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<sst xmlns="http://schemas.openxmlformats.org/spreadsheetml/2006/main" uniqueCount="516">
  <si>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</si>
  <si>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</si>
  <si>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</si>
  <si>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</si>
  <si>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</si>
  <si>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</si>
  <si>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</si>
  <si>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</si>
  <si>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</si>
  <si>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</si>
  <si>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</si>
  <si>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</si>
  <si>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</si>
  <si>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</si>
  <si>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</si>
  <si>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</si>
  <si>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</si>
  <si>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</si>
  <si>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</si>
  <si>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</si>
  <si>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</si>
  <si>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</si>
  <si>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</si>
  <si>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</si>
  <si>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</si>
  <si>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</si>
  <si>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</si>
  <si>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</si>
  <si>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</si>
  <si>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</si>
  <si>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</si>
  <si>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</si>
  <si>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</si>
  <si>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</si>
  <si>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</si>
  <si>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</si>
  <si>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</si>
  <si>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</si>
  <si>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</si>
  <si>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</si>
  <si>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</si>
  <si>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</si>
  <si>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</si>
  <si>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</si>
  <si>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</si>
  <si>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</si>
  <si>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</si>
  <si>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ZONA 039 ZONA 039</t>
  </si>
  <si>
    <t>28%</t>
  </si>
  <si>
    <t>80%</t>
  </si>
  <si>
    <t>55%</t>
  </si>
  <si>
    <t>21%</t>
  </si>
  <si>
    <t>49%</t>
  </si>
  <si>
    <t>158%</t>
  </si>
  <si>
    <t>123%</t>
  </si>
  <si>
    <t>259%</t>
  </si>
  <si>
    <t>72%</t>
  </si>
  <si>
    <t>87%</t>
  </si>
  <si>
    <t>19%</t>
  </si>
  <si>
    <t>43%</t>
  </si>
  <si>
    <t>VEND040</t>
  </si>
  <si>
    <t>DAZA LEONARDO</t>
  </si>
  <si>
    <t>36%</t>
  </si>
  <si>
    <t>215%</t>
  </si>
  <si>
    <t>134%</t>
  </si>
  <si>
    <t>85%</t>
  </si>
  <si>
    <t>76%</t>
  </si>
  <si>
    <t>83%</t>
  </si>
  <si>
    <t>9%</t>
  </si>
  <si>
    <t>63%</t>
  </si>
  <si>
    <t>173%</t>
  </si>
  <si>
    <t>VEND045</t>
  </si>
  <si>
    <t>PEÑA ZEA SAMEC</t>
  </si>
  <si>
    <t>53%</t>
  </si>
  <si>
    <t>206%</t>
  </si>
  <si>
    <t>94%</t>
  </si>
  <si>
    <t>40%</t>
  </si>
  <si>
    <t>58%</t>
  </si>
  <si>
    <t>37%</t>
  </si>
  <si>
    <t>93%</t>
  </si>
  <si>
    <t>46%</t>
  </si>
  <si>
    <t>47%</t>
  </si>
  <si>
    <t>56%</t>
  </si>
  <si>
    <t>VEND078</t>
  </si>
  <si>
    <t>SARRIAS JHONATAN</t>
  </si>
  <si>
    <t>253%</t>
  </si>
  <si>
    <t>82%</t>
  </si>
  <si>
    <t>84%</t>
  </si>
  <si>
    <t>33%</t>
  </si>
  <si>
    <t>105%</t>
  </si>
  <si>
    <t>209%</t>
  </si>
  <si>
    <t>167%</t>
  </si>
  <si>
    <t>VEND079</t>
  </si>
  <si>
    <t>RODRIGUEZ JOSE OLIVER</t>
  </si>
  <si>
    <t>39%</t>
  </si>
  <si>
    <t>213%</t>
  </si>
  <si>
    <t>128%</t>
  </si>
  <si>
    <t>16%</t>
  </si>
  <si>
    <t>24%</t>
  </si>
  <si>
    <t>54%</t>
  </si>
  <si>
    <t>144%</t>
  </si>
  <si>
    <t>176%</t>
  </si>
  <si>
    <t>VEND081</t>
  </si>
  <si>
    <t>NAVARRETE GERMAN</t>
  </si>
  <si>
    <t>57%</t>
  </si>
  <si>
    <t>50%</t>
  </si>
  <si>
    <t>77%</t>
  </si>
  <si>
    <t>15%</t>
  </si>
  <si>
    <t>89%</t>
  </si>
  <si>
    <t>1%</t>
  </si>
  <si>
    <t>VEND114</t>
  </si>
  <si>
    <t>114 ZONA</t>
  </si>
  <si>
    <t>52%</t>
  </si>
  <si>
    <t>106%</t>
  </si>
  <si>
    <t>114%</t>
  </si>
  <si>
    <t>41%</t>
  </si>
  <si>
    <t>11%</t>
  </si>
  <si>
    <t>139%</t>
  </si>
  <si>
    <t>142%</t>
  </si>
  <si>
    <t>368%</t>
  </si>
  <si>
    <t>VEND165</t>
  </si>
  <si>
    <t>RICO PIZA JESUS KENNETH</t>
  </si>
  <si>
    <t>136%</t>
  </si>
  <si>
    <t>170%</t>
  </si>
  <si>
    <t>159%</t>
  </si>
  <si>
    <t>59%</t>
  </si>
  <si>
    <t>27%</t>
  </si>
  <si>
    <t>211%</t>
  </si>
  <si>
    <t>92%</t>
  </si>
  <si>
    <t>102%</t>
  </si>
  <si>
    <t>88%</t>
  </si>
  <si>
    <t>174%</t>
  </si>
  <si>
    <t>VEND183</t>
  </si>
  <si>
    <t>BLANCO DANNY</t>
  </si>
  <si>
    <t>297%</t>
  </si>
  <si>
    <t>186%</t>
  </si>
  <si>
    <t>100%</t>
  </si>
  <si>
    <t>127%</t>
  </si>
  <si>
    <t>145%</t>
  </si>
  <si>
    <t>35%</t>
  </si>
  <si>
    <t>101%</t>
  </si>
  <si>
    <t>120%</t>
  </si>
  <si>
    <t>98%</t>
  </si>
  <si>
    <t>96%</t>
  </si>
  <si>
    <t>VEND214</t>
  </si>
  <si>
    <t>BOTIA DIAZ WILLIAN ALEXANDER</t>
  </si>
  <si>
    <t>8%</t>
  </si>
  <si>
    <t>86%</t>
  </si>
  <si>
    <t>68%</t>
  </si>
  <si>
    <t>91%</t>
  </si>
  <si>
    <t>VEND217</t>
  </si>
  <si>
    <t>VENTA EXTERNA VENTA EXTERNA</t>
  </si>
  <si>
    <t>VEND252</t>
  </si>
  <si>
    <t>252 ZONA</t>
  </si>
  <si>
    <t>1184%</t>
  </si>
  <si>
    <t>189%</t>
  </si>
  <si>
    <t>99%</t>
  </si>
  <si>
    <t>269%</t>
  </si>
  <si>
    <t>VEND260</t>
  </si>
  <si>
    <t>RODRIGUEZ MIGUEL</t>
  </si>
  <si>
    <t>192%</t>
  </si>
  <si>
    <t>147%</t>
  </si>
  <si>
    <t>111%</t>
  </si>
  <si>
    <t>155%</t>
  </si>
  <si>
    <t>73%</t>
  </si>
  <si>
    <t>VEND310</t>
  </si>
  <si>
    <t>ALVAREZ OQUENDO DIEGO ALEXANDER</t>
  </si>
  <si>
    <t>148%</t>
  </si>
  <si>
    <t>280%</t>
  </si>
  <si>
    <t>152%</t>
  </si>
  <si>
    <t>261%</t>
  </si>
  <si>
    <t>212%</t>
  </si>
  <si>
    <t>107%</t>
  </si>
  <si>
    <t>VEND313</t>
  </si>
  <si>
    <t>ZONA 313 ZONA 313</t>
  </si>
  <si>
    <t>48%</t>
  </si>
  <si>
    <t>166%</t>
  </si>
  <si>
    <t>VEND314</t>
  </si>
  <si>
    <t>RIOS BARR LEONARDO ANDRES</t>
  </si>
  <si>
    <t>71%</t>
  </si>
  <si>
    <t>122%</t>
  </si>
  <si>
    <t>140%</t>
  </si>
  <si>
    <t>150%</t>
  </si>
  <si>
    <t>VEND334</t>
  </si>
  <si>
    <t>MEZA RICARDO</t>
  </si>
  <si>
    <t>263%</t>
  </si>
  <si>
    <t>78%</t>
  </si>
  <si>
    <t>117%</t>
  </si>
  <si>
    <t>66%</t>
  </si>
  <si>
    <t>108%</t>
  </si>
  <si>
    <t>VEND338</t>
  </si>
  <si>
    <t>338 ZONA</t>
  </si>
  <si>
    <t>291%</t>
  </si>
  <si>
    <t>32%</t>
  </si>
  <si>
    <t>207%</t>
  </si>
  <si>
    <t>228%</t>
  </si>
  <si>
    <t>VENDOTC</t>
  </si>
  <si>
    <t>AGROCAMPO VENDEDOR LICITACIONES</t>
  </si>
  <si>
    <t>TOTAL VENTA EXTERNA</t>
  </si>
  <si>
    <t>138%</t>
  </si>
  <si>
    <t>126%</t>
  </si>
  <si>
    <t>97%</t>
  </si>
  <si>
    <t>2%</t>
  </si>
  <si>
    <t>CONCENTRADOS</t>
  </si>
  <si>
    <t>VEND363</t>
  </si>
  <si>
    <t>ROMERO JONATHAN</t>
  </si>
  <si>
    <t>302%</t>
  </si>
  <si>
    <t>121%</t>
  </si>
  <si>
    <t>141%</t>
  </si>
  <si>
    <t>112%</t>
  </si>
  <si>
    <t>61%</t>
  </si>
  <si>
    <t>29%</t>
  </si>
  <si>
    <t>65%</t>
  </si>
  <si>
    <t>103%</t>
  </si>
  <si>
    <t>VEND408</t>
  </si>
  <si>
    <t>ROCHA JEISSON</t>
  </si>
  <si>
    <t>5%</t>
  </si>
  <si>
    <t>115%</t>
  </si>
  <si>
    <t>67%</t>
  </si>
  <si>
    <t>12%</t>
  </si>
  <si>
    <t>VEND571</t>
  </si>
  <si>
    <t>ARIAS DEIBER</t>
  </si>
  <si>
    <t>6%</t>
  </si>
  <si>
    <t>133%</t>
  </si>
  <si>
    <t>38%</t>
  </si>
  <si>
    <t>VEND572</t>
  </si>
  <si>
    <t>PAEZ NELSON</t>
  </si>
  <si>
    <t>2014%</t>
  </si>
  <si>
    <t>160%</t>
  </si>
  <si>
    <t>51%</t>
  </si>
  <si>
    <t>44%</t>
  </si>
  <si>
    <t>30%</t>
  </si>
  <si>
    <t>113%</t>
  </si>
  <si>
    <t>26%</t>
  </si>
  <si>
    <t>22%</t>
  </si>
  <si>
    <t>VEND591</t>
  </si>
  <si>
    <t>CHACON DAVID</t>
  </si>
  <si>
    <t>110%</t>
  </si>
  <si>
    <t>10%</t>
  </si>
  <si>
    <t>64%</t>
  </si>
  <si>
    <t>25%</t>
  </si>
  <si>
    <t>3%</t>
  </si>
  <si>
    <t>79%</t>
  </si>
  <si>
    <t>VEND596</t>
  </si>
  <si>
    <t>PATIÑO DAVID</t>
  </si>
  <si>
    <t>23%</t>
  </si>
  <si>
    <t>45%</t>
  </si>
  <si>
    <t>62%</t>
  </si>
  <si>
    <t>TOTAL CONCENTRADOS</t>
  </si>
  <si>
    <t>435%</t>
  </si>
  <si>
    <t>118%</t>
  </si>
  <si>
    <t>69%</t>
  </si>
  <si>
    <t>90%</t>
  </si>
  <si>
    <t>18%</t>
  </si>
  <si>
    <t>GATOS</t>
  </si>
  <si>
    <t>VEND302</t>
  </si>
  <si>
    <t>LEMOS ARNOLD</t>
  </si>
  <si>
    <t>14%</t>
  </si>
  <si>
    <t>VEND550</t>
  </si>
  <si>
    <t>CAMACHO ROJAS DEISSY JOHANA</t>
  </si>
  <si>
    <t>81%</t>
  </si>
  <si>
    <t>VEND575</t>
  </si>
  <si>
    <t>SIERRA EDISSON</t>
  </si>
  <si>
    <t>TOTAL GATOS</t>
  </si>
  <si>
    <t>17%</t>
  </si>
  <si>
    <t>74%</t>
  </si>
  <si>
    <t>MOSTRADOR</t>
  </si>
  <si>
    <t>VEND050</t>
  </si>
  <si>
    <t>PEREZ RICHARD</t>
  </si>
  <si>
    <t>20%</t>
  </si>
  <si>
    <t>31%</t>
  </si>
  <si>
    <t>60%</t>
  </si>
  <si>
    <t>VEND164</t>
  </si>
  <si>
    <t>FERNEY WILLINGTON</t>
  </si>
  <si>
    <t>104%</t>
  </si>
  <si>
    <t>132%</t>
  </si>
  <si>
    <t>34%</t>
  </si>
  <si>
    <t>VEND304</t>
  </si>
  <si>
    <t>OTERO ACOSTA</t>
  </si>
  <si>
    <t>149%</t>
  </si>
  <si>
    <t>221%</t>
  </si>
  <si>
    <t>VEND358</t>
  </si>
  <si>
    <t>CUERVO WILLIAN</t>
  </si>
  <si>
    <t>109%</t>
  </si>
  <si>
    <t>154%</t>
  </si>
  <si>
    <t>95%</t>
  </si>
  <si>
    <t>VEND369</t>
  </si>
  <si>
    <t>RODRIGUEZ ANDRES</t>
  </si>
  <si>
    <t>224%</t>
  </si>
  <si>
    <t>236%</t>
  </si>
  <si>
    <t>VEND380</t>
  </si>
  <si>
    <t>MARTINEZ OYOLA WILDER</t>
  </si>
  <si>
    <t>42%</t>
  </si>
  <si>
    <t>VEND544</t>
  </si>
  <si>
    <t>LUGO SEBASTIAN</t>
  </si>
  <si>
    <t>VEND567</t>
  </si>
  <si>
    <t>FUQUENE BRAYAN</t>
  </si>
  <si>
    <t>VEND568</t>
  </si>
  <si>
    <t>VEND568 VEND568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</si>
  <si>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</si>
  <si>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</si>
  <si>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</si>
  <si>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</si>
  <si>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</si>
  <si>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</si>
  <si>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</si>
  <si>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</si>
  <si>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125%</t>
  </si>
  <si>
    <t>135%</t>
  </si>
  <si>
    <t>137%</t>
  </si>
  <si>
    <t>VEND593</t>
  </si>
  <si>
    <t>GAMEZ DAVID FERNANDO</t>
  </si>
  <si>
    <t>VEND597</t>
  </si>
  <si>
    <t>PAEZ NICOLAS</t>
  </si>
  <si>
    <t>271%</t>
  </si>
  <si>
    <t>217%</t>
  </si>
  <si>
    <t>TOTAL MOSTRADOR</t>
  </si>
  <si>
    <t>PEQUEï¿½OS</t>
  </si>
  <si>
    <t>VEND534</t>
  </si>
  <si>
    <t>CASTILLO JUAN DAVID</t>
  </si>
  <si>
    <t>VEND563</t>
  </si>
  <si>
    <t>RICO JULIAN DAVID</t>
  </si>
  <si>
    <t>75%</t>
  </si>
  <si>
    <t>VEND592</t>
  </si>
  <si>
    <t>CASTRILLON  GONZALEZ DIEGO ALEJANDRO</t>
  </si>
  <si>
    <t>VEND595</t>
  </si>
  <si>
    <t>MONTOYA CLAUDIA BIBIANA</t>
  </si>
  <si>
    <t>VEND598</t>
  </si>
  <si>
    <t>LEGUIZAMON ANDRES</t>
  </si>
  <si>
    <t>163%</t>
  </si>
  <si>
    <t>203%</t>
  </si>
  <si>
    <t>TOTAL PEQUEï¿½OS</t>
  </si>
  <si>
    <t>IMPORTADOS</t>
  </si>
  <si>
    <t>VEND250</t>
  </si>
  <si>
    <t>DUARTE TATIANA</t>
  </si>
  <si>
    <t>714%</t>
  </si>
  <si>
    <t>VEND564</t>
  </si>
  <si>
    <t>BUSTAMANTE JOSE MIGUEL</t>
  </si>
  <si>
    <t>1157%</t>
  </si>
  <si>
    <t>153%</t>
  </si>
  <si>
    <t>246%</t>
  </si>
  <si>
    <t>178%</t>
  </si>
  <si>
    <t>255%</t>
  </si>
  <si>
    <t>248%</t>
  </si>
  <si>
    <t>293%</t>
  </si>
  <si>
    <t>590%</t>
  </si>
  <si>
    <t>162%</t>
  </si>
  <si>
    <t>TOTAL IMPORTADOS</t>
  </si>
  <si>
    <t>807%</t>
  </si>
  <si>
    <t>151%</t>
  </si>
  <si>
    <t>156%</t>
  </si>
  <si>
    <t>168%</t>
  </si>
  <si>
    <t>SEMILLAS  Y FERRETERIA</t>
  </si>
  <si>
    <t>VEND538</t>
  </si>
  <si>
    <t>GONZALEZ SUGAR</t>
  </si>
  <si>
    <t>7%</t>
  </si>
  <si>
    <t>VEND570</t>
  </si>
  <si>
    <t>MARTINEZ JEISON</t>
  </si>
  <si>
    <t>VEND602</t>
  </si>
  <si>
    <t>VARGAS RODOLFO</t>
  </si>
  <si>
    <t>TOTAL SEMILLAS  Y FERRETERIA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</si>
  <si>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</si>
  <si>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</si>
  <si>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</si>
  <si>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</si>
  <si>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</si>
  <si>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</si>
  <si>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</si>
  <si>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</si>
  <si>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</si>
  <si>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</si>
  <si>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</si>
  <si>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</si>
  <si>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</si>
  <si>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</si>
  <si>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</si>
  <si>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</si>
  <si>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</si>
  <si>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</si>
  <si>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</si>
  <si>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</si>
  <si>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</si>
  <si>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</si>
  <si>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</si>
  <si>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</si>
  <si>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</si>
  <si>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</si>
  <si>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</si>
  <si>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</si>
  <si>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</si>
  <si>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</si>
  <si>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</si>
  <si>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</si>
  <si>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</si>
  <si>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</si>
  <si>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</si>
  <si>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</si>
  <si>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</si>
  <si>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</si>
  <si>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379%</t>
  </si>
  <si>
    <t>157%</t>
  </si>
  <si>
    <t>VEND389</t>
  </si>
  <si>
    <t>130%</t>
  </si>
  <si>
    <t>SEPULVEDA ANGIE PAOLA</t>
  </si>
  <si>
    <t>196%</t>
  </si>
  <si>
    <t>515%</t>
  </si>
  <si>
    <t>165%</t>
  </si>
  <si>
    <t>164%</t>
  </si>
  <si>
    <t>116%</t>
  </si>
  <si>
    <t>VEND414</t>
  </si>
  <si>
    <t>CUELLAR MORA JOSE JOAQUIN</t>
  </si>
  <si>
    <t>630%</t>
  </si>
  <si>
    <t>172%</t>
  </si>
  <si>
    <t>VEND419</t>
  </si>
  <si>
    <t>FLOREZ NEIDA YOLANI</t>
  </si>
  <si>
    <t>400%</t>
  </si>
  <si>
    <t>454%</t>
  </si>
  <si>
    <t>238%</t>
  </si>
  <si>
    <t>892%</t>
  </si>
  <si>
    <t>VEND437</t>
  </si>
  <si>
    <t>720%</t>
  </si>
  <si>
    <t>70%</t>
  </si>
  <si>
    <t>124%</t>
  </si>
  <si>
    <t>SALINAS MORON LIZETH MARIANA</t>
  </si>
  <si>
    <t>332%</t>
  </si>
  <si>
    <t>748%</t>
  </si>
  <si>
    <t>446%</t>
  </si>
  <si>
    <t>VEND439</t>
  </si>
  <si>
    <t>DAZA LIZETH</t>
  </si>
  <si>
    <t>292%</t>
  </si>
  <si>
    <t>180%</t>
  </si>
  <si>
    <t>VEND443</t>
  </si>
  <si>
    <t>316%</t>
  </si>
  <si>
    <t>13%</t>
  </si>
  <si>
    <t>129%</t>
  </si>
  <si>
    <t>VALENCIA HAROLD</t>
  </si>
  <si>
    <t>264%</t>
  </si>
  <si>
    <t>VEND466</t>
  </si>
  <si>
    <t>391%</t>
  </si>
  <si>
    <t>TAQUE RAMIREZ VIVIANA MARCELA</t>
  </si>
  <si>
    <t>625%</t>
  </si>
  <si>
    <t>202%</t>
  </si>
  <si>
    <t>VEND468</t>
  </si>
  <si>
    <t>4%</t>
  </si>
  <si>
    <t>LOPEZ PARADA EDICSON</t>
  </si>
  <si>
    <t>443%</t>
  </si>
  <si>
    <t>414%</t>
  </si>
  <si>
    <t>VEND469</t>
  </si>
  <si>
    <t>MORALES RUBIELA</t>
  </si>
  <si>
    <t>230%</t>
  </si>
  <si>
    <t>340%</t>
  </si>
  <si>
    <t>376%</t>
  </si>
  <si>
    <t>188%</t>
  </si>
  <si>
    <t>VEND475</t>
  </si>
  <si>
    <t>BARAHONA SANCHEZ ERIKA LORENA</t>
  </si>
  <si>
    <t>371%</t>
  </si>
  <si>
    <t>143%</t>
  </si>
  <si>
    <t>161%</t>
  </si>
  <si>
    <t>VEND481</t>
  </si>
  <si>
    <t>342%</t>
  </si>
  <si>
    <t>MORA MARTINEZ EDWIN YESID</t>
  </si>
  <si>
    <t>356%</t>
  </si>
  <si>
    <t>270%</t>
  </si>
  <si>
    <t>517%</t>
  </si>
  <si>
    <t>VEND501</t>
  </si>
  <si>
    <t>ROJAS RAMOS LUISA MARINA</t>
  </si>
  <si>
    <t>312%</t>
  </si>
  <si>
    <t>VEND515</t>
  </si>
  <si>
    <t>193%</t>
  </si>
  <si>
    <t>RODRIGUEZ YURI JULIET</t>
  </si>
  <si>
    <t>543%</t>
  </si>
  <si>
    <t>208%</t>
  </si>
  <si>
    <t>VEND580</t>
  </si>
  <si>
    <t>119%</t>
  </si>
  <si>
    <t>ROCHA BOBADILLA YENNI ANDREA</t>
  </si>
  <si>
    <t>VEND584</t>
  </si>
  <si>
    <t>285%</t>
  </si>
  <si>
    <t>ARIZA PAEZ DEIBER YESID</t>
  </si>
  <si>
    <t>VEND585</t>
  </si>
  <si>
    <t>455%</t>
  </si>
  <si>
    <t>175%</t>
  </si>
  <si>
    <t>VILLAMIL MONICA ALEJANDRA</t>
  </si>
  <si>
    <t>VEND589</t>
  </si>
  <si>
    <t>260%</t>
  </si>
  <si>
    <t>179%</t>
  </si>
  <si>
    <t>169%</t>
  </si>
  <si>
    <t>MIRANDA MAR LAURA SOFIA</t>
  </si>
  <si>
    <t>VEND590</t>
  </si>
  <si>
    <t>337%</t>
  </si>
  <si>
    <t>SANCHEZ TATIANA ANDREA</t>
  </si>
  <si>
    <t>VEND594</t>
  </si>
  <si>
    <t>1126%</t>
  </si>
  <si>
    <t>MONTERO ERIKA ALEXANDRA</t>
  </si>
  <si>
    <t>VEND600</t>
  </si>
  <si>
    <t>ARIAS USECHI ANGIE JULIETH</t>
  </si>
  <si>
    <t>TOTAL TELEOPERADOR</t>
  </si>
  <si>
    <t>311%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</si>
  <si>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</si>
  <si>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</si>
  <si>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</si>
  <si>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</si>
  <si>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</si>
  <si>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</si>
  <si>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</si>
  <si>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336%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</si>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</sst>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97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0</v>
      </c>
      <c r="BV7">
        <v>7453638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162300000</v>
      </c>
      <c r="E9">
        <v>550186</v>
      </c>
      <c r="F9">
        <v>154770</v>
      </c>
      <c r="G9" s="2" t="s">
        <v>48</v>
      </c>
      <c r="H9">
        <v>377154</v>
      </c>
      <c r="I9">
        <v>302693</v>
      </c>
      <c r="J9" s="2" t="s">
        <v>49</v>
      </c>
      <c r="K9">
        <v>0</v>
      </c>
      <c r="L9">
        <v>0</v>
      </c>
      <c r="M9" s="2" t="s">
        <v>43</v>
      </c>
      <c r="N9">
        <v>0</v>
      </c>
      <c r="O9">
        <v>0</v>
      </c>
      <c r="P9" s="2" t="s">
        <v>43</v>
      </c>
      <c r="Q9">
        <v>101803700</v>
      </c>
      <c r="R9">
        <v>55547584</v>
      </c>
      <c r="S9" s="2" t="s">
        <v>50</v>
      </c>
      <c r="T9">
        <v>422403</v>
      </c>
      <c r="U9">
        <v>88459</v>
      </c>
      <c r="V9" s="2" t="s">
        <v>51</v>
      </c>
      <c r="W9">
        <v>900000</v>
      </c>
      <c r="X9">
        <v>439450</v>
      </c>
      <c r="Y9" s="2" t="s">
        <v>52</v>
      </c>
      <c r="Z9">
        <v>1900000</v>
      </c>
      <c r="AA9">
        <v>3003443</v>
      </c>
      <c r="AB9" s="2" t="s">
        <v>53</v>
      </c>
      <c r="AC9">
        <v>1490000</v>
      </c>
      <c r="AD9">
        <v>1838113</v>
      </c>
      <c r="AE9" s="2" t="s">
        <v>54</v>
      </c>
      <c r="AI9">
        <v>600000</v>
      </c>
      <c r="AJ9">
        <v>1555442</v>
      </c>
      <c r="AK9" s="2" t="s">
        <v>55</v>
      </c>
      <c r="AL9">
        <v>16900000</v>
      </c>
      <c r="AM9">
        <v>12155692</v>
      </c>
      <c r="AN9" s="2" t="s">
        <v>56</v>
      </c>
      <c r="AR9">
        <v>12500000</v>
      </c>
      <c r="AS9">
        <v>10820314</v>
      </c>
      <c r="AT9" s="2" t="s">
        <v>57</v>
      </c>
      <c r="AU9">
        <v>16900000</v>
      </c>
      <c r="AV9">
        <v>3244015</v>
      </c>
      <c r="AW9" s="2" t="s">
        <v>58</v>
      </c>
      <c r="AX9">
        <v>0</v>
      </c>
      <c r="AY9">
        <v>17238246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0</v>
      </c>
      <c r="BL9" s="2" t="s">
        <v>43</v>
      </c>
      <c r="BM9">
        <v>9900000</v>
      </c>
      <c r="BN9">
        <v>4251716</v>
      </c>
      <c r="BO9" s="2" t="s">
        <v>59</v>
      </c>
      <c r="BP9">
        <v>162300000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2442845</v>
      </c>
      <c r="BV9">
        <v>111479544</v>
      </c>
      <c r="BW9">
        <v>0</v>
      </c>
      <c r="BX9">
        <v>0</v>
      </c>
      <c r="BY9">
        <v>-3282452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60</v>
      </c>
      <c r="C10" t="s">
        <v>61</v>
      </c>
      <c r="D10">
        <v>205900000</v>
      </c>
      <c r="E10">
        <v>574314</v>
      </c>
      <c r="F10">
        <v>208337</v>
      </c>
      <c r="G10" s="2" t="s">
        <v>62</v>
      </c>
      <c r="H10">
        <v>393694</v>
      </c>
      <c r="I10">
        <v>845670</v>
      </c>
      <c r="J10" s="2" t="s">
        <v>63</v>
      </c>
      <c r="K10">
        <v>0</v>
      </c>
      <c r="L10">
        <v>0</v>
      </c>
      <c r="M10" s="2" t="s">
        <v>43</v>
      </c>
      <c r="N10">
        <v>0</v>
      </c>
      <c r="O10">
        <v>0</v>
      </c>
      <c r="P10" s="2" t="s">
        <v>43</v>
      </c>
      <c r="Q10">
        <v>106268367</v>
      </c>
      <c r="R10">
        <v>142356294</v>
      </c>
      <c r="S10" s="2" t="s">
        <v>64</v>
      </c>
      <c r="T10">
        <v>440928</v>
      </c>
      <c r="U10">
        <v>0</v>
      </c>
      <c r="V10" s="2" t="s">
        <v>43</v>
      </c>
      <c r="W10">
        <v>1900000</v>
      </c>
      <c r="X10">
        <v>1619486</v>
      </c>
      <c r="Y10" s="2" t="s">
        <v>65</v>
      </c>
      <c r="Z10">
        <v>5900000</v>
      </c>
      <c r="AA10">
        <v>4464988</v>
      </c>
      <c r="AB10" s="2" t="s">
        <v>66</v>
      </c>
      <c r="AC10">
        <v>2900000</v>
      </c>
      <c r="AD10">
        <v>2404850</v>
      </c>
      <c r="AE10" s="2" t="s">
        <v>67</v>
      </c>
      <c r="AI10">
        <v>600000</v>
      </c>
      <c r="AJ10">
        <v>56259</v>
      </c>
      <c r="AK10" s="2" t="s">
        <v>68</v>
      </c>
      <c r="AL10">
        <v>17900000</v>
      </c>
      <c r="AM10">
        <v>11304055</v>
      </c>
      <c r="AN10" s="2" t="s">
        <v>69</v>
      </c>
      <c r="AR10">
        <v>22500000</v>
      </c>
      <c r="AS10">
        <v>38838953</v>
      </c>
      <c r="AT10" s="2" t="s">
        <v>70</v>
      </c>
      <c r="AU10">
        <v>13500000</v>
      </c>
      <c r="AV10">
        <v>9760869</v>
      </c>
      <c r="AW10" s="2" t="s">
        <v>56</v>
      </c>
      <c r="AX10">
        <v>0</v>
      </c>
      <c r="AY10">
        <v>25225073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98543</v>
      </c>
      <c r="BL10" s="2" t="s">
        <v>43</v>
      </c>
      <c r="BM10">
        <v>12600000</v>
      </c>
      <c r="BN10">
        <v>5456599</v>
      </c>
      <c r="BO10" s="2" t="s">
        <v>59</v>
      </c>
      <c r="BP10">
        <v>205900000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24206402</v>
      </c>
      <c r="BV10">
        <v>219251871</v>
      </c>
      <c r="BW10">
        <v>0</v>
      </c>
      <c r="BX10">
        <v>0</v>
      </c>
      <c r="BY10">
        <v>-818297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71</v>
      </c>
      <c r="C11" t="s">
        <v>72</v>
      </c>
      <c r="D11">
        <v>202900000</v>
      </c>
      <c r="E11">
        <v>547672</v>
      </c>
      <c r="F11">
        <v>292244</v>
      </c>
      <c r="G11" s="2" t="s">
        <v>73</v>
      </c>
      <c r="H11">
        <v>375431</v>
      </c>
      <c r="I11">
        <v>771929</v>
      </c>
      <c r="J11" s="2" t="s">
        <v>74</v>
      </c>
      <c r="K11">
        <v>0</v>
      </c>
      <c r="L11">
        <v>0</v>
      </c>
      <c r="M11" s="2" t="s">
        <v>43</v>
      </c>
      <c r="N11">
        <v>0</v>
      </c>
      <c r="O11">
        <v>25212</v>
      </c>
      <c r="P11" s="2" t="s">
        <v>43</v>
      </c>
      <c r="Q11">
        <v>101338631</v>
      </c>
      <c r="R11">
        <v>95284731</v>
      </c>
      <c r="S11" s="2" t="s">
        <v>75</v>
      </c>
      <c r="T11">
        <v>420473</v>
      </c>
      <c r="U11">
        <v>0</v>
      </c>
      <c r="V11" s="2" t="s">
        <v>43</v>
      </c>
      <c r="W11">
        <v>1900000</v>
      </c>
      <c r="X11">
        <v>754713</v>
      </c>
      <c r="Y11" s="2" t="s">
        <v>76</v>
      </c>
      <c r="Z11">
        <v>2900000</v>
      </c>
      <c r="AA11">
        <v>1696482</v>
      </c>
      <c r="AB11" s="2" t="s">
        <v>77</v>
      </c>
      <c r="AC11">
        <v>3800000</v>
      </c>
      <c r="AD11">
        <v>1402422</v>
      </c>
      <c r="AE11" s="2" t="s">
        <v>78</v>
      </c>
      <c r="AI11">
        <v>1350000</v>
      </c>
      <c r="AJ11">
        <v>487924</v>
      </c>
      <c r="AK11" s="2" t="s">
        <v>62</v>
      </c>
      <c r="AL11">
        <v>16900000</v>
      </c>
      <c r="AM11">
        <v>15766520</v>
      </c>
      <c r="AN11" s="2" t="s">
        <v>79</v>
      </c>
      <c r="AR11">
        <v>27700000</v>
      </c>
      <c r="AS11">
        <v>12673266</v>
      </c>
      <c r="AT11" s="2" t="s">
        <v>80</v>
      </c>
      <c r="AU11">
        <v>9500000</v>
      </c>
      <c r="AV11">
        <v>4500508</v>
      </c>
      <c r="AW11" s="2" t="s">
        <v>81</v>
      </c>
      <c r="AX11">
        <v>0</v>
      </c>
      <c r="AY11">
        <v>27810468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12318</v>
      </c>
      <c r="BL11" s="2" t="s">
        <v>43</v>
      </c>
      <c r="BM11">
        <v>10900000</v>
      </c>
      <c r="BN11">
        <v>6145734</v>
      </c>
      <c r="BO11" s="2" t="s">
        <v>82</v>
      </c>
      <c r="BP11">
        <v>202900000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7074754</v>
      </c>
      <c r="BV11">
        <v>160549717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83</v>
      </c>
      <c r="C12" t="s">
        <v>84</v>
      </c>
      <c r="D12">
        <v>195800000</v>
      </c>
      <c r="E12">
        <v>552448</v>
      </c>
      <c r="F12">
        <v>1395640</v>
      </c>
      <c r="G12" s="2" t="s">
        <v>85</v>
      </c>
      <c r="H12">
        <v>378705</v>
      </c>
      <c r="I12">
        <v>310902</v>
      </c>
      <c r="J12" s="2" t="s">
        <v>86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102222263</v>
      </c>
      <c r="R12">
        <v>86373984</v>
      </c>
      <c r="S12" s="2" t="s">
        <v>87</v>
      </c>
      <c r="T12">
        <v>424140</v>
      </c>
      <c r="U12">
        <v>0</v>
      </c>
      <c r="V12" s="2" t="s">
        <v>43</v>
      </c>
      <c r="W12">
        <v>800000</v>
      </c>
      <c r="X12">
        <v>446715</v>
      </c>
      <c r="Y12" s="2" t="s">
        <v>82</v>
      </c>
      <c r="Z12">
        <v>3900000</v>
      </c>
      <c r="AA12">
        <v>1848654</v>
      </c>
      <c r="AB12" s="2" t="s">
        <v>81</v>
      </c>
      <c r="AC12">
        <v>2800000</v>
      </c>
      <c r="AD12">
        <v>926608</v>
      </c>
      <c r="AE12" s="2" t="s">
        <v>88</v>
      </c>
      <c r="AI12">
        <v>200000</v>
      </c>
      <c r="AJ12">
        <v>159945</v>
      </c>
      <c r="AK12" s="2" t="s">
        <v>49</v>
      </c>
      <c r="AL12">
        <v>31900000</v>
      </c>
      <c r="AM12">
        <v>17875290</v>
      </c>
      <c r="AN12" s="2" t="s">
        <v>82</v>
      </c>
      <c r="AR12">
        <v>25900000</v>
      </c>
      <c r="AS12">
        <v>27184225</v>
      </c>
      <c r="AT12" s="2" t="s">
        <v>89</v>
      </c>
      <c r="AU12">
        <v>7900000</v>
      </c>
      <c r="AV12">
        <v>16488388</v>
      </c>
      <c r="AW12" s="2" t="s">
        <v>90</v>
      </c>
      <c r="AX12">
        <v>0</v>
      </c>
      <c r="AY12">
        <v>36023636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0</v>
      </c>
      <c r="BL12" s="2" t="s">
        <v>43</v>
      </c>
      <c r="BM12">
        <v>11900000</v>
      </c>
      <c r="BN12">
        <v>19823289</v>
      </c>
      <c r="BO12" s="2" t="s">
        <v>91</v>
      </c>
      <c r="BP12">
        <v>195800000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12489310</v>
      </c>
      <c r="BV12">
        <v>200312906</v>
      </c>
      <c r="BW12">
        <v>0</v>
      </c>
      <c r="BX12">
        <v>-3539000</v>
      </c>
      <c r="BY12">
        <v>-405940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92</v>
      </c>
      <c r="C13" t="s">
        <v>93</v>
      </c>
      <c r="D13">
        <v>81100000</v>
      </c>
      <c r="E13">
        <v>175687</v>
      </c>
      <c r="F13">
        <v>67919</v>
      </c>
      <c r="G13" s="2" t="s">
        <v>94</v>
      </c>
      <c r="H13">
        <v>120434</v>
      </c>
      <c r="I13">
        <v>257022</v>
      </c>
      <c r="J13" s="2" t="s">
        <v>95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32508353</v>
      </c>
      <c r="R13">
        <v>41692195</v>
      </c>
      <c r="S13" s="2" t="s">
        <v>96</v>
      </c>
      <c r="T13">
        <v>134883</v>
      </c>
      <c r="U13">
        <v>0</v>
      </c>
      <c r="V13" s="2" t="s">
        <v>43</v>
      </c>
      <c r="W13">
        <v>1500000</v>
      </c>
      <c r="X13">
        <v>245379</v>
      </c>
      <c r="Y13" s="2" t="s">
        <v>97</v>
      </c>
      <c r="Z13">
        <v>1800000</v>
      </c>
      <c r="AA13">
        <v>430631</v>
      </c>
      <c r="AB13" s="2" t="s">
        <v>98</v>
      </c>
      <c r="AC13">
        <v>1490000</v>
      </c>
      <c r="AD13">
        <v>557598</v>
      </c>
      <c r="AE13" s="2" t="s">
        <v>78</v>
      </c>
      <c r="AI13">
        <v>1690000</v>
      </c>
      <c r="AJ13">
        <v>910840</v>
      </c>
      <c r="AK13" s="2" t="s">
        <v>99</v>
      </c>
      <c r="AL13">
        <v>3500000</v>
      </c>
      <c r="AM13">
        <v>6045430</v>
      </c>
      <c r="AN13" s="2" t="s">
        <v>70</v>
      </c>
      <c r="AR13">
        <v>6400000</v>
      </c>
      <c r="AS13">
        <v>9186794</v>
      </c>
      <c r="AT13" s="2" t="s">
        <v>100</v>
      </c>
      <c r="AU13">
        <v>5900000</v>
      </c>
      <c r="AV13">
        <v>10390734</v>
      </c>
      <c r="AW13" s="2" t="s">
        <v>101</v>
      </c>
      <c r="AX13">
        <v>0</v>
      </c>
      <c r="AY13">
        <v>10721517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61589</v>
      </c>
      <c r="BL13" s="2" t="s">
        <v>43</v>
      </c>
      <c r="BM13">
        <v>1900000</v>
      </c>
      <c r="BN13">
        <v>1597965</v>
      </c>
      <c r="BO13" s="2" t="s">
        <v>87</v>
      </c>
      <c r="BP13">
        <v>81100000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14847682</v>
      </c>
      <c r="BV13">
        <v>69291564</v>
      </c>
      <c r="BW13">
        <v>0</v>
      </c>
      <c r="BX13">
        <v>0</v>
      </c>
      <c r="BY13">
        <v>-1973633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102</v>
      </c>
      <c r="C14" t="s">
        <v>103</v>
      </c>
      <c r="D14">
        <v>70800000</v>
      </c>
      <c r="E14">
        <v>174682</v>
      </c>
      <c r="F14">
        <v>0</v>
      </c>
      <c r="G14" s="2" t="s">
        <v>43</v>
      </c>
      <c r="H14">
        <v>119745</v>
      </c>
      <c r="I14">
        <v>68700</v>
      </c>
      <c r="J14" s="2" t="s">
        <v>104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32322326</v>
      </c>
      <c r="R14">
        <v>16093021</v>
      </c>
      <c r="S14" s="2" t="s">
        <v>105</v>
      </c>
      <c r="T14">
        <v>134111</v>
      </c>
      <c r="U14">
        <v>0</v>
      </c>
      <c r="V14" s="2" t="s">
        <v>43</v>
      </c>
      <c r="W14">
        <v>890000</v>
      </c>
      <c r="X14">
        <v>689262</v>
      </c>
      <c r="Y14" s="2" t="s">
        <v>106</v>
      </c>
      <c r="Z14">
        <v>1200000</v>
      </c>
      <c r="AA14">
        <v>647748</v>
      </c>
      <c r="AB14" s="2" t="s">
        <v>99</v>
      </c>
      <c r="AC14">
        <v>700000</v>
      </c>
      <c r="AD14">
        <v>196104</v>
      </c>
      <c r="AE14" s="2" t="s">
        <v>48</v>
      </c>
      <c r="AI14">
        <v>1500000</v>
      </c>
      <c r="AJ14">
        <v>227334</v>
      </c>
      <c r="AK14" s="2" t="s">
        <v>107</v>
      </c>
      <c r="AL14">
        <v>4900000</v>
      </c>
      <c r="AM14">
        <v>4347561</v>
      </c>
      <c r="AN14" s="2" t="s">
        <v>108</v>
      </c>
      <c r="AR14">
        <v>9900000</v>
      </c>
      <c r="AS14">
        <v>8241412</v>
      </c>
      <c r="AT14" s="2" t="s">
        <v>67</v>
      </c>
      <c r="AU14">
        <v>3200000</v>
      </c>
      <c r="AV14">
        <v>6606009</v>
      </c>
      <c r="AW14" s="2" t="s">
        <v>74</v>
      </c>
      <c r="AX14">
        <v>0</v>
      </c>
      <c r="AY14">
        <v>16396414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0</v>
      </c>
      <c r="BL14" s="2" t="s">
        <v>43</v>
      </c>
      <c r="BM14">
        <v>4500000</v>
      </c>
      <c r="BN14">
        <v>27216</v>
      </c>
      <c r="BO14" s="2" t="s">
        <v>109</v>
      </c>
      <c r="BP14">
        <v>70800000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2290923</v>
      </c>
      <c r="BV14">
        <v>53325897</v>
      </c>
      <c r="BW14">
        <v>0</v>
      </c>
      <c r="BX14">
        <v>0</v>
      </c>
      <c r="BY14">
        <v>-2076039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110</v>
      </c>
      <c r="C15" t="s">
        <v>111</v>
      </c>
      <c r="D15">
        <v>35300000</v>
      </c>
      <c r="E15">
        <v>100033</v>
      </c>
      <c r="F15">
        <v>0</v>
      </c>
      <c r="G15" s="2" t="s">
        <v>43</v>
      </c>
      <c r="H15">
        <v>68573</v>
      </c>
      <c r="I15">
        <v>36000</v>
      </c>
      <c r="J15" s="2" t="s">
        <v>112</v>
      </c>
      <c r="K15">
        <v>3422730</v>
      </c>
      <c r="L15">
        <v>3624675</v>
      </c>
      <c r="M15" s="2" t="s">
        <v>113</v>
      </c>
      <c r="N15">
        <v>0</v>
      </c>
      <c r="O15">
        <v>0</v>
      </c>
      <c r="P15" s="2" t="s">
        <v>43</v>
      </c>
      <c r="Q15">
        <v>18509763</v>
      </c>
      <c r="R15">
        <v>21016608</v>
      </c>
      <c r="S15" s="2" t="s">
        <v>114</v>
      </c>
      <c r="T15">
        <v>76800</v>
      </c>
      <c r="U15">
        <v>0</v>
      </c>
      <c r="V15" s="2" t="s">
        <v>43</v>
      </c>
      <c r="W15">
        <v>700000</v>
      </c>
      <c r="X15">
        <v>368540</v>
      </c>
      <c r="Y15" s="2" t="s">
        <v>73</v>
      </c>
      <c r="Z15">
        <v>550000</v>
      </c>
      <c r="AA15">
        <v>224558</v>
      </c>
      <c r="AB15" s="2" t="s">
        <v>115</v>
      </c>
      <c r="AC15">
        <v>200000</v>
      </c>
      <c r="AD15">
        <v>0</v>
      </c>
      <c r="AE15" s="2" t="s">
        <v>43</v>
      </c>
      <c r="AI15">
        <v>350000</v>
      </c>
      <c r="AJ15">
        <v>40177</v>
      </c>
      <c r="AK15" s="2" t="s">
        <v>116</v>
      </c>
      <c r="AL15">
        <v>400000</v>
      </c>
      <c r="AM15">
        <v>170640</v>
      </c>
      <c r="AN15" s="2" t="s">
        <v>59</v>
      </c>
      <c r="AR15">
        <v>1950000</v>
      </c>
      <c r="AS15">
        <v>2708797</v>
      </c>
      <c r="AT15" s="2" t="s">
        <v>117</v>
      </c>
      <c r="AU15">
        <v>6800000</v>
      </c>
      <c r="AV15">
        <v>9654534</v>
      </c>
      <c r="AW15" s="2" t="s">
        <v>118</v>
      </c>
      <c r="AX15">
        <v>0</v>
      </c>
      <c r="AY15">
        <v>3754107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250000</v>
      </c>
      <c r="BN15">
        <v>919599</v>
      </c>
      <c r="BO15" s="2" t="s">
        <v>119</v>
      </c>
      <c r="BP15">
        <v>35300000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28927067</v>
      </c>
      <c r="BV15">
        <v>14642664</v>
      </c>
      <c r="BW15">
        <v>0</v>
      </c>
      <c r="BX15">
        <v>-1051496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120</v>
      </c>
      <c r="C16" t="s">
        <v>121</v>
      </c>
      <c r="D16">
        <v>121700000</v>
      </c>
      <c r="E16">
        <v>240030</v>
      </c>
      <c r="F16">
        <v>0</v>
      </c>
      <c r="G16" s="2" t="s">
        <v>43</v>
      </c>
      <c r="H16">
        <v>164542</v>
      </c>
      <c r="I16">
        <v>224181</v>
      </c>
      <c r="J16" s="2" t="s">
        <v>122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44414131</v>
      </c>
      <c r="R16">
        <v>75483182</v>
      </c>
      <c r="S16" s="2" t="s">
        <v>123</v>
      </c>
      <c r="T16">
        <v>184282</v>
      </c>
      <c r="U16">
        <v>0</v>
      </c>
      <c r="V16" s="2" t="s">
        <v>43</v>
      </c>
      <c r="W16">
        <v>800000</v>
      </c>
      <c r="X16">
        <v>1270051</v>
      </c>
      <c r="Y16" s="2" t="s">
        <v>124</v>
      </c>
      <c r="Z16">
        <v>2500000</v>
      </c>
      <c r="AA16">
        <v>1462554</v>
      </c>
      <c r="AB16" s="2" t="s">
        <v>125</v>
      </c>
      <c r="AC16">
        <v>1590000</v>
      </c>
      <c r="AD16">
        <v>426308</v>
      </c>
      <c r="AE16" s="2" t="s">
        <v>126</v>
      </c>
      <c r="AI16">
        <v>1200000</v>
      </c>
      <c r="AJ16">
        <v>2528840</v>
      </c>
      <c r="AK16" s="2" t="s">
        <v>127</v>
      </c>
      <c r="AL16">
        <v>13900000</v>
      </c>
      <c r="AM16">
        <v>12799464</v>
      </c>
      <c r="AN16" s="2" t="s">
        <v>128</v>
      </c>
      <c r="AR16">
        <v>12800000</v>
      </c>
      <c r="AS16">
        <v>13091296</v>
      </c>
      <c r="AT16" s="2" t="s">
        <v>129</v>
      </c>
      <c r="AU16">
        <v>5800000</v>
      </c>
      <c r="AV16">
        <v>5125042</v>
      </c>
      <c r="AW16" s="2" t="s">
        <v>130</v>
      </c>
      <c r="AX16">
        <v>0</v>
      </c>
      <c r="AY16">
        <v>18917093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123178</v>
      </c>
      <c r="BL16" s="2" t="s">
        <v>43</v>
      </c>
      <c r="BM16">
        <v>5200000</v>
      </c>
      <c r="BN16">
        <v>9024461</v>
      </c>
      <c r="BO16" s="2" t="s">
        <v>131</v>
      </c>
      <c r="BP16">
        <v>121700000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9716872</v>
      </c>
      <c r="BV16">
        <v>131951461</v>
      </c>
      <c r="BW16">
        <v>0</v>
      </c>
      <c r="BX16">
        <v>0</v>
      </c>
      <c r="BY16">
        <v>-1192683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132</v>
      </c>
      <c r="C17" t="s">
        <v>133</v>
      </c>
      <c r="D17">
        <v>223100000</v>
      </c>
      <c r="E17">
        <v>601208</v>
      </c>
      <c r="F17">
        <v>1783395</v>
      </c>
      <c r="G17" s="2" t="s">
        <v>134</v>
      </c>
      <c r="H17">
        <v>412130</v>
      </c>
      <c r="I17">
        <v>767372</v>
      </c>
      <c r="J17" s="2" t="s">
        <v>135</v>
      </c>
      <c r="K17">
        <v>20570780</v>
      </c>
      <c r="L17">
        <v>20561013</v>
      </c>
      <c r="M17" s="2" t="s">
        <v>136</v>
      </c>
      <c r="N17">
        <v>0</v>
      </c>
      <c r="O17">
        <v>111976</v>
      </c>
      <c r="P17" s="2" t="s">
        <v>43</v>
      </c>
      <c r="Q17">
        <v>111244610</v>
      </c>
      <c r="R17">
        <v>140768292</v>
      </c>
      <c r="S17" s="2" t="s">
        <v>137</v>
      </c>
      <c r="T17">
        <v>461575</v>
      </c>
      <c r="U17">
        <v>0</v>
      </c>
      <c r="V17" s="2" t="s">
        <v>43</v>
      </c>
      <c r="W17">
        <v>1900000</v>
      </c>
      <c r="X17">
        <v>2759261</v>
      </c>
      <c r="Y17" s="2" t="s">
        <v>138</v>
      </c>
      <c r="Z17">
        <v>9200000</v>
      </c>
      <c r="AA17">
        <v>8024853</v>
      </c>
      <c r="AB17" s="2" t="s">
        <v>57</v>
      </c>
      <c r="AC17">
        <v>3800000</v>
      </c>
      <c r="AD17">
        <v>1311898</v>
      </c>
      <c r="AE17" s="2" t="s">
        <v>139</v>
      </c>
      <c r="AI17">
        <v>1500000</v>
      </c>
      <c r="AJ17">
        <v>1516869</v>
      </c>
      <c r="AK17" s="2" t="s">
        <v>140</v>
      </c>
      <c r="AL17">
        <v>12900000</v>
      </c>
      <c r="AM17">
        <v>15440595</v>
      </c>
      <c r="AN17" s="2" t="s">
        <v>141</v>
      </c>
      <c r="AR17">
        <v>21500000</v>
      </c>
      <c r="AS17">
        <v>21132015</v>
      </c>
      <c r="AT17" s="2" t="s">
        <v>142</v>
      </c>
      <c r="AU17">
        <v>10900000</v>
      </c>
      <c r="AV17">
        <v>9067143</v>
      </c>
      <c r="AW17" s="2" t="s">
        <v>67</v>
      </c>
      <c r="AX17">
        <v>0</v>
      </c>
      <c r="AY17">
        <v>16452164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36953</v>
      </c>
      <c r="BL17" s="2" t="s">
        <v>43</v>
      </c>
      <c r="BM17">
        <v>9600000</v>
      </c>
      <c r="BN17">
        <v>9238797</v>
      </c>
      <c r="BO17" s="2" t="s">
        <v>143</v>
      </c>
      <c r="BP17">
        <v>223100000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15613708</v>
      </c>
      <c r="BV17">
        <v>233358888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144</v>
      </c>
      <c r="C18" t="s">
        <v>145</v>
      </c>
      <c r="D18">
        <v>160200000</v>
      </c>
      <c r="E18">
        <v>497153</v>
      </c>
      <c r="F18">
        <v>1475140</v>
      </c>
      <c r="G18" s="2" t="s">
        <v>134</v>
      </c>
      <c r="H18">
        <v>340800</v>
      </c>
      <c r="I18">
        <v>25807</v>
      </c>
      <c r="J18" s="2" t="s">
        <v>146</v>
      </c>
      <c r="K18">
        <v>17010452</v>
      </c>
      <c r="L18">
        <v>15858243</v>
      </c>
      <c r="M18" s="2" t="s">
        <v>79</v>
      </c>
      <c r="N18">
        <v>0</v>
      </c>
      <c r="O18">
        <v>0</v>
      </c>
      <c r="P18" s="2" t="s">
        <v>43</v>
      </c>
      <c r="Q18">
        <v>91990735</v>
      </c>
      <c r="R18">
        <v>79241088</v>
      </c>
      <c r="S18" s="2" t="s">
        <v>147</v>
      </c>
      <c r="T18">
        <v>381687</v>
      </c>
      <c r="U18">
        <v>0</v>
      </c>
      <c r="V18" s="2" t="s">
        <v>43</v>
      </c>
      <c r="W18">
        <v>4500000</v>
      </c>
      <c r="X18">
        <v>3747331</v>
      </c>
      <c r="Y18" s="2" t="s">
        <v>67</v>
      </c>
      <c r="Z18">
        <v>4900000</v>
      </c>
      <c r="AA18">
        <v>3353880</v>
      </c>
      <c r="AB18" s="2" t="s">
        <v>148</v>
      </c>
      <c r="AC18">
        <v>300000</v>
      </c>
      <c r="AD18">
        <v>0</v>
      </c>
      <c r="AE18" s="2" t="s">
        <v>43</v>
      </c>
      <c r="AI18">
        <v>3400000</v>
      </c>
      <c r="AJ18">
        <v>2828876</v>
      </c>
      <c r="AK18" s="2" t="s">
        <v>67</v>
      </c>
      <c r="AL18">
        <v>3500000</v>
      </c>
      <c r="AM18">
        <v>1635322</v>
      </c>
      <c r="AN18" s="2" t="s">
        <v>81</v>
      </c>
      <c r="AR18">
        <v>13500000</v>
      </c>
      <c r="AS18">
        <v>12287378</v>
      </c>
      <c r="AT18" s="2" t="s">
        <v>149</v>
      </c>
      <c r="AU18">
        <v>6300000</v>
      </c>
      <c r="AV18">
        <v>6353952</v>
      </c>
      <c r="AW18" s="2" t="s">
        <v>140</v>
      </c>
      <c r="AX18">
        <v>0</v>
      </c>
      <c r="AY18">
        <v>35655537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3900000</v>
      </c>
      <c r="BN18">
        <v>3216201</v>
      </c>
      <c r="BO18" s="2" t="s">
        <v>86</v>
      </c>
      <c r="BP18">
        <v>160200000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170613301</v>
      </c>
      <c r="BV18">
        <v>0</v>
      </c>
      <c r="BW18">
        <v>0</v>
      </c>
      <c r="BX18">
        <v>-4934546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150</v>
      </c>
      <c r="C19" t="s">
        <v>151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152</v>
      </c>
      <c r="C20" t="s">
        <v>153</v>
      </c>
      <c r="D20">
        <v>27300000</v>
      </c>
      <c r="E20">
        <v>75151</v>
      </c>
      <c r="F20">
        <v>889572</v>
      </c>
      <c r="G20" s="2" t="s">
        <v>154</v>
      </c>
      <c r="H20">
        <v>51516</v>
      </c>
      <c r="I20">
        <v>0</v>
      </c>
      <c r="J20" s="2" t="s">
        <v>43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13905576</v>
      </c>
      <c r="R20">
        <v>26318761</v>
      </c>
      <c r="S20" s="2" t="s">
        <v>155</v>
      </c>
      <c r="T20">
        <v>57696</v>
      </c>
      <c r="U20">
        <v>0</v>
      </c>
      <c r="V20" s="2" t="s">
        <v>43</v>
      </c>
      <c r="W20">
        <v>0</v>
      </c>
      <c r="X20">
        <v>58600</v>
      </c>
      <c r="Y20" s="2" t="s">
        <v>43</v>
      </c>
      <c r="Z20">
        <v>0</v>
      </c>
      <c r="AA20">
        <v>183987</v>
      </c>
      <c r="AB20" s="2" t="s">
        <v>43</v>
      </c>
      <c r="AC20">
        <v>0</v>
      </c>
      <c r="AD20">
        <v>0</v>
      </c>
      <c r="AE20" s="2" t="s">
        <v>43</v>
      </c>
      <c r="AI20">
        <v>0</v>
      </c>
      <c r="AJ20">
        <v>0</v>
      </c>
      <c r="AK20" s="2" t="s">
        <v>43</v>
      </c>
      <c r="AL20">
        <v>2050000</v>
      </c>
      <c r="AM20">
        <v>2032048</v>
      </c>
      <c r="AN20" s="2" t="s">
        <v>156</v>
      </c>
      <c r="AR20">
        <v>2550000</v>
      </c>
      <c r="AS20">
        <v>920673</v>
      </c>
      <c r="AT20" s="2" t="s">
        <v>62</v>
      </c>
      <c r="AU20">
        <v>1250000</v>
      </c>
      <c r="AV20">
        <v>3359464</v>
      </c>
      <c r="AW20" s="2" t="s">
        <v>157</v>
      </c>
      <c r="AX20">
        <v>0</v>
      </c>
      <c r="AY20">
        <v>5599061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0</v>
      </c>
      <c r="BL20" s="2" t="s">
        <v>43</v>
      </c>
      <c r="BM20">
        <v>0</v>
      </c>
      <c r="BN20">
        <v>111201</v>
      </c>
      <c r="BO20" s="2" t="s">
        <v>43</v>
      </c>
      <c r="BP20">
        <v>27300000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39473367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158</v>
      </c>
      <c r="C21" t="s">
        <v>159</v>
      </c>
      <c r="D21">
        <v>102800000</v>
      </c>
      <c r="E21">
        <v>291304</v>
      </c>
      <c r="F21">
        <v>95348</v>
      </c>
      <c r="G21" s="2" t="s">
        <v>88</v>
      </c>
      <c r="H21">
        <v>199690</v>
      </c>
      <c r="I21">
        <v>384151</v>
      </c>
      <c r="J21" s="2" t="s">
        <v>160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53901548</v>
      </c>
      <c r="R21">
        <v>36888882</v>
      </c>
      <c r="S21" s="2" t="s">
        <v>148</v>
      </c>
      <c r="T21">
        <v>223648</v>
      </c>
      <c r="U21">
        <v>0</v>
      </c>
      <c r="V21" s="2" t="s">
        <v>43</v>
      </c>
      <c r="W21">
        <v>1550000</v>
      </c>
      <c r="X21">
        <v>2272125</v>
      </c>
      <c r="Y21" s="2" t="s">
        <v>161</v>
      </c>
      <c r="Z21">
        <v>2200000</v>
      </c>
      <c r="AA21">
        <v>2440365</v>
      </c>
      <c r="AB21" s="2" t="s">
        <v>162</v>
      </c>
      <c r="AC21">
        <v>2350000</v>
      </c>
      <c r="AD21">
        <v>971403</v>
      </c>
      <c r="AE21" s="2" t="s">
        <v>115</v>
      </c>
      <c r="AI21">
        <v>790000</v>
      </c>
      <c r="AJ21">
        <v>834048</v>
      </c>
      <c r="AK21" s="2" t="s">
        <v>113</v>
      </c>
      <c r="AL21">
        <v>11500000</v>
      </c>
      <c r="AM21">
        <v>10263722</v>
      </c>
      <c r="AN21" s="2" t="s">
        <v>108</v>
      </c>
      <c r="AR21">
        <v>19200000</v>
      </c>
      <c r="AS21">
        <v>10250455</v>
      </c>
      <c r="AT21" s="2" t="s">
        <v>73</v>
      </c>
      <c r="AU21">
        <v>5900000</v>
      </c>
      <c r="AV21">
        <v>9166786</v>
      </c>
      <c r="AW21" s="2" t="s">
        <v>163</v>
      </c>
      <c r="AX21">
        <v>0</v>
      </c>
      <c r="AY21">
        <v>4427175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24636</v>
      </c>
      <c r="BL21" s="2" t="s">
        <v>43</v>
      </c>
      <c r="BM21">
        <v>6400000</v>
      </c>
      <c r="BN21">
        <v>4674415</v>
      </c>
      <c r="BO21" s="2" t="s">
        <v>164</v>
      </c>
      <c r="BP21">
        <v>102800000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11938699</v>
      </c>
      <c r="BV21">
        <v>73782012</v>
      </c>
      <c r="BW21">
        <v>0</v>
      </c>
      <c r="BX21">
        <v>-3027200</v>
      </c>
      <c r="BY21">
        <v>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165</v>
      </c>
      <c r="C22" t="s">
        <v>166</v>
      </c>
      <c r="D22">
        <v>57700000</v>
      </c>
      <c r="E22">
        <v>172922</v>
      </c>
      <c r="F22">
        <v>0</v>
      </c>
      <c r="G22" s="2" t="s">
        <v>43</v>
      </c>
      <c r="H22">
        <v>118539</v>
      </c>
      <c r="I22">
        <v>175560</v>
      </c>
      <c r="J22" s="2" t="s">
        <v>167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31996777</v>
      </c>
      <c r="R22">
        <v>27554064</v>
      </c>
      <c r="S22" s="2" t="s">
        <v>147</v>
      </c>
      <c r="T22">
        <v>132760</v>
      </c>
      <c r="U22">
        <v>0</v>
      </c>
      <c r="V22" s="2" t="s">
        <v>43</v>
      </c>
      <c r="W22">
        <v>500000</v>
      </c>
      <c r="X22">
        <v>466223</v>
      </c>
      <c r="Y22" s="2" t="s">
        <v>79</v>
      </c>
      <c r="Z22">
        <v>650000</v>
      </c>
      <c r="AA22">
        <v>1817530</v>
      </c>
      <c r="AB22" s="2" t="s">
        <v>168</v>
      </c>
      <c r="AC22">
        <v>800000</v>
      </c>
      <c r="AD22">
        <v>415987</v>
      </c>
      <c r="AE22" s="2" t="s">
        <v>112</v>
      </c>
      <c r="AI22">
        <v>800000</v>
      </c>
      <c r="AJ22">
        <v>0</v>
      </c>
      <c r="AK22" s="2" t="s">
        <v>43</v>
      </c>
      <c r="AL22">
        <v>8900000</v>
      </c>
      <c r="AM22">
        <v>13510865</v>
      </c>
      <c r="AN22" s="2" t="s">
        <v>169</v>
      </c>
      <c r="AR22">
        <v>4900000</v>
      </c>
      <c r="AS22">
        <v>12787319</v>
      </c>
      <c r="AT22" s="2" t="s">
        <v>170</v>
      </c>
      <c r="AU22">
        <v>2200000</v>
      </c>
      <c r="AV22">
        <v>4671473</v>
      </c>
      <c r="AW22" s="2" t="s">
        <v>171</v>
      </c>
      <c r="AX22">
        <v>0</v>
      </c>
      <c r="AY22">
        <v>11238340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5600000</v>
      </c>
      <c r="BN22">
        <v>5976891</v>
      </c>
      <c r="BO22" s="2" t="s">
        <v>172</v>
      </c>
      <c r="BP22">
        <v>57700000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44395</v>
      </c>
      <c r="BV22">
        <v>78569857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173</v>
      </c>
      <c r="C23" t="s">
        <v>174</v>
      </c>
      <c r="D23">
        <v>38500000</v>
      </c>
      <c r="E23">
        <v>150553</v>
      </c>
      <c r="F23">
        <v>0</v>
      </c>
      <c r="G23" s="2" t="s">
        <v>43</v>
      </c>
      <c r="H23">
        <v>103204</v>
      </c>
      <c r="I23">
        <v>0</v>
      </c>
      <c r="J23" s="2" t="s">
        <v>43</v>
      </c>
      <c r="K23">
        <v>0</v>
      </c>
      <c r="L23">
        <v>394097</v>
      </c>
      <c r="M23" s="2" t="s">
        <v>43</v>
      </c>
      <c r="N23">
        <v>0</v>
      </c>
      <c r="O23">
        <v>0</v>
      </c>
      <c r="P23" s="2" t="s">
        <v>43</v>
      </c>
      <c r="Q23">
        <v>27857659</v>
      </c>
      <c r="R23">
        <v>7615088</v>
      </c>
      <c r="S23" s="2" t="s">
        <v>126</v>
      </c>
      <c r="T23">
        <v>115586</v>
      </c>
      <c r="U23">
        <v>0</v>
      </c>
      <c r="V23" s="2" t="s">
        <v>43</v>
      </c>
      <c r="W23">
        <v>700000</v>
      </c>
      <c r="X23">
        <v>0</v>
      </c>
      <c r="Y23" s="2" t="s">
        <v>43</v>
      </c>
      <c r="Z23">
        <v>650000</v>
      </c>
      <c r="AA23">
        <v>154945</v>
      </c>
      <c r="AB23" s="2" t="s">
        <v>98</v>
      </c>
      <c r="AC23">
        <v>1900000</v>
      </c>
      <c r="AD23">
        <v>1035775</v>
      </c>
      <c r="AE23" s="2" t="s">
        <v>50</v>
      </c>
      <c r="AI23">
        <v>900000</v>
      </c>
      <c r="AJ23">
        <v>756541</v>
      </c>
      <c r="AK23" s="2" t="s">
        <v>87</v>
      </c>
      <c r="AL23">
        <v>4600000</v>
      </c>
      <c r="AM23">
        <v>2585702</v>
      </c>
      <c r="AN23" s="2" t="s">
        <v>82</v>
      </c>
      <c r="AR23">
        <v>3850000</v>
      </c>
      <c r="AS23">
        <v>1862453</v>
      </c>
      <c r="AT23" s="2" t="s">
        <v>175</v>
      </c>
      <c r="AU23">
        <v>3400000</v>
      </c>
      <c r="AV23">
        <v>5652386</v>
      </c>
      <c r="AW23" s="2" t="s">
        <v>176</v>
      </c>
      <c r="AX23">
        <v>0</v>
      </c>
      <c r="AY23">
        <v>1090318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1850000</v>
      </c>
      <c r="BN23">
        <v>1769093</v>
      </c>
      <c r="BO23" s="2" t="s">
        <v>143</v>
      </c>
      <c r="BP23">
        <v>38500000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0</v>
      </c>
      <c r="BV23">
        <v>22940300</v>
      </c>
      <c r="BW23">
        <v>0</v>
      </c>
      <c r="BX23">
        <v>0</v>
      </c>
      <c r="BY23">
        <v>-23902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177</v>
      </c>
      <c r="C24" t="s">
        <v>178</v>
      </c>
      <c r="D24">
        <v>57400000</v>
      </c>
      <c r="E24">
        <v>175687</v>
      </c>
      <c r="F24">
        <v>0</v>
      </c>
      <c r="G24" s="2" t="s">
        <v>43</v>
      </c>
      <c r="H24">
        <v>120434</v>
      </c>
      <c r="I24">
        <v>305006</v>
      </c>
      <c r="J24" s="2" t="s">
        <v>85</v>
      </c>
      <c r="K24">
        <v>0</v>
      </c>
      <c r="L24">
        <v>78360</v>
      </c>
      <c r="M24" s="2" t="s">
        <v>43</v>
      </c>
      <c r="N24">
        <v>0</v>
      </c>
      <c r="O24">
        <v>0</v>
      </c>
      <c r="P24" s="2" t="s">
        <v>43</v>
      </c>
      <c r="Q24">
        <v>32508353</v>
      </c>
      <c r="R24">
        <v>23156555</v>
      </c>
      <c r="S24" s="2" t="s">
        <v>179</v>
      </c>
      <c r="T24">
        <v>134883</v>
      </c>
      <c r="U24">
        <v>0</v>
      </c>
      <c r="V24" s="2" t="s">
        <v>43</v>
      </c>
      <c r="W24">
        <v>500000</v>
      </c>
      <c r="X24">
        <v>0</v>
      </c>
      <c r="Y24" s="2" t="s">
        <v>43</v>
      </c>
      <c r="Z24">
        <v>650000</v>
      </c>
      <c r="AA24">
        <v>51245</v>
      </c>
      <c r="AB24" s="2" t="s">
        <v>146</v>
      </c>
      <c r="AC24">
        <v>1200000</v>
      </c>
      <c r="AD24">
        <v>0</v>
      </c>
      <c r="AE24" s="2" t="s">
        <v>43</v>
      </c>
      <c r="AI24">
        <v>400000</v>
      </c>
      <c r="AJ24">
        <v>0</v>
      </c>
      <c r="AK24" s="2" t="s">
        <v>43</v>
      </c>
      <c r="AL24">
        <v>5250000</v>
      </c>
      <c r="AM24">
        <v>6381609</v>
      </c>
      <c r="AN24" s="2" t="s">
        <v>180</v>
      </c>
      <c r="AR24">
        <v>10500000</v>
      </c>
      <c r="AS24">
        <v>14664323</v>
      </c>
      <c r="AT24" s="2" t="s">
        <v>181</v>
      </c>
      <c r="AU24">
        <v>6200000</v>
      </c>
      <c r="AV24">
        <v>2256706</v>
      </c>
      <c r="AW24" s="2" t="s">
        <v>62</v>
      </c>
      <c r="AX24">
        <v>0</v>
      </c>
      <c r="AY24">
        <v>5958747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5350000</v>
      </c>
      <c r="BN24">
        <v>8032794</v>
      </c>
      <c r="BO24" s="2" t="s">
        <v>182</v>
      </c>
      <c r="BP24">
        <v>57400000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3513044</v>
      </c>
      <c r="BV24">
        <v>57372301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183</v>
      </c>
      <c r="C25" t="s">
        <v>184</v>
      </c>
      <c r="D25">
        <v>121600000</v>
      </c>
      <c r="E25">
        <v>309652</v>
      </c>
      <c r="F25">
        <v>814128</v>
      </c>
      <c r="G25" s="2" t="s">
        <v>185</v>
      </c>
      <c r="H25">
        <v>212267</v>
      </c>
      <c r="I25">
        <v>40464</v>
      </c>
      <c r="J25" s="2" t="s">
        <v>58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57296555</v>
      </c>
      <c r="R25">
        <v>44582129</v>
      </c>
      <c r="S25" s="2" t="s">
        <v>186</v>
      </c>
      <c r="T25">
        <v>237734</v>
      </c>
      <c r="U25">
        <v>0</v>
      </c>
      <c r="V25" s="2" t="s">
        <v>43</v>
      </c>
      <c r="W25">
        <v>3500000</v>
      </c>
      <c r="X25">
        <v>4096927</v>
      </c>
      <c r="Y25" s="2" t="s">
        <v>187</v>
      </c>
      <c r="Z25">
        <v>1750000</v>
      </c>
      <c r="AA25">
        <v>162947</v>
      </c>
      <c r="AB25" s="2" t="s">
        <v>68</v>
      </c>
      <c r="AC25">
        <v>950000</v>
      </c>
      <c r="AD25">
        <v>525744</v>
      </c>
      <c r="AE25" s="2" t="s">
        <v>50</v>
      </c>
      <c r="AI25">
        <v>3600000</v>
      </c>
      <c r="AJ25">
        <v>0</v>
      </c>
      <c r="AK25" s="2" t="s">
        <v>43</v>
      </c>
      <c r="AL25">
        <v>14900000</v>
      </c>
      <c r="AM25">
        <v>3608113</v>
      </c>
      <c r="AN25" s="2" t="s">
        <v>98</v>
      </c>
      <c r="AR25">
        <v>10200000</v>
      </c>
      <c r="AS25">
        <v>6692758</v>
      </c>
      <c r="AT25" s="2" t="s">
        <v>188</v>
      </c>
      <c r="AU25">
        <v>8200000</v>
      </c>
      <c r="AV25">
        <v>6590670</v>
      </c>
      <c r="AW25" s="2" t="s">
        <v>49</v>
      </c>
      <c r="AX25">
        <v>0</v>
      </c>
      <c r="AY25">
        <v>26625657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1512790</v>
      </c>
      <c r="BL25" s="2" t="s">
        <v>43</v>
      </c>
      <c r="BM25">
        <v>6200000</v>
      </c>
      <c r="BN25">
        <v>6701334</v>
      </c>
      <c r="BO25" s="2" t="s">
        <v>189</v>
      </c>
      <c r="BP25">
        <v>121600000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8603648</v>
      </c>
      <c r="BV25">
        <v>93350013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190</v>
      </c>
      <c r="C26" t="s">
        <v>191</v>
      </c>
      <c r="D26">
        <v>8600000</v>
      </c>
      <c r="E26">
        <v>21364</v>
      </c>
      <c r="F26">
        <v>0</v>
      </c>
      <c r="G26" s="2" t="s">
        <v>43</v>
      </c>
      <c r="H26">
        <v>14645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3953090</v>
      </c>
      <c r="R26">
        <v>11511177</v>
      </c>
      <c r="S26" s="2" t="s">
        <v>192</v>
      </c>
      <c r="T26">
        <v>16402</v>
      </c>
      <c r="U26">
        <v>0</v>
      </c>
      <c r="V26" s="2" t="s">
        <v>43</v>
      </c>
      <c r="W26">
        <v>400000</v>
      </c>
      <c r="X26">
        <v>348258</v>
      </c>
      <c r="Y26" s="2" t="s">
        <v>57</v>
      </c>
      <c r="Z26">
        <v>800000</v>
      </c>
      <c r="AA26">
        <v>257971</v>
      </c>
      <c r="AB26" s="2" t="s">
        <v>193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350000</v>
      </c>
      <c r="AS26">
        <v>725397</v>
      </c>
      <c r="AT26" s="2" t="s">
        <v>194</v>
      </c>
      <c r="AU26">
        <v>3500000</v>
      </c>
      <c r="AV26">
        <v>7980634</v>
      </c>
      <c r="AW26" s="2" t="s">
        <v>195</v>
      </c>
      <c r="AX26">
        <v>0</v>
      </c>
      <c r="AY26">
        <v>546721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8600000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21370158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196</v>
      </c>
      <c r="C27" t="s">
        <v>197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4615260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4831043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9446303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198</v>
      </c>
      <c r="B28" s="3"/>
      <c r="C28" s="3"/>
      <c r="D28" s="3">
        <v>1873000000</v>
      </c>
      <c r="E28" s="3">
        <v>5210046</v>
      </c>
      <c r="F28" s="3">
        <v>7176493</v>
      </c>
      <c r="G28" s="5" t="s">
        <v>199</v>
      </c>
      <c r="H28" s="3">
        <v>3571503</v>
      </c>
      <c r="I28" s="3">
        <v>4515457</v>
      </c>
      <c r="J28" s="5" t="s">
        <v>200</v>
      </c>
      <c r="K28" s="3">
        <v>41003962</v>
      </c>
      <c r="L28" s="3">
        <v>40516388</v>
      </c>
      <c r="M28" s="5" t="s">
        <v>156</v>
      </c>
      <c r="N28" s="3">
        <v>0</v>
      </c>
      <c r="O28" s="3">
        <v>137188</v>
      </c>
      <c r="P28" s="5" t="s">
        <v>43</v>
      </c>
      <c r="Q28" s="3">
        <v>964042437</v>
      </c>
      <c r="R28" s="3">
        <v>931483635</v>
      </c>
      <c r="S28" s="5" t="s">
        <v>201</v>
      </c>
      <c r="T28" s="3">
        <v>3999991</v>
      </c>
      <c r="U28" s="3">
        <v>88459</v>
      </c>
      <c r="V28" s="5" t="s">
        <v>202</v>
      </c>
      <c r="W28" s="3">
        <v>22940000</v>
      </c>
      <c r="X28" s="3">
        <v>19582321</v>
      </c>
      <c r="Y28" s="5" t="s">
        <v>65</v>
      </c>
      <c r="Z28" s="3">
        <v>41450000</v>
      </c>
      <c r="AA28" s="3">
        <v>30226781</v>
      </c>
      <c r="AB28" s="5" t="s">
        <v>164</v>
      </c>
      <c r="AC28" s="3">
        <v>26270000</v>
      </c>
      <c r="AD28" s="3">
        <v>16628070</v>
      </c>
      <c r="AE28" s="5" t="s">
        <v>69</v>
      </c>
      <c r="AF28" s="3"/>
      <c r="AG28" s="3"/>
      <c r="AH28" s="3"/>
      <c r="AI28" s="3">
        <v>18880000</v>
      </c>
      <c r="AJ28" s="3">
        <v>11903095</v>
      </c>
      <c r="AK28" s="5" t="s">
        <v>69</v>
      </c>
      <c r="AL28" s="3">
        <v>169900000</v>
      </c>
      <c r="AM28" s="3">
        <v>135922628</v>
      </c>
      <c r="AN28" s="5" t="s">
        <v>49</v>
      </c>
      <c r="AO28" s="3"/>
      <c r="AP28" s="3"/>
      <c r="AQ28" s="3"/>
      <c r="AR28" s="3">
        <v>206200000</v>
      </c>
      <c r="AS28" s="3">
        <v>204067828</v>
      </c>
      <c r="AT28" s="5" t="s">
        <v>156</v>
      </c>
      <c r="AU28" s="3">
        <v>117350000</v>
      </c>
      <c r="AV28" s="3">
        <v>125700356</v>
      </c>
      <c r="AW28" s="5" t="s">
        <v>172</v>
      </c>
      <c r="AX28" s="3">
        <v>0</v>
      </c>
      <c r="AY28" s="3">
        <v>263680274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1870007</v>
      </c>
      <c r="BL28" s="5" t="s">
        <v>43</v>
      </c>
      <c r="BM28" s="3">
        <v>96050000</v>
      </c>
      <c r="BN28" s="3">
        <v>86967305</v>
      </c>
      <c r="BO28" s="5" t="s">
        <v>149</v>
      </c>
      <c r="BP28" s="3">
        <v>1873000000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203</v>
      </c>
      <c r="B30" s="2" t="s">
        <v>204</v>
      </c>
      <c r="C30" t="s">
        <v>205</v>
      </c>
      <c r="D30">
        <v>265500000</v>
      </c>
      <c r="E30">
        <v>560030</v>
      </c>
      <c r="F30">
        <v>1689311</v>
      </c>
      <c r="G30" s="2" t="s">
        <v>206</v>
      </c>
      <c r="H30">
        <v>364309</v>
      </c>
      <c r="I30">
        <v>0</v>
      </c>
      <c r="J30" s="2" t="s">
        <v>43</v>
      </c>
      <c r="K30">
        <v>198701926</v>
      </c>
      <c r="L30">
        <v>207802723</v>
      </c>
      <c r="M30" s="2" t="s">
        <v>89</v>
      </c>
      <c r="N30">
        <v>13200309</v>
      </c>
      <c r="O30">
        <v>15992711</v>
      </c>
      <c r="P30" s="2" t="s">
        <v>207</v>
      </c>
      <c r="Q30">
        <v>12054063</v>
      </c>
      <c r="R30">
        <v>11808887</v>
      </c>
      <c r="S30" s="2" t="s">
        <v>142</v>
      </c>
      <c r="T30">
        <v>675095</v>
      </c>
      <c r="U30">
        <v>953423</v>
      </c>
      <c r="V30" s="2" t="s">
        <v>208</v>
      </c>
      <c r="W30">
        <v>800000</v>
      </c>
      <c r="X30">
        <v>896494</v>
      </c>
      <c r="Y30" s="2" t="s">
        <v>209</v>
      </c>
      <c r="Z30">
        <v>700000</v>
      </c>
      <c r="AA30">
        <v>429784</v>
      </c>
      <c r="AB30" s="2" t="s">
        <v>210</v>
      </c>
      <c r="AC30">
        <v>300000</v>
      </c>
      <c r="AD30">
        <v>87894</v>
      </c>
      <c r="AE30" s="2" t="s">
        <v>211</v>
      </c>
      <c r="AI30">
        <v>4600000</v>
      </c>
      <c r="AJ30">
        <v>4535312</v>
      </c>
      <c r="AK30" s="2" t="s">
        <v>156</v>
      </c>
      <c r="AL30">
        <v>700000</v>
      </c>
      <c r="AM30">
        <v>330987</v>
      </c>
      <c r="AN30" s="2" t="s">
        <v>81</v>
      </c>
      <c r="AR30">
        <v>900000</v>
      </c>
      <c r="AS30">
        <v>585951</v>
      </c>
      <c r="AT30" s="2" t="s">
        <v>212</v>
      </c>
      <c r="AU30">
        <v>16500000</v>
      </c>
      <c r="AV30">
        <v>15790928</v>
      </c>
      <c r="AW30" s="2" t="s">
        <v>143</v>
      </c>
      <c r="AX30">
        <v>0</v>
      </c>
      <c r="AY30">
        <v>5656900</v>
      </c>
      <c r="AZ30" s="2" t="s">
        <v>43</v>
      </c>
      <c r="BD30">
        <v>0</v>
      </c>
      <c r="BE30">
        <v>0</v>
      </c>
      <c r="BF30" s="2" t="s">
        <v>43</v>
      </c>
      <c r="BG30">
        <v>568480</v>
      </c>
      <c r="BH30">
        <v>583495</v>
      </c>
      <c r="BI30" s="2" t="s">
        <v>213</v>
      </c>
      <c r="BJ30">
        <v>0</v>
      </c>
      <c r="BK30">
        <v>0</v>
      </c>
      <c r="BL30" s="2" t="s">
        <v>43</v>
      </c>
      <c r="BM30">
        <v>600000</v>
      </c>
      <c r="BN30">
        <v>278930</v>
      </c>
      <c r="BO30" s="2" t="s">
        <v>80</v>
      </c>
      <c r="BP30">
        <v>265500000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272684446</v>
      </c>
      <c r="BV30">
        <v>0</v>
      </c>
      <c r="BW30">
        <v>0</v>
      </c>
      <c r="BX30">
        <v>-5260716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214</v>
      </c>
      <c r="C31" t="s">
        <v>215</v>
      </c>
      <c r="D31">
        <v>203200000</v>
      </c>
      <c r="E31">
        <v>428618</v>
      </c>
      <c r="F31">
        <v>268314</v>
      </c>
      <c r="G31" s="2" t="s">
        <v>69</v>
      </c>
      <c r="H31">
        <v>278823</v>
      </c>
      <c r="I31">
        <v>14896</v>
      </c>
      <c r="J31" s="2" t="s">
        <v>216</v>
      </c>
      <c r="K31">
        <v>152076200</v>
      </c>
      <c r="L31">
        <v>164007542</v>
      </c>
      <c r="M31" s="2" t="s">
        <v>189</v>
      </c>
      <c r="N31">
        <v>10102836</v>
      </c>
      <c r="O31">
        <v>11584060</v>
      </c>
      <c r="P31" s="2" t="s">
        <v>217</v>
      </c>
      <c r="Q31">
        <v>9225558</v>
      </c>
      <c r="R31">
        <v>8164449</v>
      </c>
      <c r="S31" s="2" t="s">
        <v>130</v>
      </c>
      <c r="T31">
        <v>516683</v>
      </c>
      <c r="U31">
        <v>369238</v>
      </c>
      <c r="V31" s="2" t="s">
        <v>179</v>
      </c>
      <c r="W31">
        <v>600000</v>
      </c>
      <c r="X31">
        <v>400652</v>
      </c>
      <c r="Y31" s="2" t="s">
        <v>218</v>
      </c>
      <c r="Z31">
        <v>500000</v>
      </c>
      <c r="AA31">
        <v>284187</v>
      </c>
      <c r="AB31" s="2" t="s">
        <v>104</v>
      </c>
      <c r="AC31">
        <v>300000</v>
      </c>
      <c r="AD31">
        <v>5295</v>
      </c>
      <c r="AE31" s="2" t="s">
        <v>202</v>
      </c>
      <c r="AI31">
        <v>2800000</v>
      </c>
      <c r="AJ31">
        <v>2781084</v>
      </c>
      <c r="AK31" s="2" t="s">
        <v>156</v>
      </c>
      <c r="AL31">
        <v>600000</v>
      </c>
      <c r="AM31">
        <v>889928</v>
      </c>
      <c r="AN31" s="2" t="s">
        <v>167</v>
      </c>
      <c r="AR31">
        <v>900000</v>
      </c>
      <c r="AS31">
        <v>367493</v>
      </c>
      <c r="AT31" s="2" t="s">
        <v>115</v>
      </c>
      <c r="AU31">
        <v>12300000</v>
      </c>
      <c r="AV31">
        <v>11254604</v>
      </c>
      <c r="AW31" s="2" t="s">
        <v>128</v>
      </c>
      <c r="AX31">
        <v>0</v>
      </c>
      <c r="AY31">
        <v>4733469</v>
      </c>
      <c r="AZ31" s="2" t="s">
        <v>43</v>
      </c>
      <c r="BD31">
        <v>0</v>
      </c>
      <c r="BE31">
        <v>0</v>
      </c>
      <c r="BF31" s="2" t="s">
        <v>43</v>
      </c>
      <c r="BG31">
        <v>430201</v>
      </c>
      <c r="BH31">
        <v>359708</v>
      </c>
      <c r="BI31" s="2" t="s">
        <v>87</v>
      </c>
      <c r="BJ31">
        <v>0</v>
      </c>
      <c r="BK31">
        <v>0</v>
      </c>
      <c r="BL31" s="2" t="s">
        <v>43</v>
      </c>
      <c r="BM31">
        <v>900000</v>
      </c>
      <c r="BN31">
        <v>106650</v>
      </c>
      <c r="BO31" s="2" t="s">
        <v>219</v>
      </c>
      <c r="BP31">
        <v>203200000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195558323</v>
      </c>
      <c r="BV31">
        <v>14342270</v>
      </c>
      <c r="BW31">
        <v>0</v>
      </c>
      <c r="BX31">
        <v>-3689869</v>
      </c>
      <c r="BY31">
        <v>-281023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220</v>
      </c>
      <c r="C32" t="s">
        <v>221</v>
      </c>
      <c r="D32">
        <v>172600000</v>
      </c>
      <c r="E32">
        <v>364072</v>
      </c>
      <c r="F32">
        <v>20333</v>
      </c>
      <c r="G32" s="2" t="s">
        <v>222</v>
      </c>
      <c r="H32">
        <v>236835</v>
      </c>
      <c r="I32">
        <v>0</v>
      </c>
      <c r="J32" s="2" t="s">
        <v>43</v>
      </c>
      <c r="K32">
        <v>129174962</v>
      </c>
      <c r="L32">
        <v>138993691</v>
      </c>
      <c r="M32" s="2" t="s">
        <v>189</v>
      </c>
      <c r="N32">
        <v>8581444</v>
      </c>
      <c r="O32">
        <v>11437998</v>
      </c>
      <c r="P32" s="2" t="s">
        <v>223</v>
      </c>
      <c r="Q32">
        <v>7836276</v>
      </c>
      <c r="R32">
        <v>5098818</v>
      </c>
      <c r="S32" s="2" t="s">
        <v>212</v>
      </c>
      <c r="T32">
        <v>438875</v>
      </c>
      <c r="U32">
        <v>311628</v>
      </c>
      <c r="V32" s="2" t="s">
        <v>179</v>
      </c>
      <c r="W32">
        <v>500000</v>
      </c>
      <c r="X32">
        <v>191837</v>
      </c>
      <c r="Y32" s="2" t="s">
        <v>224</v>
      </c>
      <c r="Z32">
        <v>400000</v>
      </c>
      <c r="AA32">
        <v>64109</v>
      </c>
      <c r="AB32" s="2" t="s">
        <v>97</v>
      </c>
      <c r="AC32">
        <v>300000</v>
      </c>
      <c r="AD32">
        <v>0</v>
      </c>
      <c r="AE32" s="2" t="s">
        <v>43</v>
      </c>
      <c r="AI32">
        <v>1800000</v>
      </c>
      <c r="AJ32">
        <v>1804966</v>
      </c>
      <c r="AK32" s="2" t="s">
        <v>136</v>
      </c>
      <c r="AL32">
        <v>400000</v>
      </c>
      <c r="AM32">
        <v>219459</v>
      </c>
      <c r="AN32" s="2" t="s">
        <v>50</v>
      </c>
      <c r="AR32">
        <v>600000</v>
      </c>
      <c r="AS32">
        <v>466609</v>
      </c>
      <c r="AT32" s="2" t="s">
        <v>186</v>
      </c>
      <c r="AU32">
        <v>9600000</v>
      </c>
      <c r="AV32">
        <v>6967448</v>
      </c>
      <c r="AW32" s="2" t="s">
        <v>164</v>
      </c>
      <c r="AX32">
        <v>0</v>
      </c>
      <c r="AY32">
        <v>3536060</v>
      </c>
      <c r="AZ32" s="2" t="s">
        <v>43</v>
      </c>
      <c r="BD32">
        <v>0</v>
      </c>
      <c r="BE32">
        <v>0</v>
      </c>
      <c r="BF32" s="2" t="s">
        <v>43</v>
      </c>
      <c r="BG32">
        <v>414836</v>
      </c>
      <c r="BH32">
        <v>0</v>
      </c>
      <c r="BI32" s="2" t="s">
        <v>43</v>
      </c>
      <c r="BJ32">
        <v>0</v>
      </c>
      <c r="BK32">
        <v>0</v>
      </c>
      <c r="BL32" s="2" t="s">
        <v>43</v>
      </c>
      <c r="BM32">
        <v>500000</v>
      </c>
      <c r="BN32">
        <v>60120</v>
      </c>
      <c r="BO32" s="2" t="s">
        <v>219</v>
      </c>
      <c r="BP32">
        <v>172600000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173369652</v>
      </c>
      <c r="BV32">
        <v>0</v>
      </c>
      <c r="BW32">
        <v>0</v>
      </c>
      <c r="BX32">
        <v>-4196576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225</v>
      </c>
      <c r="C33" t="s">
        <v>226</v>
      </c>
      <c r="D33">
        <v>185400000</v>
      </c>
      <c r="E33">
        <v>391071</v>
      </c>
      <c r="F33">
        <v>7877584</v>
      </c>
      <c r="G33" s="2" t="s">
        <v>227</v>
      </c>
      <c r="H33">
        <v>254398</v>
      </c>
      <c r="I33">
        <v>0</v>
      </c>
      <c r="J33" s="2" t="s">
        <v>43</v>
      </c>
      <c r="K33">
        <v>138754565</v>
      </c>
      <c r="L33">
        <v>133696310</v>
      </c>
      <c r="M33" s="2" t="s">
        <v>143</v>
      </c>
      <c r="N33">
        <v>9217843</v>
      </c>
      <c r="O33">
        <v>9252332</v>
      </c>
      <c r="P33" s="2" t="s">
        <v>136</v>
      </c>
      <c r="Q33">
        <v>8417414</v>
      </c>
      <c r="R33">
        <v>8346406</v>
      </c>
      <c r="S33" s="2" t="s">
        <v>156</v>
      </c>
      <c r="T33">
        <v>471422</v>
      </c>
      <c r="U33">
        <v>756319</v>
      </c>
      <c r="V33" s="2" t="s">
        <v>228</v>
      </c>
      <c r="W33">
        <v>600000</v>
      </c>
      <c r="X33">
        <v>304205</v>
      </c>
      <c r="Y33" s="2" t="s">
        <v>229</v>
      </c>
      <c r="Z33">
        <v>600000</v>
      </c>
      <c r="AA33">
        <v>264617</v>
      </c>
      <c r="AB33" s="2" t="s">
        <v>230</v>
      </c>
      <c r="AC33">
        <v>300000</v>
      </c>
      <c r="AD33">
        <v>5295</v>
      </c>
      <c r="AE33" s="2" t="s">
        <v>202</v>
      </c>
      <c r="AI33">
        <v>2400000</v>
      </c>
      <c r="AJ33">
        <v>2292046</v>
      </c>
      <c r="AK33" s="2" t="s">
        <v>143</v>
      </c>
      <c r="AL33">
        <v>500000</v>
      </c>
      <c r="AM33">
        <v>149898</v>
      </c>
      <c r="AN33" s="2" t="s">
        <v>231</v>
      </c>
      <c r="AR33">
        <v>700000</v>
      </c>
      <c r="AS33">
        <v>792933</v>
      </c>
      <c r="AT33" s="2" t="s">
        <v>232</v>
      </c>
      <c r="AU33">
        <v>11500000</v>
      </c>
      <c r="AV33">
        <v>11572507</v>
      </c>
      <c r="AW33" s="2" t="s">
        <v>140</v>
      </c>
      <c r="AX33">
        <v>0</v>
      </c>
      <c r="AY33">
        <v>3285456</v>
      </c>
      <c r="AZ33" s="2" t="s">
        <v>43</v>
      </c>
      <c r="BD33">
        <v>0</v>
      </c>
      <c r="BE33">
        <v>0</v>
      </c>
      <c r="BF33" s="2" t="s">
        <v>43</v>
      </c>
      <c r="BG33">
        <v>399472</v>
      </c>
      <c r="BH33">
        <v>105355</v>
      </c>
      <c r="BI33" s="2" t="s">
        <v>233</v>
      </c>
      <c r="BJ33">
        <v>0</v>
      </c>
      <c r="BK33">
        <v>13686</v>
      </c>
      <c r="BL33" s="2" t="s">
        <v>43</v>
      </c>
      <c r="BM33">
        <v>500000</v>
      </c>
      <c r="BN33">
        <v>109800</v>
      </c>
      <c r="BO33" s="2" t="s">
        <v>234</v>
      </c>
      <c r="BP33">
        <v>185400000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183551501</v>
      </c>
      <c r="BV33">
        <v>0</v>
      </c>
      <c r="BW33">
        <v>0</v>
      </c>
      <c r="BX33">
        <v>-4726752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235</v>
      </c>
      <c r="C34" t="s">
        <v>236</v>
      </c>
      <c r="D34">
        <v>149300000</v>
      </c>
      <c r="E34">
        <v>314924</v>
      </c>
      <c r="F34">
        <v>0</v>
      </c>
      <c r="G34" s="2" t="s">
        <v>43</v>
      </c>
      <c r="H34">
        <v>204863</v>
      </c>
      <c r="I34">
        <v>0</v>
      </c>
      <c r="J34" s="2" t="s">
        <v>43</v>
      </c>
      <c r="K34">
        <v>111737090</v>
      </c>
      <c r="L34">
        <v>117300090</v>
      </c>
      <c r="M34" s="2" t="s">
        <v>89</v>
      </c>
      <c r="N34">
        <v>7422999</v>
      </c>
      <c r="O34">
        <v>9489588</v>
      </c>
      <c r="P34" s="2" t="s">
        <v>96</v>
      </c>
      <c r="Q34">
        <v>6778424</v>
      </c>
      <c r="R34">
        <v>7478025</v>
      </c>
      <c r="S34" s="2" t="s">
        <v>237</v>
      </c>
      <c r="T34">
        <v>379630</v>
      </c>
      <c r="U34">
        <v>36232</v>
      </c>
      <c r="V34" s="2" t="s">
        <v>238</v>
      </c>
      <c r="W34">
        <v>600000</v>
      </c>
      <c r="X34">
        <v>384924</v>
      </c>
      <c r="Y34" s="2" t="s">
        <v>239</v>
      </c>
      <c r="Z34">
        <v>500000</v>
      </c>
      <c r="AA34">
        <v>123446</v>
      </c>
      <c r="AB34" s="2" t="s">
        <v>240</v>
      </c>
      <c r="AC34">
        <v>300000</v>
      </c>
      <c r="AD34">
        <v>10150</v>
      </c>
      <c r="AE34" s="2" t="s">
        <v>241</v>
      </c>
      <c r="AI34">
        <v>2700000</v>
      </c>
      <c r="AJ34">
        <v>1813773</v>
      </c>
      <c r="AK34" s="2" t="s">
        <v>218</v>
      </c>
      <c r="AL34">
        <v>400000</v>
      </c>
      <c r="AM34">
        <v>317743</v>
      </c>
      <c r="AN34" s="2" t="s">
        <v>242</v>
      </c>
      <c r="AR34">
        <v>600000</v>
      </c>
      <c r="AS34">
        <v>364090</v>
      </c>
      <c r="AT34" s="2" t="s">
        <v>210</v>
      </c>
      <c r="AU34">
        <v>9200000</v>
      </c>
      <c r="AV34">
        <v>8457775</v>
      </c>
      <c r="AW34" s="2" t="s">
        <v>128</v>
      </c>
      <c r="AX34">
        <v>0</v>
      </c>
      <c r="AY34">
        <v>3964894</v>
      </c>
      <c r="AZ34" s="2" t="s">
        <v>43</v>
      </c>
      <c r="BD34">
        <v>0</v>
      </c>
      <c r="BE34">
        <v>0</v>
      </c>
      <c r="BF34" s="2" t="s">
        <v>43</v>
      </c>
      <c r="BG34">
        <v>384108</v>
      </c>
      <c r="BH34">
        <v>0</v>
      </c>
      <c r="BI34" s="2" t="s">
        <v>43</v>
      </c>
      <c r="BJ34">
        <v>0</v>
      </c>
      <c r="BK34">
        <v>0</v>
      </c>
      <c r="BL34" s="2" t="s">
        <v>43</v>
      </c>
      <c r="BM34">
        <v>500000</v>
      </c>
      <c r="BN34">
        <v>8500</v>
      </c>
      <c r="BO34" s="2" t="s">
        <v>202</v>
      </c>
      <c r="BP34">
        <v>149300000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153290657</v>
      </c>
      <c r="BV34">
        <v>0</v>
      </c>
      <c r="BW34">
        <v>0</v>
      </c>
      <c r="BX34">
        <v>-3518799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243</v>
      </c>
      <c r="C35" t="s">
        <v>244</v>
      </c>
      <c r="D35">
        <v>98900000</v>
      </c>
      <c r="E35">
        <v>208613</v>
      </c>
      <c r="F35">
        <v>0</v>
      </c>
      <c r="G35" s="2" t="s">
        <v>43</v>
      </c>
      <c r="H35">
        <v>135706</v>
      </c>
      <c r="I35">
        <v>0</v>
      </c>
      <c r="J35" s="2" t="s">
        <v>43</v>
      </c>
      <c r="K35">
        <v>74017402</v>
      </c>
      <c r="L35">
        <v>46521631</v>
      </c>
      <c r="M35" s="2" t="s">
        <v>69</v>
      </c>
      <c r="N35">
        <v>4917177</v>
      </c>
      <c r="O35">
        <v>5151809</v>
      </c>
      <c r="P35" s="2" t="s">
        <v>89</v>
      </c>
      <c r="Q35">
        <v>4490195</v>
      </c>
      <c r="R35">
        <v>3925150</v>
      </c>
      <c r="S35" s="2" t="s">
        <v>57</v>
      </c>
      <c r="T35">
        <v>251476</v>
      </c>
      <c r="U35">
        <v>363051</v>
      </c>
      <c r="V35" s="2" t="s">
        <v>100</v>
      </c>
      <c r="W35">
        <v>400000</v>
      </c>
      <c r="X35">
        <v>91078</v>
      </c>
      <c r="Y35" s="2" t="s">
        <v>245</v>
      </c>
      <c r="Z35">
        <v>300000</v>
      </c>
      <c r="AA35">
        <v>76934</v>
      </c>
      <c r="AB35" s="2" t="s">
        <v>233</v>
      </c>
      <c r="AC35">
        <v>200000</v>
      </c>
      <c r="AD35">
        <v>0</v>
      </c>
      <c r="AE35" s="2" t="s">
        <v>43</v>
      </c>
      <c r="AI35">
        <v>990000</v>
      </c>
      <c r="AJ35">
        <v>445327</v>
      </c>
      <c r="AK35" s="2" t="s">
        <v>246</v>
      </c>
      <c r="AL35">
        <v>600000</v>
      </c>
      <c r="AM35">
        <v>36678</v>
      </c>
      <c r="AN35" s="2" t="s">
        <v>222</v>
      </c>
      <c r="AR35">
        <v>400000</v>
      </c>
      <c r="AS35">
        <v>246042</v>
      </c>
      <c r="AT35" s="2" t="s">
        <v>247</v>
      </c>
      <c r="AU35">
        <v>5300000</v>
      </c>
      <c r="AV35">
        <v>3749049</v>
      </c>
      <c r="AW35" s="2" t="s">
        <v>179</v>
      </c>
      <c r="AX35">
        <v>0</v>
      </c>
      <c r="AY35">
        <v>863517</v>
      </c>
      <c r="AZ35" s="2" t="s">
        <v>43</v>
      </c>
      <c r="BD35">
        <v>0</v>
      </c>
      <c r="BE35">
        <v>0</v>
      </c>
      <c r="BF35" s="2" t="s">
        <v>43</v>
      </c>
      <c r="BG35">
        <v>230464</v>
      </c>
      <c r="BH35">
        <v>0</v>
      </c>
      <c r="BI35" s="2" t="s">
        <v>43</v>
      </c>
      <c r="BJ35">
        <v>0</v>
      </c>
      <c r="BK35">
        <v>0</v>
      </c>
      <c r="BL35" s="2" t="s">
        <v>43</v>
      </c>
      <c r="BM35">
        <v>200000</v>
      </c>
      <c r="BN35">
        <v>17500</v>
      </c>
      <c r="BO35" s="2" t="s">
        <v>68</v>
      </c>
      <c r="BP35">
        <v>98900000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65377147</v>
      </c>
      <c r="BV35">
        <v>0</v>
      </c>
      <c r="BW35">
        <v>0</v>
      </c>
      <c r="BX35">
        <v>-3889381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7" t="s">
        <v>248</v>
      </c>
      <c r="B36" s="3"/>
      <c r="C36" s="3"/>
      <c r="D36" s="3">
        <v>1074900000</v>
      </c>
      <c r="E36" s="3">
        <v>2267328</v>
      </c>
      <c r="F36" s="3">
        <v>9855542</v>
      </c>
      <c r="G36" s="5" t="s">
        <v>249</v>
      </c>
      <c r="H36" s="3">
        <v>1474934</v>
      </c>
      <c r="I36" s="3">
        <v>14896</v>
      </c>
      <c r="J36" s="5" t="s">
        <v>109</v>
      </c>
      <c r="K36" s="3">
        <v>804462145</v>
      </c>
      <c r="L36" s="3">
        <v>808321987</v>
      </c>
      <c r="M36" s="5" t="s">
        <v>136</v>
      </c>
      <c r="N36" s="3">
        <v>53442608</v>
      </c>
      <c r="O36" s="3">
        <v>62908498</v>
      </c>
      <c r="P36" s="5" t="s">
        <v>250</v>
      </c>
      <c r="Q36" s="3">
        <v>48801930</v>
      </c>
      <c r="R36" s="3">
        <v>44821735</v>
      </c>
      <c r="S36" s="5" t="s">
        <v>128</v>
      </c>
      <c r="T36" s="3">
        <v>2733181</v>
      </c>
      <c r="U36" s="3">
        <v>2789891</v>
      </c>
      <c r="V36" s="5" t="s">
        <v>129</v>
      </c>
      <c r="W36" s="3">
        <v>3500000</v>
      </c>
      <c r="X36" s="3">
        <v>2269190</v>
      </c>
      <c r="Y36" s="5" t="s">
        <v>212</v>
      </c>
      <c r="Z36" s="3">
        <v>3000000</v>
      </c>
      <c r="AA36" s="3">
        <v>1243077</v>
      </c>
      <c r="AB36" s="5" t="s">
        <v>115</v>
      </c>
      <c r="AC36" s="3">
        <v>1700000</v>
      </c>
      <c r="AD36" s="3">
        <v>108634</v>
      </c>
      <c r="AE36" s="5" t="s">
        <v>222</v>
      </c>
      <c r="AF36" s="3"/>
      <c r="AG36" s="3"/>
      <c r="AH36" s="3"/>
      <c r="AI36" s="3">
        <v>15290000</v>
      </c>
      <c r="AJ36" s="3">
        <v>13672508</v>
      </c>
      <c r="AK36" s="5" t="s">
        <v>108</v>
      </c>
      <c r="AL36" s="3">
        <v>3200000</v>
      </c>
      <c r="AM36" s="3">
        <v>1944693</v>
      </c>
      <c r="AN36" s="5" t="s">
        <v>210</v>
      </c>
      <c r="AO36" s="3"/>
      <c r="AP36" s="3"/>
      <c r="AQ36" s="3"/>
      <c r="AR36" s="3">
        <v>4100000</v>
      </c>
      <c r="AS36" s="3">
        <v>2823118</v>
      </c>
      <c r="AT36" s="5" t="s">
        <v>251</v>
      </c>
      <c r="AU36" s="3">
        <v>64400000</v>
      </c>
      <c r="AV36" s="3">
        <v>57792311</v>
      </c>
      <c r="AW36" s="5" t="s">
        <v>252</v>
      </c>
      <c r="AX36" s="3">
        <v>0</v>
      </c>
      <c r="AY36" s="3">
        <v>22040296</v>
      </c>
      <c r="AZ36" s="5" t="s">
        <v>43</v>
      </c>
      <c r="BA36" s="3"/>
      <c r="BB36" s="3"/>
      <c r="BC36" s="3"/>
      <c r="BD36" s="3">
        <v>0</v>
      </c>
      <c r="BE36" s="3">
        <v>0</v>
      </c>
      <c r="BF36" s="5" t="s">
        <v>43</v>
      </c>
      <c r="BG36" s="3">
        <v>2427561</v>
      </c>
      <c r="BH36" s="3">
        <v>1048558</v>
      </c>
      <c r="BI36" s="5" t="s">
        <v>59</v>
      </c>
      <c r="BJ36" s="3">
        <v>0</v>
      </c>
      <c r="BK36" s="3">
        <v>13686</v>
      </c>
      <c r="BL36" s="5" t="s">
        <v>43</v>
      </c>
      <c r="BM36" s="3">
        <v>3200000</v>
      </c>
      <c r="BN36" s="3">
        <v>581500</v>
      </c>
      <c r="BO36" s="5" t="s">
        <v>253</v>
      </c>
      <c r="BP36" s="3">
        <v>1074900000</v>
      </c>
      <c r="BQ36" s="3" t="str">
        <f>(F36+I36+L36+O36+R36+U36+X36+AA36+AD36+AJ36+AM36+AS36+AV36+AY36+BE36+BH36+BK36+BN36)</f>
        <v>0</v>
      </c>
      <c r="BR36" s="3" t="str">
        <f>IFERROR(BQ36*100/BP36,0)</f>
        <v>0</v>
      </c>
      <c r="BT36" s="4" t="s">
        <v>248</v>
      </c>
      <c r="BU36" s="4" t="str">
        <f>SUM(BU30:BU35)</f>
        <v>0</v>
      </c>
      <c r="BV36" s="4" t="str">
        <f>SUM(BV30:BV35)</f>
        <v>0</v>
      </c>
      <c r="BW36" s="4" t="str">
        <f>SUM(BW30:BW35)</f>
        <v>0</v>
      </c>
      <c r="BX36" s="4" t="str">
        <f>SUM(BX30:BX35)</f>
        <v>0</v>
      </c>
      <c r="BY36" s="4" t="str">
        <f>SUM(BY30:BY35)</f>
        <v>0</v>
      </c>
      <c r="BZ36" s="4" t="str">
        <f>SUM(BZ30:BZ35)</f>
        <v>0</v>
      </c>
      <c r="CA36" s="4" t="str">
        <f>SUM(CA30:CA35)</f>
        <v>0</v>
      </c>
      <c r="CB36" s="4" t="str">
        <f>SUM(CB30:CB35)</f>
        <v>0</v>
      </c>
      <c r="CC36" s="4" t="str">
        <f>SUM(CC30:CC35)</f>
        <v>0</v>
      </c>
      <c r="CD36" s="4" t="str">
        <f>SUM(CD30:CD35)</f>
        <v>0</v>
      </c>
      <c r="CE36" s="4" t="str">
        <f>SUM(CE30:CE35)</f>
        <v>0</v>
      </c>
      <c r="CF36" s="4" t="str">
        <f>SUM(CF30:CF35)</f>
        <v>0</v>
      </c>
      <c r="CG36" s="4" t="str">
        <f>SUM(CG30:CG35)</f>
        <v>0</v>
      </c>
      <c r="CH36" s="4" t="str">
        <f>IFERROR(CE36*100/BP36,0)</f>
        <v>0</v>
      </c>
    </row>
    <row r="38" spans="1:86">
      <c r="A38" s="4" t="s">
        <v>254</v>
      </c>
      <c r="B38" s="2" t="s">
        <v>255</v>
      </c>
      <c r="C38" t="s">
        <v>256</v>
      </c>
      <c r="D38">
        <v>189900000</v>
      </c>
      <c r="E38">
        <v>696494</v>
      </c>
      <c r="F38">
        <v>359408</v>
      </c>
      <c r="G38" s="2" t="s">
        <v>112</v>
      </c>
      <c r="H38">
        <v>1030326</v>
      </c>
      <c r="I38">
        <v>0</v>
      </c>
      <c r="J38" s="2" t="s">
        <v>43</v>
      </c>
      <c r="K38">
        <v>103014627</v>
      </c>
      <c r="L38">
        <v>125590403</v>
      </c>
      <c r="M38" s="2" t="s">
        <v>180</v>
      </c>
      <c r="N38">
        <v>18130445</v>
      </c>
      <c r="O38">
        <v>19442717</v>
      </c>
      <c r="P38" s="2" t="s">
        <v>172</v>
      </c>
      <c r="Q38">
        <v>28574023</v>
      </c>
      <c r="R38">
        <v>14892178</v>
      </c>
      <c r="S38" s="2" t="s">
        <v>112</v>
      </c>
      <c r="T38">
        <v>3467360</v>
      </c>
      <c r="U38">
        <v>475678</v>
      </c>
      <c r="V38" s="2" t="s">
        <v>257</v>
      </c>
      <c r="W38">
        <v>800000</v>
      </c>
      <c r="X38">
        <v>492605</v>
      </c>
      <c r="Y38" s="2" t="s">
        <v>247</v>
      </c>
      <c r="Z38">
        <v>1300000</v>
      </c>
      <c r="AA38">
        <v>788634</v>
      </c>
      <c r="AB38" s="2" t="s">
        <v>210</v>
      </c>
      <c r="AC38">
        <v>400000</v>
      </c>
      <c r="AD38">
        <v>207191</v>
      </c>
      <c r="AE38" s="2" t="s">
        <v>112</v>
      </c>
      <c r="AI38">
        <v>3500000</v>
      </c>
      <c r="AJ38">
        <v>2567880</v>
      </c>
      <c r="AK38" s="2" t="s">
        <v>164</v>
      </c>
      <c r="AL38">
        <v>1400000</v>
      </c>
      <c r="AM38">
        <v>1169719</v>
      </c>
      <c r="AN38" s="2" t="s">
        <v>87</v>
      </c>
      <c r="AR38">
        <v>2200000</v>
      </c>
      <c r="AS38">
        <v>997063</v>
      </c>
      <c r="AT38" s="2" t="s">
        <v>246</v>
      </c>
      <c r="AU38">
        <v>23500000</v>
      </c>
      <c r="AV38">
        <v>20494922</v>
      </c>
      <c r="AW38" s="2" t="s">
        <v>57</v>
      </c>
      <c r="AX38">
        <v>0</v>
      </c>
      <c r="AY38">
        <v>4212014</v>
      </c>
      <c r="AZ38" s="2" t="s">
        <v>43</v>
      </c>
      <c r="BD38">
        <v>0</v>
      </c>
      <c r="BE38">
        <v>0</v>
      </c>
      <c r="BF38" s="2" t="s">
        <v>43</v>
      </c>
      <c r="BG38">
        <v>906495</v>
      </c>
      <c r="BH38">
        <v>325473</v>
      </c>
      <c r="BI38" s="2" t="s">
        <v>62</v>
      </c>
      <c r="BJ38">
        <v>0</v>
      </c>
      <c r="BK38">
        <v>0</v>
      </c>
      <c r="BL38" s="2" t="s">
        <v>43</v>
      </c>
      <c r="BM38">
        <v>1200000</v>
      </c>
      <c r="BN38">
        <v>869200</v>
      </c>
      <c r="BO38" s="2" t="s">
        <v>56</v>
      </c>
      <c r="BP38">
        <v>189900000</v>
      </c>
      <c r="BQ38" t="str">
        <f>(F38+I38+L38+O38+R38+U38+X38+AA38+AD38+AJ38+AM38+AS38+AV38+AY38+BE38+BH38+BK38+BN38)</f>
        <v>0</v>
      </c>
      <c r="BR38" s="2" t="str">
        <f>IFERROR(BQ38*100/BP38,0)</f>
        <v>0</v>
      </c>
      <c r="BU38">
        <v>198397138</v>
      </c>
      <c r="BV38">
        <v>0</v>
      </c>
      <c r="BW38">
        <v>0</v>
      </c>
      <c r="BX38">
        <v>-5512053</v>
      </c>
      <c r="BY38">
        <v>0</v>
      </c>
      <c r="BZ38">
        <v>0</v>
      </c>
      <c r="CA38">
        <v>0</v>
      </c>
      <c r="CB38">
        <v>0</v>
      </c>
      <c r="CC38" t="str">
        <f>(BU38+BV38+BW38+BX38+BY38+BZ38+CA38+CB38)</f>
        <v>0</v>
      </c>
      <c r="CD38">
        <v>0</v>
      </c>
      <c r="CE38" t="str">
        <f>(BU38+BV38+BW38+BX38+BY38+BZ38+CA38+CB38)-CD38</f>
        <v>0</v>
      </c>
      <c r="CF38" t="str">
        <f>(BQ38-BP38)</f>
        <v>0</v>
      </c>
      <c r="CG38" t="str">
        <f>CE38-BW38+BZ38</f>
        <v>0</v>
      </c>
      <c r="CH38" t="str">
        <f>IFERROR(CE38*100/BP38,0)</f>
        <v>0</v>
      </c>
    </row>
    <row r="39" spans="1:86">
      <c r="A39" s="3"/>
      <c r="B39" s="2" t="s">
        <v>258</v>
      </c>
      <c r="C39" t="s">
        <v>259</v>
      </c>
      <c r="D39">
        <v>159500000</v>
      </c>
      <c r="E39">
        <v>584996</v>
      </c>
      <c r="F39">
        <v>94601</v>
      </c>
      <c r="G39" s="2" t="s">
        <v>97</v>
      </c>
      <c r="H39">
        <v>865387</v>
      </c>
      <c r="I39">
        <v>45687</v>
      </c>
      <c r="J39" s="2" t="s">
        <v>216</v>
      </c>
      <c r="K39">
        <v>86523607</v>
      </c>
      <c r="L39">
        <v>69983668</v>
      </c>
      <c r="M39" s="2" t="s">
        <v>260</v>
      </c>
      <c r="N39">
        <v>15228046</v>
      </c>
      <c r="O39">
        <v>18417212</v>
      </c>
      <c r="P39" s="2" t="s">
        <v>207</v>
      </c>
      <c r="Q39">
        <v>23999771</v>
      </c>
      <c r="R39">
        <v>12875933</v>
      </c>
      <c r="S39" s="2" t="s">
        <v>99</v>
      </c>
      <c r="T39">
        <v>2912290</v>
      </c>
      <c r="U39">
        <v>633710</v>
      </c>
      <c r="V39" s="2" t="s">
        <v>234</v>
      </c>
      <c r="W39">
        <v>800000</v>
      </c>
      <c r="X39">
        <v>447727</v>
      </c>
      <c r="Y39" s="2" t="s">
        <v>82</v>
      </c>
      <c r="Z39">
        <v>1200000</v>
      </c>
      <c r="AA39">
        <v>799713</v>
      </c>
      <c r="AB39" s="2" t="s">
        <v>218</v>
      </c>
      <c r="AC39">
        <v>500000</v>
      </c>
      <c r="AD39">
        <v>15885</v>
      </c>
      <c r="AE39" s="2" t="s">
        <v>241</v>
      </c>
      <c r="AI39">
        <v>3200000</v>
      </c>
      <c r="AJ39">
        <v>2852230</v>
      </c>
      <c r="AK39" s="2" t="s">
        <v>108</v>
      </c>
      <c r="AL39">
        <v>1500000</v>
      </c>
      <c r="AM39">
        <v>969726</v>
      </c>
      <c r="AN39" s="2" t="s">
        <v>212</v>
      </c>
      <c r="AR39">
        <v>2400000</v>
      </c>
      <c r="AS39">
        <v>1588481</v>
      </c>
      <c r="AT39" s="2" t="s">
        <v>188</v>
      </c>
      <c r="AU39">
        <v>26600000</v>
      </c>
      <c r="AV39">
        <v>20808812</v>
      </c>
      <c r="AW39" s="2" t="s">
        <v>186</v>
      </c>
      <c r="AX39">
        <v>0</v>
      </c>
      <c r="AY39">
        <v>3341863</v>
      </c>
      <c r="AZ39" s="2" t="s">
        <v>43</v>
      </c>
      <c r="BD39">
        <v>0</v>
      </c>
      <c r="BE39">
        <v>0</v>
      </c>
      <c r="BF39" s="2" t="s">
        <v>43</v>
      </c>
      <c r="BG39">
        <v>891131</v>
      </c>
      <c r="BH39">
        <v>909940</v>
      </c>
      <c r="BI39" s="2" t="s">
        <v>129</v>
      </c>
      <c r="BJ39">
        <v>0</v>
      </c>
      <c r="BK39">
        <v>0</v>
      </c>
      <c r="BL39" s="2" t="s">
        <v>43</v>
      </c>
      <c r="BM39">
        <v>1200000</v>
      </c>
      <c r="BN39">
        <v>677090</v>
      </c>
      <c r="BO39" s="2" t="s">
        <v>82</v>
      </c>
      <c r="BP39">
        <v>159500000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137821500</v>
      </c>
      <c r="BV39">
        <v>0</v>
      </c>
      <c r="BW39">
        <v>0</v>
      </c>
      <c r="BX39">
        <v>-3359222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261</v>
      </c>
      <c r="C40" t="s">
        <v>262</v>
      </c>
      <c r="D40">
        <v>0</v>
      </c>
      <c r="BP40">
        <v>0</v>
      </c>
      <c r="BR40" s="2" t="s">
        <v>43</v>
      </c>
      <c r="BU40"/>
      <c r="BV40"/>
      <c r="BW40"/>
      <c r="BX40"/>
      <c r="BY40"/>
      <c r="BZ40"/>
      <c r="CA40"/>
      <c r="CB40"/>
      <c r="CC40" t="str">
        <f>(BU40+BV40+BW40+BX40+BY40+BZ40+CA40+CB40)</f>
        <v>0</v>
      </c>
      <c r="CD40"/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7" t="s">
        <v>263</v>
      </c>
      <c r="B41" s="3"/>
      <c r="C41" s="3"/>
      <c r="D41" s="3">
        <v>349400000</v>
      </c>
      <c r="E41" s="3">
        <v>1281490</v>
      </c>
      <c r="F41" s="3">
        <v>454009</v>
      </c>
      <c r="G41" s="5" t="s">
        <v>139</v>
      </c>
      <c r="H41" s="3">
        <v>1895713</v>
      </c>
      <c r="I41" s="3">
        <v>45687</v>
      </c>
      <c r="J41" s="5" t="s">
        <v>202</v>
      </c>
      <c r="K41" s="3">
        <v>189538234</v>
      </c>
      <c r="L41" s="3">
        <v>195574071</v>
      </c>
      <c r="M41" s="5" t="s">
        <v>213</v>
      </c>
      <c r="N41" s="3">
        <v>33358491</v>
      </c>
      <c r="O41" s="3">
        <v>37859929</v>
      </c>
      <c r="P41" s="5" t="s">
        <v>232</v>
      </c>
      <c r="Q41" s="3">
        <v>52573794</v>
      </c>
      <c r="R41" s="3">
        <v>27768111</v>
      </c>
      <c r="S41" s="5" t="s">
        <v>73</v>
      </c>
      <c r="T41" s="3">
        <v>6379650</v>
      </c>
      <c r="U41" s="3">
        <v>1109388</v>
      </c>
      <c r="V41" s="5" t="s">
        <v>264</v>
      </c>
      <c r="W41" s="3">
        <v>1600000</v>
      </c>
      <c r="X41" s="3">
        <v>940332</v>
      </c>
      <c r="Y41" s="5" t="s">
        <v>125</v>
      </c>
      <c r="Z41" s="3">
        <v>2500000</v>
      </c>
      <c r="AA41" s="3">
        <v>1588347</v>
      </c>
      <c r="AB41" s="5" t="s">
        <v>239</v>
      </c>
      <c r="AC41" s="3">
        <v>900000</v>
      </c>
      <c r="AD41" s="3">
        <v>223076</v>
      </c>
      <c r="AE41" s="5" t="s">
        <v>240</v>
      </c>
      <c r="AF41" s="3"/>
      <c r="AG41" s="3"/>
      <c r="AH41" s="3"/>
      <c r="AI41" s="3">
        <v>6700000</v>
      </c>
      <c r="AJ41" s="3">
        <v>5420110</v>
      </c>
      <c r="AK41" s="5" t="s">
        <v>260</v>
      </c>
      <c r="AL41" s="3">
        <v>2900000</v>
      </c>
      <c r="AM41" s="3">
        <v>2139445</v>
      </c>
      <c r="AN41" s="5" t="s">
        <v>265</v>
      </c>
      <c r="AO41" s="3"/>
      <c r="AP41" s="3"/>
      <c r="AQ41" s="3"/>
      <c r="AR41" s="3">
        <v>4600000</v>
      </c>
      <c r="AS41" s="3">
        <v>2585544</v>
      </c>
      <c r="AT41" s="5" t="s">
        <v>82</v>
      </c>
      <c r="AU41" s="3">
        <v>50100000</v>
      </c>
      <c r="AV41" s="3">
        <v>41303734</v>
      </c>
      <c r="AW41" s="5" t="s">
        <v>86</v>
      </c>
      <c r="AX41" s="3">
        <v>0</v>
      </c>
      <c r="AY41" s="3">
        <v>7553877</v>
      </c>
      <c r="AZ41" s="5" t="s">
        <v>43</v>
      </c>
      <c r="BA41" s="3"/>
      <c r="BB41" s="3"/>
      <c r="BC41" s="3"/>
      <c r="BD41" s="3">
        <v>0</v>
      </c>
      <c r="BE41" s="3">
        <v>0</v>
      </c>
      <c r="BF41" s="5" t="s">
        <v>43</v>
      </c>
      <c r="BG41" s="3">
        <v>1797626</v>
      </c>
      <c r="BH41" s="3">
        <v>1235413</v>
      </c>
      <c r="BI41" s="5" t="s">
        <v>251</v>
      </c>
      <c r="BJ41" s="3">
        <v>0</v>
      </c>
      <c r="BK41" s="3">
        <v>0</v>
      </c>
      <c r="BL41" s="5" t="s">
        <v>43</v>
      </c>
      <c r="BM41" s="3">
        <v>2400000</v>
      </c>
      <c r="BN41" s="3">
        <v>1546290</v>
      </c>
      <c r="BO41" s="5" t="s">
        <v>239</v>
      </c>
      <c r="BP41" s="3">
        <v>349400000</v>
      </c>
      <c r="BQ41" s="3" t="str">
        <f>(F41+I41+L41+O41+R41+U41+X41+AA41+AD41+AJ41+AM41+AS41+AV41+AY41+BE41+BH41+BK41+BN41)</f>
        <v>0</v>
      </c>
      <c r="BR41" s="3" t="str">
        <f>IFERROR(BQ41*100/BP41,0)</f>
        <v>0</v>
      </c>
      <c r="BT41" s="4" t="s">
        <v>263</v>
      </c>
      <c r="BU41" s="4" t="str">
        <f>SUM(BU38:BU40)</f>
        <v>0</v>
      </c>
      <c r="BV41" s="4" t="str">
        <f>SUM(BV38:BV40)</f>
        <v>0</v>
      </c>
      <c r="BW41" s="4" t="str">
        <f>SUM(BW38:BW40)</f>
        <v>0</v>
      </c>
      <c r="BX41" s="4" t="str">
        <f>SUM(BX38:BX40)</f>
        <v>0</v>
      </c>
      <c r="BY41" s="4" t="str">
        <f>SUM(BY38:BY40)</f>
        <v>0</v>
      </c>
      <c r="BZ41" s="4" t="str">
        <f>SUM(BZ38:BZ40)</f>
        <v>0</v>
      </c>
      <c r="CA41" s="4" t="str">
        <f>SUM(CA38:CA40)</f>
        <v>0</v>
      </c>
      <c r="CB41" s="4" t="str">
        <f>SUM(CB38:CB40)</f>
        <v>0</v>
      </c>
      <c r="CC41" s="4" t="str">
        <f>SUM(CC38:CC40)</f>
        <v>0</v>
      </c>
      <c r="CD41" s="4" t="str">
        <f>SUM(CD38:CD40)</f>
        <v>0</v>
      </c>
      <c r="CE41" s="4" t="str">
        <f>SUM(CE38:CE40)</f>
        <v>0</v>
      </c>
      <c r="CF41" s="4" t="str">
        <f>SUM(CF38:CF40)</f>
        <v>0</v>
      </c>
      <c r="CG41" s="4" t="str">
        <f>SUM(CG38:CG40)</f>
        <v>0</v>
      </c>
      <c r="CH41" s="4" t="str">
        <f>IFERROR(CE41*100/BP41,0)</f>
        <v>0</v>
      </c>
    </row>
    <row r="43" spans="1:86">
      <c r="A43" s="4" t="s">
        <v>266</v>
      </c>
      <c r="B43" s="2" t="s">
        <v>267</v>
      </c>
      <c r="C43" t="s">
        <v>268</v>
      </c>
      <c r="D43">
        <v>219600000</v>
      </c>
      <c r="E43">
        <v>2498783</v>
      </c>
      <c r="F43">
        <v>507541</v>
      </c>
      <c r="G43" s="2" t="s">
        <v>269</v>
      </c>
      <c r="H43">
        <v>1152528</v>
      </c>
      <c r="I43">
        <v>1032983</v>
      </c>
      <c r="J43" s="2" t="s">
        <v>252</v>
      </c>
      <c r="K43">
        <v>34336035</v>
      </c>
      <c r="L43">
        <v>7478488</v>
      </c>
      <c r="M43" s="2" t="s">
        <v>234</v>
      </c>
      <c r="N43">
        <v>6206130</v>
      </c>
      <c r="O43">
        <v>2552817</v>
      </c>
      <c r="P43" s="2" t="s">
        <v>115</v>
      </c>
      <c r="Q43">
        <v>62657154</v>
      </c>
      <c r="R43">
        <v>52780679</v>
      </c>
      <c r="S43" s="2" t="s">
        <v>87</v>
      </c>
      <c r="T43">
        <v>4303267</v>
      </c>
      <c r="U43">
        <v>2101691</v>
      </c>
      <c r="V43" s="2" t="s">
        <v>52</v>
      </c>
      <c r="W43">
        <v>1900000</v>
      </c>
      <c r="X43">
        <v>590374</v>
      </c>
      <c r="Y43" s="2" t="s">
        <v>270</v>
      </c>
      <c r="Z43">
        <v>4600000</v>
      </c>
      <c r="AA43">
        <v>2509836</v>
      </c>
      <c r="AB43" s="2" t="s">
        <v>50</v>
      </c>
      <c r="AC43">
        <v>1500000</v>
      </c>
      <c r="AD43">
        <v>320914</v>
      </c>
      <c r="AE43" s="2" t="s">
        <v>51</v>
      </c>
      <c r="AI43">
        <v>4400000</v>
      </c>
      <c r="AJ43">
        <v>2661608</v>
      </c>
      <c r="AK43" s="2" t="s">
        <v>271</v>
      </c>
      <c r="AL43">
        <v>25200000</v>
      </c>
      <c r="AM43">
        <v>16506845</v>
      </c>
      <c r="AN43" s="2" t="s">
        <v>188</v>
      </c>
      <c r="AR43">
        <v>26900000</v>
      </c>
      <c r="AS43">
        <v>14838695</v>
      </c>
      <c r="AT43" s="2" t="s">
        <v>50</v>
      </c>
      <c r="AU43">
        <v>11600000</v>
      </c>
      <c r="AV43">
        <v>5478494</v>
      </c>
      <c r="AW43" s="2" t="s">
        <v>81</v>
      </c>
      <c r="AX43">
        <v>0</v>
      </c>
      <c r="AY43">
        <v>10506341</v>
      </c>
      <c r="AZ43" s="2" t="s">
        <v>43</v>
      </c>
      <c r="BD43">
        <v>225200</v>
      </c>
      <c r="BE43">
        <v>0</v>
      </c>
      <c r="BF43" s="2" t="s">
        <v>43</v>
      </c>
      <c r="BG43">
        <v>399472</v>
      </c>
      <c r="BH43">
        <v>0</v>
      </c>
      <c r="BI43" s="2" t="s">
        <v>43</v>
      </c>
      <c r="BJ43">
        <v>0</v>
      </c>
      <c r="BK43">
        <v>210110</v>
      </c>
      <c r="BL43" s="2" t="s">
        <v>43</v>
      </c>
      <c r="BM43">
        <v>21800000</v>
      </c>
      <c r="BN43">
        <v>15711630</v>
      </c>
      <c r="BO43" s="2" t="s">
        <v>56</v>
      </c>
      <c r="BP43">
        <v>219600000</v>
      </c>
      <c r="BQ43" t="str">
        <f>(F43+I43+L43+O43+R43+U43+X43+AA43+AD43+AJ43+AM43+AS43+AV43+AY43+BE43+BH43+BK43+BN43)</f>
        <v>0</v>
      </c>
      <c r="BR43" s="2" t="str">
        <f>IFERROR(BQ43*100/BP43,0)</f>
        <v>0</v>
      </c>
      <c r="BU43">
        <v>113372064</v>
      </c>
      <c r="BV43">
        <v>28573008</v>
      </c>
      <c r="BW43">
        <v>0</v>
      </c>
      <c r="BX43">
        <v>-4174025</v>
      </c>
      <c r="BY43">
        <v>-425012</v>
      </c>
      <c r="BZ43">
        <v>0</v>
      </c>
      <c r="CA43">
        <v>0</v>
      </c>
      <c r="CB43">
        <v>0</v>
      </c>
      <c r="CC43" t="str">
        <f>(BU43+BV43+BW43+BX43+BY43+BZ43+CA43+CB43)</f>
        <v>0</v>
      </c>
      <c r="CD43">
        <v>0</v>
      </c>
      <c r="CE43" t="str">
        <f>(BU43+BV43+BW43+BX43+BY43+BZ43+CA43+CB43)-CD43</f>
        <v>0</v>
      </c>
      <c r="CF43" t="str">
        <f>(BQ43-BP43)</f>
        <v>0</v>
      </c>
      <c r="CG43" t="str">
        <f>CE43-BW43+BZ43</f>
        <v>0</v>
      </c>
      <c r="CH43" t="str">
        <f>IFERROR(CE43*100/BP43,0)</f>
        <v>0</v>
      </c>
    </row>
    <row r="44" spans="1:86">
      <c r="A44" s="3"/>
      <c r="B44" s="2" t="s">
        <v>272</v>
      </c>
      <c r="C44" t="s">
        <v>273</v>
      </c>
      <c r="D44">
        <v>263900000</v>
      </c>
      <c r="E44">
        <v>3002863</v>
      </c>
      <c r="F44">
        <v>3109316</v>
      </c>
      <c r="G44" s="2" t="s">
        <v>274</v>
      </c>
      <c r="H44">
        <v>1385028</v>
      </c>
      <c r="I44">
        <v>1666064</v>
      </c>
      <c r="J44" s="2" t="s">
        <v>141</v>
      </c>
      <c r="K44">
        <v>41262658</v>
      </c>
      <c r="L44">
        <v>21440369</v>
      </c>
      <c r="M44" s="2" t="s">
        <v>112</v>
      </c>
      <c r="N44">
        <v>7458095</v>
      </c>
      <c r="O44">
        <v>4425364</v>
      </c>
      <c r="P44" s="2" t="s">
        <v>125</v>
      </c>
      <c r="Q44">
        <v>75297008</v>
      </c>
      <c r="R44">
        <v>99595889</v>
      </c>
      <c r="S44" s="2" t="s">
        <v>275</v>
      </c>
      <c r="T44">
        <v>5171367</v>
      </c>
      <c r="U44">
        <v>4218159</v>
      </c>
      <c r="V44" s="2" t="s">
        <v>86</v>
      </c>
      <c r="W44">
        <v>4500000</v>
      </c>
      <c r="X44">
        <v>4005976</v>
      </c>
      <c r="Y44" s="2" t="s">
        <v>108</v>
      </c>
      <c r="Z44">
        <v>5500000</v>
      </c>
      <c r="AA44">
        <v>4364043</v>
      </c>
      <c r="AB44" s="2" t="s">
        <v>242</v>
      </c>
      <c r="AC44">
        <v>1800000</v>
      </c>
      <c r="AD44">
        <v>211185</v>
      </c>
      <c r="AE44" s="2" t="s">
        <v>219</v>
      </c>
      <c r="AI44">
        <v>5900000</v>
      </c>
      <c r="AJ44">
        <v>3528655</v>
      </c>
      <c r="AK44" s="2" t="s">
        <v>271</v>
      </c>
      <c r="AL44">
        <v>27900000</v>
      </c>
      <c r="AM44">
        <v>25540083</v>
      </c>
      <c r="AN44" s="2" t="s">
        <v>128</v>
      </c>
      <c r="AR44">
        <v>33900000</v>
      </c>
      <c r="AS44">
        <v>33371445</v>
      </c>
      <c r="AT44" s="2" t="s">
        <v>142</v>
      </c>
      <c r="AU44">
        <v>14600000</v>
      </c>
      <c r="AV44">
        <v>11930872</v>
      </c>
      <c r="AW44" s="2" t="s">
        <v>86</v>
      </c>
      <c r="AX44">
        <v>0</v>
      </c>
      <c r="AY44">
        <v>28062296</v>
      </c>
      <c r="AZ44" s="2" t="s">
        <v>43</v>
      </c>
      <c r="BD44">
        <v>270600</v>
      </c>
      <c r="BE44">
        <v>91481</v>
      </c>
      <c r="BF44" s="2" t="s">
        <v>276</v>
      </c>
      <c r="BG44">
        <v>507022</v>
      </c>
      <c r="BH44">
        <v>129060</v>
      </c>
      <c r="BI44" s="2" t="s">
        <v>240</v>
      </c>
      <c r="BJ44">
        <v>0</v>
      </c>
      <c r="BK44">
        <v>0</v>
      </c>
      <c r="BL44" s="2" t="s">
        <v>43</v>
      </c>
      <c r="BM44">
        <v>23700000</v>
      </c>
      <c r="BN44">
        <v>24486504</v>
      </c>
      <c r="BO44" s="2" t="s">
        <v>213</v>
      </c>
      <c r="BP44">
        <v>263900000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199786123</v>
      </c>
      <c r="BV44">
        <v>81480355</v>
      </c>
      <c r="BW44">
        <v>584167</v>
      </c>
      <c r="BX44">
        <v>-3632505</v>
      </c>
      <c r="BY44">
        <v>-3662768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277</v>
      </c>
      <c r="C45" t="s">
        <v>278</v>
      </c>
      <c r="D45">
        <v>198900000</v>
      </c>
      <c r="E45">
        <v>2263242</v>
      </c>
      <c r="F45">
        <v>4278240</v>
      </c>
      <c r="G45" s="2" t="s">
        <v>155</v>
      </c>
      <c r="H45">
        <v>1043888</v>
      </c>
      <c r="I45">
        <v>1419882</v>
      </c>
      <c r="J45" s="2" t="s">
        <v>122</v>
      </c>
      <c r="K45">
        <v>31099441</v>
      </c>
      <c r="L45">
        <v>30460859</v>
      </c>
      <c r="M45" s="2" t="s">
        <v>142</v>
      </c>
      <c r="N45">
        <v>5621126</v>
      </c>
      <c r="O45">
        <v>8388873</v>
      </c>
      <c r="P45" s="2" t="s">
        <v>279</v>
      </c>
      <c r="Q45">
        <v>56750947</v>
      </c>
      <c r="R45">
        <v>49429080</v>
      </c>
      <c r="S45" s="2" t="s">
        <v>57</v>
      </c>
      <c r="T45">
        <v>3897631</v>
      </c>
      <c r="U45">
        <v>8617773</v>
      </c>
      <c r="V45" s="2" t="s">
        <v>280</v>
      </c>
      <c r="W45">
        <v>1900000</v>
      </c>
      <c r="X45">
        <v>1736382</v>
      </c>
      <c r="Y45" s="2" t="s">
        <v>149</v>
      </c>
      <c r="Z45">
        <v>2900000</v>
      </c>
      <c r="AA45">
        <v>3347231</v>
      </c>
      <c r="AB45" s="2" t="s">
        <v>217</v>
      </c>
      <c r="AC45">
        <v>1500000</v>
      </c>
      <c r="AD45">
        <v>256365</v>
      </c>
      <c r="AE45" s="2" t="s">
        <v>264</v>
      </c>
      <c r="AI45">
        <v>5900000</v>
      </c>
      <c r="AJ45">
        <v>6736185</v>
      </c>
      <c r="AK45" s="2" t="s">
        <v>114</v>
      </c>
      <c r="AL45">
        <v>18900000</v>
      </c>
      <c r="AM45">
        <v>14312175</v>
      </c>
      <c r="AN45" s="2" t="s">
        <v>66</v>
      </c>
      <c r="AR45">
        <v>18900000</v>
      </c>
      <c r="AS45">
        <v>9593147</v>
      </c>
      <c r="AT45" s="2" t="s">
        <v>229</v>
      </c>
      <c r="AU45">
        <v>19900000</v>
      </c>
      <c r="AV45">
        <v>16452091</v>
      </c>
      <c r="AW45" s="2" t="s">
        <v>67</v>
      </c>
      <c r="AX45">
        <v>0</v>
      </c>
      <c r="AY45">
        <v>10012975</v>
      </c>
      <c r="AZ45" s="2" t="s">
        <v>43</v>
      </c>
      <c r="BD45">
        <v>204000</v>
      </c>
      <c r="BE45">
        <v>0</v>
      </c>
      <c r="BF45" s="2" t="s">
        <v>43</v>
      </c>
      <c r="BG45">
        <v>691394</v>
      </c>
      <c r="BH45">
        <v>567470</v>
      </c>
      <c r="BI45" s="2" t="s">
        <v>86</v>
      </c>
      <c r="BJ45">
        <v>0</v>
      </c>
      <c r="BK45">
        <v>427063</v>
      </c>
      <c r="BL45" s="2" t="s">
        <v>43</v>
      </c>
      <c r="BM45">
        <v>16900000</v>
      </c>
      <c r="BN45">
        <v>10158826</v>
      </c>
      <c r="BO45" s="2" t="s">
        <v>271</v>
      </c>
      <c r="BP45">
        <v>198900000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179582549</v>
      </c>
      <c r="BV45">
        <v>1184840</v>
      </c>
      <c r="BW45">
        <v>0</v>
      </c>
      <c r="BX45">
        <v>-4722772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281</v>
      </c>
      <c r="C46" t="s">
        <v>282</v>
      </c>
      <c r="D46">
        <v>148700000</v>
      </c>
      <c r="E46">
        <v>1692026</v>
      </c>
      <c r="F46">
        <v>1893488</v>
      </c>
      <c r="G46" s="2" t="s">
        <v>209</v>
      </c>
      <c r="H46">
        <v>780423</v>
      </c>
      <c r="I46">
        <v>729375</v>
      </c>
      <c r="J46" s="2" t="s">
        <v>79</v>
      </c>
      <c r="K46">
        <v>23250311</v>
      </c>
      <c r="L46">
        <v>19634236</v>
      </c>
      <c r="M46" s="2" t="s">
        <v>87</v>
      </c>
      <c r="N46">
        <v>4202420</v>
      </c>
      <c r="O46">
        <v>5539222</v>
      </c>
      <c r="P46" s="2" t="s">
        <v>275</v>
      </c>
      <c r="Q46">
        <v>42427681</v>
      </c>
      <c r="R46">
        <v>47036350</v>
      </c>
      <c r="S46" s="2" t="s">
        <v>162</v>
      </c>
      <c r="T46">
        <v>2913915</v>
      </c>
      <c r="U46">
        <v>1050866</v>
      </c>
      <c r="V46" s="2" t="s">
        <v>62</v>
      </c>
      <c r="W46">
        <v>3200000</v>
      </c>
      <c r="X46">
        <v>3481366</v>
      </c>
      <c r="Y46" s="2" t="s">
        <v>283</v>
      </c>
      <c r="Z46">
        <v>4200000</v>
      </c>
      <c r="AA46">
        <v>3400787</v>
      </c>
      <c r="AB46" s="2" t="s">
        <v>260</v>
      </c>
      <c r="AC46">
        <v>500000</v>
      </c>
      <c r="AD46">
        <v>492018</v>
      </c>
      <c r="AE46" s="2" t="s">
        <v>142</v>
      </c>
      <c r="AI46">
        <v>9700000</v>
      </c>
      <c r="AJ46">
        <v>8189734</v>
      </c>
      <c r="AK46" s="2" t="s">
        <v>87</v>
      </c>
      <c r="AL46">
        <v>5400000</v>
      </c>
      <c r="AM46">
        <v>8309071</v>
      </c>
      <c r="AN46" s="2" t="s">
        <v>284</v>
      </c>
      <c r="AR46">
        <v>11900000</v>
      </c>
      <c r="AS46">
        <v>19005792</v>
      </c>
      <c r="AT46" s="2" t="s">
        <v>228</v>
      </c>
      <c r="AU46">
        <v>11500000</v>
      </c>
      <c r="AV46">
        <v>11700914</v>
      </c>
      <c r="AW46" s="2" t="s">
        <v>129</v>
      </c>
      <c r="AX46">
        <v>0</v>
      </c>
      <c r="AY46">
        <v>18835173</v>
      </c>
      <c r="AZ46" s="2" t="s">
        <v>43</v>
      </c>
      <c r="BD46">
        <v>152500</v>
      </c>
      <c r="BE46">
        <v>91481</v>
      </c>
      <c r="BF46" s="2" t="s">
        <v>271</v>
      </c>
      <c r="BG46">
        <v>399472</v>
      </c>
      <c r="BH46">
        <v>379119</v>
      </c>
      <c r="BI46" s="2" t="s">
        <v>285</v>
      </c>
      <c r="BJ46">
        <v>0</v>
      </c>
      <c r="BK46">
        <v>210110</v>
      </c>
      <c r="BL46" s="2" t="s">
        <v>43</v>
      </c>
      <c r="BM46">
        <v>3900000</v>
      </c>
      <c r="BN46">
        <v>4681791</v>
      </c>
      <c r="BO46" s="2" t="s">
        <v>141</v>
      </c>
      <c r="BP46">
        <v>148700000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156650877</v>
      </c>
      <c r="BV46">
        <v>0</v>
      </c>
      <c r="BW46">
        <v>0</v>
      </c>
      <c r="BX46">
        <v>-2081465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286</v>
      </c>
      <c r="C47" t="s">
        <v>287</v>
      </c>
      <c r="D47">
        <v>149900000</v>
      </c>
      <c r="E47">
        <v>1705681</v>
      </c>
      <c r="F47">
        <v>3815426</v>
      </c>
      <c r="G47" s="2" t="s">
        <v>288</v>
      </c>
      <c r="H47">
        <v>786721</v>
      </c>
      <c r="I47">
        <v>487257</v>
      </c>
      <c r="J47" s="2" t="s">
        <v>247</v>
      </c>
      <c r="K47">
        <v>23437940</v>
      </c>
      <c r="L47">
        <v>55211426</v>
      </c>
      <c r="M47" s="2" t="s">
        <v>289</v>
      </c>
      <c r="N47">
        <v>4236333</v>
      </c>
      <c r="O47">
        <v>6722391</v>
      </c>
      <c r="P47" s="2" t="s">
        <v>124</v>
      </c>
      <c r="Q47">
        <v>42770070</v>
      </c>
      <c r="R47">
        <v>21741403</v>
      </c>
      <c r="S47" s="2" t="s">
        <v>229</v>
      </c>
      <c r="T47">
        <v>2937430</v>
      </c>
      <c r="U47">
        <v>1383244</v>
      </c>
      <c r="V47" s="2" t="s">
        <v>81</v>
      </c>
      <c r="W47">
        <v>900000</v>
      </c>
      <c r="X47">
        <v>773138</v>
      </c>
      <c r="Y47" s="2" t="s">
        <v>147</v>
      </c>
      <c r="Z47">
        <v>1900000</v>
      </c>
      <c r="AA47">
        <v>1240035</v>
      </c>
      <c r="AB47" s="2" t="s">
        <v>212</v>
      </c>
      <c r="AC47">
        <v>500000</v>
      </c>
      <c r="AD47">
        <v>383322</v>
      </c>
      <c r="AE47" s="2" t="s">
        <v>106</v>
      </c>
      <c r="AI47">
        <v>3500000</v>
      </c>
      <c r="AJ47">
        <v>4837478</v>
      </c>
      <c r="AK47" s="2" t="s">
        <v>199</v>
      </c>
      <c r="AL47">
        <v>5400000</v>
      </c>
      <c r="AM47">
        <v>3902977</v>
      </c>
      <c r="AN47" s="2" t="s">
        <v>56</v>
      </c>
      <c r="AR47">
        <v>6900000</v>
      </c>
      <c r="AS47">
        <v>3702432</v>
      </c>
      <c r="AT47" s="2" t="s">
        <v>99</v>
      </c>
      <c r="AU47">
        <v>10200000</v>
      </c>
      <c r="AV47">
        <v>10155988</v>
      </c>
      <c r="AW47" s="2" t="s">
        <v>136</v>
      </c>
      <c r="AX47">
        <v>0</v>
      </c>
      <c r="AY47">
        <v>6367721</v>
      </c>
      <c r="AZ47" s="2" t="s">
        <v>43</v>
      </c>
      <c r="BD47">
        <v>153700</v>
      </c>
      <c r="BE47">
        <v>0</v>
      </c>
      <c r="BF47" s="2" t="s">
        <v>43</v>
      </c>
      <c r="BG47">
        <v>353379</v>
      </c>
      <c r="BH47">
        <v>129665</v>
      </c>
      <c r="BI47" s="2" t="s">
        <v>78</v>
      </c>
      <c r="BJ47">
        <v>0</v>
      </c>
      <c r="BK47">
        <v>124748</v>
      </c>
      <c r="BL47" s="2" t="s">
        <v>43</v>
      </c>
      <c r="BM47">
        <v>3800000</v>
      </c>
      <c r="BN47">
        <v>2690850</v>
      </c>
      <c r="BO47" s="2" t="s">
        <v>179</v>
      </c>
      <c r="BP47">
        <v>149900000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130875292</v>
      </c>
      <c r="BV47">
        <v>0</v>
      </c>
      <c r="BW47">
        <v>0</v>
      </c>
      <c r="BX47">
        <v>-6815355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290</v>
      </c>
      <c r="C48" t="s">
        <v>291</v>
      </c>
      <c r="D48">
        <v>205500000</v>
      </c>
      <c r="E48">
        <v>2338342</v>
      </c>
      <c r="F48">
        <v>1904555</v>
      </c>
      <c r="G48" s="2" t="s">
        <v>260</v>
      </c>
      <c r="H48">
        <v>1078527</v>
      </c>
      <c r="I48">
        <v>569196</v>
      </c>
      <c r="J48" s="2" t="s">
        <v>73</v>
      </c>
      <c r="K48">
        <v>32131399</v>
      </c>
      <c r="L48">
        <v>40946372</v>
      </c>
      <c r="M48" s="2" t="s">
        <v>137</v>
      </c>
      <c r="N48">
        <v>5807649</v>
      </c>
      <c r="O48">
        <v>3393096</v>
      </c>
      <c r="P48" s="2" t="s">
        <v>77</v>
      </c>
      <c r="Q48">
        <v>58634085</v>
      </c>
      <c r="R48">
        <v>79498412</v>
      </c>
      <c r="S48" s="2" t="s">
        <v>122</v>
      </c>
      <c r="T48">
        <v>4026965</v>
      </c>
      <c r="U48">
        <v>2719058</v>
      </c>
      <c r="V48" s="2" t="s">
        <v>148</v>
      </c>
      <c r="W48">
        <v>2200000</v>
      </c>
      <c r="X48">
        <v>1294685</v>
      </c>
      <c r="Y48" s="2" t="s">
        <v>125</v>
      </c>
      <c r="Z48">
        <v>3300000</v>
      </c>
      <c r="AA48">
        <v>1383464</v>
      </c>
      <c r="AB48" s="2" t="s">
        <v>292</v>
      </c>
      <c r="AC48">
        <v>1300000</v>
      </c>
      <c r="AD48">
        <v>1182771</v>
      </c>
      <c r="AE48" s="2" t="s">
        <v>149</v>
      </c>
      <c r="AI48">
        <v>4700000</v>
      </c>
      <c r="AJ48">
        <v>3380870</v>
      </c>
      <c r="AK48" s="2" t="s">
        <v>56</v>
      </c>
      <c r="AL48">
        <v>18500000</v>
      </c>
      <c r="AM48">
        <v>21127381</v>
      </c>
      <c r="AN48" s="2" t="s">
        <v>114</v>
      </c>
      <c r="AR48">
        <v>22900000</v>
      </c>
      <c r="AS48">
        <v>16397009</v>
      </c>
      <c r="AT48" s="2" t="s">
        <v>56</v>
      </c>
      <c r="AU48">
        <v>8900000</v>
      </c>
      <c r="AV48">
        <v>7259943</v>
      </c>
      <c r="AW48" s="2" t="s">
        <v>86</v>
      </c>
      <c r="AX48">
        <v>0</v>
      </c>
      <c r="AY48">
        <v>15736779</v>
      </c>
      <c r="AZ48" s="2" t="s">
        <v>43</v>
      </c>
      <c r="BD48">
        <v>210700</v>
      </c>
      <c r="BE48">
        <v>82333</v>
      </c>
      <c r="BF48" s="2" t="s">
        <v>94</v>
      </c>
      <c r="BG48">
        <v>338015</v>
      </c>
      <c r="BH48">
        <v>242797</v>
      </c>
      <c r="BI48" s="2" t="s">
        <v>56</v>
      </c>
      <c r="BJ48">
        <v>0</v>
      </c>
      <c r="BK48">
        <v>0</v>
      </c>
      <c r="BL48" s="2" t="s">
        <v>43</v>
      </c>
      <c r="BM48">
        <v>19900000</v>
      </c>
      <c r="BN48">
        <v>23925380</v>
      </c>
      <c r="BO48" s="2" t="s">
        <v>141</v>
      </c>
      <c r="BP48">
        <v>205500000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152042676</v>
      </c>
      <c r="BV48">
        <v>81327021</v>
      </c>
      <c r="BW48">
        <v>0</v>
      </c>
      <c r="BX48">
        <v>-2905412</v>
      </c>
      <c r="BY48">
        <v>-83366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293</v>
      </c>
      <c r="C49" t="s">
        <v>294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295</v>
      </c>
      <c r="C50" t="s">
        <v>296</v>
      </c>
      <c r="D50">
        <v>128900000</v>
      </c>
      <c r="E50">
        <v>1466726</v>
      </c>
      <c r="F50">
        <v>1473233</v>
      </c>
      <c r="G50" s="2" t="s">
        <v>136</v>
      </c>
      <c r="H50">
        <v>676506</v>
      </c>
      <c r="I50">
        <v>711797</v>
      </c>
      <c r="J50" s="2" t="s">
        <v>89</v>
      </c>
      <c r="K50">
        <v>20154439</v>
      </c>
      <c r="L50">
        <v>12420483</v>
      </c>
      <c r="M50" s="2" t="s">
        <v>247</v>
      </c>
      <c r="N50">
        <v>3642851</v>
      </c>
      <c r="O50">
        <v>3164355</v>
      </c>
      <c r="P50" s="2" t="s">
        <v>57</v>
      </c>
      <c r="Q50">
        <v>36778265</v>
      </c>
      <c r="R50">
        <v>38857786</v>
      </c>
      <c r="S50" s="2" t="s">
        <v>113</v>
      </c>
      <c r="T50">
        <v>2525916</v>
      </c>
      <c r="U50">
        <v>2425603</v>
      </c>
      <c r="V50" s="2" t="s">
        <v>143</v>
      </c>
      <c r="W50">
        <v>1800000</v>
      </c>
      <c r="X50">
        <v>1303511</v>
      </c>
      <c r="Y50" s="2" t="s">
        <v>56</v>
      </c>
      <c r="Z50">
        <v>2100000</v>
      </c>
      <c r="AA50">
        <v>3041105</v>
      </c>
      <c r="AB50" s="2" t="s">
        <v>138</v>
      </c>
      <c r="AC50">
        <v>900000</v>
      </c>
      <c r="AD50">
        <v>127972</v>
      </c>
      <c r="AE50" s="2" t="s">
        <v>257</v>
      </c>
      <c r="AI50">
        <v>4800000</v>
      </c>
      <c r="AJ50">
        <v>3519469</v>
      </c>
      <c r="AK50" s="2" t="s">
        <v>164</v>
      </c>
      <c r="AL50">
        <v>12900000</v>
      </c>
      <c r="AM50">
        <v>15791281</v>
      </c>
      <c r="AN50" s="2" t="s">
        <v>180</v>
      </c>
      <c r="AR50">
        <v>15900000</v>
      </c>
      <c r="AS50">
        <v>22595356</v>
      </c>
      <c r="AT50" s="2" t="s">
        <v>118</v>
      </c>
      <c r="AU50">
        <v>12400000</v>
      </c>
      <c r="AV50">
        <v>6961647</v>
      </c>
      <c r="AW50" s="2" t="s">
        <v>82</v>
      </c>
      <c r="AX50">
        <v>0</v>
      </c>
      <c r="AY50">
        <v>6878709</v>
      </c>
      <c r="AZ50" s="2" t="s">
        <v>43</v>
      </c>
      <c r="BD50">
        <v>132200</v>
      </c>
      <c r="BE50">
        <v>46061</v>
      </c>
      <c r="BF50" s="2" t="s">
        <v>139</v>
      </c>
      <c r="BG50">
        <v>430201</v>
      </c>
      <c r="BH50">
        <v>26830</v>
      </c>
      <c r="BI50" s="2" t="s">
        <v>222</v>
      </c>
      <c r="BJ50">
        <v>0</v>
      </c>
      <c r="BK50">
        <v>0</v>
      </c>
      <c r="BL50" s="2" t="s">
        <v>43</v>
      </c>
      <c r="BM50">
        <v>10900000</v>
      </c>
      <c r="BN50">
        <v>14441284</v>
      </c>
      <c r="BO50" s="2" t="s">
        <v>275</v>
      </c>
      <c r="BP50">
        <v>128900000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137976338</v>
      </c>
      <c r="BV50">
        <v>786848</v>
      </c>
      <c r="BW50">
        <v>0</v>
      </c>
      <c r="BX50">
        <v>-5022765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297</v>
      </c>
      <c r="C51" t="s">
        <v>298</v>
      </c>
      <c r="D51">
        <v>0</v>
      </c>
      <c r="BP51">
        <v>0</v>
      </c>
      <c r="BR51" s="2" t="s">
        <v>43</v>
      </c>
      <c r="BU51"/>
      <c r="BV51"/>
      <c r="BW51"/>
      <c r="BX51"/>
      <c r="BY51"/>
      <c r="BZ51"/>
      <c r="CA51"/>
      <c r="CB51"/>
      <c r="CC51" t="str">
        <f>(BU51+BV51+BW51+BX51+BY51+BZ51+CA51+CB51)</f>
        <v>0</v>
      </c>
      <c r="CD51"/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299</v>
      </c>
      <c r="C52" t="s">
        <v>300</v>
      </c>
      <c r="D52">
        <v>0</v>
      </c>
      <c r="BP52">
        <v>0</v>
      </c>
      <c r="BR52" s="2" t="s">
        <v>43</v>
      </c>
      <c r="BU52"/>
      <c r="BV52"/>
      <c r="BW52"/>
      <c r="BX52"/>
      <c r="BY52"/>
      <c r="BZ52"/>
      <c r="CA52"/>
      <c r="CB52"/>
      <c r="CC52" t="str">
        <f>(BU52+BV52+BW52+BX52+BY52+BZ52+CA52+CB52)</f>
        <v>0</v>
      </c>
      <c r="CD52"/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301</v>
      </c>
      <c r="C53" t="s">
        <v>302</v>
      </c>
      <c r="D53">
        <v>0</v>
      </c>
      <c r="BP53">
        <v>0</v>
      </c>
      <c r="BR53" s="2" t="s">
        <v>43</v>
      </c>
      <c r="BU53"/>
      <c r="BV53"/>
      <c r="BW53"/>
      <c r="BX53"/>
      <c r="BY53"/>
      <c r="BZ53"/>
      <c r="CA53"/>
      <c r="CB53"/>
      <c r="CC53" t="str">
        <f>(BU53+BV53+BW53+BX53+BY53+BZ53+CA53+CB53)</f>
        <v>0</v>
      </c>
      <c r="CD53"/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303</v>
      </c>
      <c r="C54" t="s">
        <v>304</v>
      </c>
      <c r="D54">
        <v>0</v>
      </c>
      <c r="BP54">
        <v>0</v>
      </c>
      <c r="BR54" s="2" t="s">
        <v>43</v>
      </c>
      <c r="BU54"/>
      <c r="BV54"/>
      <c r="BW54"/>
      <c r="BX54"/>
      <c r="BY54"/>
      <c r="BZ54"/>
      <c r="CA54"/>
      <c r="CB54"/>
      <c r="CC54" t="str">
        <f>(BU54+BV54+BW54+BX54+BY54+BZ54+CA54+CB54)</f>
        <v>0</v>
      </c>
      <c r="CD54"/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305</v>
      </c>
      <c r="C55" t="s">
        <v>306</v>
      </c>
      <c r="D55">
        <v>104900000</v>
      </c>
      <c r="E55">
        <v>1193635</v>
      </c>
      <c r="F55">
        <v>1726931</v>
      </c>
      <c r="G55" s="2" t="s">
        <v>138</v>
      </c>
      <c r="H55">
        <v>550547</v>
      </c>
      <c r="I55">
        <v>628081</v>
      </c>
      <c r="J55" s="2" t="s">
        <v>114</v>
      </c>
      <c r="K55">
        <v>16401867</v>
      </c>
      <c r="L55">
        <v>13386549</v>
      </c>
      <c r="M55" s="2" t="s">
        <v>86</v>
      </c>
      <c r="N55">
        <v>2964585</v>
      </c>
      <c r="O55">
        <v>2669795</v>
      </c>
      <c r="P55" s="2" t="s">
        <v>252</v>
      </c>
      <c r="Q55">
        <v>29930489</v>
      </c>
      <c r="R55">
        <v>36284746</v>
      </c>
      <c r="S55" s="2" t="s">
        <v>207</v>
      </c>
      <c r="T55">
        <v>2055613</v>
      </c>
      <c r="U55">
        <v>2572611</v>
      </c>
      <c r="V55" s="2" t="s">
        <v>307</v>
      </c>
      <c r="W55">
        <v>1500000</v>
      </c>
      <c r="X55">
        <v>1470646</v>
      </c>
      <c r="Y55" s="2" t="s">
        <v>142</v>
      </c>
      <c r="Z55">
        <v>1600000</v>
      </c>
      <c r="AA55">
        <v>1428436</v>
      </c>
      <c r="AB55" s="2" t="s">
        <v>108</v>
      </c>
      <c r="AC55">
        <v>600000</v>
      </c>
      <c r="AD55">
        <v>241033</v>
      </c>
      <c r="AE55" s="2" t="s">
        <v>76</v>
      </c>
      <c r="AI55">
        <v>3950000</v>
      </c>
      <c r="AJ55">
        <v>3275240</v>
      </c>
      <c r="AK55" s="2" t="s">
        <v>67</v>
      </c>
      <c r="AL55">
        <v>6200000</v>
      </c>
      <c r="AM55">
        <v>6615299</v>
      </c>
      <c r="AN55" s="2" t="s">
        <v>172</v>
      </c>
      <c r="AR55">
        <v>8500000</v>
      </c>
      <c r="AS55">
        <v>11442048</v>
      </c>
      <c r="AT55" s="2" t="s">
        <v>308</v>
      </c>
      <c r="AU55">
        <v>8500000</v>
      </c>
      <c r="AV55">
        <v>6903846</v>
      </c>
      <c r="AW55" s="2" t="s">
        <v>260</v>
      </c>
      <c r="AX55">
        <v>0</v>
      </c>
      <c r="AY55">
        <v>12729876</v>
      </c>
      <c r="AZ55" s="2" t="s">
        <v>43</v>
      </c>
      <c r="BD55">
        <v>107600</v>
      </c>
      <c r="BE55">
        <v>0</v>
      </c>
      <c r="BF55" s="2" t="s">
        <v>43</v>
      </c>
      <c r="BG55">
        <v>307286</v>
      </c>
      <c r="BH55">
        <v>69030</v>
      </c>
      <c r="BI55" s="2" t="s">
        <v>234</v>
      </c>
      <c r="BJ55">
        <v>0</v>
      </c>
      <c r="BK55">
        <v>0</v>
      </c>
      <c r="BL55" s="2" t="s">
        <v>43</v>
      </c>
      <c r="BM55">
        <v>5900000</v>
      </c>
      <c r="BN55">
        <v>8101093</v>
      </c>
      <c r="BO55" s="2" t="s">
        <v>309</v>
      </c>
      <c r="BP55">
        <v>104900000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113642946</v>
      </c>
      <c r="BV55">
        <v>0</v>
      </c>
      <c r="BW55">
        <v>0</v>
      </c>
      <c r="BX55">
        <v>-3938138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310</v>
      </c>
      <c r="C56" t="s">
        <v>311</v>
      </c>
      <c r="D56">
        <v>0</v>
      </c>
      <c r="BP56">
        <v>0</v>
      </c>
      <c r="BR56" s="2" t="s">
        <v>43</v>
      </c>
      <c r="BU56"/>
      <c r="BV56"/>
      <c r="BW56"/>
      <c r="BX56"/>
      <c r="BY56"/>
      <c r="BZ56"/>
      <c r="CA56"/>
      <c r="CB56"/>
      <c r="CC56" t="str">
        <f>(BU56+BV56+BW56+BX56+BY56+BZ56+CA56+CB56)</f>
        <v>0</v>
      </c>
      <c r="CD56"/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312</v>
      </c>
      <c r="C57" t="s">
        <v>313</v>
      </c>
      <c r="D57">
        <v>89900000</v>
      </c>
      <c r="E57">
        <v>1022953</v>
      </c>
      <c r="F57">
        <v>63295</v>
      </c>
      <c r="G57" s="2" t="s">
        <v>222</v>
      </c>
      <c r="H57">
        <v>471822</v>
      </c>
      <c r="I57">
        <v>152291</v>
      </c>
      <c r="J57" s="2" t="s">
        <v>193</v>
      </c>
      <c r="K57">
        <v>14056509</v>
      </c>
      <c r="L57">
        <v>6593519</v>
      </c>
      <c r="M57" s="2" t="s">
        <v>81</v>
      </c>
      <c r="N57">
        <v>2540669</v>
      </c>
      <c r="O57">
        <v>3572220</v>
      </c>
      <c r="P57" s="2" t="s">
        <v>208</v>
      </c>
      <c r="Q57">
        <v>25650629</v>
      </c>
      <c r="R57">
        <v>14461037</v>
      </c>
      <c r="S57" s="2" t="s">
        <v>82</v>
      </c>
      <c r="T57">
        <v>1761674</v>
      </c>
      <c r="U57">
        <v>633772</v>
      </c>
      <c r="V57" s="2" t="s">
        <v>62</v>
      </c>
      <c r="W57">
        <v>400000</v>
      </c>
      <c r="X57">
        <v>388949</v>
      </c>
      <c r="Y57" s="2" t="s">
        <v>201</v>
      </c>
      <c r="Z57">
        <v>600000</v>
      </c>
      <c r="AA57">
        <v>761851</v>
      </c>
      <c r="AB57" s="2" t="s">
        <v>137</v>
      </c>
      <c r="AC57">
        <v>300000</v>
      </c>
      <c r="AD57">
        <v>109604</v>
      </c>
      <c r="AE57" s="2" t="s">
        <v>78</v>
      </c>
      <c r="AI57">
        <v>900000</v>
      </c>
      <c r="AJ57">
        <v>2436698</v>
      </c>
      <c r="AK57" s="2" t="s">
        <v>314</v>
      </c>
      <c r="AL57">
        <v>1900000</v>
      </c>
      <c r="AM57">
        <v>4125638</v>
      </c>
      <c r="AN57" s="2" t="s">
        <v>315</v>
      </c>
      <c r="AR57">
        <v>2900000</v>
      </c>
      <c r="AS57">
        <v>3833051</v>
      </c>
      <c r="AT57" s="2" t="s">
        <v>275</v>
      </c>
      <c r="AU57">
        <v>3500000</v>
      </c>
      <c r="AV57">
        <v>2473574</v>
      </c>
      <c r="AW57" s="2" t="s">
        <v>179</v>
      </c>
      <c r="AX57">
        <v>0</v>
      </c>
      <c r="AY57">
        <v>3389598</v>
      </c>
      <c r="AZ57" s="2" t="s">
        <v>43</v>
      </c>
      <c r="BD57">
        <v>0</v>
      </c>
      <c r="BE57">
        <v>0</v>
      </c>
      <c r="BF57" s="2" t="s">
        <v>43</v>
      </c>
      <c r="BG57">
        <v>0</v>
      </c>
      <c r="BH57">
        <v>24824</v>
      </c>
      <c r="BI57" s="2" t="s">
        <v>43</v>
      </c>
      <c r="BJ57">
        <v>0</v>
      </c>
      <c r="BK57">
        <v>20529</v>
      </c>
      <c r="BL57" s="2" t="s">
        <v>43</v>
      </c>
      <c r="BM57">
        <v>1500000</v>
      </c>
      <c r="BN57">
        <v>2873608</v>
      </c>
      <c r="BO57" s="2" t="s">
        <v>160</v>
      </c>
      <c r="BP57">
        <v>89900000</v>
      </c>
      <c r="BQ57" t="str">
        <f>(F57+I57+L57+O57+R57+U57+X57+AA57+AD57+AJ57+AM57+AS57+AV57+AY57+BE57+BH57+BK57+BN57)</f>
        <v>0</v>
      </c>
      <c r="BR57" s="2" t="str">
        <f>IFERROR(BQ57*100/BP57,0)</f>
        <v>0</v>
      </c>
      <c r="BU57">
        <v>46438814</v>
      </c>
      <c r="BV57">
        <v>0</v>
      </c>
      <c r="BW57">
        <v>0</v>
      </c>
      <c r="BX57">
        <v>-524756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7" t="s">
        <v>316</v>
      </c>
      <c r="B58" s="3"/>
      <c r="C58" s="3"/>
      <c r="D58" s="3">
        <v>1510200000</v>
      </c>
      <c r="E58" s="3">
        <v>17184251</v>
      </c>
      <c r="F58" s="3">
        <v>18772025</v>
      </c>
      <c r="G58" s="5" t="s">
        <v>283</v>
      </c>
      <c r="H58" s="3">
        <v>7925990</v>
      </c>
      <c r="I58" s="3">
        <v>7396926</v>
      </c>
      <c r="J58" s="5" t="s">
        <v>79</v>
      </c>
      <c r="K58" s="3">
        <v>236130599</v>
      </c>
      <c r="L58" s="3">
        <v>207572301</v>
      </c>
      <c r="M58" s="5" t="s">
        <v>130</v>
      </c>
      <c r="N58" s="3">
        <v>42679858</v>
      </c>
      <c r="O58" s="3">
        <v>40428133</v>
      </c>
      <c r="P58" s="5" t="s">
        <v>285</v>
      </c>
      <c r="Q58" s="3">
        <v>430896328</v>
      </c>
      <c r="R58" s="3">
        <v>439685382</v>
      </c>
      <c r="S58" s="5" t="s">
        <v>129</v>
      </c>
      <c r="T58" s="3">
        <v>29593778</v>
      </c>
      <c r="U58" s="3">
        <v>25722777</v>
      </c>
      <c r="V58" s="5" t="s">
        <v>57</v>
      </c>
      <c r="W58" s="3">
        <v>18300000</v>
      </c>
      <c r="X58" s="3">
        <v>15045027</v>
      </c>
      <c r="Y58" s="5" t="s">
        <v>86</v>
      </c>
      <c r="Z58" s="3">
        <v>26700000</v>
      </c>
      <c r="AA58" s="3">
        <v>21476788</v>
      </c>
      <c r="AB58" s="5" t="s">
        <v>49</v>
      </c>
      <c r="AC58" s="3">
        <v>8900000</v>
      </c>
      <c r="AD58" s="3">
        <v>3325184</v>
      </c>
      <c r="AE58" s="5" t="s">
        <v>78</v>
      </c>
      <c r="AF58" s="3"/>
      <c r="AG58" s="3"/>
      <c r="AH58" s="3"/>
      <c r="AI58" s="3">
        <v>43750000</v>
      </c>
      <c r="AJ58" s="3">
        <v>38565937</v>
      </c>
      <c r="AK58" s="5" t="s">
        <v>130</v>
      </c>
      <c r="AL58" s="3">
        <v>122300000</v>
      </c>
      <c r="AM58" s="3">
        <v>116230750</v>
      </c>
      <c r="AN58" s="5" t="s">
        <v>285</v>
      </c>
      <c r="AO58" s="3"/>
      <c r="AP58" s="3"/>
      <c r="AQ58" s="3"/>
      <c r="AR58" s="3">
        <v>148700000</v>
      </c>
      <c r="AS58" s="3">
        <v>134778975</v>
      </c>
      <c r="AT58" s="5" t="s">
        <v>149</v>
      </c>
      <c r="AU58" s="3">
        <v>101100000</v>
      </c>
      <c r="AV58" s="3">
        <v>79317369</v>
      </c>
      <c r="AW58" s="5" t="s">
        <v>186</v>
      </c>
      <c r="AX58" s="3">
        <v>0</v>
      </c>
      <c r="AY58" s="3">
        <v>112519468</v>
      </c>
      <c r="AZ58" s="5" t="s">
        <v>43</v>
      </c>
      <c r="BA58" s="3"/>
      <c r="BB58" s="3"/>
      <c r="BC58" s="3"/>
      <c r="BD58" s="3">
        <v>1456500</v>
      </c>
      <c r="BE58" s="3">
        <v>311356</v>
      </c>
      <c r="BF58" s="5" t="s">
        <v>51</v>
      </c>
      <c r="BG58" s="3">
        <v>3426241</v>
      </c>
      <c r="BH58" s="3">
        <v>1568795</v>
      </c>
      <c r="BI58" s="5" t="s">
        <v>80</v>
      </c>
      <c r="BJ58" s="3">
        <v>0</v>
      </c>
      <c r="BK58" s="3">
        <v>992560</v>
      </c>
      <c r="BL58" s="5" t="s">
        <v>43</v>
      </c>
      <c r="BM58" s="3">
        <v>108300000</v>
      </c>
      <c r="BN58" s="3">
        <v>107070966</v>
      </c>
      <c r="BO58" s="5" t="s">
        <v>156</v>
      </c>
      <c r="BP58" s="3">
        <v>1510200000</v>
      </c>
      <c r="BQ58" s="3" t="str">
        <f>(F58+I58+L58+O58+R58+U58+X58+AA58+AD58+AJ58+AM58+AS58+AV58+AY58+BE58+BH58+BK58+BN58)</f>
        <v>0</v>
      </c>
      <c r="BR58" s="3" t="str">
        <f>IFERROR(BQ58*100/BP58,0)</f>
        <v>0</v>
      </c>
      <c r="BT58" s="4" t="s">
        <v>316</v>
      </c>
      <c r="BU58" s="4" t="str">
        <f>SUM(BU43:BU57)</f>
        <v>0</v>
      </c>
      <c r="BV58" s="4" t="str">
        <f>SUM(BV43:BV57)</f>
        <v>0</v>
      </c>
      <c r="BW58" s="4" t="str">
        <f>SUM(BW43:BW57)</f>
        <v>0</v>
      </c>
      <c r="BX58" s="4" t="str">
        <f>SUM(BX43:BX57)</f>
        <v>0</v>
      </c>
      <c r="BY58" s="4" t="str">
        <f>SUM(BY43:BY57)</f>
        <v>0</v>
      </c>
      <c r="BZ58" s="4" t="str">
        <f>SUM(BZ43:BZ57)</f>
        <v>0</v>
      </c>
      <c r="CA58" s="4" t="str">
        <f>SUM(CA43:CA57)</f>
        <v>0</v>
      </c>
      <c r="CB58" s="4" t="str">
        <f>SUM(CB43:CB57)</f>
        <v>0</v>
      </c>
      <c r="CC58" s="4" t="str">
        <f>SUM(CC43:CC57)</f>
        <v>0</v>
      </c>
      <c r="CD58" s="4" t="str">
        <f>SUM(CD43:CD57)</f>
        <v>0</v>
      </c>
      <c r="CE58" s="4" t="str">
        <f>SUM(CE43:CE57)</f>
        <v>0</v>
      </c>
      <c r="CF58" s="4" t="str">
        <f>SUM(CF43:CF57)</f>
        <v>0</v>
      </c>
      <c r="CG58" s="4" t="str">
        <f>SUM(CG43:CG57)</f>
        <v>0</v>
      </c>
      <c r="CH58" s="4" t="str">
        <f>IFERROR(CE58*100/BP58,0)</f>
        <v>0</v>
      </c>
    </row>
    <row r="60" spans="1:86">
      <c r="A60" s="4" t="s">
        <v>317</v>
      </c>
      <c r="B60" s="2" t="s">
        <v>318</v>
      </c>
      <c r="C60" t="s">
        <v>319</v>
      </c>
      <c r="D60">
        <v>148500000</v>
      </c>
      <c r="E60">
        <v>3724418</v>
      </c>
      <c r="F60">
        <v>447973</v>
      </c>
      <c r="G60" s="2" t="s">
        <v>219</v>
      </c>
      <c r="H60">
        <v>404643</v>
      </c>
      <c r="I60">
        <v>485474</v>
      </c>
      <c r="J60" s="2" t="s">
        <v>141</v>
      </c>
      <c r="K60">
        <v>40393845</v>
      </c>
      <c r="L60">
        <v>25015716</v>
      </c>
      <c r="M60" s="2" t="s">
        <v>247</v>
      </c>
      <c r="N60">
        <v>24948068</v>
      </c>
      <c r="O60">
        <v>16248040</v>
      </c>
      <c r="P60" s="2" t="s">
        <v>212</v>
      </c>
      <c r="Q60">
        <v>41956883</v>
      </c>
      <c r="R60">
        <v>45182346</v>
      </c>
      <c r="S60" s="2" t="s">
        <v>189</v>
      </c>
      <c r="T60">
        <v>3789472</v>
      </c>
      <c r="U60">
        <v>938090</v>
      </c>
      <c r="V60" s="2" t="s">
        <v>240</v>
      </c>
      <c r="W60">
        <v>2900000</v>
      </c>
      <c r="X60">
        <v>2794816</v>
      </c>
      <c r="Y60" s="2" t="s">
        <v>143</v>
      </c>
      <c r="Z60">
        <v>2900000</v>
      </c>
      <c r="AA60">
        <v>3571971</v>
      </c>
      <c r="AB60" s="2" t="s">
        <v>54</v>
      </c>
      <c r="AC60">
        <v>700000</v>
      </c>
      <c r="AD60">
        <v>250396</v>
      </c>
      <c r="AE60" s="2" t="s">
        <v>62</v>
      </c>
      <c r="AI60">
        <v>10900000</v>
      </c>
      <c r="AJ60">
        <v>11937406</v>
      </c>
      <c r="AK60" s="2" t="s">
        <v>237</v>
      </c>
      <c r="AL60">
        <v>3900000</v>
      </c>
      <c r="AM60">
        <v>3356588</v>
      </c>
      <c r="AN60" s="2" t="s">
        <v>147</v>
      </c>
      <c r="AR60">
        <v>8400000</v>
      </c>
      <c r="AS60">
        <v>5951982</v>
      </c>
      <c r="AT60" s="2" t="s">
        <v>179</v>
      </c>
      <c r="AU60">
        <v>19900000</v>
      </c>
      <c r="AV60">
        <v>18400039</v>
      </c>
      <c r="AW60" s="2" t="s">
        <v>128</v>
      </c>
      <c r="AX60">
        <v>0</v>
      </c>
      <c r="AY60">
        <v>14044112</v>
      </c>
      <c r="AZ60" s="2" t="s">
        <v>43</v>
      </c>
      <c r="BD60">
        <v>0</v>
      </c>
      <c r="BE60">
        <v>0</v>
      </c>
      <c r="BF60" s="2" t="s">
        <v>43</v>
      </c>
      <c r="BG60">
        <v>737487</v>
      </c>
      <c r="BH60">
        <v>41671</v>
      </c>
      <c r="BI60" s="2" t="s">
        <v>222</v>
      </c>
      <c r="BJ60">
        <v>0</v>
      </c>
      <c r="BK60">
        <v>210110</v>
      </c>
      <c r="BL60" s="2" t="s">
        <v>43</v>
      </c>
      <c r="BM60">
        <v>1800000</v>
      </c>
      <c r="BN60">
        <v>1834800</v>
      </c>
      <c r="BO60" s="2" t="s">
        <v>129</v>
      </c>
      <c r="BP60">
        <v>148500000</v>
      </c>
      <c r="BQ60" t="str">
        <f>(F60+I60+L60+O60+R60+U60+X60+AA60+AD60+AJ60+AM60+AS60+AV60+AY60+BE60+BH60+BK60+BN60)</f>
        <v>0</v>
      </c>
      <c r="BR60" s="2" t="str">
        <f>IFERROR(BQ60*100/BP60,0)</f>
        <v>0</v>
      </c>
      <c r="BU60">
        <v>152292150</v>
      </c>
      <c r="BV60">
        <v>0</v>
      </c>
      <c r="BW60">
        <v>0</v>
      </c>
      <c r="BX60">
        <v>-1580620</v>
      </c>
      <c r="BY60">
        <v>0</v>
      </c>
      <c r="BZ60">
        <v>0</v>
      </c>
      <c r="CA60">
        <v>0</v>
      </c>
      <c r="CB60">
        <v>0</v>
      </c>
      <c r="CC60" t="str">
        <f>(BU60+BV60+BW60+BX60+BY60+BZ60+CA60+CB60)</f>
        <v>0</v>
      </c>
      <c r="CD60">
        <v>0</v>
      </c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320</v>
      </c>
      <c r="C61" t="s">
        <v>321</v>
      </c>
      <c r="D61">
        <v>135500000</v>
      </c>
      <c r="E61">
        <v>3398375</v>
      </c>
      <c r="F61">
        <v>568978</v>
      </c>
      <c r="G61" s="2" t="s">
        <v>264</v>
      </c>
      <c r="H61">
        <v>369220</v>
      </c>
      <c r="I61">
        <v>79021</v>
      </c>
      <c r="J61" s="2" t="s">
        <v>51</v>
      </c>
      <c r="K61">
        <v>36857684</v>
      </c>
      <c r="L61">
        <v>26591253</v>
      </c>
      <c r="M61" s="2" t="s">
        <v>56</v>
      </c>
      <c r="N61">
        <v>22764062</v>
      </c>
      <c r="O61">
        <v>19365999</v>
      </c>
      <c r="P61" s="2" t="s">
        <v>65</v>
      </c>
      <c r="Q61">
        <v>38283890</v>
      </c>
      <c r="R61">
        <v>38738179</v>
      </c>
      <c r="S61" s="2" t="s">
        <v>140</v>
      </c>
      <c r="T61">
        <v>3457734</v>
      </c>
      <c r="U61">
        <v>857594</v>
      </c>
      <c r="V61" s="2" t="s">
        <v>240</v>
      </c>
      <c r="W61">
        <v>2400000</v>
      </c>
      <c r="X61">
        <v>2183199</v>
      </c>
      <c r="Y61" s="2" t="s">
        <v>149</v>
      </c>
      <c r="Z61">
        <v>2900000</v>
      </c>
      <c r="AA61">
        <v>2183446</v>
      </c>
      <c r="AB61" s="2" t="s">
        <v>322</v>
      </c>
      <c r="AC61">
        <v>600000</v>
      </c>
      <c r="AD61">
        <v>11695</v>
      </c>
      <c r="AE61" s="2" t="s">
        <v>202</v>
      </c>
      <c r="AI61">
        <v>8900000</v>
      </c>
      <c r="AJ61">
        <v>9350302</v>
      </c>
      <c r="AK61" s="2" t="s">
        <v>89</v>
      </c>
      <c r="AL61">
        <v>3300000</v>
      </c>
      <c r="AM61">
        <v>3126476</v>
      </c>
      <c r="AN61" s="2" t="s">
        <v>285</v>
      </c>
      <c r="AR61">
        <v>6200000</v>
      </c>
      <c r="AS61">
        <v>5848681</v>
      </c>
      <c r="AT61" s="2" t="s">
        <v>75</v>
      </c>
      <c r="AU61">
        <v>20900000</v>
      </c>
      <c r="AV61">
        <v>18099922</v>
      </c>
      <c r="AW61" s="2" t="s">
        <v>57</v>
      </c>
      <c r="AX61">
        <v>0</v>
      </c>
      <c r="AY61">
        <v>13555710</v>
      </c>
      <c r="AZ61" s="2" t="s">
        <v>43</v>
      </c>
      <c r="BD61">
        <v>0</v>
      </c>
      <c r="BE61">
        <v>0</v>
      </c>
      <c r="BF61" s="2" t="s">
        <v>43</v>
      </c>
      <c r="BG61">
        <v>691394</v>
      </c>
      <c r="BH61">
        <v>577664</v>
      </c>
      <c r="BI61" s="2" t="s">
        <v>87</v>
      </c>
      <c r="BJ61">
        <v>0</v>
      </c>
      <c r="BK61">
        <v>6843</v>
      </c>
      <c r="BL61" s="2" t="s">
        <v>43</v>
      </c>
      <c r="BM61">
        <v>1800000</v>
      </c>
      <c r="BN61">
        <v>1457829</v>
      </c>
      <c r="BO61" s="2" t="s">
        <v>260</v>
      </c>
      <c r="BP61">
        <v>135500000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146220557</v>
      </c>
      <c r="BV61">
        <v>0</v>
      </c>
      <c r="BW61">
        <v>0</v>
      </c>
      <c r="BX61">
        <v>-3587266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3"/>
      <c r="B62" s="2" t="s">
        <v>323</v>
      </c>
      <c r="C62" t="s">
        <v>324</v>
      </c>
      <c r="D62">
        <v>0</v>
      </c>
      <c r="BP62">
        <v>0</v>
      </c>
      <c r="BR62" s="2" t="s">
        <v>43</v>
      </c>
      <c r="BU62"/>
      <c r="BV62"/>
      <c r="BW62"/>
      <c r="BX62"/>
      <c r="BY62"/>
      <c r="BZ62"/>
      <c r="CA62"/>
      <c r="CB62"/>
      <c r="CC62" t="str">
        <f>(BU62+BV62+BW62+BX62+BY62+BZ62+CA62+CB62)</f>
        <v>0</v>
      </c>
      <c r="CD62"/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325</v>
      </c>
      <c r="C63" t="s">
        <v>326</v>
      </c>
      <c r="D63">
        <v>89300000</v>
      </c>
      <c r="E63">
        <v>2239667</v>
      </c>
      <c r="F63">
        <v>137112</v>
      </c>
      <c r="G63" s="2" t="s">
        <v>222</v>
      </c>
      <c r="H63">
        <v>243331</v>
      </c>
      <c r="I63">
        <v>129115</v>
      </c>
      <c r="J63" s="2" t="s">
        <v>73</v>
      </c>
      <c r="K63">
        <v>24290709</v>
      </c>
      <c r="L63">
        <v>14595780</v>
      </c>
      <c r="M63" s="2" t="s">
        <v>271</v>
      </c>
      <c r="N63">
        <v>15002441</v>
      </c>
      <c r="O63">
        <v>7850980</v>
      </c>
      <c r="P63" s="2" t="s">
        <v>112</v>
      </c>
      <c r="Q63">
        <v>25230637</v>
      </c>
      <c r="R63">
        <v>15157211</v>
      </c>
      <c r="S63" s="2" t="s">
        <v>271</v>
      </c>
      <c r="T63">
        <v>2278787</v>
      </c>
      <c r="U63">
        <v>355449</v>
      </c>
      <c r="V63" s="2" t="s">
        <v>97</v>
      </c>
      <c r="W63">
        <v>990000</v>
      </c>
      <c r="X63">
        <v>634220</v>
      </c>
      <c r="Y63" s="2" t="s">
        <v>239</v>
      </c>
      <c r="Z63">
        <v>1250000</v>
      </c>
      <c r="AA63">
        <v>842672</v>
      </c>
      <c r="AB63" s="2" t="s">
        <v>218</v>
      </c>
      <c r="AC63">
        <v>300000</v>
      </c>
      <c r="AD63">
        <v>101179</v>
      </c>
      <c r="AE63" s="2" t="s">
        <v>276</v>
      </c>
      <c r="AI63">
        <v>4900000</v>
      </c>
      <c r="AJ63">
        <v>3177599</v>
      </c>
      <c r="AK63" s="2" t="s">
        <v>212</v>
      </c>
      <c r="AL63">
        <v>1500000</v>
      </c>
      <c r="AM63">
        <v>1508613</v>
      </c>
      <c r="AN63" s="2" t="s">
        <v>140</v>
      </c>
      <c r="AR63">
        <v>2500000</v>
      </c>
      <c r="AS63">
        <v>1902860</v>
      </c>
      <c r="AT63" s="2" t="s">
        <v>66</v>
      </c>
      <c r="AU63">
        <v>15600000</v>
      </c>
      <c r="AV63">
        <v>9280555</v>
      </c>
      <c r="AW63" s="2" t="s">
        <v>125</v>
      </c>
      <c r="AX63">
        <v>0</v>
      </c>
      <c r="AY63">
        <v>4647872</v>
      </c>
      <c r="AZ63" s="2" t="s">
        <v>43</v>
      </c>
      <c r="BD63">
        <v>0</v>
      </c>
      <c r="BE63">
        <v>0</v>
      </c>
      <c r="BF63" s="2" t="s">
        <v>43</v>
      </c>
      <c r="BG63">
        <v>645301</v>
      </c>
      <c r="BH63">
        <v>326593</v>
      </c>
      <c r="BI63" s="2" t="s">
        <v>229</v>
      </c>
      <c r="BJ63">
        <v>0</v>
      </c>
      <c r="BK63">
        <v>0</v>
      </c>
      <c r="BL63" s="2" t="s">
        <v>43</v>
      </c>
      <c r="BM63">
        <v>960000</v>
      </c>
      <c r="BN63">
        <v>1093601</v>
      </c>
      <c r="BO63" s="2" t="s">
        <v>114</v>
      </c>
      <c r="BP63">
        <v>89300000</v>
      </c>
      <c r="BQ63" t="str">
        <f>(F63+I63+L63+O63+R63+U63+X63+AA63+AD63+AJ63+AM63+AS63+AV63+AY63+BE63+BH63+BK63+BN63)</f>
        <v>0</v>
      </c>
      <c r="BR63" s="2" t="str">
        <f>IFERROR(BQ63*100/BP63,0)</f>
        <v>0</v>
      </c>
      <c r="BU63">
        <v>63166436</v>
      </c>
      <c r="BV63">
        <v>0</v>
      </c>
      <c r="BW63">
        <v>0</v>
      </c>
      <c r="BX63">
        <v>-1425025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3"/>
      <c r="B64" s="2" t="s">
        <v>327</v>
      </c>
      <c r="C64" t="s">
        <v>328</v>
      </c>
      <c r="D64">
        <v>69900000</v>
      </c>
      <c r="E64">
        <v>1753110</v>
      </c>
      <c r="F64">
        <v>432467</v>
      </c>
      <c r="G64" s="2" t="s">
        <v>240</v>
      </c>
      <c r="H64">
        <v>190468</v>
      </c>
      <c r="I64">
        <v>195805</v>
      </c>
      <c r="J64" s="2" t="s">
        <v>213</v>
      </c>
      <c r="K64">
        <v>19013668</v>
      </c>
      <c r="L64">
        <v>13077845</v>
      </c>
      <c r="M64" s="2" t="s">
        <v>251</v>
      </c>
      <c r="N64">
        <v>11743232</v>
      </c>
      <c r="O64">
        <v>10834282</v>
      </c>
      <c r="P64" s="2" t="s">
        <v>128</v>
      </c>
      <c r="Q64">
        <v>19749401</v>
      </c>
      <c r="R64">
        <v>17677543</v>
      </c>
      <c r="S64" s="2" t="s">
        <v>252</v>
      </c>
      <c r="T64">
        <v>1783731</v>
      </c>
      <c r="U64">
        <v>955810</v>
      </c>
      <c r="V64" s="2" t="s">
        <v>99</v>
      </c>
      <c r="W64">
        <v>400000</v>
      </c>
      <c r="X64">
        <v>665990</v>
      </c>
      <c r="Y64" s="2" t="s">
        <v>176</v>
      </c>
      <c r="Z64">
        <v>990000</v>
      </c>
      <c r="AA64">
        <v>1615192</v>
      </c>
      <c r="AB64" s="2" t="s">
        <v>329</v>
      </c>
      <c r="AC64">
        <v>200000</v>
      </c>
      <c r="AD64">
        <v>113979</v>
      </c>
      <c r="AE64" s="2" t="s">
        <v>104</v>
      </c>
      <c r="AI64">
        <v>1900000</v>
      </c>
      <c r="AJ64">
        <v>3863637</v>
      </c>
      <c r="AK64" s="2" t="s">
        <v>330</v>
      </c>
      <c r="AL64">
        <v>990000</v>
      </c>
      <c r="AM64">
        <v>949060</v>
      </c>
      <c r="AN64" s="2" t="s">
        <v>143</v>
      </c>
      <c r="AR64">
        <v>900000</v>
      </c>
      <c r="AS64">
        <v>1951848</v>
      </c>
      <c r="AT64" s="2" t="s">
        <v>315</v>
      </c>
      <c r="AU64">
        <v>4800000</v>
      </c>
      <c r="AV64">
        <v>7998370</v>
      </c>
      <c r="AW64" s="2" t="s">
        <v>91</v>
      </c>
      <c r="AX64">
        <v>0</v>
      </c>
      <c r="AY64">
        <v>4065650</v>
      </c>
      <c r="AZ64" s="2" t="s">
        <v>43</v>
      </c>
      <c r="BD64">
        <v>0</v>
      </c>
      <c r="BE64">
        <v>0</v>
      </c>
      <c r="BF64" s="2" t="s">
        <v>43</v>
      </c>
      <c r="BG64">
        <v>0</v>
      </c>
      <c r="BH64">
        <v>0</v>
      </c>
      <c r="BI64" s="2" t="s">
        <v>43</v>
      </c>
      <c r="BJ64">
        <v>0</v>
      </c>
      <c r="BK64">
        <v>0</v>
      </c>
      <c r="BL64" s="2" t="s">
        <v>43</v>
      </c>
      <c r="BM64">
        <v>400000</v>
      </c>
      <c r="BN64">
        <v>150000</v>
      </c>
      <c r="BO64" s="2" t="s">
        <v>224</v>
      </c>
      <c r="BP64">
        <v>69900000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66101155</v>
      </c>
      <c r="BV64">
        <v>0</v>
      </c>
      <c r="BW64">
        <v>0</v>
      </c>
      <c r="BX64">
        <v>-1553677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7" t="s">
        <v>331</v>
      </c>
      <c r="B65" s="3"/>
      <c r="C65" s="3"/>
      <c r="D65" s="3">
        <v>443200000</v>
      </c>
      <c r="E65" s="3">
        <v>11115570</v>
      </c>
      <c r="F65" s="3">
        <v>1586530</v>
      </c>
      <c r="G65" s="5" t="s">
        <v>257</v>
      </c>
      <c r="H65" s="3">
        <v>1207662</v>
      </c>
      <c r="I65" s="3">
        <v>889415</v>
      </c>
      <c r="J65" s="5" t="s">
        <v>265</v>
      </c>
      <c r="K65" s="3">
        <v>120555906</v>
      </c>
      <c r="L65" s="3">
        <v>79280594</v>
      </c>
      <c r="M65" s="5" t="s">
        <v>188</v>
      </c>
      <c r="N65" s="3">
        <v>74457803</v>
      </c>
      <c r="O65" s="3">
        <v>54299301</v>
      </c>
      <c r="P65" s="5" t="s">
        <v>164</v>
      </c>
      <c r="Q65" s="3">
        <v>125220811</v>
      </c>
      <c r="R65" s="3">
        <v>116755279</v>
      </c>
      <c r="S65" s="5" t="s">
        <v>79</v>
      </c>
      <c r="T65" s="3">
        <v>11309724</v>
      </c>
      <c r="U65" s="3">
        <v>3106943</v>
      </c>
      <c r="V65" s="5" t="s">
        <v>126</v>
      </c>
      <c r="W65" s="3">
        <v>6690000</v>
      </c>
      <c r="X65" s="3">
        <v>6278225</v>
      </c>
      <c r="Y65" s="5" t="s">
        <v>75</v>
      </c>
      <c r="Z65" s="3">
        <v>8040000</v>
      </c>
      <c r="AA65" s="3">
        <v>8213281</v>
      </c>
      <c r="AB65" s="5" t="s">
        <v>129</v>
      </c>
      <c r="AC65" s="3">
        <v>1800000</v>
      </c>
      <c r="AD65" s="3">
        <v>477249</v>
      </c>
      <c r="AE65" s="5" t="s">
        <v>126</v>
      </c>
      <c r="AF65" s="3"/>
      <c r="AG65" s="3"/>
      <c r="AH65" s="3"/>
      <c r="AI65" s="3">
        <v>26600000</v>
      </c>
      <c r="AJ65" s="3">
        <v>28328944</v>
      </c>
      <c r="AK65" s="5" t="s">
        <v>113</v>
      </c>
      <c r="AL65" s="3">
        <v>9690000</v>
      </c>
      <c r="AM65" s="3">
        <v>8940737</v>
      </c>
      <c r="AN65" s="5" t="s">
        <v>128</v>
      </c>
      <c r="AO65" s="3"/>
      <c r="AP65" s="3"/>
      <c r="AQ65" s="3"/>
      <c r="AR65" s="3">
        <v>18000000</v>
      </c>
      <c r="AS65" s="3">
        <v>15655371</v>
      </c>
      <c r="AT65" s="5" t="s">
        <v>57</v>
      </c>
      <c r="AU65" s="3">
        <v>61200000</v>
      </c>
      <c r="AV65" s="3">
        <v>53778886</v>
      </c>
      <c r="AW65" s="5" t="s">
        <v>130</v>
      </c>
      <c r="AX65" s="3">
        <v>0</v>
      </c>
      <c r="AY65" s="3">
        <v>36313344</v>
      </c>
      <c r="AZ65" s="5" t="s">
        <v>43</v>
      </c>
      <c r="BA65" s="3"/>
      <c r="BB65" s="3"/>
      <c r="BC65" s="3"/>
      <c r="BD65" s="3">
        <v>0</v>
      </c>
      <c r="BE65" s="3">
        <v>0</v>
      </c>
      <c r="BF65" s="5" t="s">
        <v>43</v>
      </c>
      <c r="BG65" s="3">
        <v>2074182</v>
      </c>
      <c r="BH65" s="3">
        <v>945928</v>
      </c>
      <c r="BI65" s="5" t="s">
        <v>80</v>
      </c>
      <c r="BJ65" s="3">
        <v>0</v>
      </c>
      <c r="BK65" s="3">
        <v>216953</v>
      </c>
      <c r="BL65" s="5" t="s">
        <v>43</v>
      </c>
      <c r="BM65" s="3">
        <v>4960000</v>
      </c>
      <c r="BN65" s="3">
        <v>4536230</v>
      </c>
      <c r="BO65" s="5" t="s">
        <v>149</v>
      </c>
      <c r="BP65" s="3">
        <v>443200000</v>
      </c>
      <c r="BQ65" s="3" t="str">
        <f>(F65+I65+L65+O65+R65+U65+X65+AA65+AD65+AJ65+AM65+AS65+AV65+AY65+BE65+BH65+BK65+BN65)</f>
        <v>0</v>
      </c>
      <c r="BR65" s="3" t="str">
        <f>IFERROR(BQ65*100/BP65,0)</f>
        <v>0</v>
      </c>
      <c r="BT65" s="4" t="s">
        <v>331</v>
      </c>
      <c r="BU65" s="4" t="str">
        <f>SUM(BU60:BU64)</f>
        <v>0</v>
      </c>
      <c r="BV65" s="4" t="str">
        <f>SUM(BV60:BV64)</f>
        <v>0</v>
      </c>
      <c r="BW65" s="4" t="str">
        <f>SUM(BW60:BW64)</f>
        <v>0</v>
      </c>
      <c r="BX65" s="4" t="str">
        <f>SUM(BX60:BX64)</f>
        <v>0</v>
      </c>
      <c r="BY65" s="4" t="str">
        <f>SUM(BY60:BY64)</f>
        <v>0</v>
      </c>
      <c r="BZ65" s="4" t="str">
        <f>SUM(BZ60:BZ64)</f>
        <v>0</v>
      </c>
      <c r="CA65" s="4" t="str">
        <f>SUM(CA60:CA64)</f>
        <v>0</v>
      </c>
      <c r="CB65" s="4" t="str">
        <f>SUM(CB60:CB64)</f>
        <v>0</v>
      </c>
      <c r="CC65" s="4" t="str">
        <f>SUM(CC60:CC64)</f>
        <v>0</v>
      </c>
      <c r="CD65" s="4" t="str">
        <f>SUM(CD60:CD64)</f>
        <v>0</v>
      </c>
      <c r="CE65" s="4" t="str">
        <f>SUM(CE60:CE64)</f>
        <v>0</v>
      </c>
      <c r="CF65" s="4" t="str">
        <f>SUM(CF60:CF64)</f>
        <v>0</v>
      </c>
      <c r="CG65" s="4" t="str">
        <f>SUM(CG60:CG64)</f>
        <v>0</v>
      </c>
      <c r="CH65" s="4" t="str">
        <f>IFERROR(CE65*100/BP65,0)</f>
        <v>0</v>
      </c>
    </row>
    <row r="67" spans="1:86">
      <c r="A67" s="4" t="s">
        <v>332</v>
      </c>
      <c r="B67" s="2" t="s">
        <v>333</v>
      </c>
      <c r="C67" t="s">
        <v>334</v>
      </c>
      <c r="D67">
        <v>246500000</v>
      </c>
      <c r="E67">
        <v>353648</v>
      </c>
      <c r="F67">
        <v>2524500</v>
      </c>
      <c r="G67" s="2" t="s">
        <v>335</v>
      </c>
      <c r="H67">
        <v>629397</v>
      </c>
      <c r="I67">
        <v>62499</v>
      </c>
      <c r="J67" s="2" t="s">
        <v>238</v>
      </c>
      <c r="K67">
        <v>38999755</v>
      </c>
      <c r="L67">
        <v>38322332</v>
      </c>
      <c r="M67" s="2" t="s">
        <v>142</v>
      </c>
      <c r="N67">
        <v>17167061</v>
      </c>
      <c r="O67">
        <v>21591226</v>
      </c>
      <c r="P67" s="2" t="s">
        <v>200</v>
      </c>
      <c r="Q67">
        <v>18991683</v>
      </c>
      <c r="R67">
        <v>28546121</v>
      </c>
      <c r="S67" s="2" t="s">
        <v>182</v>
      </c>
      <c r="T67">
        <v>2161144</v>
      </c>
      <c r="U67">
        <v>3134268</v>
      </c>
      <c r="V67" s="2" t="s">
        <v>138</v>
      </c>
      <c r="W67">
        <v>1100000</v>
      </c>
      <c r="X67">
        <v>1479451</v>
      </c>
      <c r="Y67" s="2" t="s">
        <v>64</v>
      </c>
      <c r="Z67">
        <v>2200000</v>
      </c>
      <c r="AA67">
        <v>983923</v>
      </c>
      <c r="AB67" s="2" t="s">
        <v>246</v>
      </c>
      <c r="AC67">
        <v>780000</v>
      </c>
      <c r="AD67">
        <v>697689</v>
      </c>
      <c r="AE67" s="2" t="s">
        <v>108</v>
      </c>
      <c r="AI67">
        <v>3950000</v>
      </c>
      <c r="AJ67">
        <v>2387234</v>
      </c>
      <c r="AK67" s="2" t="s">
        <v>271</v>
      </c>
      <c r="AL67">
        <v>2900000</v>
      </c>
      <c r="AM67">
        <v>935218</v>
      </c>
      <c r="AN67" s="2" t="s">
        <v>193</v>
      </c>
      <c r="AR67">
        <v>3800000</v>
      </c>
      <c r="AS67">
        <v>4656319</v>
      </c>
      <c r="AT67" s="2" t="s">
        <v>54</v>
      </c>
      <c r="AU67">
        <v>99400000</v>
      </c>
      <c r="AV67">
        <v>83475769</v>
      </c>
      <c r="AW67" s="2" t="s">
        <v>87</v>
      </c>
      <c r="AX67">
        <v>0</v>
      </c>
      <c r="AY67">
        <v>10784002</v>
      </c>
      <c r="AZ67" s="2" t="s">
        <v>43</v>
      </c>
      <c r="BD67">
        <v>0</v>
      </c>
      <c r="BE67">
        <v>0</v>
      </c>
      <c r="BF67" s="2" t="s">
        <v>43</v>
      </c>
      <c r="BG67">
        <v>2489021</v>
      </c>
      <c r="BH67">
        <v>1357242</v>
      </c>
      <c r="BI67" s="2" t="s">
        <v>50</v>
      </c>
      <c r="BJ67">
        <v>0</v>
      </c>
      <c r="BK67">
        <v>244325</v>
      </c>
      <c r="BL67" s="2" t="s">
        <v>43</v>
      </c>
      <c r="BM67">
        <v>800000</v>
      </c>
      <c r="BN67">
        <v>695010</v>
      </c>
      <c r="BO67" s="2" t="s">
        <v>57</v>
      </c>
      <c r="BP67">
        <v>246500000</v>
      </c>
      <c r="BQ67" t="str">
        <f>(F67+I67+L67+O67+R67+U67+X67+AA67+AD67+AJ67+AM67+AS67+AV67+AY67+BE67+BH67+BK67+BN67)</f>
        <v>0</v>
      </c>
      <c r="BR67" s="2" t="str">
        <f>IFERROR(BQ67*100/BP67,0)</f>
        <v>0</v>
      </c>
      <c r="BU67">
        <v>211152378</v>
      </c>
      <c r="BV67">
        <v>0</v>
      </c>
      <c r="BW67">
        <v>0</v>
      </c>
      <c r="BX67">
        <v>-8076929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3"/>
      <c r="B68" s="2" t="s">
        <v>336</v>
      </c>
      <c r="C68" t="s">
        <v>337</v>
      </c>
      <c r="D68">
        <v>79900000</v>
      </c>
      <c r="E68">
        <v>93608</v>
      </c>
      <c r="F68">
        <v>1083180</v>
      </c>
      <c r="G68" s="2" t="s">
        <v>338</v>
      </c>
      <c r="H68">
        <v>166597</v>
      </c>
      <c r="I68">
        <v>15625</v>
      </c>
      <c r="J68" s="2" t="s">
        <v>68</v>
      </c>
      <c r="K68">
        <v>10322957</v>
      </c>
      <c r="L68">
        <v>15757699</v>
      </c>
      <c r="M68" s="2" t="s">
        <v>339</v>
      </c>
      <c r="N68">
        <v>4543999</v>
      </c>
      <c r="O68">
        <v>11167041</v>
      </c>
      <c r="P68" s="2" t="s">
        <v>340</v>
      </c>
      <c r="Q68">
        <v>5026963</v>
      </c>
      <c r="R68">
        <v>8939625</v>
      </c>
      <c r="S68" s="2" t="s">
        <v>341</v>
      </c>
      <c r="T68">
        <v>572039</v>
      </c>
      <c r="U68">
        <v>1457017</v>
      </c>
      <c r="V68" s="2" t="s">
        <v>342</v>
      </c>
      <c r="W68">
        <v>300000</v>
      </c>
      <c r="X68">
        <v>743428</v>
      </c>
      <c r="Y68" s="2" t="s">
        <v>343</v>
      </c>
      <c r="Z68">
        <v>400000</v>
      </c>
      <c r="AA68">
        <v>416361</v>
      </c>
      <c r="AB68" s="2" t="s">
        <v>274</v>
      </c>
      <c r="AC68">
        <v>300000</v>
      </c>
      <c r="AD68">
        <v>293466</v>
      </c>
      <c r="AE68" s="2" t="s">
        <v>142</v>
      </c>
      <c r="AI68">
        <v>500000</v>
      </c>
      <c r="AJ68">
        <v>1466332</v>
      </c>
      <c r="AK68" s="2" t="s">
        <v>344</v>
      </c>
      <c r="AL68">
        <v>500000</v>
      </c>
      <c r="AM68">
        <v>2950708</v>
      </c>
      <c r="AN68" s="2" t="s">
        <v>345</v>
      </c>
      <c r="AR68">
        <v>1300000</v>
      </c>
      <c r="AS68">
        <v>1070965</v>
      </c>
      <c r="AT68" s="2" t="s">
        <v>86</v>
      </c>
      <c r="AU68">
        <v>16900000</v>
      </c>
      <c r="AV68">
        <v>18726543</v>
      </c>
      <c r="AW68" s="2" t="s">
        <v>162</v>
      </c>
      <c r="AX68">
        <v>0</v>
      </c>
      <c r="AY68">
        <v>2459311</v>
      </c>
      <c r="AZ68" s="2" t="s">
        <v>43</v>
      </c>
      <c r="BD68">
        <v>0</v>
      </c>
      <c r="BE68">
        <v>0</v>
      </c>
      <c r="BF68" s="2" t="s">
        <v>43</v>
      </c>
      <c r="BG68">
        <v>583844</v>
      </c>
      <c r="BH68">
        <v>948680</v>
      </c>
      <c r="BI68" s="2" t="s">
        <v>346</v>
      </c>
      <c r="BJ68">
        <v>0</v>
      </c>
      <c r="BK68">
        <v>0</v>
      </c>
      <c r="BL68" s="2" t="s">
        <v>43</v>
      </c>
      <c r="BM68">
        <v>200000</v>
      </c>
      <c r="BN68">
        <v>305103</v>
      </c>
      <c r="BO68" s="2" t="s">
        <v>339</v>
      </c>
      <c r="BP68">
        <v>79900000</v>
      </c>
      <c r="BQ68" t="str">
        <f>(F68+I68+L68+O68+R68+U68+X68+AA68+AD68+AJ68+AM68+AS68+AV68+AY68+BE68+BH68+BK68+BN68)</f>
        <v>0</v>
      </c>
      <c r="BR68" s="2" t="str">
        <f>IFERROR(BQ68*100/BP68,0)</f>
        <v>0</v>
      </c>
      <c r="BU68">
        <v>70814910</v>
      </c>
      <c r="BV68">
        <v>0</v>
      </c>
      <c r="BW68">
        <v>0</v>
      </c>
      <c r="BX68">
        <v>-3013826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7" t="s">
        <v>347</v>
      </c>
      <c r="B69" s="3"/>
      <c r="C69" s="3"/>
      <c r="D69" s="3">
        <v>326400000</v>
      </c>
      <c r="E69" s="3">
        <v>447256</v>
      </c>
      <c r="F69" s="3">
        <v>3607680</v>
      </c>
      <c r="G69" s="5" t="s">
        <v>348</v>
      </c>
      <c r="H69" s="3">
        <v>795994</v>
      </c>
      <c r="I69" s="3">
        <v>78124</v>
      </c>
      <c r="J69" s="5" t="s">
        <v>238</v>
      </c>
      <c r="K69" s="3">
        <v>49322712</v>
      </c>
      <c r="L69" s="3">
        <v>54080031</v>
      </c>
      <c r="M69" s="5" t="s">
        <v>237</v>
      </c>
      <c r="N69" s="3">
        <v>21711060</v>
      </c>
      <c r="O69" s="3">
        <v>32758267</v>
      </c>
      <c r="P69" s="5" t="s">
        <v>349</v>
      </c>
      <c r="Q69" s="3">
        <v>24018646</v>
      </c>
      <c r="R69" s="3">
        <v>37485746</v>
      </c>
      <c r="S69" s="5" t="s">
        <v>350</v>
      </c>
      <c r="T69" s="3">
        <v>2733183</v>
      </c>
      <c r="U69" s="3">
        <v>4591285</v>
      </c>
      <c r="V69" s="5" t="s">
        <v>351</v>
      </c>
      <c r="W69" s="3">
        <v>1400000</v>
      </c>
      <c r="X69" s="3">
        <v>2222879</v>
      </c>
      <c r="Y69" s="5" t="s">
        <v>124</v>
      </c>
      <c r="Z69" s="3">
        <v>2600000</v>
      </c>
      <c r="AA69" s="3">
        <v>1400284</v>
      </c>
      <c r="AB69" s="5" t="s">
        <v>99</v>
      </c>
      <c r="AC69" s="3">
        <v>1080000</v>
      </c>
      <c r="AD69" s="3">
        <v>991155</v>
      </c>
      <c r="AE69" s="5" t="s">
        <v>128</v>
      </c>
      <c r="AF69" s="3"/>
      <c r="AG69" s="3"/>
      <c r="AH69" s="3"/>
      <c r="AI69" s="3">
        <v>4450000</v>
      </c>
      <c r="AJ69" s="3">
        <v>3853566</v>
      </c>
      <c r="AK69" s="5" t="s">
        <v>57</v>
      </c>
      <c r="AL69" s="3">
        <v>3400000</v>
      </c>
      <c r="AM69" s="3">
        <v>3885926</v>
      </c>
      <c r="AN69" s="5" t="s">
        <v>114</v>
      </c>
      <c r="AO69" s="3"/>
      <c r="AP69" s="3"/>
      <c r="AQ69" s="3"/>
      <c r="AR69" s="3">
        <v>5100000</v>
      </c>
      <c r="AS69" s="3">
        <v>5727284</v>
      </c>
      <c r="AT69" s="5" t="s">
        <v>209</v>
      </c>
      <c r="AU69" s="3">
        <v>116300000</v>
      </c>
      <c r="AV69" s="3">
        <v>102202312</v>
      </c>
      <c r="AW69" s="5" t="s">
        <v>130</v>
      </c>
      <c r="AX69" s="3">
        <v>0</v>
      </c>
      <c r="AY69" s="3">
        <v>13243313</v>
      </c>
      <c r="AZ69" s="5" t="s">
        <v>43</v>
      </c>
      <c r="BA69" s="3"/>
      <c r="BB69" s="3"/>
      <c r="BC69" s="3"/>
      <c r="BD69" s="3">
        <v>0</v>
      </c>
      <c r="BE69" s="3">
        <v>0</v>
      </c>
      <c r="BF69" s="5" t="s">
        <v>43</v>
      </c>
      <c r="BG69" s="3">
        <v>3072865</v>
      </c>
      <c r="BH69" s="3">
        <v>2305922</v>
      </c>
      <c r="BI69" s="5" t="s">
        <v>322</v>
      </c>
      <c r="BJ69" s="3">
        <v>0</v>
      </c>
      <c r="BK69" s="3">
        <v>244325</v>
      </c>
      <c r="BL69" s="5" t="s">
        <v>43</v>
      </c>
      <c r="BM69" s="3">
        <v>1000000</v>
      </c>
      <c r="BN69" s="3">
        <v>1000113</v>
      </c>
      <c r="BO69" s="5" t="s">
        <v>136</v>
      </c>
      <c r="BP69" s="3">
        <v>326400000</v>
      </c>
      <c r="BQ69" s="3" t="str">
        <f>(F69+I69+L69+O69+R69+U69+X69+AA69+AD69+AJ69+AM69+AS69+AV69+AY69+BE69+BH69+BK69+BN69)</f>
        <v>0</v>
      </c>
      <c r="BR69" s="3" t="str">
        <f>IFERROR(BQ69*100/BP69,0)</f>
        <v>0</v>
      </c>
      <c r="BT69" s="4" t="s">
        <v>347</v>
      </c>
      <c r="BU69" s="4" t="str">
        <f>SUM(BU67:BU68)</f>
        <v>0</v>
      </c>
      <c r="BV69" s="4" t="str">
        <f>SUM(BV67:BV68)</f>
        <v>0</v>
      </c>
      <c r="BW69" s="4" t="str">
        <f>SUM(BW67:BW68)</f>
        <v>0</v>
      </c>
      <c r="BX69" s="4" t="str">
        <f>SUM(BX67:BX68)</f>
        <v>0</v>
      </c>
      <c r="BY69" s="4" t="str">
        <f>SUM(BY67:BY68)</f>
        <v>0</v>
      </c>
      <c r="BZ69" s="4" t="str">
        <f>SUM(BZ67:BZ68)</f>
        <v>0</v>
      </c>
      <c r="CA69" s="4" t="str">
        <f>SUM(CA67:CA68)</f>
        <v>0</v>
      </c>
      <c r="CB69" s="4" t="str">
        <f>SUM(CB67:CB68)</f>
        <v>0</v>
      </c>
      <c r="CC69" s="4" t="str">
        <f>SUM(CC67:CC68)</f>
        <v>0</v>
      </c>
      <c r="CD69" s="4" t="str">
        <f>SUM(CD67:CD68)</f>
        <v>0</v>
      </c>
      <c r="CE69" s="4" t="str">
        <f>SUM(CE67:CE68)</f>
        <v>0</v>
      </c>
      <c r="CF69" s="4" t="str">
        <f>SUM(CF67:CF68)</f>
        <v>0</v>
      </c>
      <c r="CG69" s="4" t="str">
        <f>SUM(CG67:CG68)</f>
        <v>0</v>
      </c>
      <c r="CH69" s="4" t="str">
        <f>IFERROR(CE69*100/BP69,0)</f>
        <v>0</v>
      </c>
    </row>
    <row r="71" spans="1:86">
      <c r="A71" s="4" t="s">
        <v>352</v>
      </c>
      <c r="B71" s="2" t="s">
        <v>353</v>
      </c>
      <c r="C71" t="s">
        <v>354</v>
      </c>
      <c r="D71">
        <v>123900000</v>
      </c>
      <c r="E71">
        <v>62468931</v>
      </c>
      <c r="F71">
        <v>69722617</v>
      </c>
      <c r="G71" s="2" t="s">
        <v>209</v>
      </c>
      <c r="H71">
        <v>1062771</v>
      </c>
      <c r="I71">
        <v>322107</v>
      </c>
      <c r="J71" s="2" t="s">
        <v>231</v>
      </c>
      <c r="K71">
        <v>22586135</v>
      </c>
      <c r="L71">
        <v>1627325</v>
      </c>
      <c r="M71" s="2" t="s">
        <v>355</v>
      </c>
      <c r="N71">
        <v>12803958</v>
      </c>
      <c r="O71">
        <v>1436828</v>
      </c>
      <c r="P71" s="2" t="s">
        <v>116</v>
      </c>
      <c r="Q71">
        <v>11514557</v>
      </c>
      <c r="R71">
        <v>2272533</v>
      </c>
      <c r="S71" s="2" t="s">
        <v>269</v>
      </c>
      <c r="T71">
        <v>57956455</v>
      </c>
      <c r="U71">
        <v>45889440</v>
      </c>
      <c r="V71" s="2" t="s">
        <v>242</v>
      </c>
      <c r="W71">
        <v>0</v>
      </c>
      <c r="X71">
        <v>29669</v>
      </c>
      <c r="Y71" s="2" t="s">
        <v>43</v>
      </c>
      <c r="Z71">
        <v>0</v>
      </c>
      <c r="AA71">
        <v>75945</v>
      </c>
      <c r="AB71" s="2" t="s">
        <v>43</v>
      </c>
      <c r="AC71">
        <v>2900000</v>
      </c>
      <c r="AD71">
        <v>2806924</v>
      </c>
      <c r="AE71" s="2" t="s">
        <v>201</v>
      </c>
      <c r="AI71">
        <v>0</v>
      </c>
      <c r="AJ71">
        <v>21799</v>
      </c>
      <c r="AK71" s="2" t="s">
        <v>43</v>
      </c>
      <c r="AL71">
        <v>0</v>
      </c>
      <c r="AM71">
        <v>0</v>
      </c>
      <c r="AN71" s="2" t="s">
        <v>43</v>
      </c>
      <c r="AR71">
        <v>0</v>
      </c>
      <c r="AS71">
        <v>16500</v>
      </c>
      <c r="AT71" s="2" t="s">
        <v>43</v>
      </c>
      <c r="AU71">
        <v>27800000</v>
      </c>
      <c r="AV71">
        <v>15395389</v>
      </c>
      <c r="AW71" s="2" t="s">
        <v>50</v>
      </c>
      <c r="AX71">
        <v>0</v>
      </c>
      <c r="AY71">
        <v>190712</v>
      </c>
      <c r="AZ71" s="2" t="s">
        <v>43</v>
      </c>
      <c r="BD71">
        <v>0</v>
      </c>
      <c r="BE71">
        <v>0</v>
      </c>
      <c r="BF71" s="2" t="s">
        <v>43</v>
      </c>
      <c r="BG71">
        <v>1382789</v>
      </c>
      <c r="BH71">
        <v>1131620</v>
      </c>
      <c r="BI71" s="2" t="s">
        <v>86</v>
      </c>
      <c r="BJ71">
        <v>0</v>
      </c>
      <c r="BK71">
        <v>1556484</v>
      </c>
      <c r="BL71" s="2" t="s">
        <v>43</v>
      </c>
      <c r="BM71">
        <v>0</v>
      </c>
      <c r="BN71">
        <v>0</v>
      </c>
      <c r="BO71" s="2" t="s">
        <v>43</v>
      </c>
      <c r="BP71">
        <v>123900000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151108346</v>
      </c>
      <c r="BV71">
        <v>0</v>
      </c>
      <c r="BW71">
        <v>0</v>
      </c>
      <c r="BX71">
        <v>-8612454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356</v>
      </c>
      <c r="C72" t="s">
        <v>357</v>
      </c>
      <c r="D72">
        <v>0</v>
      </c>
      <c r="E72">
        <v>0</v>
      </c>
      <c r="F72">
        <v>-1424377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0</v>
      </c>
      <c r="M72" s="2" t="s">
        <v>43</v>
      </c>
      <c r="N72">
        <v>0</v>
      </c>
      <c r="O72">
        <v>0</v>
      </c>
      <c r="P72" s="2" t="s">
        <v>43</v>
      </c>
      <c r="Q72">
        <v>0</v>
      </c>
      <c r="R72">
        <v>0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0</v>
      </c>
      <c r="AT72" s="2" t="s">
        <v>43</v>
      </c>
      <c r="AU72">
        <v>0</v>
      </c>
      <c r="AV72">
        <v>0</v>
      </c>
      <c r="AW72" s="2" t="s">
        <v>43</v>
      </c>
      <c r="AX72">
        <v>0</v>
      </c>
      <c r="AY72">
        <v>0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0</v>
      </c>
      <c r="BW72">
        <v>0</v>
      </c>
      <c r="BX72">
        <v>-1424377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358</v>
      </c>
      <c r="C73" t="s">
        <v>359</v>
      </c>
      <c r="D73">
        <v>0</v>
      </c>
      <c r="E73">
        <v>0</v>
      </c>
      <c r="F73">
        <v>0</v>
      </c>
      <c r="G73" s="2" t="s">
        <v>43</v>
      </c>
      <c r="H73">
        <v>0</v>
      </c>
      <c r="I73">
        <v>0</v>
      </c>
      <c r="J73" s="2" t="s">
        <v>43</v>
      </c>
      <c r="K73">
        <v>0</v>
      </c>
      <c r="L73">
        <v>0</v>
      </c>
      <c r="M73" s="2" t="s">
        <v>43</v>
      </c>
      <c r="N73">
        <v>0</v>
      </c>
      <c r="O73">
        <v>0</v>
      </c>
      <c r="P73" s="2" t="s">
        <v>43</v>
      </c>
      <c r="Q73">
        <v>0</v>
      </c>
      <c r="R73">
        <v>0</v>
      </c>
      <c r="S73" s="2" t="s">
        <v>43</v>
      </c>
      <c r="T73">
        <v>0</v>
      </c>
      <c r="U73">
        <v>0</v>
      </c>
      <c r="V73" s="2" t="s">
        <v>43</v>
      </c>
      <c r="W73">
        <v>0</v>
      </c>
      <c r="X73">
        <v>0</v>
      </c>
      <c r="Y73" s="2" t="s">
        <v>43</v>
      </c>
      <c r="Z73">
        <v>0</v>
      </c>
      <c r="AA73">
        <v>0</v>
      </c>
      <c r="AB73" s="2" t="s">
        <v>43</v>
      </c>
      <c r="AC73">
        <v>0</v>
      </c>
      <c r="AD73">
        <v>0</v>
      </c>
      <c r="AE73" s="2" t="s">
        <v>43</v>
      </c>
      <c r="AI73">
        <v>0</v>
      </c>
      <c r="AJ73">
        <v>0</v>
      </c>
      <c r="AK73" s="2" t="s">
        <v>43</v>
      </c>
      <c r="AL73">
        <v>0</v>
      </c>
      <c r="AM73">
        <v>0</v>
      </c>
      <c r="AN73" s="2" t="s">
        <v>43</v>
      </c>
      <c r="AR73">
        <v>0</v>
      </c>
      <c r="AS73">
        <v>0</v>
      </c>
      <c r="AT73" s="2" t="s">
        <v>43</v>
      </c>
      <c r="AU73">
        <v>0</v>
      </c>
      <c r="AV73">
        <v>0</v>
      </c>
      <c r="AW73" s="2" t="s">
        <v>43</v>
      </c>
      <c r="AX73">
        <v>0</v>
      </c>
      <c r="AY73">
        <v>0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0</v>
      </c>
      <c r="BI73" s="2" t="s">
        <v>43</v>
      </c>
      <c r="BJ73">
        <v>0</v>
      </c>
      <c r="BK73">
        <v>0</v>
      </c>
      <c r="BL73" s="2" t="s">
        <v>43</v>
      </c>
      <c r="BM73">
        <v>0</v>
      </c>
      <c r="BN73">
        <v>0</v>
      </c>
      <c r="BO73" s="2" t="s">
        <v>43</v>
      </c>
      <c r="BP73">
        <v>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7" t="s">
        <v>360</v>
      </c>
      <c r="B74" s="3"/>
      <c r="C74" s="3"/>
      <c r="D74" s="3">
        <v>123900000</v>
      </c>
      <c r="E74" s="3">
        <v>62468931</v>
      </c>
      <c r="F74" s="3">
        <v>68298240</v>
      </c>
      <c r="G74" s="5" t="s">
        <v>283</v>
      </c>
      <c r="H74" s="3">
        <v>1062771</v>
      </c>
      <c r="I74" s="3">
        <v>322107</v>
      </c>
      <c r="J74" s="5" t="s">
        <v>231</v>
      </c>
      <c r="K74" s="3">
        <v>22586135</v>
      </c>
      <c r="L74" s="3">
        <v>1627325</v>
      </c>
      <c r="M74" s="5" t="s">
        <v>355</v>
      </c>
      <c r="N74" s="3">
        <v>12803958</v>
      </c>
      <c r="O74" s="3">
        <v>1436828</v>
      </c>
      <c r="P74" s="5" t="s">
        <v>116</v>
      </c>
      <c r="Q74" s="3">
        <v>11514557</v>
      </c>
      <c r="R74" s="3">
        <v>2272533</v>
      </c>
      <c r="S74" s="5" t="s">
        <v>269</v>
      </c>
      <c r="T74" s="3">
        <v>57956455</v>
      </c>
      <c r="U74" s="3">
        <v>45889440</v>
      </c>
      <c r="V74" s="5" t="s">
        <v>242</v>
      </c>
      <c r="W74" s="3">
        <v>0</v>
      </c>
      <c r="X74" s="3">
        <v>29669</v>
      </c>
      <c r="Y74" s="5" t="s">
        <v>43</v>
      </c>
      <c r="Z74" s="3">
        <v>0</v>
      </c>
      <c r="AA74" s="3">
        <v>75945</v>
      </c>
      <c r="AB74" s="5" t="s">
        <v>43</v>
      </c>
      <c r="AC74" s="3">
        <v>2900000</v>
      </c>
      <c r="AD74" s="3">
        <v>2806924</v>
      </c>
      <c r="AE74" s="5" t="s">
        <v>201</v>
      </c>
      <c r="AF74" s="3"/>
      <c r="AG74" s="3"/>
      <c r="AH74" s="3"/>
      <c r="AI74" s="3">
        <v>0</v>
      </c>
      <c r="AJ74" s="3">
        <v>21799</v>
      </c>
      <c r="AK74" s="5" t="s">
        <v>43</v>
      </c>
      <c r="AL74" s="3">
        <v>0</v>
      </c>
      <c r="AM74" s="3">
        <v>0</v>
      </c>
      <c r="AN74" s="5" t="s">
        <v>43</v>
      </c>
      <c r="AO74" s="3"/>
      <c r="AP74" s="3"/>
      <c r="AQ74" s="3"/>
      <c r="AR74" s="3">
        <v>0</v>
      </c>
      <c r="AS74" s="3">
        <v>16500</v>
      </c>
      <c r="AT74" s="5" t="s">
        <v>43</v>
      </c>
      <c r="AU74" s="3">
        <v>27800000</v>
      </c>
      <c r="AV74" s="3">
        <v>15395389</v>
      </c>
      <c r="AW74" s="5" t="s">
        <v>50</v>
      </c>
      <c r="AX74" s="3">
        <v>0</v>
      </c>
      <c r="AY74" s="3">
        <v>190712</v>
      </c>
      <c r="AZ74" s="5" t="s">
        <v>43</v>
      </c>
      <c r="BA74" s="3"/>
      <c r="BB74" s="3"/>
      <c r="BC74" s="3"/>
      <c r="BD74" s="3">
        <v>0</v>
      </c>
      <c r="BE74" s="3">
        <v>0</v>
      </c>
      <c r="BF74" s="5" t="s">
        <v>43</v>
      </c>
      <c r="BG74" s="3">
        <v>1382789</v>
      </c>
      <c r="BH74" s="3">
        <v>1131620</v>
      </c>
      <c r="BI74" s="5" t="s">
        <v>86</v>
      </c>
      <c r="BJ74" s="3">
        <v>0</v>
      </c>
      <c r="BK74" s="3">
        <v>1556484</v>
      </c>
      <c r="BL74" s="5" t="s">
        <v>43</v>
      </c>
      <c r="BM74" s="3">
        <v>0</v>
      </c>
      <c r="BN74" s="3">
        <v>0</v>
      </c>
      <c r="BO74" s="5" t="s">
        <v>43</v>
      </c>
      <c r="BP74" s="3">
        <v>123900000</v>
      </c>
      <c r="BQ74" s="3" t="str">
        <f>(F74+I74+L74+O74+R74+U74+X74+AA74+AD74+AJ74+AM74+AS74+AV74+AY74+BE74+BH74+BK74+BN74)</f>
        <v>0</v>
      </c>
      <c r="BR74" s="3" t="str">
        <f>IFERROR(BQ74*100/BP74,0)</f>
        <v>0</v>
      </c>
      <c r="BT74" s="4" t="s">
        <v>360</v>
      </c>
      <c r="BU74" s="4" t="str">
        <f>SUM(BU71:BU73)</f>
        <v>0</v>
      </c>
      <c r="BV74" s="4" t="str">
        <f>SUM(BV71:BV73)</f>
        <v>0</v>
      </c>
      <c r="BW74" s="4" t="str">
        <f>SUM(BW71:BW73)</f>
        <v>0</v>
      </c>
      <c r="BX74" s="4" t="str">
        <f>SUM(BX71:BX73)</f>
        <v>0</v>
      </c>
      <c r="BY74" s="4" t="str">
        <f>SUM(BY71:BY73)</f>
        <v>0</v>
      </c>
      <c r="BZ74" s="4" t="str">
        <f>SUM(BZ71:BZ73)</f>
        <v>0</v>
      </c>
      <c r="CA74" s="4" t="str">
        <f>SUM(CA71:CA73)</f>
        <v>0</v>
      </c>
      <c r="CB74" s="4" t="str">
        <f>SUM(CB71:CB73)</f>
        <v>0</v>
      </c>
      <c r="CC74" s="4" t="str">
        <f>SUM(CC71:CC73)</f>
        <v>0</v>
      </c>
      <c r="CD74" s="4" t="str">
        <f>SUM(CD71:CD73)</f>
        <v>0</v>
      </c>
      <c r="CE74" s="4" t="str">
        <f>SUM(CE71:CE73)</f>
        <v>0</v>
      </c>
      <c r="CF74" s="4" t="str">
        <f>SUM(CF71:CF73)</f>
        <v>0</v>
      </c>
      <c r="CG74" s="4" t="str">
        <f>SUM(CG71:CG73)</f>
        <v>0</v>
      </c>
      <c r="CH74" s="4" t="str">
        <f>IFERROR(CE74*100/BP74,0)</f>
        <v>0</v>
      </c>
    </row>
    <row r="76" spans="1:86">
      <c r="A76" s="4" t="s">
        <v>361</v>
      </c>
      <c r="B76" s="2" t="s">
        <v>362</v>
      </c>
      <c r="C76" t="s">
        <v>363</v>
      </c>
      <c r="D76">
        <v>88900000</v>
      </c>
      <c r="E76">
        <v>0</v>
      </c>
      <c r="F76">
        <v>0</v>
      </c>
      <c r="G76" s="2" t="s">
        <v>43</v>
      </c>
      <c r="H76">
        <v>0</v>
      </c>
      <c r="I76">
        <v>0</v>
      </c>
      <c r="J76" s="2" t="s">
        <v>43</v>
      </c>
      <c r="K76">
        <v>0</v>
      </c>
      <c r="L76">
        <v>736940</v>
      </c>
      <c r="M76" s="2" t="s">
        <v>43</v>
      </c>
      <c r="N76">
        <v>0</v>
      </c>
      <c r="O76">
        <v>13555</v>
      </c>
      <c r="P76" s="2" t="s">
        <v>43</v>
      </c>
      <c r="Q76">
        <v>34138863</v>
      </c>
      <c r="R76">
        <v>38219229</v>
      </c>
      <c r="S76" s="2" t="s">
        <v>209</v>
      </c>
      <c r="T76">
        <v>0</v>
      </c>
      <c r="U76">
        <v>0</v>
      </c>
      <c r="V76" s="2" t="s">
        <v>43</v>
      </c>
      <c r="W76">
        <v>0</v>
      </c>
      <c r="X76">
        <v>0</v>
      </c>
      <c r="Y76" s="2" t="s">
        <v>43</v>
      </c>
      <c r="Z76">
        <v>0</v>
      </c>
      <c r="AA76">
        <v>0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201613</v>
      </c>
      <c r="AK76" s="2" t="s">
        <v>43</v>
      </c>
      <c r="AL76">
        <v>0</v>
      </c>
      <c r="AM76">
        <v>0</v>
      </c>
      <c r="AN76" s="2" t="s">
        <v>43</v>
      </c>
      <c r="AR76">
        <v>0</v>
      </c>
      <c r="AS76">
        <v>150740</v>
      </c>
      <c r="AT76" s="2" t="s">
        <v>43</v>
      </c>
      <c r="AU76">
        <v>0</v>
      </c>
      <c r="AV76">
        <v>0</v>
      </c>
      <c r="AW76" s="2" t="s">
        <v>43</v>
      </c>
      <c r="AX76">
        <v>0</v>
      </c>
      <c r="AY76">
        <v>29404239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88900000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70242293</v>
      </c>
      <c r="BV76">
        <v>0</v>
      </c>
      <c r="BW76">
        <v>0</v>
      </c>
      <c r="BX76">
        <v>-1457977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7" t="s">
        <v>364</v>
      </c>
      <c r="B77" s="3"/>
      <c r="C77" s="3"/>
      <c r="D77" s="3">
        <v>88900000</v>
      </c>
      <c r="E77" s="3">
        <v>0</v>
      </c>
      <c r="F77" s="3">
        <v>0</v>
      </c>
      <c r="G77" s="5" t="s">
        <v>43</v>
      </c>
      <c r="H77" s="3">
        <v>0</v>
      </c>
      <c r="I77" s="3">
        <v>0</v>
      </c>
      <c r="J77" s="5" t="s">
        <v>43</v>
      </c>
      <c r="K77" s="3">
        <v>0</v>
      </c>
      <c r="L77" s="3">
        <v>736940</v>
      </c>
      <c r="M77" s="5" t="s">
        <v>43</v>
      </c>
      <c r="N77" s="3">
        <v>0</v>
      </c>
      <c r="O77" s="3">
        <v>13555</v>
      </c>
      <c r="P77" s="5" t="s">
        <v>43</v>
      </c>
      <c r="Q77" s="3">
        <v>34138863</v>
      </c>
      <c r="R77" s="3">
        <v>38219229</v>
      </c>
      <c r="S77" s="5" t="s">
        <v>209</v>
      </c>
      <c r="T77" s="3">
        <v>0</v>
      </c>
      <c r="U77" s="3">
        <v>0</v>
      </c>
      <c r="V77" s="5" t="s">
        <v>43</v>
      </c>
      <c r="W77" s="3">
        <v>0</v>
      </c>
      <c r="X77" s="3">
        <v>0</v>
      </c>
      <c r="Y77" s="5" t="s">
        <v>43</v>
      </c>
      <c r="Z77" s="3">
        <v>0</v>
      </c>
      <c r="AA77" s="3">
        <v>0</v>
      </c>
      <c r="AB77" s="5" t="s">
        <v>43</v>
      </c>
      <c r="AC77" s="3">
        <v>0</v>
      </c>
      <c r="AD77" s="3">
        <v>0</v>
      </c>
      <c r="AE77" s="5" t="s">
        <v>43</v>
      </c>
      <c r="AF77" s="3"/>
      <c r="AG77" s="3"/>
      <c r="AH77" s="3"/>
      <c r="AI77" s="3">
        <v>0</v>
      </c>
      <c r="AJ77" s="3">
        <v>201613</v>
      </c>
      <c r="AK77" s="5" t="s">
        <v>43</v>
      </c>
      <c r="AL77" s="3">
        <v>0</v>
      </c>
      <c r="AM77" s="3">
        <v>0</v>
      </c>
      <c r="AN77" s="5" t="s">
        <v>43</v>
      </c>
      <c r="AO77" s="3"/>
      <c r="AP77" s="3"/>
      <c r="AQ77" s="3"/>
      <c r="AR77" s="3">
        <v>0</v>
      </c>
      <c r="AS77" s="3">
        <v>150740</v>
      </c>
      <c r="AT77" s="5" t="s">
        <v>43</v>
      </c>
      <c r="AU77" s="3">
        <v>0</v>
      </c>
      <c r="AV77" s="3">
        <v>0</v>
      </c>
      <c r="AW77" s="5" t="s">
        <v>43</v>
      </c>
      <c r="AX77" s="3">
        <v>0</v>
      </c>
      <c r="AY77" s="3">
        <v>29404239</v>
      </c>
      <c r="AZ77" s="5" t="s">
        <v>43</v>
      </c>
      <c r="BA77" s="3"/>
      <c r="BB77" s="3"/>
      <c r="BC77" s="3"/>
      <c r="BD77" s="3">
        <v>0</v>
      </c>
      <c r="BE77" s="3">
        <v>0</v>
      </c>
      <c r="BF77" s="5" t="s">
        <v>43</v>
      </c>
      <c r="BG77" s="3">
        <v>0</v>
      </c>
      <c r="BH77" s="3">
        <v>0</v>
      </c>
      <c r="BI77" s="5" t="s">
        <v>43</v>
      </c>
      <c r="BJ77" s="3">
        <v>0</v>
      </c>
      <c r="BK77" s="3">
        <v>0</v>
      </c>
      <c r="BL77" s="5" t="s">
        <v>43</v>
      </c>
      <c r="BM77" s="3">
        <v>0</v>
      </c>
      <c r="BN77" s="3">
        <v>0</v>
      </c>
      <c r="BO77" s="5" t="s">
        <v>43</v>
      </c>
      <c r="BP77" s="3">
        <v>88900000</v>
      </c>
      <c r="BQ77" s="3" t="str">
        <f>(F77+I77+L77+O77+R77+U77+X77+AA77+AD77+AJ77+AM77+AS77+AV77+AY77+BE77+BH77+BK77+BN77)</f>
        <v>0</v>
      </c>
      <c r="BR77" s="3" t="str">
        <f>IFERROR(BQ77*100/BP77,0)</f>
        <v>0</v>
      </c>
      <c r="BT77" s="4" t="s">
        <v>364</v>
      </c>
      <c r="BU77" s="4" t="str">
        <f>SUM(BU76:BU76)</f>
        <v>0</v>
      </c>
      <c r="BV77" s="4" t="str">
        <f>SUM(BV76:BV76)</f>
        <v>0</v>
      </c>
      <c r="BW77" s="4" t="str">
        <f>SUM(BW76:BW76)</f>
        <v>0</v>
      </c>
      <c r="BX77" s="4" t="str">
        <f>SUM(BX76:BX76)</f>
        <v>0</v>
      </c>
      <c r="BY77" s="4" t="str">
        <f>SUM(BY76:BY76)</f>
        <v>0</v>
      </c>
      <c r="BZ77" s="4" t="str">
        <f>SUM(BZ76:BZ76)</f>
        <v>0</v>
      </c>
      <c r="CA77" s="4" t="str">
        <f>SUM(CA76:CA76)</f>
        <v>0</v>
      </c>
      <c r="CB77" s="4" t="str">
        <f>SUM(CB76:CB76)</f>
        <v>0</v>
      </c>
      <c r="CC77" s="4" t="str">
        <f>SUM(CC76:CC76)</f>
        <v>0</v>
      </c>
      <c r="CD77" s="4" t="str">
        <f>SUM(CD76:CD76)</f>
        <v>0</v>
      </c>
      <c r="CE77" s="4" t="str">
        <f>SUM(CE76:CE76)</f>
        <v>0</v>
      </c>
      <c r="CF77" s="4" t="str">
        <f>SUM(CF76:CF76)</f>
        <v>0</v>
      </c>
      <c r="CG77" s="4" t="str">
        <f>SUM(CG76:CG76)</f>
        <v>0</v>
      </c>
      <c r="CH77" s="4" t="str">
        <f>IFERROR(CE77*100/BP77,0)</f>
        <v>0</v>
      </c>
    </row>
    <row r="79" spans="1:86">
      <c r="A79" s="4" t="s">
        <v>365</v>
      </c>
      <c r="B79" s="2" t="s">
        <v>366</v>
      </c>
      <c r="C79" t="s">
        <v>367</v>
      </c>
      <c r="D79">
        <v>257138602</v>
      </c>
      <c r="E79">
        <v>0</v>
      </c>
      <c r="F79">
        <v>33322</v>
      </c>
      <c r="G79" s="2" t="s">
        <v>43</v>
      </c>
      <c r="H79">
        <v>0</v>
      </c>
      <c r="I79">
        <v>0</v>
      </c>
      <c r="J79" s="2" t="s">
        <v>43</v>
      </c>
      <c r="K79">
        <v>0</v>
      </c>
      <c r="L79">
        <v>210135998</v>
      </c>
      <c r="M79" s="2" t="s">
        <v>43</v>
      </c>
      <c r="N79">
        <v>0</v>
      </c>
      <c r="O79">
        <v>21035643</v>
      </c>
      <c r="P79" s="2" t="s">
        <v>43</v>
      </c>
      <c r="Q79">
        <v>0</v>
      </c>
      <c r="R79">
        <v>14442570</v>
      </c>
      <c r="S79" s="2" t="s">
        <v>43</v>
      </c>
      <c r="T79">
        <v>0</v>
      </c>
      <c r="U79">
        <v>0</v>
      </c>
      <c r="V79" s="2" t="s">
        <v>43</v>
      </c>
      <c r="W79">
        <v>0</v>
      </c>
      <c r="X79">
        <v>130540</v>
      </c>
      <c r="Y79" s="2" t="s">
        <v>43</v>
      </c>
      <c r="Z79">
        <v>0</v>
      </c>
      <c r="AA79">
        <v>102336</v>
      </c>
      <c r="AB79" s="2" t="s">
        <v>43</v>
      </c>
      <c r="AC79">
        <v>0</v>
      </c>
      <c r="AD79">
        <v>0</v>
      </c>
      <c r="AE79" s="2" t="s">
        <v>43</v>
      </c>
      <c r="AI79">
        <v>0</v>
      </c>
      <c r="AJ79">
        <v>2055084</v>
      </c>
      <c r="AK79" s="2" t="s">
        <v>43</v>
      </c>
      <c r="AL79">
        <v>0</v>
      </c>
      <c r="AM79">
        <v>124968</v>
      </c>
      <c r="AN79" s="2" t="s">
        <v>43</v>
      </c>
      <c r="AR79">
        <v>0</v>
      </c>
      <c r="AS79">
        <v>55800</v>
      </c>
      <c r="AT79" s="2" t="s">
        <v>43</v>
      </c>
      <c r="AU79">
        <v>0</v>
      </c>
      <c r="AV79">
        <v>6908897</v>
      </c>
      <c r="AW79" s="2" t="s">
        <v>43</v>
      </c>
      <c r="AX79">
        <v>0</v>
      </c>
      <c r="AY79">
        <v>2113444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0</v>
      </c>
      <c r="BO79" s="2" t="s">
        <v>43</v>
      </c>
      <c r="BP79">
        <v>257138602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0</v>
      </c>
      <c r="BV79">
        <v>258205763</v>
      </c>
      <c r="BW79">
        <v>0</v>
      </c>
      <c r="BX79">
        <v>-43408</v>
      </c>
      <c r="BY79">
        <v>-1022129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368</v>
      </c>
      <c r="C80" t="s">
        <v>369</v>
      </c>
      <c r="D80">
        <v>22904191</v>
      </c>
      <c r="E80">
        <v>0</v>
      </c>
      <c r="F80">
        <v>0</v>
      </c>
      <c r="G80" s="2" t="s">
        <v>43</v>
      </c>
      <c r="H80">
        <v>0</v>
      </c>
      <c r="I80">
        <v>0</v>
      </c>
      <c r="J80" s="2" t="s">
        <v>43</v>
      </c>
      <c r="K80">
        <v>0</v>
      </c>
      <c r="L80">
        <v>18706212</v>
      </c>
      <c r="M80" s="2" t="s">
        <v>43</v>
      </c>
      <c r="N80">
        <v>0</v>
      </c>
      <c r="O80">
        <v>1704981</v>
      </c>
      <c r="P80" s="2" t="s">
        <v>43</v>
      </c>
      <c r="Q80">
        <v>0</v>
      </c>
      <c r="R80">
        <v>1783570</v>
      </c>
      <c r="S80" s="2" t="s">
        <v>43</v>
      </c>
      <c r="T80">
        <v>0</v>
      </c>
      <c r="U80">
        <v>0</v>
      </c>
      <c r="V80" s="2" t="s">
        <v>43</v>
      </c>
      <c r="W80">
        <v>0</v>
      </c>
      <c r="X80">
        <v>0</v>
      </c>
      <c r="Y80" s="2" t="s">
        <v>43</v>
      </c>
      <c r="Z80">
        <v>0</v>
      </c>
      <c r="AA80">
        <v>0</v>
      </c>
      <c r="AB80" s="2" t="s">
        <v>43</v>
      </c>
      <c r="AC80">
        <v>0</v>
      </c>
      <c r="AD80">
        <v>0</v>
      </c>
      <c r="AE80" s="2" t="s">
        <v>43</v>
      </c>
      <c r="AI80">
        <v>0</v>
      </c>
      <c r="AJ80">
        <v>0</v>
      </c>
      <c r="AK80" s="2" t="s">
        <v>43</v>
      </c>
      <c r="AL80">
        <v>0</v>
      </c>
      <c r="AM80">
        <v>0</v>
      </c>
      <c r="AN80" s="2" t="s">
        <v>43</v>
      </c>
      <c r="AR80">
        <v>0</v>
      </c>
      <c r="AS80">
        <v>91761</v>
      </c>
      <c r="AT80" s="2" t="s">
        <v>43</v>
      </c>
      <c r="AU80">
        <v>0</v>
      </c>
      <c r="AV80">
        <v>352434</v>
      </c>
      <c r="AW80" s="2" t="s">
        <v>43</v>
      </c>
      <c r="AX80">
        <v>0</v>
      </c>
      <c r="AY80">
        <v>265233</v>
      </c>
      <c r="AZ80" s="2" t="s">
        <v>43</v>
      </c>
      <c r="BD80">
        <v>0</v>
      </c>
      <c r="BE80">
        <v>0</v>
      </c>
      <c r="BF80" s="2" t="s">
        <v>43</v>
      </c>
      <c r="BG80">
        <v>0</v>
      </c>
      <c r="BH80">
        <v>0</v>
      </c>
      <c r="BI80" s="2" t="s">
        <v>43</v>
      </c>
      <c r="BJ80">
        <v>0</v>
      </c>
      <c r="BK80">
        <v>0</v>
      </c>
      <c r="BL80" s="2" t="s">
        <v>43</v>
      </c>
      <c r="BM80">
        <v>0</v>
      </c>
      <c r="BN80">
        <v>0</v>
      </c>
      <c r="BO80" s="2" t="s">
        <v>43</v>
      </c>
      <c r="BP80">
        <v>22904191</v>
      </c>
      <c r="BQ80" t="str">
        <f>(F80+I80+L80+O80+R80+U80+X80+AA80+AD80+AJ80+AM80+AS80+AV80+AY80+BE80+BH80+BK80+BN80)</f>
        <v>0</v>
      </c>
      <c r="BR80" s="2" t="str">
        <f>IFERROR(BQ80*100/BP80,0)</f>
        <v>0</v>
      </c>
      <c r="BU80">
        <v>0</v>
      </c>
      <c r="BV80">
        <v>23154973</v>
      </c>
      <c r="BW80">
        <v>0</v>
      </c>
      <c r="BX80">
        <v>0</v>
      </c>
      <c r="BY80">
        <v>-250782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370</v>
      </c>
      <c r="C81" t="s">
        <v>371</v>
      </c>
      <c r="D81">
        <v>61673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0</v>
      </c>
      <c r="L81">
        <v>61673</v>
      </c>
      <c r="M81" s="2" t="s">
        <v>43</v>
      </c>
      <c r="N81">
        <v>0</v>
      </c>
      <c r="O81">
        <v>0</v>
      </c>
      <c r="P81" s="2" t="s">
        <v>43</v>
      </c>
      <c r="Q81">
        <v>0</v>
      </c>
      <c r="R81">
        <v>0</v>
      </c>
      <c r="S81" s="2" t="s">
        <v>43</v>
      </c>
      <c r="T81">
        <v>0</v>
      </c>
      <c r="U81">
        <v>0</v>
      </c>
      <c r="V81" s="2" t="s">
        <v>43</v>
      </c>
      <c r="W81">
        <v>0</v>
      </c>
      <c r="X81">
        <v>0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0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0</v>
      </c>
      <c r="AT81" s="2" t="s">
        <v>43</v>
      </c>
      <c r="AU81">
        <v>0</v>
      </c>
      <c r="AV81">
        <v>0</v>
      </c>
      <c r="AW81" s="2" t="s">
        <v>43</v>
      </c>
      <c r="AX81">
        <v>0</v>
      </c>
      <c r="AY81">
        <v>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61673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61673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372</v>
      </c>
      <c r="C82" t="s">
        <v>373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374</v>
      </c>
      <c r="C83" t="s">
        <v>375</v>
      </c>
      <c r="D83">
        <v>0</v>
      </c>
      <c r="E83">
        <v>0</v>
      </c>
      <c r="F83">
        <v>0</v>
      </c>
      <c r="G83" s="2" t="s">
        <v>43</v>
      </c>
      <c r="H83">
        <v>0</v>
      </c>
      <c r="I83">
        <v>0</v>
      </c>
      <c r="J83" s="2" t="s">
        <v>43</v>
      </c>
      <c r="K83">
        <v>0</v>
      </c>
      <c r="L83">
        <v>0</v>
      </c>
      <c r="M83" s="2" t="s">
        <v>43</v>
      </c>
      <c r="N83">
        <v>0</v>
      </c>
      <c r="O83">
        <v>0</v>
      </c>
      <c r="P83" s="2" t="s">
        <v>43</v>
      </c>
      <c r="Q83">
        <v>0</v>
      </c>
      <c r="R83">
        <v>0</v>
      </c>
      <c r="S83" s="2" t="s">
        <v>43</v>
      </c>
      <c r="T83">
        <v>0</v>
      </c>
      <c r="U83">
        <v>0</v>
      </c>
      <c r="V83" s="2" t="s">
        <v>43</v>
      </c>
      <c r="W83">
        <v>0</v>
      </c>
      <c r="X83">
        <v>0</v>
      </c>
      <c r="Y83" s="2" t="s">
        <v>43</v>
      </c>
      <c r="Z83">
        <v>0</v>
      </c>
      <c r="AA83">
        <v>0</v>
      </c>
      <c r="AB83" s="2" t="s">
        <v>43</v>
      </c>
      <c r="AC83">
        <v>0</v>
      </c>
      <c r="AD83">
        <v>0</v>
      </c>
      <c r="AE83" s="2" t="s">
        <v>43</v>
      </c>
      <c r="AI83">
        <v>0</v>
      </c>
      <c r="AJ83">
        <v>0</v>
      </c>
      <c r="AK83" s="2" t="s">
        <v>43</v>
      </c>
      <c r="AL83">
        <v>0</v>
      </c>
      <c r="AM83">
        <v>0</v>
      </c>
      <c r="AN83" s="2" t="s">
        <v>43</v>
      </c>
      <c r="AR83">
        <v>0</v>
      </c>
      <c r="AS83">
        <v>0</v>
      </c>
      <c r="AT83" s="2" t="s">
        <v>43</v>
      </c>
      <c r="AU83">
        <v>0</v>
      </c>
      <c r="AV83">
        <v>0</v>
      </c>
      <c r="AW83" s="2" t="s">
        <v>43</v>
      </c>
      <c r="AX83">
        <v>0</v>
      </c>
      <c r="AY83">
        <v>0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0</v>
      </c>
      <c r="BL83" s="2" t="s">
        <v>43</v>
      </c>
      <c r="BM83">
        <v>0</v>
      </c>
      <c r="BN83">
        <v>0</v>
      </c>
      <c r="BO83" s="2" t="s">
        <v>43</v>
      </c>
      <c r="BP83">
        <v>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376</v>
      </c>
      <c r="C84" t="s">
        <v>377</v>
      </c>
      <c r="D84">
        <v>65488531</v>
      </c>
      <c r="E84">
        <v>0</v>
      </c>
      <c r="F84">
        <v>0</v>
      </c>
      <c r="G84" s="2" t="s">
        <v>43</v>
      </c>
      <c r="H84">
        <v>0</v>
      </c>
      <c r="I84">
        <v>0</v>
      </c>
      <c r="J84" s="2" t="s">
        <v>43</v>
      </c>
      <c r="K84">
        <v>345002992</v>
      </c>
      <c r="L84">
        <v>56403300</v>
      </c>
      <c r="M84" s="2" t="s">
        <v>97</v>
      </c>
      <c r="N84">
        <v>23996733</v>
      </c>
      <c r="O84">
        <v>4096130</v>
      </c>
      <c r="P84" s="2" t="s">
        <v>264</v>
      </c>
      <c r="Q84">
        <v>20000000</v>
      </c>
      <c r="R84">
        <v>2762883</v>
      </c>
      <c r="S84" s="2" t="s">
        <v>257</v>
      </c>
      <c r="T84">
        <v>0</v>
      </c>
      <c r="U84">
        <v>0</v>
      </c>
      <c r="V84" s="2" t="s">
        <v>43</v>
      </c>
      <c r="W84">
        <v>0</v>
      </c>
      <c r="X84">
        <v>127062</v>
      </c>
      <c r="Y84" s="2" t="s">
        <v>43</v>
      </c>
      <c r="Z84">
        <v>0</v>
      </c>
      <c r="AA84">
        <v>0</v>
      </c>
      <c r="AB84" s="2" t="s">
        <v>43</v>
      </c>
      <c r="AC84">
        <v>0</v>
      </c>
      <c r="AD84">
        <v>0</v>
      </c>
      <c r="AE84" s="2" t="s">
        <v>43</v>
      </c>
      <c r="AI84">
        <v>0</v>
      </c>
      <c r="AJ84">
        <v>888309</v>
      </c>
      <c r="AK84" s="2" t="s">
        <v>43</v>
      </c>
      <c r="AL84">
        <v>0</v>
      </c>
      <c r="AM84">
        <v>0</v>
      </c>
      <c r="AN84" s="2" t="s">
        <v>43</v>
      </c>
      <c r="AR84">
        <v>0</v>
      </c>
      <c r="AS84">
        <v>132861</v>
      </c>
      <c r="AT84" s="2" t="s">
        <v>43</v>
      </c>
      <c r="AU84">
        <v>0</v>
      </c>
      <c r="AV84">
        <v>503526</v>
      </c>
      <c r="AW84" s="2" t="s">
        <v>43</v>
      </c>
      <c r="AX84">
        <v>0</v>
      </c>
      <c r="AY84">
        <v>574460</v>
      </c>
      <c r="AZ84" s="2" t="s">
        <v>43</v>
      </c>
      <c r="BD84">
        <v>0</v>
      </c>
      <c r="BE84">
        <v>0</v>
      </c>
      <c r="BF84" s="2" t="s">
        <v>43</v>
      </c>
      <c r="BG84">
        <v>0</v>
      </c>
      <c r="BH84">
        <v>0</v>
      </c>
      <c r="BI84" s="2" t="s">
        <v>43</v>
      </c>
      <c r="BJ84">
        <v>0</v>
      </c>
      <c r="BK84">
        <v>0</v>
      </c>
      <c r="BL84" s="2" t="s">
        <v>43</v>
      </c>
      <c r="BM84">
        <v>0</v>
      </c>
      <c r="BN84">
        <v>0</v>
      </c>
      <c r="BO84" s="2" t="s">
        <v>43</v>
      </c>
      <c r="BP84">
        <v>65488531</v>
      </c>
      <c r="BQ84" t="str">
        <f>(F84+I84+L84+O84+R84+U84+X84+AA84+AD84+AJ84+AM84+AS84+AV84+AY84+BE84+BH84+BK84+BN84)</f>
        <v>0</v>
      </c>
      <c r="BR84" s="2" t="str">
        <f>IFERROR(BQ84*100/BP84,0)</f>
        <v>0</v>
      </c>
      <c r="BU84">
        <v>0</v>
      </c>
      <c r="BV84">
        <v>65488531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3"/>
      <c r="B85" s="2" t="s">
        <v>378</v>
      </c>
      <c r="C85" t="s">
        <v>379</v>
      </c>
      <c r="D85">
        <v>0</v>
      </c>
      <c r="E85">
        <v>0</v>
      </c>
      <c r="F85">
        <v>0</v>
      </c>
      <c r="G85" s="2" t="s">
        <v>43</v>
      </c>
      <c r="H85">
        <v>0</v>
      </c>
      <c r="I85">
        <v>0</v>
      </c>
      <c r="J85" s="2" t="s">
        <v>43</v>
      </c>
      <c r="K85">
        <v>0</v>
      </c>
      <c r="L85">
        <v>0</v>
      </c>
      <c r="M85" s="2" t="s">
        <v>43</v>
      </c>
      <c r="N85">
        <v>0</v>
      </c>
      <c r="O85">
        <v>0</v>
      </c>
      <c r="P85" s="2" t="s">
        <v>43</v>
      </c>
      <c r="Q85">
        <v>0</v>
      </c>
      <c r="R85">
        <v>0</v>
      </c>
      <c r="S85" s="2" t="s">
        <v>43</v>
      </c>
      <c r="T85">
        <v>0</v>
      </c>
      <c r="U85">
        <v>0</v>
      </c>
      <c r="V85" s="2" t="s">
        <v>43</v>
      </c>
      <c r="W85">
        <v>0</v>
      </c>
      <c r="X85">
        <v>0</v>
      </c>
      <c r="Y85" s="2" t="s">
        <v>43</v>
      </c>
      <c r="Z85">
        <v>0</v>
      </c>
      <c r="AA85">
        <v>0</v>
      </c>
      <c r="AB85" s="2" t="s">
        <v>43</v>
      </c>
      <c r="AC85">
        <v>0</v>
      </c>
      <c r="AD85">
        <v>0</v>
      </c>
      <c r="AE85" s="2" t="s">
        <v>43</v>
      </c>
      <c r="AI85">
        <v>0</v>
      </c>
      <c r="AJ85">
        <v>0</v>
      </c>
      <c r="AK85" s="2" t="s">
        <v>43</v>
      </c>
      <c r="AL85">
        <v>0</v>
      </c>
      <c r="AM85">
        <v>0</v>
      </c>
      <c r="AN85" s="2" t="s">
        <v>43</v>
      </c>
      <c r="AR85">
        <v>0</v>
      </c>
      <c r="AS85">
        <v>0</v>
      </c>
      <c r="AT85" s="2" t="s">
        <v>43</v>
      </c>
      <c r="AU85">
        <v>0</v>
      </c>
      <c r="AV85">
        <v>0</v>
      </c>
      <c r="AW85" s="2" t="s">
        <v>43</v>
      </c>
      <c r="AX85">
        <v>0</v>
      </c>
      <c r="AY85">
        <v>0</v>
      </c>
      <c r="AZ85" s="2" t="s">
        <v>43</v>
      </c>
      <c r="BD85">
        <v>0</v>
      </c>
      <c r="BE85">
        <v>0</v>
      </c>
      <c r="BF85" s="2" t="s">
        <v>43</v>
      </c>
      <c r="BG85">
        <v>0</v>
      </c>
      <c r="BH85">
        <v>0</v>
      </c>
      <c r="BI85" s="2" t="s">
        <v>43</v>
      </c>
      <c r="BJ85">
        <v>0</v>
      </c>
      <c r="BK85">
        <v>0</v>
      </c>
      <c r="BL85" s="2" t="s">
        <v>43</v>
      </c>
      <c r="BM85">
        <v>0</v>
      </c>
      <c r="BN85">
        <v>0</v>
      </c>
      <c r="BO85" s="2" t="s">
        <v>43</v>
      </c>
      <c r="BP85">
        <v>0</v>
      </c>
      <c r="BQ85" t="str">
        <f>(F85+I85+L85+O85+R85+U85+X85+AA85+AD85+AJ85+AM85+AS85+AV85+AY85+BE85+BH85+BK85+BN85)</f>
        <v>0</v>
      </c>
      <c r="BR85" s="2" t="str">
        <f>IFERROR(BQ85*100/BP85,0)</f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t="str">
        <f>(BU85+BV85+BW85+BX85+BY85+BZ85+CA85+CB85)</f>
        <v>0</v>
      </c>
      <c r="CD85">
        <v>0</v>
      </c>
      <c r="CE85" t="str">
        <f>(BU85+BV85+BW85+BX85+BY85+BZ85+CA85+CB85)-CD85</f>
        <v>0</v>
      </c>
      <c r="CF85" t="str">
        <f>(BQ85-BP85)</f>
        <v>0</v>
      </c>
      <c r="CG85" t="str">
        <f>CE85-BW85+BZ85</f>
        <v>0</v>
      </c>
      <c r="CH85" t="str">
        <f>IFERROR(CE85*100/BP85,0)</f>
        <v>0</v>
      </c>
    </row>
    <row r="86" spans="1:86">
      <c r="A86" s="3"/>
      <c r="B86" s="2" t="s">
        <v>380</v>
      </c>
      <c r="C86" t="s">
        <v>381</v>
      </c>
      <c r="D86">
        <v>0</v>
      </c>
      <c r="E86">
        <v>0</v>
      </c>
      <c r="F86">
        <v>0</v>
      </c>
      <c r="G86" s="2" t="s">
        <v>43</v>
      </c>
      <c r="H86">
        <v>0</v>
      </c>
      <c r="I86">
        <v>0</v>
      </c>
      <c r="J86" s="2" t="s">
        <v>43</v>
      </c>
      <c r="K86">
        <v>0</v>
      </c>
      <c r="L86">
        <v>0</v>
      </c>
      <c r="M86" s="2" t="s">
        <v>43</v>
      </c>
      <c r="N86">
        <v>0</v>
      </c>
      <c r="O86">
        <v>0</v>
      </c>
      <c r="P86" s="2" t="s">
        <v>43</v>
      </c>
      <c r="Q86">
        <v>0</v>
      </c>
      <c r="R86">
        <v>0</v>
      </c>
      <c r="S86" s="2" t="s">
        <v>43</v>
      </c>
      <c r="T86">
        <v>0</v>
      </c>
      <c r="U86">
        <v>0</v>
      </c>
      <c r="V86" s="2" t="s">
        <v>43</v>
      </c>
      <c r="W86">
        <v>0</v>
      </c>
      <c r="X86">
        <v>0</v>
      </c>
      <c r="Y86" s="2" t="s">
        <v>43</v>
      </c>
      <c r="Z86">
        <v>0</v>
      </c>
      <c r="AA86">
        <v>0</v>
      </c>
      <c r="AB86" s="2" t="s">
        <v>43</v>
      </c>
      <c r="AC86">
        <v>0</v>
      </c>
      <c r="AD86">
        <v>0</v>
      </c>
      <c r="AE86" s="2" t="s">
        <v>43</v>
      </c>
      <c r="AI86">
        <v>0</v>
      </c>
      <c r="AJ86">
        <v>0</v>
      </c>
      <c r="AK86" s="2" t="s">
        <v>43</v>
      </c>
      <c r="AL86">
        <v>0</v>
      </c>
      <c r="AM86">
        <v>0</v>
      </c>
      <c r="AN86" s="2" t="s">
        <v>43</v>
      </c>
      <c r="AR86">
        <v>0</v>
      </c>
      <c r="AS86">
        <v>0</v>
      </c>
      <c r="AT86" s="2" t="s">
        <v>43</v>
      </c>
      <c r="AU86">
        <v>0</v>
      </c>
      <c r="AV86">
        <v>0</v>
      </c>
      <c r="AW86" s="2" t="s">
        <v>43</v>
      </c>
      <c r="AX86">
        <v>0</v>
      </c>
      <c r="AY86">
        <v>0</v>
      </c>
      <c r="AZ86" s="2" t="s">
        <v>43</v>
      </c>
      <c r="BD86">
        <v>0</v>
      </c>
      <c r="BE86">
        <v>0</v>
      </c>
      <c r="BF86" s="2" t="s">
        <v>43</v>
      </c>
      <c r="BG86">
        <v>0</v>
      </c>
      <c r="BH86">
        <v>0</v>
      </c>
      <c r="BI86" s="2" t="s">
        <v>43</v>
      </c>
      <c r="BJ86">
        <v>0</v>
      </c>
      <c r="BK86">
        <v>0</v>
      </c>
      <c r="BL86" s="2" t="s">
        <v>43</v>
      </c>
      <c r="BM86">
        <v>0</v>
      </c>
      <c r="BN86">
        <v>0</v>
      </c>
      <c r="BO86" s="2" t="s">
        <v>43</v>
      </c>
      <c r="BP86">
        <v>0</v>
      </c>
      <c r="BQ86" t="str">
        <f>(F86+I86+L86+O86+R86+U86+X86+AA86+AD86+AJ86+AM86+AS86+AV86+AY86+BE86+BH86+BK86+BN86)</f>
        <v>0</v>
      </c>
      <c r="BR86" s="2" t="str">
        <f>IFERROR(BQ86*100/BP86,0)</f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 t="str">
        <f>(BU86+BV86+BW86+BX86+BY86+BZ86+CA86+CB86)</f>
        <v>0</v>
      </c>
      <c r="CD86">
        <v>0</v>
      </c>
      <c r="CE86" t="str">
        <f>(BU86+BV86+BW86+BX86+BY86+BZ86+CA86+CB86)-CD86</f>
        <v>0</v>
      </c>
      <c r="CF86" t="str">
        <f>(BQ86-BP86)</f>
        <v>0</v>
      </c>
      <c r="CG86" t="str">
        <f>CE86-BW86+BZ86</f>
        <v>0</v>
      </c>
      <c r="CH86" t="str">
        <f>IFERROR(CE86*100/BP86,0)</f>
        <v>0</v>
      </c>
    </row>
    <row r="87" spans="1:86">
      <c r="A87" s="3"/>
      <c r="B87" s="2" t="s">
        <v>382</v>
      </c>
      <c r="C87" t="s">
        <v>383</v>
      </c>
      <c r="D87">
        <v>1850775524</v>
      </c>
      <c r="E87">
        <v>0</v>
      </c>
      <c r="F87">
        <v>283174</v>
      </c>
      <c r="G87" s="2" t="s">
        <v>43</v>
      </c>
      <c r="H87">
        <v>0</v>
      </c>
      <c r="I87">
        <v>4011</v>
      </c>
      <c r="J87" s="2" t="s">
        <v>43</v>
      </c>
      <c r="K87">
        <v>1078177372</v>
      </c>
      <c r="L87">
        <v>1512277219</v>
      </c>
      <c r="M87" s="2" t="s">
        <v>181</v>
      </c>
      <c r="N87">
        <v>53715766</v>
      </c>
      <c r="O87">
        <v>94681658</v>
      </c>
      <c r="P87" s="2" t="s">
        <v>101</v>
      </c>
      <c r="Q87">
        <v>97900000</v>
      </c>
      <c r="R87">
        <v>112623442</v>
      </c>
      <c r="S87" s="2" t="s">
        <v>217</v>
      </c>
      <c r="T87">
        <v>0</v>
      </c>
      <c r="U87">
        <v>0</v>
      </c>
      <c r="V87" s="2" t="s">
        <v>43</v>
      </c>
      <c r="W87">
        <v>0</v>
      </c>
      <c r="X87">
        <v>678113</v>
      </c>
      <c r="Y87" s="2" t="s">
        <v>43</v>
      </c>
      <c r="Z87">
        <v>0</v>
      </c>
      <c r="AA87">
        <v>1717027</v>
      </c>
      <c r="AB87" s="2" t="s">
        <v>43</v>
      </c>
      <c r="AC87">
        <v>0</v>
      </c>
      <c r="AD87">
        <v>90012</v>
      </c>
      <c r="AE87" s="2" t="s">
        <v>43</v>
      </c>
      <c r="AI87">
        <v>0</v>
      </c>
      <c r="AJ87">
        <v>18663431</v>
      </c>
      <c r="AK87" s="2" t="s">
        <v>43</v>
      </c>
      <c r="AL87">
        <v>0</v>
      </c>
      <c r="AM87">
        <v>2331522</v>
      </c>
      <c r="AN87" s="2" t="s">
        <v>43</v>
      </c>
      <c r="AR87">
        <v>0</v>
      </c>
      <c r="AS87">
        <v>2506800</v>
      </c>
      <c r="AT87" s="2" t="s">
        <v>43</v>
      </c>
      <c r="AU87">
        <v>0</v>
      </c>
      <c r="AV87">
        <v>75295706</v>
      </c>
      <c r="AW87" s="2" t="s">
        <v>43</v>
      </c>
      <c r="AX87">
        <v>0</v>
      </c>
      <c r="AY87">
        <v>28620897</v>
      </c>
      <c r="AZ87" s="2" t="s">
        <v>43</v>
      </c>
      <c r="BD87">
        <v>0</v>
      </c>
      <c r="BE87">
        <v>0</v>
      </c>
      <c r="BF87" s="2" t="s">
        <v>43</v>
      </c>
      <c r="BG87">
        <v>0</v>
      </c>
      <c r="BH87">
        <v>0</v>
      </c>
      <c r="BI87" s="2" t="s">
        <v>43</v>
      </c>
      <c r="BJ87">
        <v>0</v>
      </c>
      <c r="BK87">
        <v>0</v>
      </c>
      <c r="BL87" s="2" t="s">
        <v>43</v>
      </c>
      <c r="BM87">
        <v>0</v>
      </c>
      <c r="BN87">
        <v>1002512</v>
      </c>
      <c r="BO87" s="2" t="s">
        <v>43</v>
      </c>
      <c r="BP87">
        <v>1850775524</v>
      </c>
      <c r="BQ87" t="str">
        <f>(F87+I87+L87+O87+R87+U87+X87+AA87+AD87+AJ87+AM87+AS87+AV87+AY87+BE87+BH87+BK87+BN87)</f>
        <v>0</v>
      </c>
      <c r="BR87" s="2" t="str">
        <f>IFERROR(BQ87*100/BP87,0)</f>
        <v>0</v>
      </c>
      <c r="BU87">
        <v>1876609932</v>
      </c>
      <c r="BV87">
        <v>0</v>
      </c>
      <c r="BW87">
        <v>0</v>
      </c>
      <c r="BX87">
        <v>-71390320</v>
      </c>
      <c r="BY87">
        <v>0</v>
      </c>
      <c r="BZ87">
        <v>0</v>
      </c>
      <c r="CA87">
        <v>0</v>
      </c>
      <c r="CB87">
        <v>0</v>
      </c>
      <c r="CC87" t="str">
        <f>(BU87+BV87+BW87+BX87+BY87+BZ87+CA87+CB87)</f>
        <v>0</v>
      </c>
      <c r="CD87">
        <v>0</v>
      </c>
      <c r="CE87" t="str">
        <f>(BU87+BV87+BW87+BX87+BY87+BZ87+CA87+CB87)-CD87</f>
        <v>0</v>
      </c>
      <c r="CF87" t="str">
        <f>(BQ87-BP87)</f>
        <v>0</v>
      </c>
      <c r="CG87" t="str">
        <f>CE87-BW87+BZ87</f>
        <v>0</v>
      </c>
      <c r="CH87" t="str">
        <f>IFERROR(CE87*100/BP87,0)</f>
        <v>0</v>
      </c>
    </row>
    <row r="88" spans="1:86">
      <c r="A88" s="7" t="s">
        <v>384</v>
      </c>
      <c r="B88" s="3"/>
      <c r="C88" s="3"/>
      <c r="D88" s="3">
        <v>2196368521</v>
      </c>
      <c r="E88" s="3">
        <v>0</v>
      </c>
      <c r="F88" s="3">
        <v>316496</v>
      </c>
      <c r="G88" s="5" t="s">
        <v>43</v>
      </c>
      <c r="H88" s="3">
        <v>0</v>
      </c>
      <c r="I88" s="3">
        <v>4011</v>
      </c>
      <c r="J88" s="5" t="s">
        <v>43</v>
      </c>
      <c r="K88" s="3">
        <v>1423180364</v>
      </c>
      <c r="L88" s="3">
        <v>1797584402</v>
      </c>
      <c r="M88" s="5" t="s">
        <v>200</v>
      </c>
      <c r="N88" s="3">
        <v>77712499</v>
      </c>
      <c r="O88" s="3">
        <v>121518412</v>
      </c>
      <c r="P88" s="5" t="s">
        <v>350</v>
      </c>
      <c r="Q88" s="3">
        <v>117900000</v>
      </c>
      <c r="R88" s="3">
        <v>131612465</v>
      </c>
      <c r="S88" s="5" t="s">
        <v>209</v>
      </c>
      <c r="T88" s="3">
        <v>0</v>
      </c>
      <c r="U88" s="3">
        <v>0</v>
      </c>
      <c r="V88" s="5" t="s">
        <v>43</v>
      </c>
      <c r="W88" s="3">
        <v>0</v>
      </c>
      <c r="X88" s="3">
        <v>935715</v>
      </c>
      <c r="Y88" s="5" t="s">
        <v>43</v>
      </c>
      <c r="Z88" s="3">
        <v>0</v>
      </c>
      <c r="AA88" s="3">
        <v>1819363</v>
      </c>
      <c r="AB88" s="5" t="s">
        <v>43</v>
      </c>
      <c r="AC88" s="3">
        <v>0</v>
      </c>
      <c r="AD88" s="3">
        <v>90012</v>
      </c>
      <c r="AE88" s="5" t="s">
        <v>43</v>
      </c>
      <c r="AF88" s="3"/>
      <c r="AG88" s="3"/>
      <c r="AH88" s="3"/>
      <c r="AI88" s="3">
        <v>0</v>
      </c>
      <c r="AJ88" s="3">
        <v>21606824</v>
      </c>
      <c r="AK88" s="5" t="s">
        <v>43</v>
      </c>
      <c r="AL88" s="3">
        <v>0</v>
      </c>
      <c r="AM88" s="3">
        <v>2456490</v>
      </c>
      <c r="AN88" s="5" t="s">
        <v>43</v>
      </c>
      <c r="AO88" s="3"/>
      <c r="AP88" s="3"/>
      <c r="AQ88" s="3"/>
      <c r="AR88" s="3">
        <v>0</v>
      </c>
      <c r="AS88" s="3">
        <v>2787222</v>
      </c>
      <c r="AT88" s="5" t="s">
        <v>43</v>
      </c>
      <c r="AU88" s="3">
        <v>0</v>
      </c>
      <c r="AV88" s="3">
        <v>83060563</v>
      </c>
      <c r="AW88" s="5" t="s">
        <v>43</v>
      </c>
      <c r="AX88" s="3">
        <v>0</v>
      </c>
      <c r="AY88" s="3">
        <v>31574034</v>
      </c>
      <c r="AZ88" s="5" t="s">
        <v>43</v>
      </c>
      <c r="BA88" s="3"/>
      <c r="BB88" s="3"/>
      <c r="BC88" s="3"/>
      <c r="BD88" s="3">
        <v>0</v>
      </c>
      <c r="BE88" s="3">
        <v>0</v>
      </c>
      <c r="BF88" s="5" t="s">
        <v>43</v>
      </c>
      <c r="BG88" s="3">
        <v>0</v>
      </c>
      <c r="BH88" s="3">
        <v>0</v>
      </c>
      <c r="BI88" s="5" t="s">
        <v>43</v>
      </c>
      <c r="BJ88" s="3">
        <v>0</v>
      </c>
      <c r="BK88" s="3">
        <v>0</v>
      </c>
      <c r="BL88" s="5" t="s">
        <v>43</v>
      </c>
      <c r="BM88" s="3">
        <v>0</v>
      </c>
      <c r="BN88" s="3">
        <v>1002512</v>
      </c>
      <c r="BO88" s="5" t="s">
        <v>43</v>
      </c>
      <c r="BP88" s="3">
        <v>2196368521</v>
      </c>
      <c r="BQ88" s="3" t="str">
        <f>(F88+I88+L88+O88+R88+U88+X88+AA88+AD88+AJ88+AM88+AS88+AV88+AY88+BE88+BH88+BK88+BN88)</f>
        <v>0</v>
      </c>
      <c r="BR88" s="3" t="str">
        <f>IFERROR(BQ88*100/BP88,0)</f>
        <v>0</v>
      </c>
      <c r="BT88" s="4" t="s">
        <v>384</v>
      </c>
      <c r="BU88" s="4" t="str">
        <f>SUM(BU79:BU87)</f>
        <v>0</v>
      </c>
      <c r="BV88" s="4" t="str">
        <f>SUM(BV79:BV87)</f>
        <v>0</v>
      </c>
      <c r="BW88" s="4" t="str">
        <f>SUM(BW79:BW87)</f>
        <v>0</v>
      </c>
      <c r="BX88" s="4" t="str">
        <f>SUM(BX79:BX87)</f>
        <v>0</v>
      </c>
      <c r="BY88" s="4" t="str">
        <f>SUM(BY79:BY87)</f>
        <v>0</v>
      </c>
      <c r="BZ88" s="4" t="str">
        <f>SUM(BZ79:BZ87)</f>
        <v>0</v>
      </c>
      <c r="CA88" s="4" t="str">
        <f>SUM(CA79:CA87)</f>
        <v>0</v>
      </c>
      <c r="CB88" s="4" t="str">
        <f>SUM(CB79:CB87)</f>
        <v>0</v>
      </c>
      <c r="CC88" s="4" t="str">
        <f>SUM(CC79:CC87)</f>
        <v>0</v>
      </c>
      <c r="CD88" s="4" t="str">
        <f>SUM(CD79:CD87)</f>
        <v>0</v>
      </c>
      <c r="CE88" s="4" t="str">
        <f>SUM(CE79:CE87)</f>
        <v>0</v>
      </c>
      <c r="CF88" s="4" t="str">
        <f>SUM(CF79:CF87)</f>
        <v>0</v>
      </c>
      <c r="CG88" s="4" t="str">
        <f>SUM(CG79:CG87)</f>
        <v>0</v>
      </c>
      <c r="CH88" s="4" t="str">
        <f>IFERROR(CE88*100/BP88,0)</f>
        <v>0</v>
      </c>
    </row>
    <row r="90" spans="1:86">
      <c r="A90" s="4" t="s">
        <v>385</v>
      </c>
      <c r="B90" s="2" t="s">
        <v>386</v>
      </c>
      <c r="C90" t="s">
        <v>387</v>
      </c>
      <c r="D90">
        <v>0</v>
      </c>
      <c r="E90">
        <v>0</v>
      </c>
      <c r="F90">
        <v>0</v>
      </c>
      <c r="G90" s="2" t="s">
        <v>43</v>
      </c>
      <c r="H90">
        <v>0</v>
      </c>
      <c r="I90">
        <v>0</v>
      </c>
      <c r="J90" s="2" t="s">
        <v>43</v>
      </c>
      <c r="K90">
        <v>0</v>
      </c>
      <c r="L90">
        <v>-101260</v>
      </c>
      <c r="M90" s="2" t="s">
        <v>43</v>
      </c>
      <c r="N90">
        <v>0</v>
      </c>
      <c r="O90">
        <v>0</v>
      </c>
      <c r="P90" s="2" t="s">
        <v>43</v>
      </c>
      <c r="Q90">
        <v>0</v>
      </c>
      <c r="R90">
        <v>0</v>
      </c>
      <c r="S90" s="2" t="s">
        <v>43</v>
      </c>
      <c r="T90">
        <v>0</v>
      </c>
      <c r="U90">
        <v>0</v>
      </c>
      <c r="V90" s="2" t="s">
        <v>43</v>
      </c>
      <c r="W90">
        <v>0</v>
      </c>
      <c r="X90">
        <v>0</v>
      </c>
      <c r="Y90" s="2" t="s">
        <v>43</v>
      </c>
      <c r="Z90">
        <v>0</v>
      </c>
      <c r="AA90">
        <v>0</v>
      </c>
      <c r="AB90" s="2" t="s">
        <v>43</v>
      </c>
      <c r="AC90">
        <v>0</v>
      </c>
      <c r="AD90">
        <v>0</v>
      </c>
      <c r="AE90" s="2" t="s">
        <v>43</v>
      </c>
      <c r="AI90">
        <v>0</v>
      </c>
      <c r="AJ90">
        <v>0</v>
      </c>
      <c r="AK90" s="2" t="s">
        <v>43</v>
      </c>
      <c r="AL90">
        <v>0</v>
      </c>
      <c r="AM90">
        <v>0</v>
      </c>
      <c r="AN90" s="2" t="s">
        <v>43</v>
      </c>
      <c r="AR90">
        <v>0</v>
      </c>
      <c r="AS90">
        <v>0</v>
      </c>
      <c r="AT90" s="2" t="s">
        <v>43</v>
      </c>
      <c r="AU90">
        <v>0</v>
      </c>
      <c r="AV90">
        <v>0</v>
      </c>
      <c r="AW90" s="2" t="s">
        <v>43</v>
      </c>
      <c r="AX90">
        <v>0</v>
      </c>
      <c r="AY90">
        <v>0</v>
      </c>
      <c r="AZ90" s="2" t="s">
        <v>43</v>
      </c>
      <c r="BD90">
        <v>0</v>
      </c>
      <c r="BE90">
        <v>0</v>
      </c>
      <c r="BF90" s="2" t="s">
        <v>43</v>
      </c>
      <c r="BG90">
        <v>0</v>
      </c>
      <c r="BH90">
        <v>0</v>
      </c>
      <c r="BI90" s="2" t="s">
        <v>43</v>
      </c>
      <c r="BJ90">
        <v>0</v>
      </c>
      <c r="BK90">
        <v>0</v>
      </c>
      <c r="BL90" s="2" t="s">
        <v>43</v>
      </c>
      <c r="BM90">
        <v>0</v>
      </c>
      <c r="BN90">
        <v>0</v>
      </c>
      <c r="BO90" s="2" t="s">
        <v>43</v>
      </c>
      <c r="BP90">
        <v>0</v>
      </c>
      <c r="BQ90" t="str">
        <f>(F90+I90+L90+O90+R90+U90+X90+AA90+AD90+AJ90+AM90+AS90+AV90+AY90+BE90+BH90+BK90+BN90)</f>
        <v>0</v>
      </c>
      <c r="BR90" s="2" t="str">
        <f>IFERROR(BQ90*100/BP90,0)</f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t="str">
        <f>(BU90+BV90+BW90+BX90+BY90+BZ90+CA90+CB90)</f>
        <v>0</v>
      </c>
      <c r="CD90">
        <v>0</v>
      </c>
      <c r="CE90" t="str">
        <f>(BU90+BV90+BW90+BX90+BY90+BZ90+CA90+CB90)-CD90</f>
        <v>0</v>
      </c>
      <c r="CF90" t="str">
        <f>(BQ90-BP90)</f>
        <v>0</v>
      </c>
      <c r="CG90" t="str">
        <f>CE90-BW90+BZ90</f>
        <v>0</v>
      </c>
      <c r="CH90" t="str">
        <f>IFERROR(CE90*100/BP90,0)</f>
        <v>0</v>
      </c>
    </row>
    <row r="91" spans="1:86">
      <c r="A91" s="3"/>
      <c r="B91" s="2" t="s">
        <v>388</v>
      </c>
      <c r="C91" t="s">
        <v>389</v>
      </c>
      <c r="D91">
        <v>0</v>
      </c>
      <c r="E91">
        <v>0</v>
      </c>
      <c r="F91">
        <v>38938</v>
      </c>
      <c r="G91" s="2" t="s">
        <v>43</v>
      </c>
      <c r="H91">
        <v>0</v>
      </c>
      <c r="I91">
        <v>5404045</v>
      </c>
      <c r="J91" s="2" t="s">
        <v>43</v>
      </c>
      <c r="K91">
        <v>0</v>
      </c>
      <c r="L91">
        <v>4292115</v>
      </c>
      <c r="M91" s="2" t="s">
        <v>43</v>
      </c>
      <c r="N91">
        <v>0</v>
      </c>
      <c r="O91">
        <v>1045757</v>
      </c>
      <c r="P91" s="2" t="s">
        <v>43</v>
      </c>
      <c r="Q91">
        <v>0</v>
      </c>
      <c r="R91">
        <v>1476637</v>
      </c>
      <c r="S91" s="2" t="s">
        <v>43</v>
      </c>
      <c r="T91">
        <v>0</v>
      </c>
      <c r="U91">
        <v>7004623</v>
      </c>
      <c r="V91" s="2" t="s">
        <v>43</v>
      </c>
      <c r="W91">
        <v>0</v>
      </c>
      <c r="X91">
        <v>7479650</v>
      </c>
      <c r="Y91" s="2" t="s">
        <v>43</v>
      </c>
      <c r="Z91">
        <v>0</v>
      </c>
      <c r="AA91">
        <v>5555</v>
      </c>
      <c r="AB91" s="2" t="s">
        <v>43</v>
      </c>
      <c r="AC91">
        <v>0</v>
      </c>
      <c r="AD91">
        <v>517058</v>
      </c>
      <c r="AE91" s="2" t="s">
        <v>43</v>
      </c>
      <c r="AI91">
        <v>0</v>
      </c>
      <c r="AJ91">
        <v>2463</v>
      </c>
      <c r="AK91" s="2" t="s">
        <v>43</v>
      </c>
      <c r="AL91">
        <v>0</v>
      </c>
      <c r="AM91">
        <v>29097</v>
      </c>
      <c r="AN91" s="2" t="s">
        <v>43</v>
      </c>
      <c r="AR91">
        <v>0</v>
      </c>
      <c r="AS91">
        <v>461229</v>
      </c>
      <c r="AT91" s="2" t="s">
        <v>43</v>
      </c>
      <c r="AU91">
        <v>0</v>
      </c>
      <c r="AV91">
        <v>1773947</v>
      </c>
      <c r="AW91" s="2" t="s">
        <v>43</v>
      </c>
      <c r="AX91">
        <v>0</v>
      </c>
      <c r="AY91">
        <v>760626</v>
      </c>
      <c r="AZ91" s="2" t="s">
        <v>43</v>
      </c>
      <c r="BD91">
        <v>0</v>
      </c>
      <c r="BE91">
        <v>0</v>
      </c>
      <c r="BF91" s="2" t="s">
        <v>43</v>
      </c>
      <c r="BG91">
        <v>0</v>
      </c>
      <c r="BH91">
        <v>0</v>
      </c>
      <c r="BI91" s="2" t="s">
        <v>43</v>
      </c>
      <c r="BJ91">
        <v>0</v>
      </c>
      <c r="BK91">
        <v>0</v>
      </c>
      <c r="BL91" s="2" t="s">
        <v>43</v>
      </c>
      <c r="BM91">
        <v>0</v>
      </c>
      <c r="BN91">
        <v>94559</v>
      </c>
      <c r="BO91" s="2" t="s">
        <v>43</v>
      </c>
      <c r="BP91">
        <v>0</v>
      </c>
      <c r="BQ91" t="str">
        <f>(F91+I91+L91+O91+R91+U91+X91+AA91+AD91+AJ91+AM91+AS91+AV91+AY91+BE91+BH91+BK91+BN91)</f>
        <v>0</v>
      </c>
      <c r="BR91" s="2" t="str">
        <f>IFERROR(BQ91*100/BP91,0)</f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 t="str">
        <f>(BU91+BV91+BW91+BX91+BY91+BZ91+CA91+CB91)</f>
        <v>0</v>
      </c>
      <c r="CD91">
        <v>0</v>
      </c>
      <c r="CE91" t="str">
        <f>(BU91+BV91+BW91+BX91+BY91+BZ91+CA91+CB91)-CD91</f>
        <v>0</v>
      </c>
      <c r="CF91" t="str">
        <f>(BQ91-BP91)</f>
        <v>0</v>
      </c>
      <c r="CG91" t="str">
        <f>CE91-BW91+BZ91</f>
        <v>0</v>
      </c>
      <c r="CH91" t="str">
        <f>IFERROR(CE91*100/BP91,0)</f>
        <v>0</v>
      </c>
    </row>
    <row r="92" spans="1:86">
      <c r="A92" s="7" t="s">
        <v>390</v>
      </c>
      <c r="B92" s="3"/>
      <c r="C92" s="3"/>
      <c r="D92" s="3">
        <v>0</v>
      </c>
      <c r="E92" s="3">
        <v>0</v>
      </c>
      <c r="F92" s="3">
        <v>38938</v>
      </c>
      <c r="G92" s="5" t="s">
        <v>43</v>
      </c>
      <c r="H92" s="3">
        <v>0</v>
      </c>
      <c r="I92" s="3">
        <v>5404045</v>
      </c>
      <c r="J92" s="5" t="s">
        <v>43</v>
      </c>
      <c r="K92" s="3">
        <v>0</v>
      </c>
      <c r="L92" s="3">
        <v>4190855</v>
      </c>
      <c r="M92" s="5" t="s">
        <v>43</v>
      </c>
      <c r="N92" s="3">
        <v>0</v>
      </c>
      <c r="O92" s="3">
        <v>1045757</v>
      </c>
      <c r="P92" s="5" t="s">
        <v>43</v>
      </c>
      <c r="Q92" s="3">
        <v>0</v>
      </c>
      <c r="R92" s="3">
        <v>1476637</v>
      </c>
      <c r="S92" s="5" t="s">
        <v>43</v>
      </c>
      <c r="T92" s="3">
        <v>0</v>
      </c>
      <c r="U92" s="3">
        <v>7004623</v>
      </c>
      <c r="V92" s="5" t="s">
        <v>43</v>
      </c>
      <c r="W92" s="3">
        <v>0</v>
      </c>
      <c r="X92" s="3">
        <v>7479650</v>
      </c>
      <c r="Y92" s="5" t="s">
        <v>43</v>
      </c>
      <c r="Z92" s="3">
        <v>0</v>
      </c>
      <c r="AA92" s="3">
        <v>5555</v>
      </c>
      <c r="AB92" s="5" t="s">
        <v>43</v>
      </c>
      <c r="AC92" s="3">
        <v>0</v>
      </c>
      <c r="AD92" s="3">
        <v>517058</v>
      </c>
      <c r="AE92" s="5" t="s">
        <v>43</v>
      </c>
      <c r="AF92" s="3"/>
      <c r="AG92" s="3"/>
      <c r="AH92" s="3"/>
      <c r="AI92" s="3">
        <v>0</v>
      </c>
      <c r="AJ92" s="3">
        <v>2463</v>
      </c>
      <c r="AK92" s="5" t="s">
        <v>43</v>
      </c>
      <c r="AL92" s="3">
        <v>0</v>
      </c>
      <c r="AM92" s="3">
        <v>29097</v>
      </c>
      <c r="AN92" s="5" t="s">
        <v>43</v>
      </c>
      <c r="AO92" s="3"/>
      <c r="AP92" s="3"/>
      <c r="AQ92" s="3"/>
      <c r="AR92" s="3">
        <v>0</v>
      </c>
      <c r="AS92" s="3">
        <v>461229</v>
      </c>
      <c r="AT92" s="5" t="s">
        <v>43</v>
      </c>
      <c r="AU92" s="3">
        <v>0</v>
      </c>
      <c r="AV92" s="3">
        <v>1773947</v>
      </c>
      <c r="AW92" s="5" t="s">
        <v>43</v>
      </c>
      <c r="AX92" s="3">
        <v>0</v>
      </c>
      <c r="AY92" s="3">
        <v>760626</v>
      </c>
      <c r="AZ92" s="5" t="s">
        <v>43</v>
      </c>
      <c r="BA92" s="3"/>
      <c r="BB92" s="3"/>
      <c r="BC92" s="3"/>
      <c r="BD92" s="3">
        <v>0</v>
      </c>
      <c r="BE92" s="3">
        <v>0</v>
      </c>
      <c r="BF92" s="5" t="s">
        <v>43</v>
      </c>
      <c r="BG92" s="3">
        <v>0</v>
      </c>
      <c r="BH92" s="3">
        <v>0</v>
      </c>
      <c r="BI92" s="5" t="s">
        <v>43</v>
      </c>
      <c r="BJ92" s="3">
        <v>0</v>
      </c>
      <c r="BK92" s="3">
        <v>0</v>
      </c>
      <c r="BL92" s="5" t="s">
        <v>43</v>
      </c>
      <c r="BM92" s="3">
        <v>0</v>
      </c>
      <c r="BN92" s="3">
        <v>94559</v>
      </c>
      <c r="BO92" s="5" t="s">
        <v>43</v>
      </c>
      <c r="BP92" s="3">
        <v>0</v>
      </c>
      <c r="BQ92" s="3" t="str">
        <f>(F92+I92+L92+O92+R92+U92+X92+AA92+AD92+AJ92+AM92+AS92+AV92+AY92+BE92+BH92+BK92+BN92)</f>
        <v>0</v>
      </c>
      <c r="BR92" s="3" t="str">
        <f>IFERROR(BQ92*100/BP92,0)</f>
        <v>0</v>
      </c>
      <c r="BT92" s="4" t="s">
        <v>390</v>
      </c>
      <c r="BU92" s="4" t="str">
        <f>SUM(BU90:BU91)</f>
        <v>0</v>
      </c>
      <c r="BV92" s="4" t="str">
        <f>SUM(BV90:BV91)</f>
        <v>0</v>
      </c>
      <c r="BW92" s="4" t="str">
        <f>SUM(BW90:BW91)</f>
        <v>0</v>
      </c>
      <c r="BX92" s="4" t="str">
        <f>SUM(BX90:BX91)</f>
        <v>0</v>
      </c>
      <c r="BY92" s="4" t="str">
        <f>SUM(BY90:BY91)</f>
        <v>0</v>
      </c>
      <c r="BZ92" s="4" t="str">
        <f>SUM(BZ90:BZ91)</f>
        <v>0</v>
      </c>
      <c r="CA92" s="4" t="str">
        <f>SUM(CA90:CA91)</f>
        <v>0</v>
      </c>
      <c r="CB92" s="4" t="str">
        <f>SUM(CB90:CB91)</f>
        <v>0</v>
      </c>
      <c r="CC92" s="4" t="str">
        <f>SUM(CC90:CC91)</f>
        <v>0</v>
      </c>
      <c r="CD92" s="4" t="str">
        <f>SUM(CD90:CD91)</f>
        <v>0</v>
      </c>
      <c r="CE92" s="4" t="str">
        <f>SUM(CE90:CE91)</f>
        <v>0</v>
      </c>
      <c r="CF92" s="4" t="str">
        <f>SUM(CF90:CF91)</f>
        <v>0</v>
      </c>
      <c r="CG92" s="4" t="str">
        <f>SUM(CG90:CG91)</f>
        <v>0</v>
      </c>
      <c r="CH92" s="4" t="str">
        <f>IFERROR(CE92*100/BP92,0)</f>
        <v>0</v>
      </c>
    </row>
    <row r="93" spans="1:86" customHeight="1" ht="30">
      <c r="A93" s="8" t="s">
        <v>391</v>
      </c>
      <c r="B93" s="9"/>
      <c r="C93" s="9"/>
      <c r="D93" s="9">
        <v>6113268521</v>
      </c>
      <c r="E93" s="9">
        <v>94764826</v>
      </c>
      <c r="F93" s="9">
        <v>102929460</v>
      </c>
      <c r="G93" s="9"/>
      <c r="H93" s="9">
        <v>14363064</v>
      </c>
      <c r="I93" s="9">
        <v>14155211</v>
      </c>
      <c r="J93" s="9"/>
      <c r="K93" s="9">
        <v>2845776095</v>
      </c>
      <c r="L93" s="9">
        <v>3148968506</v>
      </c>
      <c r="M93" s="9"/>
      <c r="N93" s="9">
        <v>316166277</v>
      </c>
      <c r="O93" s="9">
        <v>352268680</v>
      </c>
      <c r="P93" s="9"/>
      <c r="Q93" s="9">
        <v>845064929</v>
      </c>
      <c r="R93" s="9">
        <v>840097117</v>
      </c>
      <c r="S93" s="9"/>
      <c r="T93" s="9">
        <v>110705971</v>
      </c>
      <c r="U93" s="9">
        <v>90214347</v>
      </c>
      <c r="V93" s="9"/>
      <c r="W93" s="9">
        <v>31490000</v>
      </c>
      <c r="X93" s="9">
        <v>35200687</v>
      </c>
      <c r="Y93" s="9"/>
      <c r="Z93" s="9">
        <v>42840000</v>
      </c>
      <c r="AA93" s="9">
        <v>35822640</v>
      </c>
      <c r="AB93" s="9"/>
      <c r="AC93" s="9">
        <v>17280000</v>
      </c>
      <c r="AD93" s="9">
        <v>8539292</v>
      </c>
      <c r="AE93" s="9"/>
      <c r="AF93" s="9"/>
      <c r="AG93" s="9"/>
      <c r="AH93" s="9"/>
      <c r="AI93" s="9">
        <v>96790000</v>
      </c>
      <c r="AJ93" s="9">
        <v>111673764</v>
      </c>
      <c r="AK93" s="9"/>
      <c r="AL93" s="9">
        <v>141490000</v>
      </c>
      <c r="AM93" s="9">
        <v>135627138</v>
      </c>
      <c r="AN93" s="9"/>
      <c r="AO93" s="9"/>
      <c r="AP93" s="9"/>
      <c r="AQ93" s="9"/>
      <c r="AR93" s="9">
        <v>180500000</v>
      </c>
      <c r="AS93" s="9">
        <v>164985983</v>
      </c>
      <c r="AT93" s="9"/>
      <c r="AU93" s="9">
        <v>420900000</v>
      </c>
      <c r="AV93" s="9">
        <v>434624511</v>
      </c>
      <c r="AW93" s="9"/>
      <c r="AX93" s="9">
        <v>0</v>
      </c>
      <c r="AY93" s="9">
        <v>253599909</v>
      </c>
      <c r="AZ93" s="9"/>
      <c r="BA93" s="9"/>
      <c r="BB93" s="9"/>
      <c r="BC93" s="9"/>
      <c r="BD93" s="9">
        <v>1456500</v>
      </c>
      <c r="BE93" s="9">
        <v>311356</v>
      </c>
      <c r="BF93" s="9"/>
      <c r="BG93" s="9">
        <v>14181264</v>
      </c>
      <c r="BH93" s="9">
        <v>8236236</v>
      </c>
      <c r="BI93" s="9"/>
      <c r="BJ93" s="9">
        <v>0</v>
      </c>
      <c r="BK93" s="9">
        <v>3024008</v>
      </c>
      <c r="BL93" s="9"/>
      <c r="BM93" s="9">
        <v>119860000</v>
      </c>
      <c r="BN93" s="9">
        <v>115832170</v>
      </c>
      <c r="BO93" s="9"/>
      <c r="BP93" s="9">
        <v>6113268521</v>
      </c>
      <c r="BQ93" s="9" t="str">
        <f>(F93+I93+L93+O93+R93+U93+X93+AA93+AD93+AJ93+AM93+AS93+AV93+AY93+BE93+BH93+BK93+BN93)</f>
        <v>0</v>
      </c>
      <c r="BR93" s="10" t="str">
        <f>IFERROR(BQ93*100/BP93,0)</f>
        <v>0</v>
      </c>
    </row>
    <row r="95" spans="1:86">
      <c r="A95" s="4" t="s">
        <v>392</v>
      </c>
      <c r="B95" s="5" t="s">
        <v>393</v>
      </c>
      <c r="C95" s="3" t="s">
        <v>394</v>
      </c>
      <c r="D95">
        <v>0</v>
      </c>
      <c r="F95">
        <v>0</v>
      </c>
      <c r="G95" s="2" t="s">
        <v>43</v>
      </c>
      <c r="I95">
        <v>0</v>
      </c>
      <c r="J95" s="2" t="s">
        <v>43</v>
      </c>
      <c r="L95">
        <v>6905036</v>
      </c>
      <c r="M95" s="2" t="s">
        <v>43</v>
      </c>
      <c r="O95">
        <v>818904</v>
      </c>
      <c r="P95" s="2" t="s">
        <v>43</v>
      </c>
      <c r="R95">
        <v>211302</v>
      </c>
      <c r="S95" s="2" t="s">
        <v>43</v>
      </c>
      <c r="U95">
        <v>0</v>
      </c>
      <c r="V95" s="2" t="s">
        <v>43</v>
      </c>
      <c r="W95">
        <v>0</v>
      </c>
      <c r="X95">
        <v>0</v>
      </c>
      <c r="Y95" s="2" t="s">
        <v>43</v>
      </c>
      <c r="Z95">
        <v>0</v>
      </c>
      <c r="AA95">
        <v>0</v>
      </c>
      <c r="AB95" s="2" t="s">
        <v>43</v>
      </c>
      <c r="AC95">
        <v>0</v>
      </c>
      <c r="AD95">
        <v>0</v>
      </c>
      <c r="AE95" s="2" t="s">
        <v>43</v>
      </c>
      <c r="AI95">
        <v>0</v>
      </c>
      <c r="AJ95">
        <v>66320</v>
      </c>
      <c r="AK95" s="2" t="s">
        <v>43</v>
      </c>
      <c r="AL95">
        <v>0</v>
      </c>
      <c r="AM95">
        <v>0</v>
      </c>
      <c r="AN95" s="2" t="s">
        <v>43</v>
      </c>
      <c r="AR95">
        <v>0</v>
      </c>
      <c r="AS95">
        <v>0</v>
      </c>
      <c r="AT95" s="2" t="s">
        <v>43</v>
      </c>
      <c r="AU95">
        <v>0</v>
      </c>
      <c r="AV95">
        <v>0</v>
      </c>
      <c r="AW95" s="2" t="s">
        <v>43</v>
      </c>
      <c r="AX95">
        <v>0</v>
      </c>
      <c r="AY95">
        <v>75988</v>
      </c>
      <c r="AZ95" s="2" t="s">
        <v>43</v>
      </c>
      <c r="BE95">
        <v>0</v>
      </c>
      <c r="BF95" s="2" t="s">
        <v>43</v>
      </c>
      <c r="BH95">
        <v>0</v>
      </c>
      <c r="BI95" s="2" t="s">
        <v>43</v>
      </c>
      <c r="BK95">
        <v>0</v>
      </c>
      <c r="BL95" s="2" t="s">
        <v>43</v>
      </c>
      <c r="BM95">
        <v>0</v>
      </c>
      <c r="BN95">
        <v>0</v>
      </c>
      <c r="BO95" s="2" t="s">
        <v>43</v>
      </c>
      <c r="BP95">
        <v>0</v>
      </c>
      <c r="BQ95">
        <v>8077550</v>
      </c>
      <c r="BR95" t="str">
        <f>IFERROR(BQ95*100/BP95,0)</f>
        <v>0</v>
      </c>
    </row>
    <row r="96" spans="1:86">
      <c r="A96" s="3"/>
      <c r="B96" s="3"/>
      <c r="C96" s="3" t="s">
        <v>395</v>
      </c>
      <c r="D96">
        <v>0</v>
      </c>
      <c r="F96">
        <v>0</v>
      </c>
      <c r="I96">
        <v>0</v>
      </c>
      <c r="L96">
        <v>0</v>
      </c>
      <c r="O96">
        <v>0</v>
      </c>
      <c r="R96">
        <v>0</v>
      </c>
      <c r="U96">
        <v>0</v>
      </c>
      <c r="X96">
        <v>0</v>
      </c>
      <c r="AA96">
        <v>0</v>
      </c>
      <c r="AD96">
        <v>0</v>
      </c>
      <c r="AJ96">
        <v>0</v>
      </c>
      <c r="AM96">
        <v>0</v>
      </c>
      <c r="AS96">
        <v>0</v>
      </c>
      <c r="AV96">
        <v>0</v>
      </c>
      <c r="AY96">
        <v>0</v>
      </c>
      <c r="BE96">
        <v>0</v>
      </c>
      <c r="BH96">
        <v>0</v>
      </c>
      <c r="BK96">
        <v>0</v>
      </c>
      <c r="BN96">
        <v>0</v>
      </c>
      <c r="BP96">
        <v>0</v>
      </c>
      <c r="BQ96">
        <v>0</v>
      </c>
      <c r="BR96" t="str">
        <f>IFERROR(BQ96*100/BP96,0)</f>
        <v>0</v>
      </c>
    </row>
    <row r="97" spans="1:86">
      <c r="A97" s="3"/>
      <c r="B97" s="3"/>
      <c r="C97" s="3" t="s">
        <v>396</v>
      </c>
      <c r="D97" s="3">
        <v>0</v>
      </c>
      <c r="E97" s="3">
        <v>0</v>
      </c>
      <c r="F97" s="3">
        <v>0</v>
      </c>
      <c r="G97" s="5" t="s">
        <v>43</v>
      </c>
      <c r="H97" s="3">
        <v>0</v>
      </c>
      <c r="I97" s="3">
        <v>0</v>
      </c>
      <c r="J97" s="5" t="s">
        <v>43</v>
      </c>
      <c r="K97" s="3">
        <v>0</v>
      </c>
      <c r="L97" s="3">
        <v>6905036</v>
      </c>
      <c r="M97" s="5" t="s">
        <v>43</v>
      </c>
      <c r="N97" s="3">
        <v>0</v>
      </c>
      <c r="O97" s="3">
        <v>818904</v>
      </c>
      <c r="P97" s="5" t="s">
        <v>43</v>
      </c>
      <c r="Q97" s="3">
        <v>0</v>
      </c>
      <c r="R97" s="3">
        <v>211302</v>
      </c>
      <c r="S97" s="5" t="s">
        <v>43</v>
      </c>
      <c r="T97" s="3">
        <v>0</v>
      </c>
      <c r="U97" s="3">
        <v>0</v>
      </c>
      <c r="V97" s="5" t="s">
        <v>43</v>
      </c>
      <c r="W97" s="3">
        <v>0</v>
      </c>
      <c r="X97" s="3">
        <v>0</v>
      </c>
      <c r="Y97" s="5" t="s">
        <v>43</v>
      </c>
      <c r="Z97" s="3">
        <v>0</v>
      </c>
      <c r="AA97" s="3">
        <v>0</v>
      </c>
      <c r="AB97" s="5" t="s">
        <v>43</v>
      </c>
      <c r="AC97" s="3">
        <v>0</v>
      </c>
      <c r="AD97" s="3">
        <v>0</v>
      </c>
      <c r="AE97" s="5" t="s">
        <v>43</v>
      </c>
      <c r="AF97" s="3"/>
      <c r="AG97" s="3"/>
      <c r="AH97" s="3"/>
      <c r="AI97" s="3">
        <v>0</v>
      </c>
      <c r="AJ97" s="3">
        <v>66320</v>
      </c>
      <c r="AK97" s="5" t="s">
        <v>43</v>
      </c>
      <c r="AL97" s="3">
        <v>0</v>
      </c>
      <c r="AM97" s="3">
        <v>0</v>
      </c>
      <c r="AN97" s="5" t="s">
        <v>43</v>
      </c>
      <c r="AO97" s="3"/>
      <c r="AP97" s="3"/>
      <c r="AQ97" s="3"/>
      <c r="AR97" s="3">
        <v>0</v>
      </c>
      <c r="AS97" s="3">
        <v>0</v>
      </c>
      <c r="AT97" s="5" t="s">
        <v>43</v>
      </c>
      <c r="AU97" s="3">
        <v>0</v>
      </c>
      <c r="AV97" s="3">
        <v>0</v>
      </c>
      <c r="AW97" s="5" t="s">
        <v>43</v>
      </c>
      <c r="AX97" s="3">
        <v>0</v>
      </c>
      <c r="AY97" s="3">
        <v>75988</v>
      </c>
      <c r="AZ97" s="5" t="s">
        <v>43</v>
      </c>
      <c r="BA97" s="3"/>
      <c r="BB97" s="3"/>
      <c r="BC97" s="3"/>
      <c r="BD97" s="3">
        <v>0</v>
      </c>
      <c r="BE97" s="3">
        <v>0</v>
      </c>
      <c r="BF97" s="5" t="s">
        <v>43</v>
      </c>
      <c r="BG97" s="3">
        <v>0</v>
      </c>
      <c r="BH97" s="3">
        <v>0</v>
      </c>
      <c r="BI97" s="5" t="s">
        <v>43</v>
      </c>
      <c r="BJ97" s="3">
        <v>0</v>
      </c>
      <c r="BK97" s="3">
        <v>0</v>
      </c>
      <c r="BL97" s="5" t="s">
        <v>43</v>
      </c>
      <c r="BM97" s="3">
        <v>0</v>
      </c>
      <c r="BN97" s="3">
        <v>0</v>
      </c>
      <c r="BO97" s="5" t="s">
        <v>43</v>
      </c>
      <c r="BP97" s="3">
        <v>0</v>
      </c>
      <c r="BQ97" s="3" t="str">
        <f>BQ96+BQ95</f>
        <v>0</v>
      </c>
      <c r="BR97" s="3" t="str">
        <f>IFERROR(BQ97*100/BP97,0)</f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D97">
        <v>0</v>
      </c>
      <c r="CE97">
        <v>0</v>
      </c>
      <c r="CF97" t="str">
        <f>BQ97-BP97</f>
        <v>0</v>
      </c>
      <c r="CG97" t="str">
        <f>CE91-BW91+BZ91</f>
        <v>0</v>
      </c>
      <c r="CH97" t="str">
        <f>IFERROR(CE97*100/BP97,0)</f>
        <v>0</v>
      </c>
    </row>
    <row r="98" spans="1:86">
      <c r="A98" s="3"/>
    </row>
    <row r="99" spans="1:86">
      <c r="A99" s="3"/>
      <c r="B99" s="5" t="s">
        <v>397</v>
      </c>
      <c r="C99" s="3" t="s">
        <v>394</v>
      </c>
      <c r="D99">
        <v>123000000</v>
      </c>
      <c r="F99">
        <v>0</v>
      </c>
      <c r="G99" s="2" t="s">
        <v>43</v>
      </c>
      <c r="I99">
        <v>0</v>
      </c>
      <c r="J99" s="2" t="s">
        <v>43</v>
      </c>
      <c r="L99">
        <v>36970400</v>
      </c>
      <c r="M99" s="2" t="s">
        <v>77</v>
      </c>
      <c r="O99">
        <v>1291553</v>
      </c>
      <c r="P99" s="2" t="s">
        <v>112</v>
      </c>
      <c r="R99">
        <v>23619081</v>
      </c>
      <c r="S99" s="2" t="s">
        <v>75</v>
      </c>
      <c r="U99">
        <v>120267</v>
      </c>
      <c r="V99" s="2" t="s">
        <v>68</v>
      </c>
      <c r="W99">
        <v>3600000</v>
      </c>
      <c r="X99">
        <v>813961</v>
      </c>
      <c r="Y99" s="2" t="s">
        <v>245</v>
      </c>
      <c r="Z99">
        <v>5700000</v>
      </c>
      <c r="AA99">
        <v>395260</v>
      </c>
      <c r="AB99" s="2" t="s">
        <v>355</v>
      </c>
      <c r="AC99">
        <v>2600000</v>
      </c>
      <c r="AD99">
        <v>435787</v>
      </c>
      <c r="AE99" s="2" t="s">
        <v>264</v>
      </c>
      <c r="AI99">
        <v>1700000</v>
      </c>
      <c r="AJ99">
        <v>1110441</v>
      </c>
      <c r="AK99" s="2" t="s">
        <v>212</v>
      </c>
      <c r="AL99">
        <v>18700000</v>
      </c>
      <c r="AM99">
        <v>3098160</v>
      </c>
      <c r="AN99" s="2" t="s">
        <v>264</v>
      </c>
      <c r="AR99">
        <v>18200000</v>
      </c>
      <c r="AS99">
        <v>1351788</v>
      </c>
      <c r="AT99" s="2" t="s">
        <v>355</v>
      </c>
      <c r="AU99">
        <v>8300000</v>
      </c>
      <c r="AV99">
        <v>6109906</v>
      </c>
      <c r="AW99" s="2" t="s">
        <v>265</v>
      </c>
      <c r="AX99">
        <v>0</v>
      </c>
      <c r="AY99">
        <v>9143207</v>
      </c>
      <c r="AZ99" s="2" t="s">
        <v>43</v>
      </c>
      <c r="BE99">
        <v>0</v>
      </c>
      <c r="BF99" s="2" t="s">
        <v>43</v>
      </c>
      <c r="BH99">
        <v>0</v>
      </c>
      <c r="BI99" s="2" t="s">
        <v>43</v>
      </c>
      <c r="BK99">
        <v>0</v>
      </c>
      <c r="BL99" s="2" t="s">
        <v>43</v>
      </c>
      <c r="BM99">
        <v>2700000</v>
      </c>
      <c r="BN99">
        <v>394039</v>
      </c>
      <c r="BO99" s="2" t="s">
        <v>107</v>
      </c>
      <c r="BP99">
        <v>123000000</v>
      </c>
      <c r="BQ99">
        <v>84853850</v>
      </c>
      <c r="BR99" t="str">
        <f>IFERROR(BQ99*100/BP99,0)</f>
        <v>0</v>
      </c>
    </row>
    <row r="100" spans="1:86">
      <c r="A100" s="3"/>
      <c r="B100" s="3"/>
      <c r="C100" s="3" t="s">
        <v>395</v>
      </c>
      <c r="D100">
        <v>117700000</v>
      </c>
      <c r="F100">
        <v>0</v>
      </c>
      <c r="I100">
        <v>126000</v>
      </c>
      <c r="L100">
        <v>0</v>
      </c>
      <c r="O100">
        <v>0</v>
      </c>
      <c r="R100">
        <v>71864045</v>
      </c>
      <c r="U100">
        <v>0</v>
      </c>
      <c r="X100">
        <v>300707</v>
      </c>
      <c r="AA100">
        <v>1631770</v>
      </c>
      <c r="AD100">
        <v>492553</v>
      </c>
      <c r="AJ100">
        <v>133840</v>
      </c>
      <c r="AM100">
        <v>10955424</v>
      </c>
      <c r="AS100">
        <v>13222629</v>
      </c>
      <c r="AV100">
        <v>15441411</v>
      </c>
      <c r="AY100">
        <v>23230996</v>
      </c>
      <c r="BE100">
        <v>0</v>
      </c>
      <c r="BH100">
        <v>0</v>
      </c>
      <c r="BK100">
        <v>0</v>
      </c>
      <c r="BN100">
        <v>3849391</v>
      </c>
      <c r="BP100">
        <v>117700000</v>
      </c>
      <c r="BQ100">
        <v>141248766</v>
      </c>
      <c r="BR100" t="str">
        <f>IFERROR(BQ100*100/BP100,0)</f>
        <v>0</v>
      </c>
    </row>
    <row r="101" spans="1:86">
      <c r="A101" s="3"/>
      <c r="B101" s="3"/>
      <c r="C101" s="3" t="s">
        <v>398</v>
      </c>
      <c r="D101" s="3">
        <v>240700000</v>
      </c>
      <c r="E101" s="3">
        <v>832477</v>
      </c>
      <c r="F101" s="3">
        <v>0</v>
      </c>
      <c r="G101" s="5" t="s">
        <v>43</v>
      </c>
      <c r="H101" s="3">
        <v>195266</v>
      </c>
      <c r="I101" s="3">
        <v>126000</v>
      </c>
      <c r="J101" s="5" t="s">
        <v>212</v>
      </c>
      <c r="K101" s="3">
        <v>63894090</v>
      </c>
      <c r="L101" s="3">
        <v>36970400</v>
      </c>
      <c r="M101" s="5" t="s">
        <v>77</v>
      </c>
      <c r="N101" s="3">
        <v>2474467</v>
      </c>
      <c r="O101" s="3">
        <v>1291553</v>
      </c>
      <c r="P101" s="5" t="s">
        <v>112</v>
      </c>
      <c r="Q101" s="3">
        <v>25163788</v>
      </c>
      <c r="R101" s="3">
        <v>95483126</v>
      </c>
      <c r="S101" s="5" t="s">
        <v>399</v>
      </c>
      <c r="T101" s="3">
        <v>1308999</v>
      </c>
      <c r="U101" s="3">
        <v>120267</v>
      </c>
      <c r="V101" s="5" t="s">
        <v>68</v>
      </c>
      <c r="W101" s="3">
        <v>3600000</v>
      </c>
      <c r="X101" s="3">
        <v>1114668</v>
      </c>
      <c r="Y101" s="5" t="s">
        <v>270</v>
      </c>
      <c r="Z101" s="3">
        <v>5700000</v>
      </c>
      <c r="AA101" s="3">
        <v>2027030</v>
      </c>
      <c r="AB101" s="5" t="s">
        <v>62</v>
      </c>
      <c r="AC101" s="3">
        <v>2600000</v>
      </c>
      <c r="AD101" s="3">
        <v>928340</v>
      </c>
      <c r="AE101" s="5" t="s">
        <v>62</v>
      </c>
      <c r="AF101" s="3"/>
      <c r="AG101" s="3"/>
      <c r="AH101" s="3"/>
      <c r="AI101" s="3">
        <v>1700000</v>
      </c>
      <c r="AJ101" s="3">
        <v>1244281</v>
      </c>
      <c r="AK101" s="5" t="s">
        <v>164</v>
      </c>
      <c r="AL101" s="3">
        <v>18700000</v>
      </c>
      <c r="AM101" s="3">
        <v>14053584</v>
      </c>
      <c r="AN101" s="5" t="s">
        <v>322</v>
      </c>
      <c r="AO101" s="3"/>
      <c r="AP101" s="3"/>
      <c r="AQ101" s="3"/>
      <c r="AR101" s="3">
        <v>18200000</v>
      </c>
      <c r="AS101" s="3">
        <v>14574417</v>
      </c>
      <c r="AT101" s="5" t="s">
        <v>49</v>
      </c>
      <c r="AU101" s="3">
        <v>8300000</v>
      </c>
      <c r="AV101" s="3">
        <v>6109906</v>
      </c>
      <c r="AW101" s="5" t="s">
        <v>265</v>
      </c>
      <c r="AX101" s="3">
        <v>0</v>
      </c>
      <c r="AY101" s="3">
        <v>32374203</v>
      </c>
      <c r="AZ101" s="5" t="s">
        <v>43</v>
      </c>
      <c r="BA101" s="3"/>
      <c r="BB101" s="3"/>
      <c r="BC101" s="3"/>
      <c r="BD101" s="3">
        <v>0</v>
      </c>
      <c r="BE101" s="3">
        <v>0</v>
      </c>
      <c r="BF101" s="5" t="s">
        <v>43</v>
      </c>
      <c r="BG101" s="3">
        <v>0</v>
      </c>
      <c r="BH101" s="3">
        <v>0</v>
      </c>
      <c r="BI101" s="5" t="s">
        <v>43</v>
      </c>
      <c r="BJ101" s="3">
        <v>0</v>
      </c>
      <c r="BK101" s="3">
        <v>0</v>
      </c>
      <c r="BL101" s="5" t="s">
        <v>43</v>
      </c>
      <c r="BM101" s="3">
        <v>2700000</v>
      </c>
      <c r="BN101" s="3">
        <v>4243430</v>
      </c>
      <c r="BO101" s="5" t="s">
        <v>400</v>
      </c>
      <c r="BP101" s="3">
        <v>240700000</v>
      </c>
      <c r="BQ101" s="3" t="str">
        <f>BQ100+BQ99</f>
        <v>0</v>
      </c>
      <c r="BR101" s="3" t="str">
        <f>IFERROR(BQ101*100/BP101,0)</f>
        <v>0</v>
      </c>
      <c r="BU101">
        <v>13379070</v>
      </c>
      <c r="BV101">
        <v>1030215</v>
      </c>
      <c r="BW101">
        <v>0</v>
      </c>
      <c r="BX101">
        <v>0</v>
      </c>
      <c r="BY101">
        <v>-31492</v>
      </c>
      <c r="BZ101">
        <v>0</v>
      </c>
      <c r="CA101">
        <v>0</v>
      </c>
      <c r="CB101">
        <v>0</v>
      </c>
      <c r="CD101">
        <v>0</v>
      </c>
      <c r="CE101">
        <v>0</v>
      </c>
      <c r="CF101" t="str">
        <f>BQ101-BP101</f>
        <v>0</v>
      </c>
      <c r="CG101" t="str">
        <f>CE91-BW91+BZ91</f>
        <v>0</v>
      </c>
      <c r="CH101" t="str">
        <f>IFERROR(CE101*100/BP101,0)</f>
        <v>0</v>
      </c>
    </row>
    <row r="102" spans="1:86">
      <c r="A102" s="3"/>
    </row>
    <row r="103" spans="1:86">
      <c r="A103" s="3"/>
      <c r="B103" s="5" t="s">
        <v>401</v>
      </c>
      <c r="C103" s="3" t="s">
        <v>394</v>
      </c>
      <c r="D103">
        <v>59100000</v>
      </c>
      <c r="F103">
        <v>0</v>
      </c>
      <c r="G103" s="2" t="s">
        <v>43</v>
      </c>
      <c r="I103">
        <v>43500</v>
      </c>
      <c r="J103" s="2" t="s">
        <v>80</v>
      </c>
      <c r="L103">
        <v>40003705</v>
      </c>
      <c r="M103" s="2" t="s">
        <v>402</v>
      </c>
      <c r="O103">
        <v>582531</v>
      </c>
      <c r="P103" s="2" t="s">
        <v>52</v>
      </c>
      <c r="R103">
        <v>6106814</v>
      </c>
      <c r="S103" s="2" t="s">
        <v>229</v>
      </c>
      <c r="U103">
        <v>265073</v>
      </c>
      <c r="V103" s="2" t="s">
        <v>292</v>
      </c>
      <c r="W103">
        <v>1200000</v>
      </c>
      <c r="X103">
        <v>82098</v>
      </c>
      <c r="Y103" s="2" t="s">
        <v>355</v>
      </c>
      <c r="Z103">
        <v>2600000</v>
      </c>
      <c r="AA103">
        <v>280886</v>
      </c>
      <c r="AB103" s="2" t="s">
        <v>116</v>
      </c>
      <c r="AC103">
        <v>700000</v>
      </c>
      <c r="AD103">
        <v>0</v>
      </c>
      <c r="AE103" s="2" t="s">
        <v>43</v>
      </c>
      <c r="AI103">
        <v>1300000</v>
      </c>
      <c r="AJ103">
        <v>241246</v>
      </c>
      <c r="AK103" s="2" t="s">
        <v>58</v>
      </c>
      <c r="AL103">
        <v>4800000</v>
      </c>
      <c r="AM103">
        <v>328186</v>
      </c>
      <c r="AN103" s="2" t="s">
        <v>355</v>
      </c>
      <c r="AR103">
        <v>5500000</v>
      </c>
      <c r="AS103">
        <v>780450</v>
      </c>
      <c r="AT103" s="2" t="s">
        <v>257</v>
      </c>
      <c r="AU103">
        <v>2500000</v>
      </c>
      <c r="AV103">
        <v>2884540</v>
      </c>
      <c r="AW103" s="2" t="s">
        <v>217</v>
      </c>
      <c r="AX103">
        <v>0</v>
      </c>
      <c r="AY103">
        <v>930748</v>
      </c>
      <c r="AZ103" s="2" t="s">
        <v>43</v>
      </c>
      <c r="BE103">
        <v>0</v>
      </c>
      <c r="BF103" s="2" t="s">
        <v>43</v>
      </c>
      <c r="BH103">
        <v>0</v>
      </c>
      <c r="BI103" s="2" t="s">
        <v>43</v>
      </c>
      <c r="BK103">
        <v>0</v>
      </c>
      <c r="BL103" s="2" t="s">
        <v>43</v>
      </c>
      <c r="BM103">
        <v>1900000</v>
      </c>
      <c r="BN103">
        <v>898638</v>
      </c>
      <c r="BO103" s="2" t="s">
        <v>81</v>
      </c>
      <c r="BP103">
        <v>59100000</v>
      </c>
      <c r="BQ103">
        <v>53428415</v>
      </c>
      <c r="BR103" t="str">
        <f>IFERROR(BQ103*100/BP103,0)</f>
        <v>0</v>
      </c>
    </row>
    <row r="104" spans="1:86">
      <c r="A104" s="3"/>
      <c r="B104" s="3"/>
      <c r="C104" s="3" t="s">
        <v>395</v>
      </c>
      <c r="D104">
        <v>90700000</v>
      </c>
      <c r="F104">
        <v>266973</v>
      </c>
      <c r="I104">
        <v>199936</v>
      </c>
      <c r="L104">
        <v>20108804</v>
      </c>
      <c r="O104">
        <v>0</v>
      </c>
      <c r="R104">
        <v>56138558</v>
      </c>
      <c r="U104">
        <v>0</v>
      </c>
      <c r="X104">
        <v>709945</v>
      </c>
      <c r="AA104">
        <v>4012823</v>
      </c>
      <c r="AD104">
        <v>661655</v>
      </c>
      <c r="AJ104">
        <v>0</v>
      </c>
      <c r="AM104">
        <v>7563476</v>
      </c>
      <c r="AS104">
        <v>5599541</v>
      </c>
      <c r="AV104">
        <v>1310395</v>
      </c>
      <c r="AY104">
        <v>5533714</v>
      </c>
      <c r="BE104">
        <v>0</v>
      </c>
      <c r="BH104">
        <v>0</v>
      </c>
      <c r="BK104">
        <v>61589</v>
      </c>
      <c r="BN104">
        <v>898513</v>
      </c>
      <c r="BP104">
        <v>90700000</v>
      </c>
      <c r="BQ104">
        <v>103065922</v>
      </c>
      <c r="BR104" t="str">
        <f>IFERROR(BQ104*100/BP104,0)</f>
        <v>0</v>
      </c>
    </row>
    <row r="105" spans="1:86">
      <c r="A105" s="3"/>
      <c r="B105" s="3"/>
      <c r="C105" s="3" t="s">
        <v>403</v>
      </c>
      <c r="D105" s="3">
        <v>149800000</v>
      </c>
      <c r="E105" s="3">
        <v>399995</v>
      </c>
      <c r="F105" s="3">
        <v>266973</v>
      </c>
      <c r="G105" s="5" t="s">
        <v>218</v>
      </c>
      <c r="H105" s="3">
        <v>93823</v>
      </c>
      <c r="I105" s="3">
        <v>243436</v>
      </c>
      <c r="J105" s="5" t="s">
        <v>55</v>
      </c>
      <c r="K105" s="3">
        <v>30700331</v>
      </c>
      <c r="L105" s="3">
        <v>60112509</v>
      </c>
      <c r="M105" s="5" t="s">
        <v>404</v>
      </c>
      <c r="N105" s="3">
        <v>1188951</v>
      </c>
      <c r="O105" s="3">
        <v>582531</v>
      </c>
      <c r="P105" s="5" t="s">
        <v>52</v>
      </c>
      <c r="Q105" s="3">
        <v>12090893</v>
      </c>
      <c r="R105" s="3">
        <v>62245372</v>
      </c>
      <c r="S105" s="5" t="s">
        <v>405</v>
      </c>
      <c r="T105" s="3">
        <v>628958</v>
      </c>
      <c r="U105" s="3">
        <v>265073</v>
      </c>
      <c r="V105" s="5" t="s">
        <v>292</v>
      </c>
      <c r="W105" s="3">
        <v>1200000</v>
      </c>
      <c r="X105" s="3">
        <v>792043</v>
      </c>
      <c r="Y105" s="5" t="s">
        <v>188</v>
      </c>
      <c r="Z105" s="3">
        <v>2600000</v>
      </c>
      <c r="AA105" s="3">
        <v>4293709</v>
      </c>
      <c r="AB105" s="5" t="s">
        <v>406</v>
      </c>
      <c r="AC105" s="3">
        <v>700000</v>
      </c>
      <c r="AD105" s="3">
        <v>661655</v>
      </c>
      <c r="AE105" s="5" t="s">
        <v>285</v>
      </c>
      <c r="AF105" s="3"/>
      <c r="AG105" s="3"/>
      <c r="AH105" s="3"/>
      <c r="AI105" s="3">
        <v>1300000</v>
      </c>
      <c r="AJ105" s="3">
        <v>241246</v>
      </c>
      <c r="AK105" s="5" t="s">
        <v>58</v>
      </c>
      <c r="AL105" s="3">
        <v>4800000</v>
      </c>
      <c r="AM105" s="3">
        <v>7891662</v>
      </c>
      <c r="AN105" s="5" t="s">
        <v>407</v>
      </c>
      <c r="AO105" s="3"/>
      <c r="AP105" s="3"/>
      <c r="AQ105" s="3"/>
      <c r="AR105" s="3">
        <v>5500000</v>
      </c>
      <c r="AS105" s="3">
        <v>6379991</v>
      </c>
      <c r="AT105" s="5" t="s">
        <v>408</v>
      </c>
      <c r="AU105" s="3">
        <v>2500000</v>
      </c>
      <c r="AV105" s="3">
        <v>2884540</v>
      </c>
      <c r="AW105" s="5" t="s">
        <v>217</v>
      </c>
      <c r="AX105" s="3">
        <v>0</v>
      </c>
      <c r="AY105" s="3">
        <v>6464462</v>
      </c>
      <c r="AZ105" s="5" t="s">
        <v>43</v>
      </c>
      <c r="BA105" s="3"/>
      <c r="BB105" s="3"/>
      <c r="BC105" s="3"/>
      <c r="BD105" s="3">
        <v>0</v>
      </c>
      <c r="BE105" s="3">
        <v>0</v>
      </c>
      <c r="BF105" s="5" t="s">
        <v>43</v>
      </c>
      <c r="BG105" s="3">
        <v>0</v>
      </c>
      <c r="BH105" s="3">
        <v>0</v>
      </c>
      <c r="BI105" s="5" t="s">
        <v>43</v>
      </c>
      <c r="BJ105" s="3">
        <v>0</v>
      </c>
      <c r="BK105" s="3">
        <v>61589</v>
      </c>
      <c r="BL105" s="5" t="s">
        <v>43</v>
      </c>
      <c r="BM105" s="3">
        <v>1900000</v>
      </c>
      <c r="BN105" s="3">
        <v>1797151</v>
      </c>
      <c r="BO105" s="5" t="s">
        <v>285</v>
      </c>
      <c r="BP105" s="3">
        <v>149800000</v>
      </c>
      <c r="BQ105" s="3" t="str">
        <f>BQ104+BQ103</f>
        <v>0</v>
      </c>
      <c r="BR105" s="3" t="str">
        <f>IFERROR(BQ105*100/BP105,0)</f>
        <v>0</v>
      </c>
      <c r="BU105">
        <v>16736881</v>
      </c>
      <c r="BV105">
        <v>2165822</v>
      </c>
      <c r="BW105">
        <v>0</v>
      </c>
      <c r="BX105">
        <v>0</v>
      </c>
      <c r="BY105">
        <v>-55397</v>
      </c>
      <c r="BZ105">
        <v>0</v>
      </c>
      <c r="CA105">
        <v>0</v>
      </c>
      <c r="CB105">
        <v>0</v>
      </c>
      <c r="CD105">
        <v>0</v>
      </c>
      <c r="CE105">
        <v>0</v>
      </c>
      <c r="CF105" t="str">
        <f>BQ105-BP105</f>
        <v>0</v>
      </c>
      <c r="CG105" t="str">
        <f>CE91-BW91+BZ91</f>
        <v>0</v>
      </c>
      <c r="CH105" t="str">
        <f>IFERROR(CE105*100/BP105,0)</f>
        <v>0</v>
      </c>
    </row>
    <row r="106" spans="1:86">
      <c r="A106" s="3"/>
    </row>
    <row r="107" spans="1:86">
      <c r="A107" s="3"/>
      <c r="B107" s="5" t="s">
        <v>409</v>
      </c>
      <c r="C107" s="3" t="s">
        <v>394</v>
      </c>
      <c r="D107">
        <v>36700000</v>
      </c>
      <c r="F107">
        <v>0</v>
      </c>
      <c r="G107" s="2" t="s">
        <v>43</v>
      </c>
      <c r="I107">
        <v>0</v>
      </c>
      <c r="J107" s="2" t="s">
        <v>43</v>
      </c>
      <c r="L107">
        <v>24845968</v>
      </c>
      <c r="M107" s="2" t="s">
        <v>402</v>
      </c>
      <c r="O107">
        <v>498089</v>
      </c>
      <c r="P107" s="2" t="s">
        <v>218</v>
      </c>
      <c r="R107">
        <v>5906814</v>
      </c>
      <c r="S107" s="2" t="s">
        <v>242</v>
      </c>
      <c r="U107">
        <v>195965</v>
      </c>
      <c r="V107" s="2" t="s">
        <v>105</v>
      </c>
      <c r="W107">
        <v>1000000</v>
      </c>
      <c r="X107">
        <v>89730</v>
      </c>
      <c r="Y107" s="2" t="s">
        <v>68</v>
      </c>
      <c r="Z107">
        <v>2400000</v>
      </c>
      <c r="AA107">
        <v>209054</v>
      </c>
      <c r="AB107" s="2" t="s">
        <v>68</v>
      </c>
      <c r="AC107">
        <v>1800000</v>
      </c>
      <c r="AD107">
        <v>0</v>
      </c>
      <c r="AE107" s="2" t="s">
        <v>43</v>
      </c>
      <c r="AI107">
        <v>1400000</v>
      </c>
      <c r="AJ107">
        <v>425978</v>
      </c>
      <c r="AK107" s="2" t="s">
        <v>231</v>
      </c>
      <c r="AL107">
        <v>4800000</v>
      </c>
      <c r="AM107">
        <v>61762</v>
      </c>
      <c r="AN107" s="2" t="s">
        <v>109</v>
      </c>
      <c r="AR107">
        <v>4100000</v>
      </c>
      <c r="AS107">
        <v>202251</v>
      </c>
      <c r="AT107" s="2" t="s">
        <v>216</v>
      </c>
      <c r="AU107">
        <v>2700000</v>
      </c>
      <c r="AV107">
        <v>1670935</v>
      </c>
      <c r="AW107" s="2" t="s">
        <v>247</v>
      </c>
      <c r="AX107">
        <v>0</v>
      </c>
      <c r="AY107">
        <v>616038</v>
      </c>
      <c r="AZ107" s="2" t="s">
        <v>43</v>
      </c>
      <c r="BE107">
        <v>0</v>
      </c>
      <c r="BF107" s="2" t="s">
        <v>43</v>
      </c>
      <c r="BH107">
        <v>0</v>
      </c>
      <c r="BI107" s="2" t="s">
        <v>43</v>
      </c>
      <c r="BK107">
        <v>0</v>
      </c>
      <c r="BL107" s="2" t="s">
        <v>43</v>
      </c>
      <c r="BM107">
        <v>1800000</v>
      </c>
      <c r="BN107">
        <v>0</v>
      </c>
      <c r="BO107" s="2" t="s">
        <v>43</v>
      </c>
      <c r="BP107">
        <v>36700000</v>
      </c>
      <c r="BQ107">
        <v>34722584</v>
      </c>
      <c r="BR107" t="str">
        <f>IFERROR(BQ107*100/BP107,0)</f>
        <v>0</v>
      </c>
    </row>
    <row r="108" spans="1:86">
      <c r="A108" s="3"/>
      <c r="B108" s="3"/>
      <c r="C108" s="3" t="s">
        <v>395</v>
      </c>
      <c r="D108">
        <v>76700000</v>
      </c>
      <c r="F108">
        <v>58158</v>
      </c>
      <c r="I108">
        <v>18000</v>
      </c>
      <c r="L108">
        <v>0</v>
      </c>
      <c r="O108">
        <v>0</v>
      </c>
      <c r="R108">
        <v>41419407</v>
      </c>
      <c r="U108">
        <v>0</v>
      </c>
      <c r="X108">
        <v>262773</v>
      </c>
      <c r="AA108">
        <v>2396778</v>
      </c>
      <c r="AD108">
        <v>2041114</v>
      </c>
      <c r="AJ108">
        <v>146412</v>
      </c>
      <c r="AM108">
        <v>4911058</v>
      </c>
      <c r="AS108">
        <v>6846871</v>
      </c>
      <c r="AV108">
        <v>6405368</v>
      </c>
      <c r="AY108">
        <v>10413516</v>
      </c>
      <c r="BE108">
        <v>0</v>
      </c>
      <c r="BH108">
        <v>0</v>
      </c>
      <c r="BK108">
        <v>24636</v>
      </c>
      <c r="BN108">
        <v>1869183</v>
      </c>
      <c r="BP108">
        <v>76700000</v>
      </c>
      <c r="BQ108">
        <v>76813274</v>
      </c>
      <c r="BR108" t="str">
        <f>IFERROR(BQ108*100/BP108,0)</f>
        <v>0</v>
      </c>
    </row>
    <row r="109" spans="1:86">
      <c r="A109" s="3"/>
      <c r="B109" s="3"/>
      <c r="C109" s="3" t="s">
        <v>410</v>
      </c>
      <c r="D109" s="3">
        <v>113400000</v>
      </c>
      <c r="E109" s="3">
        <v>248389</v>
      </c>
      <c r="F109" s="3">
        <v>58158</v>
      </c>
      <c r="G109" s="5" t="s">
        <v>245</v>
      </c>
      <c r="H109" s="3">
        <v>58262</v>
      </c>
      <c r="I109" s="3">
        <v>18000</v>
      </c>
      <c r="J109" s="5" t="s">
        <v>270</v>
      </c>
      <c r="K109" s="3">
        <v>19064334</v>
      </c>
      <c r="L109" s="3">
        <v>24845968</v>
      </c>
      <c r="M109" s="5" t="s">
        <v>402</v>
      </c>
      <c r="N109" s="3">
        <v>738316</v>
      </c>
      <c r="O109" s="3">
        <v>498089</v>
      </c>
      <c r="P109" s="5" t="s">
        <v>218</v>
      </c>
      <c r="Q109" s="3">
        <v>7508219</v>
      </c>
      <c r="R109" s="3">
        <v>47326221</v>
      </c>
      <c r="S109" s="5" t="s">
        <v>411</v>
      </c>
      <c r="T109" s="3">
        <v>390571</v>
      </c>
      <c r="U109" s="3">
        <v>195965</v>
      </c>
      <c r="V109" s="5" t="s">
        <v>105</v>
      </c>
      <c r="W109" s="3">
        <v>1000000</v>
      </c>
      <c r="X109" s="3">
        <v>352503</v>
      </c>
      <c r="Y109" s="5" t="s">
        <v>139</v>
      </c>
      <c r="Z109" s="3">
        <v>2400000</v>
      </c>
      <c r="AA109" s="3">
        <v>2605832</v>
      </c>
      <c r="AB109" s="5" t="s">
        <v>283</v>
      </c>
      <c r="AC109" s="3">
        <v>1800000</v>
      </c>
      <c r="AD109" s="3">
        <v>2041114</v>
      </c>
      <c r="AE109" s="5" t="s">
        <v>232</v>
      </c>
      <c r="AF109" s="3"/>
      <c r="AG109" s="3"/>
      <c r="AH109" s="3"/>
      <c r="AI109" s="3">
        <v>1400000</v>
      </c>
      <c r="AJ109" s="3">
        <v>572390</v>
      </c>
      <c r="AK109" s="5" t="s">
        <v>115</v>
      </c>
      <c r="AL109" s="3">
        <v>4800000</v>
      </c>
      <c r="AM109" s="3">
        <v>4972820</v>
      </c>
      <c r="AN109" s="5" t="s">
        <v>274</v>
      </c>
      <c r="AO109" s="3"/>
      <c r="AP109" s="3"/>
      <c r="AQ109" s="3"/>
      <c r="AR109" s="3">
        <v>4100000</v>
      </c>
      <c r="AS109" s="3">
        <v>7049122</v>
      </c>
      <c r="AT109" s="5" t="s">
        <v>412</v>
      </c>
      <c r="AU109" s="3">
        <v>2700000</v>
      </c>
      <c r="AV109" s="3">
        <v>1670935</v>
      </c>
      <c r="AW109" s="5" t="s">
        <v>247</v>
      </c>
      <c r="AX109" s="3">
        <v>0</v>
      </c>
      <c r="AY109" s="3">
        <v>11029554</v>
      </c>
      <c r="AZ109" s="5" t="s">
        <v>43</v>
      </c>
      <c r="BA109" s="3"/>
      <c r="BB109" s="3"/>
      <c r="BC109" s="3"/>
      <c r="BD109" s="3">
        <v>0</v>
      </c>
      <c r="BE109" s="3">
        <v>0</v>
      </c>
      <c r="BF109" s="5" t="s">
        <v>43</v>
      </c>
      <c r="BG109" s="3">
        <v>0</v>
      </c>
      <c r="BH109" s="3">
        <v>0</v>
      </c>
      <c r="BI109" s="5" t="s">
        <v>43</v>
      </c>
      <c r="BJ109" s="3">
        <v>0</v>
      </c>
      <c r="BK109" s="3">
        <v>24636</v>
      </c>
      <c r="BL109" s="5" t="s">
        <v>43</v>
      </c>
      <c r="BM109" s="3">
        <v>1800000</v>
      </c>
      <c r="BN109" s="3">
        <v>1869183</v>
      </c>
      <c r="BO109" s="5" t="s">
        <v>274</v>
      </c>
      <c r="BP109" s="3">
        <v>113400000</v>
      </c>
      <c r="BQ109" s="3" t="str">
        <f>BQ108+BQ107</f>
        <v>0</v>
      </c>
      <c r="BR109" s="3" t="str">
        <f>IFERROR(BQ109*100/BP109,0)</f>
        <v>0</v>
      </c>
      <c r="BU109">
        <v>1608498</v>
      </c>
      <c r="BV109">
        <v>116820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0</v>
      </c>
      <c r="CE109">
        <v>0</v>
      </c>
      <c r="CF109" t="str">
        <f>BQ109-BP109</f>
        <v>0</v>
      </c>
      <c r="CG109" t="str">
        <f>CE91-BW91+BZ91</f>
        <v>0</v>
      </c>
      <c r="CH109" t="str">
        <f>IFERROR(CE109*100/BP109,0)</f>
        <v>0</v>
      </c>
    </row>
    <row r="110" spans="1:86">
      <c r="A110" s="3"/>
    </row>
    <row r="111" spans="1:86">
      <c r="A111" s="3"/>
      <c r="B111" s="5" t="s">
        <v>413</v>
      </c>
      <c r="C111" s="3" t="s">
        <v>394</v>
      </c>
      <c r="D111">
        <v>58300000</v>
      </c>
      <c r="F111">
        <v>19386</v>
      </c>
      <c r="G111" s="2" t="s">
        <v>216</v>
      </c>
      <c r="I111">
        <v>67600</v>
      </c>
      <c r="J111" s="2" t="s">
        <v>164</v>
      </c>
      <c r="L111">
        <v>30045477</v>
      </c>
      <c r="M111" s="2" t="s">
        <v>156</v>
      </c>
      <c r="O111">
        <v>1382461</v>
      </c>
      <c r="P111" s="2" t="s">
        <v>250</v>
      </c>
      <c r="R111">
        <v>10840368</v>
      </c>
      <c r="S111" s="2" t="s">
        <v>149</v>
      </c>
      <c r="U111">
        <v>438527</v>
      </c>
      <c r="V111" s="2" t="s">
        <v>179</v>
      </c>
      <c r="W111">
        <v>900000</v>
      </c>
      <c r="X111">
        <v>816693</v>
      </c>
      <c r="Y111" s="2" t="s">
        <v>149</v>
      </c>
      <c r="Z111">
        <v>1900000</v>
      </c>
      <c r="AA111">
        <v>672750</v>
      </c>
      <c r="AB111" s="2" t="s">
        <v>139</v>
      </c>
      <c r="AC111">
        <v>400000</v>
      </c>
      <c r="AD111">
        <v>0</v>
      </c>
      <c r="AE111" s="2" t="s">
        <v>43</v>
      </c>
      <c r="AI111">
        <v>2000000</v>
      </c>
      <c r="AJ111">
        <v>694530</v>
      </c>
      <c r="AK111" s="2" t="s">
        <v>139</v>
      </c>
      <c r="AL111">
        <v>2000000</v>
      </c>
      <c r="AM111">
        <v>1411598</v>
      </c>
      <c r="AN111" s="2" t="s">
        <v>179</v>
      </c>
      <c r="AR111">
        <v>2000000</v>
      </c>
      <c r="AS111">
        <v>712782</v>
      </c>
      <c r="AT111" s="2" t="s">
        <v>62</v>
      </c>
      <c r="AU111">
        <v>2300000</v>
      </c>
      <c r="AV111">
        <v>3261591</v>
      </c>
      <c r="AW111" s="2" t="s">
        <v>118</v>
      </c>
      <c r="AX111">
        <v>0</v>
      </c>
      <c r="AY111">
        <v>2953515</v>
      </c>
      <c r="AZ111" s="2" t="s">
        <v>43</v>
      </c>
      <c r="BE111">
        <v>0</v>
      </c>
      <c r="BF111" s="2" t="s">
        <v>43</v>
      </c>
      <c r="BH111">
        <v>0</v>
      </c>
      <c r="BI111" s="2" t="s">
        <v>43</v>
      </c>
      <c r="BK111">
        <v>0</v>
      </c>
      <c r="BL111" s="2" t="s">
        <v>43</v>
      </c>
      <c r="BM111">
        <v>900000</v>
      </c>
      <c r="BN111">
        <v>716500</v>
      </c>
      <c r="BO111" s="2" t="s">
        <v>49</v>
      </c>
      <c r="BP111">
        <v>58300000</v>
      </c>
      <c r="BQ111">
        <v>54033778</v>
      </c>
      <c r="BR111" t="str">
        <f>IFERROR(BQ111*100/BP111,0)</f>
        <v>0</v>
      </c>
    </row>
    <row r="112" spans="1:86">
      <c r="A112" s="3"/>
      <c r="B112" s="3"/>
      <c r="C112" s="3" t="s">
        <v>395</v>
      </c>
      <c r="D112">
        <v>53600000</v>
      </c>
      <c r="F112">
        <v>135384</v>
      </c>
      <c r="I112">
        <v>302693</v>
      </c>
      <c r="L112">
        <v>0</v>
      </c>
      <c r="O112">
        <v>0</v>
      </c>
      <c r="R112">
        <v>36912280</v>
      </c>
      <c r="U112">
        <v>0</v>
      </c>
      <c r="X112">
        <v>82815</v>
      </c>
      <c r="AA112">
        <v>2217483</v>
      </c>
      <c r="AD112">
        <v>0</v>
      </c>
      <c r="AJ112">
        <v>1126067</v>
      </c>
      <c r="AM112">
        <v>7663198</v>
      </c>
      <c r="AS112">
        <v>4047646</v>
      </c>
      <c r="AV112">
        <v>1934601</v>
      </c>
      <c r="AY112">
        <v>4626991</v>
      </c>
      <c r="BE112">
        <v>0</v>
      </c>
      <c r="BH112">
        <v>0</v>
      </c>
      <c r="BK112">
        <v>0</v>
      </c>
      <c r="BN112">
        <v>7308103</v>
      </c>
      <c r="BP112">
        <v>53600000</v>
      </c>
      <c r="BQ112">
        <v>66357261</v>
      </c>
      <c r="BR112" t="str">
        <f>IFERROR(BQ112*100/BP112,0)</f>
        <v>0</v>
      </c>
    </row>
    <row r="113" spans="1:86">
      <c r="A113" s="3"/>
      <c r="B113" s="3"/>
      <c r="C113" s="3" t="s">
        <v>414</v>
      </c>
      <c r="D113" s="3">
        <v>111900000</v>
      </c>
      <c r="E113" s="3">
        <v>394580</v>
      </c>
      <c r="F113" s="3">
        <v>154770</v>
      </c>
      <c r="G113" s="5" t="s">
        <v>94</v>
      </c>
      <c r="H113" s="3">
        <v>92553</v>
      </c>
      <c r="I113" s="3">
        <v>370293</v>
      </c>
      <c r="J113" s="5" t="s">
        <v>415</v>
      </c>
      <c r="K113" s="3">
        <v>30284760</v>
      </c>
      <c r="L113" s="3">
        <v>30045477</v>
      </c>
      <c r="M113" s="5" t="s">
        <v>156</v>
      </c>
      <c r="N113" s="3">
        <v>1172857</v>
      </c>
      <c r="O113" s="3">
        <v>1382461</v>
      </c>
      <c r="P113" s="5" t="s">
        <v>250</v>
      </c>
      <c r="Q113" s="3">
        <v>11927226</v>
      </c>
      <c r="R113" s="3">
        <v>47752648</v>
      </c>
      <c r="S113" s="5" t="s">
        <v>415</v>
      </c>
      <c r="T113" s="3">
        <v>620444</v>
      </c>
      <c r="U113" s="3">
        <v>438527</v>
      </c>
      <c r="V113" s="5" t="s">
        <v>179</v>
      </c>
      <c r="W113" s="3">
        <v>900000</v>
      </c>
      <c r="X113" s="3">
        <v>899508</v>
      </c>
      <c r="Y113" s="5" t="s">
        <v>136</v>
      </c>
      <c r="Z113" s="3">
        <v>1900000</v>
      </c>
      <c r="AA113" s="3">
        <v>2890233</v>
      </c>
      <c r="AB113" s="5" t="s">
        <v>169</v>
      </c>
      <c r="AC113" s="3">
        <v>400000</v>
      </c>
      <c r="AD113" s="3">
        <v>0</v>
      </c>
      <c r="AE113" s="5" t="s">
        <v>43</v>
      </c>
      <c r="AF113" s="3"/>
      <c r="AG113" s="3"/>
      <c r="AH113" s="3"/>
      <c r="AI113" s="3">
        <v>2000000</v>
      </c>
      <c r="AJ113" s="3">
        <v>1820597</v>
      </c>
      <c r="AK113" s="5" t="s">
        <v>149</v>
      </c>
      <c r="AL113" s="3">
        <v>2000000</v>
      </c>
      <c r="AM113" s="3">
        <v>9074796</v>
      </c>
      <c r="AN113" s="5" t="s">
        <v>416</v>
      </c>
      <c r="AO113" s="3"/>
      <c r="AP113" s="3"/>
      <c r="AQ113" s="3"/>
      <c r="AR113" s="3">
        <v>2000000</v>
      </c>
      <c r="AS113" s="3">
        <v>4760428</v>
      </c>
      <c r="AT113" s="5" t="s">
        <v>417</v>
      </c>
      <c r="AU113" s="3">
        <v>2300000</v>
      </c>
      <c r="AV113" s="3">
        <v>3261591</v>
      </c>
      <c r="AW113" s="5" t="s">
        <v>118</v>
      </c>
      <c r="AX113" s="3">
        <v>0</v>
      </c>
      <c r="AY113" s="3">
        <v>7580506</v>
      </c>
      <c r="AZ113" s="5" t="s">
        <v>43</v>
      </c>
      <c r="BA113" s="3"/>
      <c r="BB113" s="3"/>
      <c r="BC113" s="3"/>
      <c r="BD113" s="3">
        <v>0</v>
      </c>
      <c r="BE113" s="3">
        <v>0</v>
      </c>
      <c r="BF113" s="5" t="s">
        <v>43</v>
      </c>
      <c r="BG113" s="3">
        <v>0</v>
      </c>
      <c r="BH113" s="3">
        <v>0</v>
      </c>
      <c r="BI113" s="5" t="s">
        <v>43</v>
      </c>
      <c r="BJ113" s="3">
        <v>0</v>
      </c>
      <c r="BK113" s="3">
        <v>0</v>
      </c>
      <c r="BL113" s="5" t="s">
        <v>43</v>
      </c>
      <c r="BM113" s="3">
        <v>900000</v>
      </c>
      <c r="BN113" s="3">
        <v>8024603</v>
      </c>
      <c r="BO113" s="5" t="s">
        <v>418</v>
      </c>
      <c r="BP113" s="3">
        <v>111900000</v>
      </c>
      <c r="BQ113" s="3" t="str">
        <f>BQ112+BQ111</f>
        <v>0</v>
      </c>
      <c r="BR113" s="3" t="str">
        <f>IFERROR(BQ113*100/BP113,0)</f>
        <v>0</v>
      </c>
      <c r="BU113">
        <v>3826297</v>
      </c>
      <c r="BV113">
        <v>940884</v>
      </c>
      <c r="BW113">
        <v>0</v>
      </c>
      <c r="BX113">
        <v>0</v>
      </c>
      <c r="BY113">
        <v>-98971</v>
      </c>
      <c r="BZ113">
        <v>0</v>
      </c>
      <c r="CA113">
        <v>0</v>
      </c>
      <c r="CB113">
        <v>0</v>
      </c>
      <c r="CD113">
        <v>0</v>
      </c>
      <c r="CE113">
        <v>0</v>
      </c>
      <c r="CF113" t="str">
        <f>BQ113-BP113</f>
        <v>0</v>
      </c>
      <c r="CG113" t="str">
        <f>CE91-BW91+BZ91</f>
        <v>0</v>
      </c>
      <c r="CH113" t="str">
        <f>IFERROR(CE113*100/BP113,0)</f>
        <v>0</v>
      </c>
    </row>
    <row r="114" spans="1:86">
      <c r="A114" s="3"/>
    </row>
    <row r="115" spans="1:86">
      <c r="A115" s="3"/>
      <c r="B115" s="5" t="s">
        <v>419</v>
      </c>
      <c r="C115" s="3" t="s">
        <v>394</v>
      </c>
      <c r="D115">
        <v>40500000</v>
      </c>
      <c r="F115">
        <v>19386</v>
      </c>
      <c r="G115" s="2" t="s">
        <v>355</v>
      </c>
      <c r="I115">
        <v>463158</v>
      </c>
      <c r="J115" s="2" t="s">
        <v>420</v>
      </c>
      <c r="L115">
        <v>24390157</v>
      </c>
      <c r="M115" s="2" t="s">
        <v>408</v>
      </c>
      <c r="O115">
        <v>1131660</v>
      </c>
      <c r="P115" s="2" t="s">
        <v>117</v>
      </c>
      <c r="R115">
        <v>6148991</v>
      </c>
      <c r="S115" s="2" t="s">
        <v>265</v>
      </c>
      <c r="U115">
        <v>602700</v>
      </c>
      <c r="V115" s="2" t="s">
        <v>181</v>
      </c>
      <c r="W115">
        <v>400000</v>
      </c>
      <c r="X115">
        <v>280994</v>
      </c>
      <c r="Y115" s="2" t="s">
        <v>421</v>
      </c>
      <c r="Z115">
        <v>400000</v>
      </c>
      <c r="AA115">
        <v>496698</v>
      </c>
      <c r="AB115" s="2" t="s">
        <v>422</v>
      </c>
      <c r="AC115">
        <v>300000</v>
      </c>
      <c r="AD115">
        <v>0</v>
      </c>
      <c r="AE115" s="2" t="s">
        <v>43</v>
      </c>
      <c r="AI115">
        <v>600000</v>
      </c>
      <c r="AJ115">
        <v>585453</v>
      </c>
      <c r="AK115" s="2" t="s">
        <v>142</v>
      </c>
      <c r="AL115">
        <v>4200000</v>
      </c>
      <c r="AM115">
        <v>1005712</v>
      </c>
      <c r="AN115" s="2" t="s">
        <v>98</v>
      </c>
      <c r="AR115">
        <v>3100000</v>
      </c>
      <c r="AS115">
        <v>1402913</v>
      </c>
      <c r="AT115" s="2" t="s">
        <v>246</v>
      </c>
      <c r="AU115">
        <v>1800000</v>
      </c>
      <c r="AV115">
        <v>1951566</v>
      </c>
      <c r="AW115" s="2" t="s">
        <v>189</v>
      </c>
      <c r="AX115">
        <v>0</v>
      </c>
      <c r="AY115">
        <v>717994</v>
      </c>
      <c r="AZ115" s="2" t="s">
        <v>43</v>
      </c>
      <c r="BE115">
        <v>0</v>
      </c>
      <c r="BF115" s="2" t="s">
        <v>43</v>
      </c>
      <c r="BH115">
        <v>0</v>
      </c>
      <c r="BI115" s="2" t="s">
        <v>43</v>
      </c>
      <c r="BK115">
        <v>0</v>
      </c>
      <c r="BL115" s="2" t="s">
        <v>43</v>
      </c>
      <c r="BM115">
        <v>4193424</v>
      </c>
      <c r="BN115">
        <v>67499</v>
      </c>
      <c r="BO115" s="2" t="s">
        <v>202</v>
      </c>
      <c r="BP115">
        <v>40500000</v>
      </c>
      <c r="BQ115">
        <v>39264881</v>
      </c>
      <c r="BR115" t="str">
        <f>IFERROR(BQ115*100/BP115,0)</f>
        <v>0</v>
      </c>
    </row>
    <row r="116" spans="1:86">
      <c r="A116" s="3"/>
      <c r="B116" s="3"/>
      <c r="C116" s="3" t="s">
        <v>395</v>
      </c>
      <c r="D116">
        <v>44900000</v>
      </c>
      <c r="F116">
        <v>889572</v>
      </c>
      <c r="I116">
        <v>18000</v>
      </c>
      <c r="L116">
        <v>0</v>
      </c>
      <c r="O116">
        <v>0</v>
      </c>
      <c r="R116">
        <v>30813130</v>
      </c>
      <c r="U116">
        <v>88459</v>
      </c>
      <c r="X116">
        <v>58600</v>
      </c>
      <c r="AA116">
        <v>183987</v>
      </c>
      <c r="AD116">
        <v>0</v>
      </c>
      <c r="AJ116">
        <v>0</v>
      </c>
      <c r="AM116">
        <v>2634349</v>
      </c>
      <c r="AS116">
        <v>5018868</v>
      </c>
      <c r="AV116">
        <v>3416964</v>
      </c>
      <c r="AY116">
        <v>7285546</v>
      </c>
      <c r="BE116">
        <v>0</v>
      </c>
      <c r="BH116">
        <v>0</v>
      </c>
      <c r="BK116">
        <v>0</v>
      </c>
      <c r="BN116">
        <v>614891</v>
      </c>
      <c r="BP116">
        <v>44900000</v>
      </c>
      <c r="BQ116">
        <v>51022366</v>
      </c>
      <c r="BR116" t="str">
        <f>IFERROR(BQ116*100/BP116,0)</f>
        <v>0</v>
      </c>
    </row>
    <row r="117" spans="1:86">
      <c r="A117" s="3"/>
      <c r="B117" s="3"/>
      <c r="C117" s="3" t="s">
        <v>423</v>
      </c>
      <c r="D117" s="3">
        <v>85400000</v>
      </c>
      <c r="E117" s="3">
        <v>274108</v>
      </c>
      <c r="F117" s="3">
        <v>908958</v>
      </c>
      <c r="G117" s="5" t="s">
        <v>424</v>
      </c>
      <c r="H117" s="3">
        <v>64295</v>
      </c>
      <c r="I117" s="3">
        <v>481158</v>
      </c>
      <c r="J117" s="5" t="s">
        <v>425</v>
      </c>
      <c r="K117" s="3">
        <v>21038298</v>
      </c>
      <c r="L117" s="3">
        <v>24390157</v>
      </c>
      <c r="M117" s="5" t="s">
        <v>408</v>
      </c>
      <c r="N117" s="3">
        <v>814763</v>
      </c>
      <c r="O117" s="3">
        <v>1131660</v>
      </c>
      <c r="P117" s="5" t="s">
        <v>117</v>
      </c>
      <c r="Q117" s="3">
        <v>8285637</v>
      </c>
      <c r="R117" s="3">
        <v>36962121</v>
      </c>
      <c r="S117" s="5" t="s">
        <v>426</v>
      </c>
      <c r="T117" s="3">
        <v>431011</v>
      </c>
      <c r="U117" s="3">
        <v>691159</v>
      </c>
      <c r="V117" s="5" t="s">
        <v>228</v>
      </c>
      <c r="W117" s="3">
        <v>400000</v>
      </c>
      <c r="X117" s="3">
        <v>339594</v>
      </c>
      <c r="Y117" s="5" t="s">
        <v>65</v>
      </c>
      <c r="Z117" s="3">
        <v>400000</v>
      </c>
      <c r="AA117" s="3">
        <v>680685</v>
      </c>
      <c r="AB117" s="5" t="s">
        <v>123</v>
      </c>
      <c r="AC117" s="3">
        <v>300000</v>
      </c>
      <c r="AD117" s="3">
        <v>0</v>
      </c>
      <c r="AE117" s="5" t="s">
        <v>43</v>
      </c>
      <c r="AF117" s="3"/>
      <c r="AG117" s="3"/>
      <c r="AH117" s="3"/>
      <c r="AI117" s="3">
        <v>600000</v>
      </c>
      <c r="AJ117" s="3">
        <v>585453</v>
      </c>
      <c r="AK117" s="5" t="s">
        <v>142</v>
      </c>
      <c r="AL117" s="3">
        <v>4200000</v>
      </c>
      <c r="AM117" s="3">
        <v>3640061</v>
      </c>
      <c r="AN117" s="5" t="s">
        <v>57</v>
      </c>
      <c r="AO117" s="3"/>
      <c r="AP117" s="3"/>
      <c r="AQ117" s="3"/>
      <c r="AR117" s="3">
        <v>3100000</v>
      </c>
      <c r="AS117" s="3">
        <v>6421781</v>
      </c>
      <c r="AT117" s="5" t="s">
        <v>194</v>
      </c>
      <c r="AU117" s="3">
        <v>1800000</v>
      </c>
      <c r="AV117" s="3">
        <v>1951566</v>
      </c>
      <c r="AW117" s="5" t="s">
        <v>189</v>
      </c>
      <c r="AX117" s="3">
        <v>0</v>
      </c>
      <c r="AY117" s="3">
        <v>8003540</v>
      </c>
      <c r="AZ117" s="5" t="s">
        <v>43</v>
      </c>
      <c r="BA117" s="3"/>
      <c r="BB117" s="3"/>
      <c r="BC117" s="3"/>
      <c r="BD117" s="3">
        <v>0</v>
      </c>
      <c r="BE117" s="3">
        <v>0</v>
      </c>
      <c r="BF117" s="5" t="s">
        <v>43</v>
      </c>
      <c r="BG117" s="3">
        <v>0</v>
      </c>
      <c r="BH117" s="3">
        <v>0</v>
      </c>
      <c r="BI117" s="5" t="s">
        <v>43</v>
      </c>
      <c r="BJ117" s="3">
        <v>0</v>
      </c>
      <c r="BK117" s="3">
        <v>0</v>
      </c>
      <c r="BL117" s="5" t="s">
        <v>43</v>
      </c>
      <c r="BM117" s="3">
        <v>4193424</v>
      </c>
      <c r="BN117" s="3">
        <v>682390</v>
      </c>
      <c r="BO117" s="5" t="s">
        <v>97</v>
      </c>
      <c r="BP117" s="3">
        <v>85400000</v>
      </c>
      <c r="BQ117" s="3" t="str">
        <f>BQ116+BQ115</f>
        <v>0</v>
      </c>
      <c r="BR117" s="3" t="str">
        <f>IFERROR(BQ117*100/BP117,0)</f>
        <v>0</v>
      </c>
      <c r="BU117">
        <v>3631587</v>
      </c>
      <c r="BV117">
        <v>1022709</v>
      </c>
      <c r="BW117">
        <v>0</v>
      </c>
      <c r="BX117">
        <v>0</v>
      </c>
      <c r="BY117">
        <v>-85653</v>
      </c>
      <c r="BZ117">
        <v>0</v>
      </c>
      <c r="CA117">
        <v>0</v>
      </c>
      <c r="CB117">
        <v>0</v>
      </c>
      <c r="CD117">
        <v>0</v>
      </c>
      <c r="CE117">
        <v>0</v>
      </c>
      <c r="CF117" t="str">
        <f>BQ117-BP117</f>
        <v>0</v>
      </c>
      <c r="CG117" t="str">
        <f>CE91-BW91+BZ91</f>
        <v>0</v>
      </c>
      <c r="CH117" t="str">
        <f>IFERROR(CE117*100/BP117,0)</f>
        <v>0</v>
      </c>
    </row>
    <row r="118" spans="1:86">
      <c r="A118" s="3"/>
    </row>
    <row r="119" spans="1:86">
      <c r="A119" s="3"/>
      <c r="B119" s="5" t="s">
        <v>427</v>
      </c>
      <c r="C119" s="3" t="s">
        <v>394</v>
      </c>
      <c r="D119">
        <v>25500000</v>
      </c>
      <c r="F119">
        <v>0</v>
      </c>
      <c r="G119" s="2" t="s">
        <v>43</v>
      </c>
      <c r="I119">
        <v>0</v>
      </c>
      <c r="J119" s="2" t="s">
        <v>43</v>
      </c>
      <c r="L119">
        <v>9647935</v>
      </c>
      <c r="M119" s="2" t="s">
        <v>164</v>
      </c>
      <c r="O119">
        <v>330297</v>
      </c>
      <c r="P119" s="2" t="s">
        <v>239</v>
      </c>
      <c r="R119">
        <v>7541240</v>
      </c>
      <c r="S119" s="2" t="s">
        <v>138</v>
      </c>
      <c r="U119">
        <v>294757</v>
      </c>
      <c r="V119" s="2" t="s">
        <v>283</v>
      </c>
      <c r="W119">
        <v>700000</v>
      </c>
      <c r="X119">
        <v>203576</v>
      </c>
      <c r="Y119" s="2" t="s">
        <v>211</v>
      </c>
      <c r="Z119">
        <v>800000</v>
      </c>
      <c r="AA119">
        <v>250050</v>
      </c>
      <c r="AB119" s="2" t="s">
        <v>270</v>
      </c>
      <c r="AC119">
        <v>400000</v>
      </c>
      <c r="AD119">
        <v>0</v>
      </c>
      <c r="AE119" s="2" t="s">
        <v>43</v>
      </c>
      <c r="AI119">
        <v>500000</v>
      </c>
      <c r="AJ119">
        <v>488819</v>
      </c>
      <c r="AK119" s="2" t="s">
        <v>142</v>
      </c>
      <c r="AL119">
        <v>1700000</v>
      </c>
      <c r="AM119">
        <v>497510</v>
      </c>
      <c r="AN119" s="2" t="s">
        <v>211</v>
      </c>
      <c r="AR119">
        <v>1900000</v>
      </c>
      <c r="AS119">
        <v>412560</v>
      </c>
      <c r="AT119" s="2" t="s">
        <v>234</v>
      </c>
      <c r="AU119">
        <v>1200000</v>
      </c>
      <c r="AV119">
        <v>1163438</v>
      </c>
      <c r="AW119" s="2" t="s">
        <v>201</v>
      </c>
      <c r="AX119">
        <v>0</v>
      </c>
      <c r="AY119">
        <v>3001712</v>
      </c>
      <c r="AZ119" s="2" t="s">
        <v>43</v>
      </c>
      <c r="BE119">
        <v>0</v>
      </c>
      <c r="BF119" s="2" t="s">
        <v>43</v>
      </c>
      <c r="BH119">
        <v>0</v>
      </c>
      <c r="BI119" s="2" t="s">
        <v>43</v>
      </c>
      <c r="BK119">
        <v>0</v>
      </c>
      <c r="BL119" s="2" t="s">
        <v>43</v>
      </c>
      <c r="BM119">
        <v>800000</v>
      </c>
      <c r="BN119">
        <v>68000</v>
      </c>
      <c r="BO119" s="2" t="s">
        <v>68</v>
      </c>
      <c r="BP119">
        <v>25500000</v>
      </c>
      <c r="BQ119">
        <v>23899894</v>
      </c>
      <c r="BR119" t="str">
        <f>IFERROR(BQ119*100/BP119,0)</f>
        <v>0</v>
      </c>
    </row>
    <row r="120" spans="1:86">
      <c r="A120" s="3"/>
      <c r="B120" s="3"/>
      <c r="C120" s="3" t="s">
        <v>395</v>
      </c>
      <c r="D120">
        <v>19700000</v>
      </c>
      <c r="F120">
        <v>0</v>
      </c>
      <c r="I120">
        <v>0</v>
      </c>
      <c r="L120">
        <v>0</v>
      </c>
      <c r="O120">
        <v>0</v>
      </c>
      <c r="R120">
        <v>7695536</v>
      </c>
      <c r="U120">
        <v>0</v>
      </c>
      <c r="X120">
        <v>204283</v>
      </c>
      <c r="AA120">
        <v>0</v>
      </c>
      <c r="AD120">
        <v>0</v>
      </c>
      <c r="AJ120">
        <v>0</v>
      </c>
      <c r="AM120">
        <v>2568783</v>
      </c>
      <c r="AS120">
        <v>742995</v>
      </c>
      <c r="AV120">
        <v>0</v>
      </c>
      <c r="AY120">
        <v>8327503</v>
      </c>
      <c r="BE120">
        <v>0</v>
      </c>
      <c r="BH120">
        <v>0</v>
      </c>
      <c r="BK120">
        <v>0</v>
      </c>
      <c r="BN120">
        <v>349992</v>
      </c>
      <c r="BP120">
        <v>19700000</v>
      </c>
      <c r="BQ120">
        <v>19889092</v>
      </c>
      <c r="BR120" t="str">
        <f>IFERROR(BQ120*100/BP120,0)</f>
        <v>0</v>
      </c>
    </row>
    <row r="121" spans="1:86">
      <c r="A121" s="3"/>
      <c r="B121" s="3"/>
      <c r="C121" s="3" t="s">
        <v>428</v>
      </c>
      <c r="D121" s="3">
        <v>45200000</v>
      </c>
      <c r="E121" s="3">
        <v>172586</v>
      </c>
      <c r="F121" s="3">
        <v>0</v>
      </c>
      <c r="G121" s="5" t="s">
        <v>43</v>
      </c>
      <c r="H121" s="3">
        <v>40482</v>
      </c>
      <c r="I121" s="3">
        <v>0</v>
      </c>
      <c r="J121" s="5" t="s">
        <v>43</v>
      </c>
      <c r="K121" s="3">
        <v>13246335</v>
      </c>
      <c r="L121" s="3">
        <v>9647935</v>
      </c>
      <c r="M121" s="5" t="s">
        <v>164</v>
      </c>
      <c r="N121" s="3">
        <v>512999</v>
      </c>
      <c r="O121" s="3">
        <v>330297</v>
      </c>
      <c r="P121" s="5" t="s">
        <v>239</v>
      </c>
      <c r="Q121" s="3">
        <v>5216882</v>
      </c>
      <c r="R121" s="3">
        <v>15236776</v>
      </c>
      <c r="S121" s="5" t="s">
        <v>429</v>
      </c>
      <c r="T121" s="3">
        <v>271377</v>
      </c>
      <c r="U121" s="3">
        <v>294757</v>
      </c>
      <c r="V121" s="5" t="s">
        <v>283</v>
      </c>
      <c r="W121" s="3">
        <v>700000</v>
      </c>
      <c r="X121" s="3">
        <v>407859</v>
      </c>
      <c r="Y121" s="5" t="s">
        <v>77</v>
      </c>
      <c r="Z121" s="3">
        <v>800000</v>
      </c>
      <c r="AA121" s="3">
        <v>250050</v>
      </c>
      <c r="AB121" s="5" t="s">
        <v>270</v>
      </c>
      <c r="AC121" s="3">
        <v>400000</v>
      </c>
      <c r="AD121" s="3">
        <v>0</v>
      </c>
      <c r="AE121" s="5" t="s">
        <v>43</v>
      </c>
      <c r="AF121" s="3"/>
      <c r="AG121" s="3"/>
      <c r="AH121" s="3"/>
      <c r="AI121" s="3">
        <v>500000</v>
      </c>
      <c r="AJ121" s="3">
        <v>488819</v>
      </c>
      <c r="AK121" s="5" t="s">
        <v>142</v>
      </c>
      <c r="AL121" s="3">
        <v>1700000</v>
      </c>
      <c r="AM121" s="3">
        <v>3066293</v>
      </c>
      <c r="AN121" s="5" t="s">
        <v>430</v>
      </c>
      <c r="AO121" s="3"/>
      <c r="AP121" s="3"/>
      <c r="AQ121" s="3"/>
      <c r="AR121" s="3">
        <v>1900000</v>
      </c>
      <c r="AS121" s="3">
        <v>1155555</v>
      </c>
      <c r="AT121" s="5" t="s">
        <v>210</v>
      </c>
      <c r="AU121" s="3">
        <v>1200000</v>
      </c>
      <c r="AV121" s="3">
        <v>1163438</v>
      </c>
      <c r="AW121" s="5" t="s">
        <v>201</v>
      </c>
      <c r="AX121" s="3">
        <v>0</v>
      </c>
      <c r="AY121" s="3">
        <v>11329215</v>
      </c>
      <c r="AZ121" s="5" t="s">
        <v>43</v>
      </c>
      <c r="BA121" s="3"/>
      <c r="BB121" s="3"/>
      <c r="BC121" s="3"/>
      <c r="BD121" s="3">
        <v>0</v>
      </c>
      <c r="BE121" s="3">
        <v>0</v>
      </c>
      <c r="BF121" s="5" t="s">
        <v>43</v>
      </c>
      <c r="BG121" s="3">
        <v>0</v>
      </c>
      <c r="BH121" s="3">
        <v>0</v>
      </c>
      <c r="BI121" s="5" t="s">
        <v>43</v>
      </c>
      <c r="BJ121" s="3">
        <v>0</v>
      </c>
      <c r="BK121" s="3">
        <v>0</v>
      </c>
      <c r="BL121" s="5" t="s">
        <v>43</v>
      </c>
      <c r="BM121" s="3">
        <v>800000</v>
      </c>
      <c r="BN121" s="3">
        <v>417992</v>
      </c>
      <c r="BO121" s="5" t="s">
        <v>112</v>
      </c>
      <c r="BP121" s="3">
        <v>45200000</v>
      </c>
      <c r="BQ121" s="3" t="str">
        <f>BQ120+BQ119</f>
        <v>0</v>
      </c>
      <c r="BR121" s="3" t="str">
        <f>IFERROR(BQ121*100/BP121,0)</f>
        <v>0</v>
      </c>
      <c r="BU121">
        <v>953661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D121">
        <v>0</v>
      </c>
      <c r="CE121">
        <v>0</v>
      </c>
      <c r="CF121" t="str">
        <f>BQ121-BP121</f>
        <v>0</v>
      </c>
      <c r="CG121" t="str">
        <f>CE91-BW91+BZ91</f>
        <v>0</v>
      </c>
      <c r="CH121" t="str">
        <f>IFERROR(CE121*100/BP121,0)</f>
        <v>0</v>
      </c>
    </row>
    <row r="122" spans="1:86">
      <c r="A122" s="3"/>
    </row>
    <row r="123" spans="1:86">
      <c r="A123" s="3"/>
      <c r="B123" s="5" t="s">
        <v>431</v>
      </c>
      <c r="C123" s="3" t="s">
        <v>394</v>
      </c>
      <c r="D123">
        <v>40100000</v>
      </c>
      <c r="F123">
        <v>0</v>
      </c>
      <c r="G123" s="2" t="s">
        <v>43</v>
      </c>
      <c r="I123">
        <v>200918</v>
      </c>
      <c r="J123" s="2" t="s">
        <v>432</v>
      </c>
      <c r="L123">
        <v>21929963</v>
      </c>
      <c r="M123" s="2" t="s">
        <v>89</v>
      </c>
      <c r="O123">
        <v>819020</v>
      </c>
      <c r="P123" s="2" t="s">
        <v>129</v>
      </c>
      <c r="R123">
        <v>3881481</v>
      </c>
      <c r="S123" s="2" t="s">
        <v>81</v>
      </c>
      <c r="U123">
        <v>497672</v>
      </c>
      <c r="V123" s="2" t="s">
        <v>187</v>
      </c>
      <c r="W123">
        <v>500000</v>
      </c>
      <c r="X123">
        <v>83813</v>
      </c>
      <c r="Y123" s="2" t="s">
        <v>264</v>
      </c>
      <c r="Z123">
        <v>600000</v>
      </c>
      <c r="AA123">
        <v>9629</v>
      </c>
      <c r="AB123" s="2" t="s">
        <v>202</v>
      </c>
      <c r="AC123">
        <v>600000</v>
      </c>
      <c r="AD123">
        <v>239997</v>
      </c>
      <c r="AE123" s="2" t="s">
        <v>76</v>
      </c>
      <c r="AI123">
        <v>800000</v>
      </c>
      <c r="AJ123">
        <v>691205</v>
      </c>
      <c r="AK123" s="2" t="s">
        <v>147</v>
      </c>
      <c r="AL123">
        <v>2400000</v>
      </c>
      <c r="AM123">
        <v>343173</v>
      </c>
      <c r="AN123" s="2" t="s">
        <v>257</v>
      </c>
      <c r="AR123">
        <v>3000000</v>
      </c>
      <c r="AS123">
        <v>401252</v>
      </c>
      <c r="AT123" s="2" t="s">
        <v>433</v>
      </c>
      <c r="AU123">
        <v>1800000</v>
      </c>
      <c r="AV123">
        <v>2329998</v>
      </c>
      <c r="AW123" s="2" t="s">
        <v>434</v>
      </c>
      <c r="AX123">
        <v>0</v>
      </c>
      <c r="AY123">
        <v>774749</v>
      </c>
      <c r="AZ123" s="2" t="s">
        <v>43</v>
      </c>
      <c r="BE123">
        <v>0</v>
      </c>
      <c r="BF123" s="2" t="s">
        <v>43</v>
      </c>
      <c r="BH123">
        <v>0</v>
      </c>
      <c r="BI123" s="2" t="s">
        <v>43</v>
      </c>
      <c r="BK123">
        <v>0</v>
      </c>
      <c r="BL123" s="2" t="s">
        <v>43</v>
      </c>
      <c r="BM123">
        <v>2000000</v>
      </c>
      <c r="BN123">
        <v>97920</v>
      </c>
      <c r="BO123" s="2" t="s">
        <v>216</v>
      </c>
      <c r="BP123">
        <v>40100000</v>
      </c>
      <c r="BQ123">
        <v>32300790</v>
      </c>
      <c r="BR123" t="str">
        <f>IFERROR(BQ123*100/BP123,0)</f>
        <v>0</v>
      </c>
    </row>
    <row r="124" spans="1:86">
      <c r="A124" s="3"/>
      <c r="B124" s="3"/>
      <c r="C124" s="3" t="s">
        <v>395</v>
      </c>
      <c r="D124">
        <v>27200000</v>
      </c>
      <c r="F124">
        <v>0</v>
      </c>
      <c r="I124">
        <v>0</v>
      </c>
      <c r="L124">
        <v>394097</v>
      </c>
      <c r="O124">
        <v>0</v>
      </c>
      <c r="R124">
        <v>17787122</v>
      </c>
      <c r="U124">
        <v>0</v>
      </c>
      <c r="X124">
        <v>348258</v>
      </c>
      <c r="AA124">
        <v>438867</v>
      </c>
      <c r="AD124">
        <v>522087</v>
      </c>
      <c r="AJ124">
        <v>0</v>
      </c>
      <c r="AM124">
        <v>2182818</v>
      </c>
      <c r="AS124">
        <v>2069322</v>
      </c>
      <c r="AV124">
        <v>2333343</v>
      </c>
      <c r="AY124">
        <v>1634694</v>
      </c>
      <c r="BE124">
        <v>0</v>
      </c>
      <c r="BH124">
        <v>0</v>
      </c>
      <c r="BK124">
        <v>0</v>
      </c>
      <c r="BN124">
        <v>66097</v>
      </c>
      <c r="BP124">
        <v>27200000</v>
      </c>
      <c r="BQ124">
        <v>27776705</v>
      </c>
      <c r="BR124" t="str">
        <f>IFERROR(BQ124*100/BP124,0)</f>
        <v>0</v>
      </c>
    </row>
    <row r="125" spans="1:86">
      <c r="A125" s="3"/>
      <c r="B125" s="3"/>
      <c r="C125" s="3" t="s">
        <v>435</v>
      </c>
      <c r="D125" s="3">
        <v>67300000</v>
      </c>
      <c r="E125" s="3">
        <v>271401</v>
      </c>
      <c r="F125" s="3">
        <v>0</v>
      </c>
      <c r="G125" s="5" t="s">
        <v>43</v>
      </c>
      <c r="H125" s="3">
        <v>63660</v>
      </c>
      <c r="I125" s="3">
        <v>200918</v>
      </c>
      <c r="J125" s="5" t="s">
        <v>432</v>
      </c>
      <c r="K125" s="3">
        <v>20830512</v>
      </c>
      <c r="L125" s="3">
        <v>22324060</v>
      </c>
      <c r="M125" s="5" t="s">
        <v>172</v>
      </c>
      <c r="N125" s="3">
        <v>806716</v>
      </c>
      <c r="O125" s="3">
        <v>819020</v>
      </c>
      <c r="P125" s="5" t="s">
        <v>129</v>
      </c>
      <c r="Q125" s="3">
        <v>8203804</v>
      </c>
      <c r="R125" s="3">
        <v>21668603</v>
      </c>
      <c r="S125" s="5" t="s">
        <v>436</v>
      </c>
      <c r="T125" s="3">
        <v>426755</v>
      </c>
      <c r="U125" s="3">
        <v>497672</v>
      </c>
      <c r="V125" s="5" t="s">
        <v>187</v>
      </c>
      <c r="W125" s="3">
        <v>500000</v>
      </c>
      <c r="X125" s="3">
        <v>432071</v>
      </c>
      <c r="Y125" s="5" t="s">
        <v>147</v>
      </c>
      <c r="Z125" s="3">
        <v>600000</v>
      </c>
      <c r="AA125" s="3">
        <v>448496</v>
      </c>
      <c r="AB125" s="5" t="s">
        <v>322</v>
      </c>
      <c r="AC125" s="3">
        <v>600000</v>
      </c>
      <c r="AD125" s="3">
        <v>762084</v>
      </c>
      <c r="AE125" s="5" t="s">
        <v>137</v>
      </c>
      <c r="AF125" s="3"/>
      <c r="AG125" s="3"/>
      <c r="AH125" s="3"/>
      <c r="AI125" s="3">
        <v>800000</v>
      </c>
      <c r="AJ125" s="3">
        <v>691205</v>
      </c>
      <c r="AK125" s="5" t="s">
        <v>147</v>
      </c>
      <c r="AL125" s="3">
        <v>2400000</v>
      </c>
      <c r="AM125" s="3">
        <v>2525991</v>
      </c>
      <c r="AN125" s="5" t="s">
        <v>89</v>
      </c>
      <c r="AO125" s="3"/>
      <c r="AP125" s="3"/>
      <c r="AQ125" s="3"/>
      <c r="AR125" s="3">
        <v>3000000</v>
      </c>
      <c r="AS125" s="3">
        <v>2470574</v>
      </c>
      <c r="AT125" s="5" t="s">
        <v>86</v>
      </c>
      <c r="AU125" s="3">
        <v>1800000</v>
      </c>
      <c r="AV125" s="3">
        <v>2329998</v>
      </c>
      <c r="AW125" s="5" t="s">
        <v>434</v>
      </c>
      <c r="AX125" s="3">
        <v>0</v>
      </c>
      <c r="AY125" s="3">
        <v>2409443</v>
      </c>
      <c r="AZ125" s="5" t="s">
        <v>43</v>
      </c>
      <c r="BA125" s="3"/>
      <c r="BB125" s="3"/>
      <c r="BC125" s="3"/>
      <c r="BD125" s="3">
        <v>0</v>
      </c>
      <c r="BE125" s="3">
        <v>0</v>
      </c>
      <c r="BF125" s="5" t="s">
        <v>43</v>
      </c>
      <c r="BG125" s="3">
        <v>0</v>
      </c>
      <c r="BH125" s="3">
        <v>0</v>
      </c>
      <c r="BI125" s="5" t="s">
        <v>43</v>
      </c>
      <c r="BJ125" s="3">
        <v>0</v>
      </c>
      <c r="BK125" s="3">
        <v>0</v>
      </c>
      <c r="BL125" s="5" t="s">
        <v>43</v>
      </c>
      <c r="BM125" s="3">
        <v>2000000</v>
      </c>
      <c r="BN125" s="3">
        <v>164017</v>
      </c>
      <c r="BO125" s="5" t="s">
        <v>146</v>
      </c>
      <c r="BP125" s="3">
        <v>67300000</v>
      </c>
      <c r="BQ125" s="3" t="str">
        <f>BQ124+BQ123</f>
        <v>0</v>
      </c>
      <c r="BR125" s="3" t="str">
        <f>IFERROR(BQ125*100/BP125,0)</f>
        <v>0</v>
      </c>
      <c r="BU125">
        <v>8145212</v>
      </c>
      <c r="BV125">
        <v>611432</v>
      </c>
      <c r="BW125">
        <v>0</v>
      </c>
      <c r="BX125">
        <v>0</v>
      </c>
      <c r="BY125">
        <v>-24513</v>
      </c>
      <c r="BZ125">
        <v>0</v>
      </c>
      <c r="CA125">
        <v>0</v>
      </c>
      <c r="CB125">
        <v>0</v>
      </c>
      <c r="CD125">
        <v>0</v>
      </c>
      <c r="CE125">
        <v>0</v>
      </c>
      <c r="CF125" t="str">
        <f>BQ125-BP125</f>
        <v>0</v>
      </c>
      <c r="CG125" t="str">
        <f>CE91-BW91+BZ91</f>
        <v>0</v>
      </c>
      <c r="CH125" t="str">
        <f>IFERROR(CE125*100/BP125,0)</f>
        <v>0</v>
      </c>
    </row>
    <row r="126" spans="1:86">
      <c r="A126" s="3"/>
    </row>
    <row r="127" spans="1:86">
      <c r="A127" s="3"/>
      <c r="B127" s="5" t="s">
        <v>437</v>
      </c>
      <c r="C127" s="3" t="s">
        <v>394</v>
      </c>
      <c r="D127">
        <v>60400000</v>
      </c>
      <c r="F127">
        <v>0</v>
      </c>
      <c r="G127" s="2" t="s">
        <v>43</v>
      </c>
      <c r="I127">
        <v>375117</v>
      </c>
      <c r="J127" s="2" t="s">
        <v>438</v>
      </c>
      <c r="L127">
        <v>32609995</v>
      </c>
      <c r="M127" s="2" t="s">
        <v>274</v>
      </c>
      <c r="O127">
        <v>411507</v>
      </c>
      <c r="P127" s="2" t="s">
        <v>276</v>
      </c>
      <c r="R127">
        <v>9469194</v>
      </c>
      <c r="S127" s="2" t="s">
        <v>106</v>
      </c>
      <c r="U127">
        <v>267505</v>
      </c>
      <c r="V127" s="2" t="s">
        <v>292</v>
      </c>
      <c r="W127">
        <v>1500000</v>
      </c>
      <c r="X127">
        <v>1106861</v>
      </c>
      <c r="Y127" s="2" t="s">
        <v>265</v>
      </c>
      <c r="Z127">
        <v>800000</v>
      </c>
      <c r="AA127">
        <v>223372</v>
      </c>
      <c r="AB127" s="2" t="s">
        <v>48</v>
      </c>
      <c r="AC127">
        <v>1200000</v>
      </c>
      <c r="AD127">
        <v>0</v>
      </c>
      <c r="AE127" s="2" t="s">
        <v>43</v>
      </c>
      <c r="AI127">
        <v>1300000</v>
      </c>
      <c r="AJ127">
        <v>607230</v>
      </c>
      <c r="AK127" s="2" t="s">
        <v>81</v>
      </c>
      <c r="AL127">
        <v>6500000</v>
      </c>
      <c r="AM127">
        <v>468181</v>
      </c>
      <c r="AN127" s="2" t="s">
        <v>355</v>
      </c>
      <c r="AR127">
        <v>18000000</v>
      </c>
      <c r="AS127">
        <v>1412046</v>
      </c>
      <c r="AT127" s="2" t="s">
        <v>146</v>
      </c>
      <c r="AU127">
        <v>4000000</v>
      </c>
      <c r="AV127">
        <v>4043242</v>
      </c>
      <c r="AW127" s="2" t="s">
        <v>140</v>
      </c>
      <c r="AX127">
        <v>0</v>
      </c>
      <c r="AY127">
        <v>1156467</v>
      </c>
      <c r="AZ127" s="2" t="s">
        <v>43</v>
      </c>
      <c r="BE127">
        <v>0</v>
      </c>
      <c r="BF127" s="2" t="s">
        <v>43</v>
      </c>
      <c r="BH127">
        <v>0</v>
      </c>
      <c r="BI127" s="2" t="s">
        <v>43</v>
      </c>
      <c r="BK127">
        <v>0</v>
      </c>
      <c r="BL127" s="2" t="s">
        <v>43</v>
      </c>
      <c r="BM127">
        <v>900000</v>
      </c>
      <c r="BN127">
        <v>397199</v>
      </c>
      <c r="BO127" s="2" t="s">
        <v>230</v>
      </c>
      <c r="BP127">
        <v>60400000</v>
      </c>
      <c r="BQ127">
        <v>52547916</v>
      </c>
      <c r="BR127" t="str">
        <f>IFERROR(BQ127*100/BP127,0)</f>
        <v>0</v>
      </c>
    </row>
    <row r="128" spans="1:86">
      <c r="A128" s="3"/>
      <c r="B128" s="3"/>
      <c r="C128" s="3" t="s">
        <v>395</v>
      </c>
      <c r="D128">
        <v>62900000</v>
      </c>
      <c r="F128">
        <v>95348</v>
      </c>
      <c r="I128">
        <v>224371</v>
      </c>
      <c r="L128">
        <v>0</v>
      </c>
      <c r="O128">
        <v>0</v>
      </c>
      <c r="R128">
        <v>9020672</v>
      </c>
      <c r="U128">
        <v>0</v>
      </c>
      <c r="X128">
        <v>876231</v>
      </c>
      <c r="AA128">
        <v>696168</v>
      </c>
      <c r="AD128">
        <v>146057</v>
      </c>
      <c r="AJ128">
        <v>16346</v>
      </c>
      <c r="AM128">
        <v>4479410</v>
      </c>
      <c r="AS128">
        <v>5776420</v>
      </c>
      <c r="AV128">
        <v>4947985</v>
      </c>
      <c r="AY128">
        <v>1823236</v>
      </c>
      <c r="BE128">
        <v>0</v>
      </c>
      <c r="BH128">
        <v>0</v>
      </c>
      <c r="BK128">
        <v>24636</v>
      </c>
      <c r="BN128">
        <v>1423007</v>
      </c>
      <c r="BP128">
        <v>62900000</v>
      </c>
      <c r="BQ128">
        <v>29549887</v>
      </c>
      <c r="BR128" t="str">
        <f>IFERROR(BQ128*100/BP128,0)</f>
        <v>0</v>
      </c>
    </row>
    <row r="129" spans="1:86">
      <c r="A129" s="3"/>
      <c r="B129" s="3"/>
      <c r="C129" s="3" t="s">
        <v>439</v>
      </c>
      <c r="D129" s="3">
        <v>123300000</v>
      </c>
      <c r="E129" s="3">
        <v>408793</v>
      </c>
      <c r="F129" s="3">
        <v>95348</v>
      </c>
      <c r="G129" s="5" t="s">
        <v>245</v>
      </c>
      <c r="H129" s="3">
        <v>95887</v>
      </c>
      <c r="I129" s="3">
        <v>599488</v>
      </c>
      <c r="J129" s="5" t="s">
        <v>440</v>
      </c>
      <c r="K129" s="3">
        <v>31375634</v>
      </c>
      <c r="L129" s="3">
        <v>32609995</v>
      </c>
      <c r="M129" s="5" t="s">
        <v>274</v>
      </c>
      <c r="N129" s="3">
        <v>1215104</v>
      </c>
      <c r="O129" s="3">
        <v>411507</v>
      </c>
      <c r="P129" s="5" t="s">
        <v>276</v>
      </c>
      <c r="Q129" s="3">
        <v>12356852</v>
      </c>
      <c r="R129" s="3">
        <v>18489866</v>
      </c>
      <c r="S129" s="5" t="s">
        <v>182</v>
      </c>
      <c r="T129" s="3">
        <v>642793</v>
      </c>
      <c r="U129" s="3">
        <v>267505</v>
      </c>
      <c r="V129" s="5" t="s">
        <v>292</v>
      </c>
      <c r="W129" s="3">
        <v>1500000</v>
      </c>
      <c r="X129" s="3">
        <v>1983092</v>
      </c>
      <c r="Y129" s="5" t="s">
        <v>275</v>
      </c>
      <c r="Z129" s="3">
        <v>800000</v>
      </c>
      <c r="AA129" s="3">
        <v>919540</v>
      </c>
      <c r="AB129" s="5" t="s">
        <v>217</v>
      </c>
      <c r="AC129" s="3">
        <v>1200000</v>
      </c>
      <c r="AD129" s="3">
        <v>146057</v>
      </c>
      <c r="AE129" s="5" t="s">
        <v>219</v>
      </c>
      <c r="AF129" s="3"/>
      <c r="AG129" s="3"/>
      <c r="AH129" s="3"/>
      <c r="AI129" s="3">
        <v>1300000</v>
      </c>
      <c r="AJ129" s="3">
        <v>623576</v>
      </c>
      <c r="AK129" s="5" t="s">
        <v>175</v>
      </c>
      <c r="AL129" s="3">
        <v>6500000</v>
      </c>
      <c r="AM129" s="3">
        <v>4947591</v>
      </c>
      <c r="AN129" s="5" t="s">
        <v>66</v>
      </c>
      <c r="AO129" s="3"/>
      <c r="AP129" s="3"/>
      <c r="AQ129" s="3"/>
      <c r="AR129" s="3">
        <v>18000000</v>
      </c>
      <c r="AS129" s="3">
        <v>7188466</v>
      </c>
      <c r="AT129" s="5" t="s">
        <v>76</v>
      </c>
      <c r="AU129" s="3">
        <v>4000000</v>
      </c>
      <c r="AV129" s="3">
        <v>4043242</v>
      </c>
      <c r="AW129" s="5" t="s">
        <v>140</v>
      </c>
      <c r="AX129" s="3">
        <v>0</v>
      </c>
      <c r="AY129" s="3">
        <v>2979703</v>
      </c>
      <c r="AZ129" s="5" t="s">
        <v>43</v>
      </c>
      <c r="BA129" s="3"/>
      <c r="BB129" s="3"/>
      <c r="BC129" s="3"/>
      <c r="BD129" s="3">
        <v>0</v>
      </c>
      <c r="BE129" s="3">
        <v>0</v>
      </c>
      <c r="BF129" s="5" t="s">
        <v>43</v>
      </c>
      <c r="BG129" s="3">
        <v>0</v>
      </c>
      <c r="BH129" s="3">
        <v>0</v>
      </c>
      <c r="BI129" s="5" t="s">
        <v>43</v>
      </c>
      <c r="BJ129" s="3">
        <v>0</v>
      </c>
      <c r="BK129" s="3">
        <v>24636</v>
      </c>
      <c r="BL129" s="5" t="s">
        <v>43</v>
      </c>
      <c r="BM129" s="3">
        <v>900000</v>
      </c>
      <c r="BN129" s="3">
        <v>1820206</v>
      </c>
      <c r="BO129" s="5" t="s">
        <v>441</v>
      </c>
      <c r="BP129" s="3">
        <v>123300000</v>
      </c>
      <c r="BQ129" s="3" t="str">
        <f>BQ128+BQ127</f>
        <v>0</v>
      </c>
      <c r="BR129" s="3" t="str">
        <f>IFERROR(BQ129*100/BP129,0)</f>
        <v>0</v>
      </c>
      <c r="BU129">
        <v>11827045</v>
      </c>
      <c r="BV129">
        <v>968354</v>
      </c>
      <c r="BW129">
        <v>0</v>
      </c>
      <c r="BX129">
        <v>0</v>
      </c>
      <c r="BY129">
        <v>-204750</v>
      </c>
      <c r="BZ129">
        <v>0</v>
      </c>
      <c r="CA129">
        <v>0</v>
      </c>
      <c r="CB129">
        <v>0</v>
      </c>
      <c r="CD129">
        <v>0</v>
      </c>
      <c r="CE129">
        <v>0</v>
      </c>
      <c r="CF129" t="str">
        <f>BQ129-BP129</f>
        <v>0</v>
      </c>
      <c r="CG129" t="str">
        <f>CE91-BW91+BZ91</f>
        <v>0</v>
      </c>
      <c r="CH129" t="str">
        <f>IFERROR(CE129*100/BP129,0)</f>
        <v>0</v>
      </c>
    </row>
    <row r="130" spans="1:86">
      <c r="A130" s="3"/>
    </row>
    <row r="131" spans="1:86">
      <c r="A131" s="3"/>
      <c r="B131" s="5" t="s">
        <v>442</v>
      </c>
      <c r="C131" s="3" t="s">
        <v>394</v>
      </c>
      <c r="D131">
        <v>50000000</v>
      </c>
      <c r="F131">
        <v>0</v>
      </c>
      <c r="G131" s="2" t="s">
        <v>43</v>
      </c>
      <c r="I131">
        <v>7758</v>
      </c>
      <c r="J131" s="2" t="s">
        <v>238</v>
      </c>
      <c r="L131">
        <v>32552973</v>
      </c>
      <c r="M131" s="2" t="s">
        <v>307</v>
      </c>
      <c r="O131">
        <v>853322</v>
      </c>
      <c r="P131" s="2" t="s">
        <v>65</v>
      </c>
      <c r="R131">
        <v>8367591</v>
      </c>
      <c r="S131" s="2" t="s">
        <v>86</v>
      </c>
      <c r="U131">
        <v>0</v>
      </c>
      <c r="V131" s="2" t="s">
        <v>43</v>
      </c>
      <c r="W131">
        <v>1000000</v>
      </c>
      <c r="X131">
        <v>152602</v>
      </c>
      <c r="Y131" s="2" t="s">
        <v>107</v>
      </c>
      <c r="Z131">
        <v>1000000</v>
      </c>
      <c r="AA131">
        <v>79727</v>
      </c>
      <c r="AB131" s="2" t="s">
        <v>146</v>
      </c>
      <c r="AC131">
        <v>600000</v>
      </c>
      <c r="AD131">
        <v>0</v>
      </c>
      <c r="AE131" s="2" t="s">
        <v>43</v>
      </c>
      <c r="AI131">
        <v>1100000</v>
      </c>
      <c r="AJ131">
        <v>1016452</v>
      </c>
      <c r="AK131" s="2" t="s">
        <v>128</v>
      </c>
      <c r="AL131">
        <v>4700000</v>
      </c>
      <c r="AM131">
        <v>190771</v>
      </c>
      <c r="AN131" s="2" t="s">
        <v>443</v>
      </c>
      <c r="AR131">
        <v>7500000</v>
      </c>
      <c r="AS131">
        <v>250399</v>
      </c>
      <c r="AT131" s="2" t="s">
        <v>241</v>
      </c>
      <c r="AU131">
        <v>3100000</v>
      </c>
      <c r="AV131">
        <v>3169203</v>
      </c>
      <c r="AW131" s="2" t="s">
        <v>129</v>
      </c>
      <c r="AX131">
        <v>0</v>
      </c>
      <c r="AY131">
        <v>1389415</v>
      </c>
      <c r="AZ131" s="2" t="s">
        <v>43</v>
      </c>
      <c r="BE131">
        <v>0</v>
      </c>
      <c r="BF131" s="2" t="s">
        <v>43</v>
      </c>
      <c r="BH131">
        <v>0</v>
      </c>
      <c r="BI131" s="2" t="s">
        <v>43</v>
      </c>
      <c r="BK131">
        <v>0</v>
      </c>
      <c r="BL131" s="2" t="s">
        <v>43</v>
      </c>
      <c r="BM131">
        <v>1300000</v>
      </c>
      <c r="BN131">
        <v>77900</v>
      </c>
      <c r="BO131" s="2" t="s">
        <v>222</v>
      </c>
      <c r="BP131">
        <v>50000000</v>
      </c>
      <c r="BQ131">
        <v>48108113</v>
      </c>
      <c r="BR131" t="str">
        <f>IFERROR(BQ131*100/BP131,0)</f>
        <v>0</v>
      </c>
    </row>
    <row r="132" spans="1:86">
      <c r="A132" s="3"/>
      <c r="B132" s="3"/>
      <c r="C132" s="3" t="s">
        <v>395</v>
      </c>
      <c r="D132">
        <v>69800000</v>
      </c>
      <c r="F132">
        <v>772099</v>
      </c>
      <c r="I132">
        <v>344094</v>
      </c>
      <c r="L132">
        <v>0</v>
      </c>
      <c r="O132">
        <v>0</v>
      </c>
      <c r="R132">
        <v>34015579</v>
      </c>
      <c r="U132">
        <v>0</v>
      </c>
      <c r="X132">
        <v>800144</v>
      </c>
      <c r="AA132">
        <v>362229</v>
      </c>
      <c r="AD132">
        <v>158396</v>
      </c>
      <c r="AJ132">
        <v>192740</v>
      </c>
      <c r="AM132">
        <v>7599219</v>
      </c>
      <c r="AS132">
        <v>9084819</v>
      </c>
      <c r="AV132">
        <v>754187</v>
      </c>
      <c r="AY132">
        <v>14468902</v>
      </c>
      <c r="BE132">
        <v>0</v>
      </c>
      <c r="BH132">
        <v>0</v>
      </c>
      <c r="BK132">
        <v>0</v>
      </c>
      <c r="BN132">
        <v>225516</v>
      </c>
      <c r="BP132">
        <v>69800000</v>
      </c>
      <c r="BQ132">
        <v>68777924</v>
      </c>
      <c r="BR132" t="str">
        <f>IFERROR(BQ132*100/BP132,0)</f>
        <v>0</v>
      </c>
    </row>
    <row r="133" spans="1:86">
      <c r="A133" s="3"/>
      <c r="B133" s="3"/>
      <c r="C133" s="3" t="s">
        <v>444</v>
      </c>
      <c r="D133" s="3">
        <v>119800000</v>
      </c>
      <c r="E133" s="3">
        <v>338405</v>
      </c>
      <c r="F133" s="3">
        <v>772099</v>
      </c>
      <c r="G133" s="5" t="s">
        <v>195</v>
      </c>
      <c r="H133" s="3">
        <v>79376</v>
      </c>
      <c r="I133" s="3">
        <v>351852</v>
      </c>
      <c r="J133" s="5" t="s">
        <v>445</v>
      </c>
      <c r="K133" s="3">
        <v>25973207</v>
      </c>
      <c r="L133" s="3">
        <v>32552973</v>
      </c>
      <c r="M133" s="5" t="s">
        <v>307</v>
      </c>
      <c r="N133" s="3">
        <v>1005881</v>
      </c>
      <c r="O133" s="3">
        <v>853322</v>
      </c>
      <c r="P133" s="5" t="s">
        <v>65</v>
      </c>
      <c r="Q133" s="3">
        <v>10229182</v>
      </c>
      <c r="R133" s="3">
        <v>42383170</v>
      </c>
      <c r="S133" s="5" t="s">
        <v>446</v>
      </c>
      <c r="T133" s="3">
        <v>532113</v>
      </c>
      <c r="U133" s="3">
        <v>0</v>
      </c>
      <c r="V133" s="5" t="s">
        <v>43</v>
      </c>
      <c r="W133" s="3">
        <v>1000000</v>
      </c>
      <c r="X133" s="3">
        <v>952746</v>
      </c>
      <c r="Y133" s="5" t="s">
        <v>285</v>
      </c>
      <c r="Z133" s="3">
        <v>1000000</v>
      </c>
      <c r="AA133" s="3">
        <v>441956</v>
      </c>
      <c r="AB133" s="5" t="s">
        <v>230</v>
      </c>
      <c r="AC133" s="3">
        <v>600000</v>
      </c>
      <c r="AD133" s="3">
        <v>158396</v>
      </c>
      <c r="AE133" s="5" t="s">
        <v>233</v>
      </c>
      <c r="AF133" s="3"/>
      <c r="AG133" s="3"/>
      <c r="AH133" s="3"/>
      <c r="AI133" s="3">
        <v>1100000</v>
      </c>
      <c r="AJ133" s="3">
        <v>1209192</v>
      </c>
      <c r="AK133" s="5" t="s">
        <v>237</v>
      </c>
      <c r="AL133" s="3">
        <v>4700000</v>
      </c>
      <c r="AM133" s="3">
        <v>7789990</v>
      </c>
      <c r="AN133" s="5" t="s">
        <v>176</v>
      </c>
      <c r="AO133" s="3"/>
      <c r="AP133" s="3"/>
      <c r="AQ133" s="3"/>
      <c r="AR133" s="3">
        <v>7500000</v>
      </c>
      <c r="AS133" s="3">
        <v>9335218</v>
      </c>
      <c r="AT133" s="5" t="s">
        <v>422</v>
      </c>
      <c r="AU133" s="3">
        <v>3100000</v>
      </c>
      <c r="AV133" s="3">
        <v>3169203</v>
      </c>
      <c r="AW133" s="5" t="s">
        <v>129</v>
      </c>
      <c r="AX133" s="3">
        <v>0</v>
      </c>
      <c r="AY133" s="3">
        <v>15858317</v>
      </c>
      <c r="AZ133" s="5" t="s">
        <v>43</v>
      </c>
      <c r="BA133" s="3"/>
      <c r="BB133" s="3"/>
      <c r="BC133" s="3"/>
      <c r="BD133" s="3">
        <v>0</v>
      </c>
      <c r="BE133" s="3">
        <v>0</v>
      </c>
      <c r="BF133" s="5" t="s">
        <v>43</v>
      </c>
      <c r="BG133" s="3">
        <v>0</v>
      </c>
      <c r="BH133" s="3">
        <v>0</v>
      </c>
      <c r="BI133" s="5" t="s">
        <v>43</v>
      </c>
      <c r="BJ133" s="3">
        <v>0</v>
      </c>
      <c r="BK133" s="3">
        <v>0</v>
      </c>
      <c r="BL133" s="5" t="s">
        <v>43</v>
      </c>
      <c r="BM133" s="3">
        <v>1300000</v>
      </c>
      <c r="BN133" s="3">
        <v>303416</v>
      </c>
      <c r="BO133" s="5" t="s">
        <v>245</v>
      </c>
      <c r="BP133" s="3">
        <v>119800000</v>
      </c>
      <c r="BQ133" s="3" t="str">
        <f>BQ132+BQ131</f>
        <v>0</v>
      </c>
      <c r="BR133" s="3" t="str">
        <f>IFERROR(BQ133*100/BP133,0)</f>
        <v>0</v>
      </c>
      <c r="BU133">
        <v>3907290</v>
      </c>
      <c r="BV133">
        <v>1542916</v>
      </c>
      <c r="BW133">
        <v>0</v>
      </c>
      <c r="BX133">
        <v>0</v>
      </c>
      <c r="BY133">
        <v>-77129</v>
      </c>
      <c r="BZ133">
        <v>0</v>
      </c>
      <c r="CA133">
        <v>0</v>
      </c>
      <c r="CB133">
        <v>0</v>
      </c>
      <c r="CD133">
        <v>0</v>
      </c>
      <c r="CE133">
        <v>0</v>
      </c>
      <c r="CF133" t="str">
        <f>BQ133-BP133</f>
        <v>0</v>
      </c>
      <c r="CG133" t="str">
        <f>CE91-BW91+BZ91</f>
        <v>0</v>
      </c>
      <c r="CH133" t="str">
        <f>IFERROR(CE133*100/BP133,0)</f>
        <v>0</v>
      </c>
    </row>
    <row r="134" spans="1:86">
      <c r="A134" s="3"/>
    </row>
    <row r="135" spans="1:86">
      <c r="A135" s="3"/>
      <c r="B135" s="5" t="s">
        <v>447</v>
      </c>
      <c r="C135" s="3" t="s">
        <v>394</v>
      </c>
      <c r="D135">
        <v>71300000</v>
      </c>
      <c r="F135">
        <v>234078</v>
      </c>
      <c r="G135" s="2" t="s">
        <v>52</v>
      </c>
      <c r="I135">
        <v>138000</v>
      </c>
      <c r="J135" s="2" t="s">
        <v>180</v>
      </c>
      <c r="L135">
        <v>27492336</v>
      </c>
      <c r="M135" s="2" t="s">
        <v>265</v>
      </c>
      <c r="O135">
        <v>726906</v>
      </c>
      <c r="P135" s="2" t="s">
        <v>229</v>
      </c>
      <c r="R135">
        <v>18476425</v>
      </c>
      <c r="S135" s="2" t="s">
        <v>137</v>
      </c>
      <c r="U135">
        <v>889586</v>
      </c>
      <c r="V135" s="2" t="s">
        <v>187</v>
      </c>
      <c r="W135">
        <v>2600000</v>
      </c>
      <c r="X135">
        <v>426919</v>
      </c>
      <c r="Y135" s="2" t="s">
        <v>97</v>
      </c>
      <c r="Z135">
        <v>2800000</v>
      </c>
      <c r="AA135">
        <v>619706</v>
      </c>
      <c r="AB135" s="2" t="s">
        <v>234</v>
      </c>
      <c r="AC135">
        <v>1600000</v>
      </c>
      <c r="AD135">
        <v>101500</v>
      </c>
      <c r="AE135" s="2" t="s">
        <v>222</v>
      </c>
      <c r="AI135">
        <v>2400000</v>
      </c>
      <c r="AJ135">
        <v>696141</v>
      </c>
      <c r="AK135" s="2" t="s">
        <v>211</v>
      </c>
      <c r="AL135">
        <v>6600000</v>
      </c>
      <c r="AM135">
        <v>1367163</v>
      </c>
      <c r="AN135" s="2" t="s">
        <v>51</v>
      </c>
      <c r="AR135">
        <v>6400000</v>
      </c>
      <c r="AS135">
        <v>2085796</v>
      </c>
      <c r="AT135" s="2" t="s">
        <v>88</v>
      </c>
      <c r="AU135">
        <v>2700000</v>
      </c>
      <c r="AV135">
        <v>2865192</v>
      </c>
      <c r="AW135" s="2" t="s">
        <v>113</v>
      </c>
      <c r="AX135">
        <v>0</v>
      </c>
      <c r="AY135">
        <v>3814016</v>
      </c>
      <c r="AZ135" s="2" t="s">
        <v>43</v>
      </c>
      <c r="BE135">
        <v>0</v>
      </c>
      <c r="BF135" s="2" t="s">
        <v>43</v>
      </c>
      <c r="BH135">
        <v>0</v>
      </c>
      <c r="BI135" s="2" t="s">
        <v>43</v>
      </c>
      <c r="BK135">
        <v>0</v>
      </c>
      <c r="BL135" s="2" t="s">
        <v>43</v>
      </c>
      <c r="BM135">
        <v>1400000</v>
      </c>
      <c r="BN135">
        <v>631803</v>
      </c>
      <c r="BO135" s="2" t="s">
        <v>246</v>
      </c>
      <c r="BP135">
        <v>71300000</v>
      </c>
      <c r="BQ135">
        <v>60565567</v>
      </c>
      <c r="BR135" t="str">
        <f>IFERROR(BQ135*100/BP135,0)</f>
        <v>0</v>
      </c>
    </row>
    <row r="136" spans="1:86">
      <c r="A136" s="3"/>
      <c r="B136" s="3"/>
      <c r="C136" s="3" t="s">
        <v>395</v>
      </c>
      <c r="D136">
        <v>72300000</v>
      </c>
      <c r="F136">
        <v>877604</v>
      </c>
      <c r="I136">
        <v>247335</v>
      </c>
      <c r="L136">
        <v>0</v>
      </c>
      <c r="O136">
        <v>0</v>
      </c>
      <c r="R136">
        <v>36342658</v>
      </c>
      <c r="U136">
        <v>0</v>
      </c>
      <c r="X136">
        <v>4467813</v>
      </c>
      <c r="AA136">
        <v>732007</v>
      </c>
      <c r="AD136">
        <v>0</v>
      </c>
      <c r="AJ136">
        <v>235802</v>
      </c>
      <c r="AM136">
        <v>8698333</v>
      </c>
      <c r="AS136">
        <v>2585277</v>
      </c>
      <c r="AV136">
        <v>3711304</v>
      </c>
      <c r="AY136">
        <v>14512862</v>
      </c>
      <c r="BE136">
        <v>0</v>
      </c>
      <c r="BH136">
        <v>0</v>
      </c>
      <c r="BK136">
        <v>1512790</v>
      </c>
      <c r="BN136">
        <v>303714</v>
      </c>
      <c r="BP136">
        <v>72300000</v>
      </c>
      <c r="BQ136">
        <v>74227499</v>
      </c>
      <c r="BR136" t="str">
        <f>IFERROR(BQ136*100/BP136,0)</f>
        <v>0</v>
      </c>
    </row>
    <row r="137" spans="1:86">
      <c r="A137" s="3"/>
      <c r="B137" s="3"/>
      <c r="C137" s="3" t="s">
        <v>448</v>
      </c>
      <c r="D137" s="3">
        <v>143600000</v>
      </c>
      <c r="E137" s="3">
        <v>482566</v>
      </c>
      <c r="F137" s="3">
        <v>1111682</v>
      </c>
      <c r="G137" s="5" t="s">
        <v>449</v>
      </c>
      <c r="H137" s="3">
        <v>113191</v>
      </c>
      <c r="I137" s="3">
        <v>385335</v>
      </c>
      <c r="J137" s="5" t="s">
        <v>450</v>
      </c>
      <c r="K137" s="3">
        <v>37037794</v>
      </c>
      <c r="L137" s="3">
        <v>27492336</v>
      </c>
      <c r="M137" s="5" t="s">
        <v>265</v>
      </c>
      <c r="N137" s="3">
        <v>1434386</v>
      </c>
      <c r="O137" s="3">
        <v>726906</v>
      </c>
      <c r="P137" s="5" t="s">
        <v>229</v>
      </c>
      <c r="Q137" s="3">
        <v>14586813</v>
      </c>
      <c r="R137" s="3">
        <v>54819083</v>
      </c>
      <c r="S137" s="5" t="s">
        <v>451</v>
      </c>
      <c r="T137" s="3">
        <v>758793</v>
      </c>
      <c r="U137" s="3">
        <v>889586</v>
      </c>
      <c r="V137" s="5" t="s">
        <v>187</v>
      </c>
      <c r="W137" s="3">
        <v>2600000</v>
      </c>
      <c r="X137" s="3">
        <v>4894732</v>
      </c>
      <c r="Y137" s="5" t="s">
        <v>452</v>
      </c>
      <c r="Z137" s="3">
        <v>2800000</v>
      </c>
      <c r="AA137" s="3">
        <v>1351713</v>
      </c>
      <c r="AB137" s="5" t="s">
        <v>175</v>
      </c>
      <c r="AC137" s="3">
        <v>1600000</v>
      </c>
      <c r="AD137" s="3">
        <v>101500</v>
      </c>
      <c r="AE137" s="5" t="s">
        <v>222</v>
      </c>
      <c r="AF137" s="3"/>
      <c r="AG137" s="3"/>
      <c r="AH137" s="3"/>
      <c r="AI137" s="3">
        <v>2400000</v>
      </c>
      <c r="AJ137" s="3">
        <v>931943</v>
      </c>
      <c r="AK137" s="5" t="s">
        <v>94</v>
      </c>
      <c r="AL137" s="3">
        <v>6600000</v>
      </c>
      <c r="AM137" s="3">
        <v>10065496</v>
      </c>
      <c r="AN137" s="5" t="s">
        <v>339</v>
      </c>
      <c r="AO137" s="3"/>
      <c r="AP137" s="3"/>
      <c r="AQ137" s="3"/>
      <c r="AR137" s="3">
        <v>6400000</v>
      </c>
      <c r="AS137" s="3">
        <v>4671073</v>
      </c>
      <c r="AT137" s="5" t="s">
        <v>164</v>
      </c>
      <c r="AU137" s="3">
        <v>2700000</v>
      </c>
      <c r="AV137" s="3">
        <v>2865192</v>
      </c>
      <c r="AW137" s="5" t="s">
        <v>113</v>
      </c>
      <c r="AX137" s="3">
        <v>0</v>
      </c>
      <c r="AY137" s="3">
        <v>18326878</v>
      </c>
      <c r="AZ137" s="5" t="s">
        <v>43</v>
      </c>
      <c r="BA137" s="3"/>
      <c r="BB137" s="3"/>
      <c r="BC137" s="3"/>
      <c r="BD137" s="3">
        <v>0</v>
      </c>
      <c r="BE137" s="3">
        <v>0</v>
      </c>
      <c r="BF137" s="5" t="s">
        <v>43</v>
      </c>
      <c r="BG137" s="3">
        <v>0</v>
      </c>
      <c r="BH137" s="3">
        <v>0</v>
      </c>
      <c r="BI137" s="5" t="s">
        <v>43</v>
      </c>
      <c r="BJ137" s="3">
        <v>0</v>
      </c>
      <c r="BK137" s="3">
        <v>1512790</v>
      </c>
      <c r="BL137" s="5" t="s">
        <v>43</v>
      </c>
      <c r="BM137" s="3">
        <v>1400000</v>
      </c>
      <c r="BN137" s="3">
        <v>935517</v>
      </c>
      <c r="BO137" s="5" t="s">
        <v>218</v>
      </c>
      <c r="BP137" s="3">
        <v>143600000</v>
      </c>
      <c r="BQ137" s="3" t="str">
        <f>BQ136+BQ135</f>
        <v>0</v>
      </c>
      <c r="BR137" s="3" t="str">
        <f>IFERROR(BQ137*100/BP137,0)</f>
        <v>0</v>
      </c>
      <c r="BU137">
        <v>4790720</v>
      </c>
      <c r="BV137">
        <v>980002</v>
      </c>
      <c r="BW137">
        <v>0</v>
      </c>
      <c r="BX137">
        <v>-64400</v>
      </c>
      <c r="BY137">
        <v>-243446</v>
      </c>
      <c r="BZ137">
        <v>0</v>
      </c>
      <c r="CA137">
        <v>0</v>
      </c>
      <c r="CB137">
        <v>0</v>
      </c>
      <c r="CD137">
        <v>0</v>
      </c>
      <c r="CE137">
        <v>0</v>
      </c>
      <c r="CF137" t="str">
        <f>BQ137-BP137</f>
        <v>0</v>
      </c>
      <c r="CG137" t="str">
        <f>CE91-BW91+BZ91</f>
        <v>0</v>
      </c>
      <c r="CH137" t="str">
        <f>IFERROR(CE137*100/BP137,0)</f>
        <v>0</v>
      </c>
    </row>
    <row r="138" spans="1:86">
      <c r="A138" s="3"/>
    </row>
    <row r="139" spans="1:86">
      <c r="A139" s="3"/>
      <c r="B139" s="5" t="s">
        <v>453</v>
      </c>
      <c r="C139" s="3" t="s">
        <v>394</v>
      </c>
      <c r="D139">
        <v>133400000</v>
      </c>
      <c r="F139">
        <v>17336</v>
      </c>
      <c r="G139" s="2" t="s">
        <v>202</v>
      </c>
      <c r="I139">
        <v>372759</v>
      </c>
      <c r="J139" s="2" t="s">
        <v>101</v>
      </c>
      <c r="L139">
        <v>29892275</v>
      </c>
      <c r="M139" s="2" t="s">
        <v>59</v>
      </c>
      <c r="O139">
        <v>1058110</v>
      </c>
      <c r="P139" s="2" t="s">
        <v>94</v>
      </c>
      <c r="R139">
        <v>67095007</v>
      </c>
      <c r="S139" s="2" t="s">
        <v>340</v>
      </c>
      <c r="U139">
        <v>2332995</v>
      </c>
      <c r="V139" s="2" t="s">
        <v>407</v>
      </c>
      <c r="W139">
        <v>3000000</v>
      </c>
      <c r="X139">
        <v>2253664</v>
      </c>
      <c r="Y139" s="2" t="s">
        <v>322</v>
      </c>
      <c r="Z139">
        <v>4800000</v>
      </c>
      <c r="AA139">
        <v>3045832</v>
      </c>
      <c r="AB139" s="2" t="s">
        <v>69</v>
      </c>
      <c r="AC139">
        <v>600000</v>
      </c>
      <c r="AD139">
        <v>50750</v>
      </c>
      <c r="AE139" s="2" t="s">
        <v>146</v>
      </c>
      <c r="AI139">
        <v>4000000</v>
      </c>
      <c r="AJ139">
        <v>3181351</v>
      </c>
      <c r="AK139" s="2" t="s">
        <v>49</v>
      </c>
      <c r="AL139">
        <v>8600000</v>
      </c>
      <c r="AM139">
        <v>3249411</v>
      </c>
      <c r="AN139" s="2" t="s">
        <v>224</v>
      </c>
      <c r="AR139">
        <v>9700000</v>
      </c>
      <c r="AS139">
        <v>9446305</v>
      </c>
      <c r="AT139" s="2" t="s">
        <v>201</v>
      </c>
      <c r="AU139">
        <v>4900000</v>
      </c>
      <c r="AV139">
        <v>5417155</v>
      </c>
      <c r="AW139" s="2" t="s">
        <v>162</v>
      </c>
      <c r="AX139">
        <v>0</v>
      </c>
      <c r="AY139">
        <v>23712699</v>
      </c>
      <c r="AZ139" s="2" t="s">
        <v>43</v>
      </c>
      <c r="BE139">
        <v>0</v>
      </c>
      <c r="BF139" s="2" t="s">
        <v>43</v>
      </c>
      <c r="BH139">
        <v>0</v>
      </c>
      <c r="BI139" s="2" t="s">
        <v>43</v>
      </c>
      <c r="BK139">
        <v>0</v>
      </c>
      <c r="BL139" s="2" t="s">
        <v>43</v>
      </c>
      <c r="BM139">
        <v>3000000</v>
      </c>
      <c r="BN139">
        <v>3665657</v>
      </c>
      <c r="BO139" s="2" t="s">
        <v>180</v>
      </c>
      <c r="BP139">
        <v>133400000</v>
      </c>
      <c r="BQ139">
        <v>154791306</v>
      </c>
      <c r="BR139" t="str">
        <f>IFERROR(BQ139*100/BP139,0)</f>
        <v>0</v>
      </c>
    </row>
    <row r="140" spans="1:86">
      <c r="A140" s="3"/>
      <c r="B140" s="3"/>
      <c r="C140" s="3" t="s">
        <v>395</v>
      </c>
      <c r="D140">
        <v>74500000</v>
      </c>
      <c r="F140">
        <v>0</v>
      </c>
      <c r="I140">
        <v>54000</v>
      </c>
      <c r="L140">
        <v>0</v>
      </c>
      <c r="O140">
        <v>0</v>
      </c>
      <c r="R140">
        <v>34162869</v>
      </c>
      <c r="U140">
        <v>0</v>
      </c>
      <c r="X140">
        <v>1133728</v>
      </c>
      <c r="AA140">
        <v>1048287</v>
      </c>
      <c r="AD140">
        <v>172557</v>
      </c>
      <c r="AJ140">
        <v>2528840</v>
      </c>
      <c r="AM140">
        <v>9866707</v>
      </c>
      <c r="AS140">
        <v>3172881</v>
      </c>
      <c r="AV140">
        <v>8552059</v>
      </c>
      <c r="AY140">
        <v>18793567</v>
      </c>
      <c r="BE140">
        <v>0</v>
      </c>
      <c r="BH140">
        <v>0</v>
      </c>
      <c r="BK140">
        <v>123178</v>
      </c>
      <c r="BN140">
        <v>1151106</v>
      </c>
      <c r="BP140">
        <v>74500000</v>
      </c>
      <c r="BQ140">
        <v>80759779</v>
      </c>
      <c r="BR140" t="str">
        <f>IFERROR(BQ140*100/BP140,0)</f>
        <v>0</v>
      </c>
    </row>
    <row r="141" spans="1:86">
      <c r="A141" s="3"/>
      <c r="B141" s="3"/>
      <c r="C141" s="3" t="s">
        <v>454</v>
      </c>
      <c r="D141" s="3">
        <v>207900000</v>
      </c>
      <c r="E141" s="3">
        <v>902865</v>
      </c>
      <c r="F141" s="3">
        <v>17336</v>
      </c>
      <c r="G141" s="5" t="s">
        <v>202</v>
      </c>
      <c r="H141" s="3">
        <v>211777</v>
      </c>
      <c r="I141" s="3">
        <v>426759</v>
      </c>
      <c r="J141" s="5" t="s">
        <v>441</v>
      </c>
      <c r="K141" s="3">
        <v>69296517</v>
      </c>
      <c r="L141" s="3">
        <v>29892275</v>
      </c>
      <c r="M141" s="5" t="s">
        <v>59</v>
      </c>
      <c r="N141" s="3">
        <v>2683691</v>
      </c>
      <c r="O141" s="3">
        <v>1058110</v>
      </c>
      <c r="P141" s="5" t="s">
        <v>94</v>
      </c>
      <c r="Q141" s="3">
        <v>27291458</v>
      </c>
      <c r="R141" s="3">
        <v>101257876</v>
      </c>
      <c r="S141" s="5" t="s">
        <v>455</v>
      </c>
      <c r="T141" s="3">
        <v>1419678</v>
      </c>
      <c r="U141" s="3">
        <v>2332995</v>
      </c>
      <c r="V141" s="5" t="s">
        <v>407</v>
      </c>
      <c r="W141" s="3">
        <v>3000000</v>
      </c>
      <c r="X141" s="3">
        <v>3387392</v>
      </c>
      <c r="Y141" s="5" t="s">
        <v>232</v>
      </c>
      <c r="Z141" s="3">
        <v>4800000</v>
      </c>
      <c r="AA141" s="3">
        <v>4094119</v>
      </c>
      <c r="AB141" s="5" t="s">
        <v>65</v>
      </c>
      <c r="AC141" s="3">
        <v>600000</v>
      </c>
      <c r="AD141" s="3">
        <v>223307</v>
      </c>
      <c r="AE141" s="5" t="s">
        <v>78</v>
      </c>
      <c r="AF141" s="3"/>
      <c r="AG141" s="3"/>
      <c r="AH141" s="3"/>
      <c r="AI141" s="3">
        <v>4000000</v>
      </c>
      <c r="AJ141" s="3">
        <v>5710191</v>
      </c>
      <c r="AK141" s="5" t="s">
        <v>456</v>
      </c>
      <c r="AL141" s="3">
        <v>8600000</v>
      </c>
      <c r="AM141" s="3">
        <v>13116118</v>
      </c>
      <c r="AN141" s="5" t="s">
        <v>339</v>
      </c>
      <c r="AO141" s="3"/>
      <c r="AP141" s="3"/>
      <c r="AQ141" s="3"/>
      <c r="AR141" s="3">
        <v>9700000</v>
      </c>
      <c r="AS141" s="3">
        <v>12619186</v>
      </c>
      <c r="AT141" s="5" t="s">
        <v>402</v>
      </c>
      <c r="AU141" s="3">
        <v>4900000</v>
      </c>
      <c r="AV141" s="3">
        <v>5417155</v>
      </c>
      <c r="AW141" s="5" t="s">
        <v>162</v>
      </c>
      <c r="AX141" s="3">
        <v>0</v>
      </c>
      <c r="AY141" s="3">
        <v>42506266</v>
      </c>
      <c r="AZ141" s="5" t="s">
        <v>43</v>
      </c>
      <c r="BA141" s="3"/>
      <c r="BB141" s="3"/>
      <c r="BC141" s="3"/>
      <c r="BD141" s="3">
        <v>0</v>
      </c>
      <c r="BE141" s="3">
        <v>0</v>
      </c>
      <c r="BF141" s="5" t="s">
        <v>43</v>
      </c>
      <c r="BG141" s="3">
        <v>0</v>
      </c>
      <c r="BH141" s="3">
        <v>0</v>
      </c>
      <c r="BI141" s="5" t="s">
        <v>43</v>
      </c>
      <c r="BJ141" s="3">
        <v>0</v>
      </c>
      <c r="BK141" s="3">
        <v>123178</v>
      </c>
      <c r="BL141" s="5" t="s">
        <v>43</v>
      </c>
      <c r="BM141" s="3">
        <v>3000000</v>
      </c>
      <c r="BN141" s="3">
        <v>4816763</v>
      </c>
      <c r="BO141" s="5" t="s">
        <v>457</v>
      </c>
      <c r="BP141" s="3">
        <v>207900000</v>
      </c>
      <c r="BQ141" s="3" t="str">
        <f>BQ140+BQ139</f>
        <v>0</v>
      </c>
      <c r="BR141" s="3" t="str">
        <f>IFERROR(BQ141*100/BP141,0)</f>
        <v>0</v>
      </c>
      <c r="BU141">
        <v>14411680</v>
      </c>
      <c r="BV141">
        <v>-597532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D141">
        <v>0</v>
      </c>
      <c r="CE141">
        <v>0</v>
      </c>
      <c r="CF141" t="str">
        <f>BQ141-BP141</f>
        <v>0</v>
      </c>
      <c r="CG141" t="str">
        <f>CE91-BW91+BZ91</f>
        <v>0</v>
      </c>
      <c r="CH141" t="str">
        <f>IFERROR(CE141*100/BP141,0)</f>
        <v>0</v>
      </c>
    </row>
    <row r="142" spans="1:86">
      <c r="A142" s="3"/>
    </row>
    <row r="143" spans="1:86">
      <c r="A143" s="3"/>
      <c r="B143" s="5" t="s">
        <v>458</v>
      </c>
      <c r="C143" s="3" t="s">
        <v>394</v>
      </c>
      <c r="D143">
        <v>71800000</v>
      </c>
      <c r="F143">
        <v>1661932</v>
      </c>
      <c r="G143" s="2" t="s">
        <v>459</v>
      </c>
      <c r="I143">
        <v>26000</v>
      </c>
      <c r="J143" s="2" t="s">
        <v>245</v>
      </c>
      <c r="L143">
        <v>22800350</v>
      </c>
      <c r="M143" s="2" t="s">
        <v>210</v>
      </c>
      <c r="O143">
        <v>564407</v>
      </c>
      <c r="P143" s="2" t="s">
        <v>94</v>
      </c>
      <c r="R143">
        <v>24133179</v>
      </c>
      <c r="S143" s="2" t="s">
        <v>407</v>
      </c>
      <c r="U143">
        <v>0</v>
      </c>
      <c r="V143" s="2" t="s">
        <v>43</v>
      </c>
      <c r="W143">
        <v>2000000</v>
      </c>
      <c r="X143">
        <v>1748281</v>
      </c>
      <c r="Y143" s="2" t="s">
        <v>57</v>
      </c>
      <c r="Z143">
        <v>3100000</v>
      </c>
      <c r="AA143">
        <v>774724</v>
      </c>
      <c r="AB143" s="2" t="s">
        <v>240</v>
      </c>
      <c r="AC143">
        <v>1200000</v>
      </c>
      <c r="AD143">
        <v>0</v>
      </c>
      <c r="AE143" s="2" t="s">
        <v>43</v>
      </c>
      <c r="AI143">
        <v>1900000</v>
      </c>
      <c r="AJ143">
        <v>1365247</v>
      </c>
      <c r="AK143" s="2" t="s">
        <v>56</v>
      </c>
      <c r="AL143">
        <v>5700000</v>
      </c>
      <c r="AM143">
        <v>418482</v>
      </c>
      <c r="AN143" s="2" t="s">
        <v>355</v>
      </c>
      <c r="AR143">
        <v>14500000</v>
      </c>
      <c r="AS143">
        <v>7635307</v>
      </c>
      <c r="AT143" s="2" t="s">
        <v>73</v>
      </c>
      <c r="AU143">
        <v>3800000</v>
      </c>
      <c r="AV143">
        <v>4821369</v>
      </c>
      <c r="AW143" s="2" t="s">
        <v>137</v>
      </c>
      <c r="AX143">
        <v>0</v>
      </c>
      <c r="AY143">
        <v>8296098</v>
      </c>
      <c r="AZ143" s="2" t="s">
        <v>43</v>
      </c>
      <c r="BE143">
        <v>0</v>
      </c>
      <c r="BF143" s="2" t="s">
        <v>43</v>
      </c>
      <c r="BH143">
        <v>0</v>
      </c>
      <c r="BI143" s="2" t="s">
        <v>43</v>
      </c>
      <c r="BK143">
        <v>0</v>
      </c>
      <c r="BL143" s="2" t="s">
        <v>43</v>
      </c>
      <c r="BM143">
        <v>3300000</v>
      </c>
      <c r="BN143">
        <v>523500</v>
      </c>
      <c r="BO143" s="2" t="s">
        <v>97</v>
      </c>
      <c r="BP143">
        <v>71800000</v>
      </c>
      <c r="BQ143">
        <v>74768876</v>
      </c>
      <c r="BR143" t="str">
        <f>IFERROR(BQ143*100/BP143,0)</f>
        <v>0</v>
      </c>
    </row>
    <row r="144" spans="1:86">
      <c r="A144" s="3"/>
      <c r="B144" s="3"/>
      <c r="C144" s="3" t="s">
        <v>395</v>
      </c>
      <c r="D144">
        <v>70700000</v>
      </c>
      <c r="F144">
        <v>67692</v>
      </c>
      <c r="I144">
        <v>281771</v>
      </c>
      <c r="L144">
        <v>0</v>
      </c>
      <c r="O144">
        <v>0</v>
      </c>
      <c r="R144">
        <v>51796236</v>
      </c>
      <c r="U144">
        <v>0</v>
      </c>
      <c r="X144">
        <v>1122819</v>
      </c>
      <c r="AA144">
        <v>2306097</v>
      </c>
      <c r="AD144">
        <v>1296654</v>
      </c>
      <c r="AJ144">
        <v>56259</v>
      </c>
      <c r="AM144">
        <v>4081711</v>
      </c>
      <c r="AS144">
        <v>19337030</v>
      </c>
      <c r="AV144">
        <v>147764</v>
      </c>
      <c r="AY144">
        <v>9812904</v>
      </c>
      <c r="BE144">
        <v>0</v>
      </c>
      <c r="BH144">
        <v>0</v>
      </c>
      <c r="BK144">
        <v>73907</v>
      </c>
      <c r="BN144">
        <v>1266892</v>
      </c>
      <c r="BP144">
        <v>70700000</v>
      </c>
      <c r="BQ144">
        <v>91647736</v>
      </c>
      <c r="BR144" t="str">
        <f>IFERROR(BQ144*100/BP144,0)</f>
        <v>0</v>
      </c>
    </row>
    <row r="145" spans="1:86">
      <c r="A145" s="3"/>
      <c r="B145" s="3"/>
      <c r="C145" s="3" t="s">
        <v>460</v>
      </c>
      <c r="D145" s="3">
        <v>142500000</v>
      </c>
      <c r="E145" s="3">
        <v>485950</v>
      </c>
      <c r="F145" s="3">
        <v>1729624</v>
      </c>
      <c r="G145" s="5" t="s">
        <v>461</v>
      </c>
      <c r="H145" s="3">
        <v>113984</v>
      </c>
      <c r="I145" s="3">
        <v>307771</v>
      </c>
      <c r="J145" s="5" t="s">
        <v>462</v>
      </c>
      <c r="K145" s="3">
        <v>37297526</v>
      </c>
      <c r="L145" s="3">
        <v>22800350</v>
      </c>
      <c r="M145" s="5" t="s">
        <v>210</v>
      </c>
      <c r="N145" s="3">
        <v>1444445</v>
      </c>
      <c r="O145" s="3">
        <v>564407</v>
      </c>
      <c r="P145" s="5" t="s">
        <v>94</v>
      </c>
      <c r="Q145" s="3">
        <v>14689105</v>
      </c>
      <c r="R145" s="3">
        <v>75929415</v>
      </c>
      <c r="S145" s="5" t="s">
        <v>463</v>
      </c>
      <c r="T145" s="3">
        <v>764115</v>
      </c>
      <c r="U145" s="3">
        <v>0</v>
      </c>
      <c r="V145" s="5" t="s">
        <v>43</v>
      </c>
      <c r="W145" s="3">
        <v>2000000</v>
      </c>
      <c r="X145" s="3">
        <v>2871100</v>
      </c>
      <c r="Y145" s="5" t="s">
        <v>100</v>
      </c>
      <c r="Z145" s="3">
        <v>3100000</v>
      </c>
      <c r="AA145" s="3">
        <v>3080821</v>
      </c>
      <c r="AB145" s="5" t="s">
        <v>156</v>
      </c>
      <c r="AC145" s="3">
        <v>1200000</v>
      </c>
      <c r="AD145" s="3">
        <v>1296654</v>
      </c>
      <c r="AE145" s="5" t="s">
        <v>189</v>
      </c>
      <c r="AF145" s="3"/>
      <c r="AG145" s="3"/>
      <c r="AH145" s="3"/>
      <c r="AI145" s="3">
        <v>1900000</v>
      </c>
      <c r="AJ145" s="3">
        <v>1421506</v>
      </c>
      <c r="AK145" s="5" t="s">
        <v>322</v>
      </c>
      <c r="AL145" s="3">
        <v>5700000</v>
      </c>
      <c r="AM145" s="3">
        <v>4500193</v>
      </c>
      <c r="AN145" s="5" t="s">
        <v>242</v>
      </c>
      <c r="AO145" s="3"/>
      <c r="AP145" s="3"/>
      <c r="AQ145" s="3"/>
      <c r="AR145" s="3">
        <v>14500000</v>
      </c>
      <c r="AS145" s="3">
        <v>26972337</v>
      </c>
      <c r="AT145" s="5" t="s">
        <v>135</v>
      </c>
      <c r="AU145" s="3">
        <v>3800000</v>
      </c>
      <c r="AV145" s="3">
        <v>4821369</v>
      </c>
      <c r="AW145" s="5" t="s">
        <v>137</v>
      </c>
      <c r="AX145" s="3">
        <v>0</v>
      </c>
      <c r="AY145" s="3">
        <v>18109002</v>
      </c>
      <c r="AZ145" s="5" t="s">
        <v>43</v>
      </c>
      <c r="BA145" s="3"/>
      <c r="BB145" s="3"/>
      <c r="BC145" s="3"/>
      <c r="BD145" s="3">
        <v>0</v>
      </c>
      <c r="BE145" s="3">
        <v>0</v>
      </c>
      <c r="BF145" s="5" t="s">
        <v>43</v>
      </c>
      <c r="BG145" s="3">
        <v>0</v>
      </c>
      <c r="BH145" s="3">
        <v>0</v>
      </c>
      <c r="BI145" s="5" t="s">
        <v>43</v>
      </c>
      <c r="BJ145" s="3">
        <v>0</v>
      </c>
      <c r="BK145" s="3">
        <v>73907</v>
      </c>
      <c r="BL145" s="5" t="s">
        <v>43</v>
      </c>
      <c r="BM145" s="3">
        <v>3300000</v>
      </c>
      <c r="BN145" s="3">
        <v>1790392</v>
      </c>
      <c r="BO145" s="5" t="s">
        <v>99</v>
      </c>
      <c r="BP145" s="3">
        <v>142500000</v>
      </c>
      <c r="BQ145" s="3" t="str">
        <f>BQ144+BQ143</f>
        <v>0</v>
      </c>
      <c r="BR145" s="3" t="str">
        <f>IFERROR(BQ145*100/BP145,0)</f>
        <v>0</v>
      </c>
      <c r="BU145">
        <v>8955760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D145">
        <v>0</v>
      </c>
      <c r="CE145">
        <v>0</v>
      </c>
      <c r="CF145" t="str">
        <f>BQ145-BP145</f>
        <v>0</v>
      </c>
      <c r="CG145" t="str">
        <f>CE91-BW91+BZ91</f>
        <v>0</v>
      </c>
      <c r="CH145" t="str">
        <f>IFERROR(CE145*100/BP145,0)</f>
        <v>0</v>
      </c>
    </row>
    <row r="146" spans="1:86">
      <c r="A146" s="3"/>
    </row>
    <row r="147" spans="1:86">
      <c r="A147" s="3"/>
      <c r="B147" s="5" t="s">
        <v>464</v>
      </c>
      <c r="C147" s="3" t="s">
        <v>394</v>
      </c>
      <c r="D147">
        <v>57400000</v>
      </c>
      <c r="F147">
        <v>37341</v>
      </c>
      <c r="G147" s="2" t="s">
        <v>238</v>
      </c>
      <c r="I147">
        <v>59687</v>
      </c>
      <c r="J147" s="2" t="s">
        <v>188</v>
      </c>
      <c r="L147">
        <v>35746578</v>
      </c>
      <c r="M147" s="2" t="s">
        <v>141</v>
      </c>
      <c r="O147">
        <v>1402945</v>
      </c>
      <c r="P147" s="2" t="s">
        <v>207</v>
      </c>
      <c r="R147">
        <v>4684971</v>
      </c>
      <c r="S147" s="2" t="s">
        <v>76</v>
      </c>
      <c r="U147">
        <v>687059</v>
      </c>
      <c r="V147" s="2" t="s">
        <v>209</v>
      </c>
      <c r="W147">
        <v>500000</v>
      </c>
      <c r="X147">
        <v>266879</v>
      </c>
      <c r="Y147" s="2" t="s">
        <v>73</v>
      </c>
      <c r="Z147">
        <v>900000</v>
      </c>
      <c r="AA147">
        <v>12755</v>
      </c>
      <c r="AB147" s="2" t="s">
        <v>109</v>
      </c>
      <c r="AC147">
        <v>600000</v>
      </c>
      <c r="AD147">
        <v>79999</v>
      </c>
      <c r="AE147" s="2" t="s">
        <v>433</v>
      </c>
      <c r="AI147">
        <v>1100000</v>
      </c>
      <c r="AJ147">
        <v>1194272</v>
      </c>
      <c r="AK147" s="2" t="s">
        <v>283</v>
      </c>
      <c r="AL147">
        <v>2900000</v>
      </c>
      <c r="AM147">
        <v>1448790</v>
      </c>
      <c r="AN147" s="2" t="s">
        <v>105</v>
      </c>
      <c r="AR147">
        <v>3100000</v>
      </c>
      <c r="AS147">
        <v>404801</v>
      </c>
      <c r="AT147" s="2" t="s">
        <v>433</v>
      </c>
      <c r="AU147">
        <v>2100000</v>
      </c>
      <c r="AV147">
        <v>2373758</v>
      </c>
      <c r="AW147" s="2" t="s">
        <v>232</v>
      </c>
      <c r="AX147">
        <v>0</v>
      </c>
      <c r="AY147">
        <v>1720066</v>
      </c>
      <c r="AZ147" s="2" t="s">
        <v>43</v>
      </c>
      <c r="BE147">
        <v>0</v>
      </c>
      <c r="BF147" s="2" t="s">
        <v>43</v>
      </c>
      <c r="BH147">
        <v>0</v>
      </c>
      <c r="BI147" s="2" t="s">
        <v>43</v>
      </c>
      <c r="BK147">
        <v>0</v>
      </c>
      <c r="BL147" s="2" t="s">
        <v>43</v>
      </c>
      <c r="BM147">
        <v>2200000</v>
      </c>
      <c r="BN147">
        <v>716766</v>
      </c>
      <c r="BO147" s="2" t="s">
        <v>88</v>
      </c>
      <c r="BP147">
        <v>57400000</v>
      </c>
      <c r="BQ147">
        <v>50836667</v>
      </c>
      <c r="BR147" t="str">
        <f>IFERROR(BQ147*100/BP147,0)</f>
        <v>0</v>
      </c>
    </row>
    <row r="148" spans="1:86">
      <c r="A148" s="3"/>
      <c r="B148" s="3"/>
      <c r="C148" s="3" t="s">
        <v>395</v>
      </c>
      <c r="D148">
        <v>25300000</v>
      </c>
      <c r="F148">
        <v>0</v>
      </c>
      <c r="I148">
        <v>0</v>
      </c>
      <c r="L148">
        <v>0</v>
      </c>
      <c r="O148">
        <v>0</v>
      </c>
      <c r="R148">
        <v>10334223</v>
      </c>
      <c r="U148">
        <v>0</v>
      </c>
      <c r="X148">
        <v>125416</v>
      </c>
      <c r="AA148">
        <v>1216416</v>
      </c>
      <c r="AD148">
        <v>0</v>
      </c>
      <c r="AJ148">
        <v>16346</v>
      </c>
      <c r="AM148">
        <v>7589955</v>
      </c>
      <c r="AS148">
        <v>1318663</v>
      </c>
      <c r="AV148">
        <v>1355131</v>
      </c>
      <c r="AY148">
        <v>8667150</v>
      </c>
      <c r="BE148">
        <v>0</v>
      </c>
      <c r="BH148">
        <v>0</v>
      </c>
      <c r="BK148">
        <v>0</v>
      </c>
      <c r="BN148">
        <v>2205085</v>
      </c>
      <c r="BP148">
        <v>25300000</v>
      </c>
      <c r="BQ148">
        <v>32828385</v>
      </c>
      <c r="BR148" t="str">
        <f>IFERROR(BQ148*100/BP148,0)</f>
        <v>0</v>
      </c>
    </row>
    <row r="149" spans="1:86">
      <c r="A149" s="3"/>
      <c r="B149" s="3"/>
      <c r="C149" s="3" t="s">
        <v>465</v>
      </c>
      <c r="D149" s="3">
        <v>82700000</v>
      </c>
      <c r="E149" s="3">
        <v>388489</v>
      </c>
      <c r="F149" s="3">
        <v>37341</v>
      </c>
      <c r="G149" s="5" t="s">
        <v>238</v>
      </c>
      <c r="H149" s="3">
        <v>91124</v>
      </c>
      <c r="I149" s="3">
        <v>59687</v>
      </c>
      <c r="J149" s="5" t="s">
        <v>188</v>
      </c>
      <c r="K149" s="3">
        <v>29817242</v>
      </c>
      <c r="L149" s="3">
        <v>35746578</v>
      </c>
      <c r="M149" s="5" t="s">
        <v>141</v>
      </c>
      <c r="N149" s="3">
        <v>1154751</v>
      </c>
      <c r="O149" s="3">
        <v>1402945</v>
      </c>
      <c r="P149" s="5" t="s">
        <v>207</v>
      </c>
      <c r="Q149" s="3">
        <v>11743101</v>
      </c>
      <c r="R149" s="3">
        <v>15019194</v>
      </c>
      <c r="S149" s="5" t="s">
        <v>96</v>
      </c>
      <c r="T149" s="3">
        <v>610866</v>
      </c>
      <c r="U149" s="3">
        <v>687059</v>
      </c>
      <c r="V149" s="5" t="s">
        <v>209</v>
      </c>
      <c r="W149" s="3">
        <v>500000</v>
      </c>
      <c r="X149" s="3">
        <v>392295</v>
      </c>
      <c r="Y149" s="5" t="s">
        <v>186</v>
      </c>
      <c r="Z149" s="3">
        <v>900000</v>
      </c>
      <c r="AA149" s="3">
        <v>1229171</v>
      </c>
      <c r="AB149" s="5" t="s">
        <v>309</v>
      </c>
      <c r="AC149" s="3">
        <v>600000</v>
      </c>
      <c r="AD149" s="3">
        <v>79999</v>
      </c>
      <c r="AE149" s="5" t="s">
        <v>433</v>
      </c>
      <c r="AF149" s="3"/>
      <c r="AG149" s="3"/>
      <c r="AH149" s="3"/>
      <c r="AI149" s="3">
        <v>1100000</v>
      </c>
      <c r="AJ149" s="3">
        <v>1210618</v>
      </c>
      <c r="AK149" s="5" t="s">
        <v>237</v>
      </c>
      <c r="AL149" s="3">
        <v>2900000</v>
      </c>
      <c r="AM149" s="3">
        <v>9038745</v>
      </c>
      <c r="AN149" s="5" t="s">
        <v>466</v>
      </c>
      <c r="AO149" s="3"/>
      <c r="AP149" s="3"/>
      <c r="AQ149" s="3"/>
      <c r="AR149" s="3">
        <v>3100000</v>
      </c>
      <c r="AS149" s="3">
        <v>1723464</v>
      </c>
      <c r="AT149" s="5" t="s">
        <v>82</v>
      </c>
      <c r="AU149" s="3">
        <v>2100000</v>
      </c>
      <c r="AV149" s="3">
        <v>2373758</v>
      </c>
      <c r="AW149" s="5" t="s">
        <v>232</v>
      </c>
      <c r="AX149" s="3">
        <v>0</v>
      </c>
      <c r="AY149" s="3">
        <v>10387216</v>
      </c>
      <c r="AZ149" s="5" t="s">
        <v>43</v>
      </c>
      <c r="BA149" s="3"/>
      <c r="BB149" s="3"/>
      <c r="BC149" s="3"/>
      <c r="BD149" s="3">
        <v>0</v>
      </c>
      <c r="BE149" s="3">
        <v>0</v>
      </c>
      <c r="BF149" s="5" t="s">
        <v>43</v>
      </c>
      <c r="BG149" s="3">
        <v>0</v>
      </c>
      <c r="BH149" s="3">
        <v>0</v>
      </c>
      <c r="BI149" s="5" t="s">
        <v>43</v>
      </c>
      <c r="BJ149" s="3">
        <v>0</v>
      </c>
      <c r="BK149" s="3">
        <v>0</v>
      </c>
      <c r="BL149" s="5" t="s">
        <v>43</v>
      </c>
      <c r="BM149" s="3">
        <v>2200000</v>
      </c>
      <c r="BN149" s="3">
        <v>2921851</v>
      </c>
      <c r="BO149" s="5" t="s">
        <v>223</v>
      </c>
      <c r="BP149" s="3">
        <v>82700000</v>
      </c>
      <c r="BQ149" s="3" t="str">
        <f>BQ148+BQ147</f>
        <v>0</v>
      </c>
      <c r="BR149" s="3" t="str">
        <f>IFERROR(BQ149*100/BP149,0)</f>
        <v>0</v>
      </c>
      <c r="BU149">
        <v>4227288</v>
      </c>
      <c r="BV149">
        <v>1253595</v>
      </c>
      <c r="BW149">
        <v>0</v>
      </c>
      <c r="BX149">
        <v>0</v>
      </c>
      <c r="BY149">
        <v>-50114</v>
      </c>
      <c r="BZ149">
        <v>0</v>
      </c>
      <c r="CA149">
        <v>0</v>
      </c>
      <c r="CB149">
        <v>0</v>
      </c>
      <c r="CD149">
        <v>0</v>
      </c>
      <c r="CE149">
        <v>0</v>
      </c>
      <c r="CF149" t="str">
        <f>BQ149-BP149</f>
        <v>0</v>
      </c>
      <c r="CG149" t="str">
        <f>CE91-BW91+BZ91</f>
        <v>0</v>
      </c>
      <c r="CH149" t="str">
        <f>IFERROR(CE149*100/BP149,0)</f>
        <v>0</v>
      </c>
    </row>
    <row r="150" spans="1:86">
      <c r="A150" s="3"/>
    </row>
    <row r="151" spans="1:86">
      <c r="A151" s="3"/>
      <c r="B151" s="5" t="s">
        <v>467</v>
      </c>
      <c r="C151" s="3" t="s">
        <v>394</v>
      </c>
      <c r="D151">
        <v>49900000</v>
      </c>
      <c r="F151">
        <v>15125</v>
      </c>
      <c r="G151" s="2" t="s">
        <v>443</v>
      </c>
      <c r="I151">
        <v>153000</v>
      </c>
      <c r="J151" s="2" t="s">
        <v>468</v>
      </c>
      <c r="L151">
        <v>33082489</v>
      </c>
      <c r="M151" s="2" t="s">
        <v>96</v>
      </c>
      <c r="O151">
        <v>651984</v>
      </c>
      <c r="P151" s="2" t="s">
        <v>212</v>
      </c>
      <c r="R151">
        <v>5618310</v>
      </c>
      <c r="S151" s="2" t="s">
        <v>50</v>
      </c>
      <c r="U151">
        <v>609345</v>
      </c>
      <c r="V151" s="2" t="s">
        <v>217</v>
      </c>
      <c r="W151">
        <v>1000000</v>
      </c>
      <c r="X151">
        <v>693179</v>
      </c>
      <c r="Y151" s="2" t="s">
        <v>251</v>
      </c>
      <c r="Z151">
        <v>1300000</v>
      </c>
      <c r="AA151">
        <v>750352</v>
      </c>
      <c r="AB151" s="2" t="s">
        <v>77</v>
      </c>
      <c r="AC151">
        <v>400000</v>
      </c>
      <c r="AD151">
        <v>0</v>
      </c>
      <c r="AE151" s="2" t="s">
        <v>43</v>
      </c>
      <c r="AI151">
        <v>1100000</v>
      </c>
      <c r="AJ151">
        <v>1736902</v>
      </c>
      <c r="AK151" s="2" t="s">
        <v>53</v>
      </c>
      <c r="AL151">
        <v>2600000</v>
      </c>
      <c r="AM151">
        <v>538409</v>
      </c>
      <c r="AN151" s="2" t="s">
        <v>51</v>
      </c>
      <c r="AR151">
        <v>7800000</v>
      </c>
      <c r="AS151">
        <v>703441</v>
      </c>
      <c r="AT151" s="2" t="s">
        <v>68</v>
      </c>
      <c r="AU151">
        <v>2600000</v>
      </c>
      <c r="AV151">
        <v>3036612</v>
      </c>
      <c r="AW151" s="2" t="s">
        <v>187</v>
      </c>
      <c r="AX151">
        <v>0</v>
      </c>
      <c r="AY151">
        <v>2554383</v>
      </c>
      <c r="AZ151" s="2" t="s">
        <v>43</v>
      </c>
      <c r="BE151">
        <v>0</v>
      </c>
      <c r="BF151" s="2" t="s">
        <v>43</v>
      </c>
      <c r="BH151">
        <v>0</v>
      </c>
      <c r="BI151" s="2" t="s">
        <v>43</v>
      </c>
      <c r="BK151">
        <v>0</v>
      </c>
      <c r="BL151" s="2" t="s">
        <v>43</v>
      </c>
      <c r="BM151">
        <v>2100000</v>
      </c>
      <c r="BN151">
        <v>227400</v>
      </c>
      <c r="BO151" s="2" t="s">
        <v>116</v>
      </c>
      <c r="BP151">
        <v>49900000</v>
      </c>
      <c r="BQ151">
        <v>50370931</v>
      </c>
      <c r="BR151" t="str">
        <f>IFERROR(BQ151*100/BP151,0)</f>
        <v>0</v>
      </c>
    </row>
    <row r="152" spans="1:86">
      <c r="A152" s="3"/>
      <c r="B152" s="3"/>
      <c r="C152" s="3" t="s">
        <v>395</v>
      </c>
      <c r="D152">
        <v>35700000</v>
      </c>
      <c r="F152">
        <v>6588</v>
      </c>
      <c r="I152">
        <v>276880</v>
      </c>
      <c r="L152">
        <v>0</v>
      </c>
      <c r="O152">
        <v>0</v>
      </c>
      <c r="R152">
        <v>15615473</v>
      </c>
      <c r="U152">
        <v>0</v>
      </c>
      <c r="X152">
        <v>467701</v>
      </c>
      <c r="AA152">
        <v>1383674</v>
      </c>
      <c r="AD152">
        <v>0</v>
      </c>
      <c r="AJ152">
        <v>0</v>
      </c>
      <c r="AM152">
        <v>351068</v>
      </c>
      <c r="AS152">
        <v>13024327</v>
      </c>
      <c r="AV152">
        <v>1206750</v>
      </c>
      <c r="AY152">
        <v>1642516</v>
      </c>
      <c r="BE152">
        <v>0</v>
      </c>
      <c r="BH152">
        <v>0</v>
      </c>
      <c r="BK152">
        <v>0</v>
      </c>
      <c r="BN152">
        <v>1232100</v>
      </c>
      <c r="BP152">
        <v>35700000</v>
      </c>
      <c r="BQ152">
        <v>35207077</v>
      </c>
      <c r="BR152" t="str">
        <f>IFERROR(BQ152*100/BP152,0)</f>
        <v>0</v>
      </c>
    </row>
    <row r="153" spans="1:86">
      <c r="A153" s="3"/>
      <c r="B153" s="3"/>
      <c r="C153" s="3" t="s">
        <v>469</v>
      </c>
      <c r="D153" s="3">
        <v>85600000</v>
      </c>
      <c r="E153" s="3">
        <v>337728</v>
      </c>
      <c r="F153" s="3">
        <v>21713</v>
      </c>
      <c r="G153" s="5" t="s">
        <v>222</v>
      </c>
      <c r="H153" s="3">
        <v>79217</v>
      </c>
      <c r="I153" s="3">
        <v>429880</v>
      </c>
      <c r="J153" s="5" t="s">
        <v>470</v>
      </c>
      <c r="K153" s="3">
        <v>25921261</v>
      </c>
      <c r="L153" s="3">
        <v>33082489</v>
      </c>
      <c r="M153" s="5" t="s">
        <v>96</v>
      </c>
      <c r="N153" s="3">
        <v>1003869</v>
      </c>
      <c r="O153" s="3">
        <v>651984</v>
      </c>
      <c r="P153" s="5" t="s">
        <v>212</v>
      </c>
      <c r="Q153" s="3">
        <v>10208723</v>
      </c>
      <c r="R153" s="3">
        <v>21233783</v>
      </c>
      <c r="S153" s="5" t="s">
        <v>471</v>
      </c>
      <c r="T153" s="3">
        <v>531049</v>
      </c>
      <c r="U153" s="3">
        <v>609345</v>
      </c>
      <c r="V153" s="5" t="s">
        <v>217</v>
      </c>
      <c r="W153" s="3">
        <v>1000000</v>
      </c>
      <c r="X153" s="3">
        <v>1160880</v>
      </c>
      <c r="Y153" s="5" t="s">
        <v>408</v>
      </c>
      <c r="Z153" s="3">
        <v>1300000</v>
      </c>
      <c r="AA153" s="3">
        <v>2134026</v>
      </c>
      <c r="AB153" s="5" t="s">
        <v>407</v>
      </c>
      <c r="AC153" s="3">
        <v>400000</v>
      </c>
      <c r="AD153" s="3">
        <v>0</v>
      </c>
      <c r="AE153" s="5" t="s">
        <v>43</v>
      </c>
      <c r="AF153" s="3"/>
      <c r="AG153" s="3"/>
      <c r="AH153" s="3"/>
      <c r="AI153" s="3">
        <v>1100000</v>
      </c>
      <c r="AJ153" s="3">
        <v>1736902</v>
      </c>
      <c r="AK153" s="5" t="s">
        <v>53</v>
      </c>
      <c r="AL153" s="3">
        <v>2600000</v>
      </c>
      <c r="AM153" s="3">
        <v>889477</v>
      </c>
      <c r="AN153" s="5" t="s">
        <v>276</v>
      </c>
      <c r="AO153" s="3"/>
      <c r="AP153" s="3"/>
      <c r="AQ153" s="3"/>
      <c r="AR153" s="3">
        <v>7800000</v>
      </c>
      <c r="AS153" s="3">
        <v>13727768</v>
      </c>
      <c r="AT153" s="5" t="s">
        <v>101</v>
      </c>
      <c r="AU153" s="3">
        <v>2600000</v>
      </c>
      <c r="AV153" s="3">
        <v>3036612</v>
      </c>
      <c r="AW153" s="5" t="s">
        <v>187</v>
      </c>
      <c r="AX153" s="3">
        <v>0</v>
      </c>
      <c r="AY153" s="3">
        <v>4196899</v>
      </c>
      <c r="AZ153" s="5" t="s">
        <v>43</v>
      </c>
      <c r="BA153" s="3"/>
      <c r="BB153" s="3"/>
      <c r="BC153" s="3"/>
      <c r="BD153" s="3">
        <v>0</v>
      </c>
      <c r="BE153" s="3">
        <v>0</v>
      </c>
      <c r="BF153" s="5" t="s">
        <v>43</v>
      </c>
      <c r="BG153" s="3">
        <v>0</v>
      </c>
      <c r="BH153" s="3">
        <v>0</v>
      </c>
      <c r="BI153" s="5" t="s">
        <v>43</v>
      </c>
      <c r="BJ153" s="3">
        <v>0</v>
      </c>
      <c r="BK153" s="3">
        <v>0</v>
      </c>
      <c r="BL153" s="5" t="s">
        <v>43</v>
      </c>
      <c r="BM153" s="3">
        <v>2100000</v>
      </c>
      <c r="BN153" s="3">
        <v>1459500</v>
      </c>
      <c r="BO153" s="5" t="s">
        <v>421</v>
      </c>
      <c r="BP153" s="3">
        <v>85600000</v>
      </c>
      <c r="BQ153" s="3" t="str">
        <f>BQ152+BQ151</f>
        <v>0</v>
      </c>
      <c r="BR153" s="3" t="str">
        <f>IFERROR(BQ153*100/BP153,0)</f>
        <v>0</v>
      </c>
      <c r="BU153">
        <v>5131720</v>
      </c>
      <c r="BV153">
        <v>-714133</v>
      </c>
      <c r="BW153">
        <v>0</v>
      </c>
      <c r="BX153">
        <v>0</v>
      </c>
      <c r="BY153">
        <v>-10514</v>
      </c>
      <c r="BZ153">
        <v>0</v>
      </c>
      <c r="CA153">
        <v>0</v>
      </c>
      <c r="CB153">
        <v>0</v>
      </c>
      <c r="CD153">
        <v>0</v>
      </c>
      <c r="CE153">
        <v>0</v>
      </c>
      <c r="CF153" t="str">
        <f>BQ153-BP153</f>
        <v>0</v>
      </c>
      <c r="CG153" t="str">
        <f>CE91-BW91+BZ91</f>
        <v>0</v>
      </c>
      <c r="CH153" t="str">
        <f>IFERROR(CE153*100/BP153,0)</f>
        <v>0</v>
      </c>
    </row>
    <row r="154" spans="1:86">
      <c r="A154" s="3"/>
    </row>
    <row r="155" spans="1:86">
      <c r="A155" s="3"/>
      <c r="B155" s="5" t="s">
        <v>472</v>
      </c>
      <c r="C155" s="3" t="s">
        <v>394</v>
      </c>
      <c r="D155">
        <v>33900000</v>
      </c>
      <c r="F155">
        <v>0</v>
      </c>
      <c r="G155" s="2" t="s">
        <v>43</v>
      </c>
      <c r="I155">
        <v>5172</v>
      </c>
      <c r="J155" s="2" t="s">
        <v>238</v>
      </c>
      <c r="L155">
        <v>25539778</v>
      </c>
      <c r="M155" s="2" t="s">
        <v>138</v>
      </c>
      <c r="O155">
        <v>811231</v>
      </c>
      <c r="P155" s="2" t="s">
        <v>473</v>
      </c>
      <c r="R155">
        <v>3932622</v>
      </c>
      <c r="S155" s="2" t="s">
        <v>104</v>
      </c>
      <c r="U155">
        <v>20678</v>
      </c>
      <c r="V155" s="2" t="s">
        <v>222</v>
      </c>
      <c r="W155">
        <v>300000</v>
      </c>
      <c r="X155">
        <v>380628</v>
      </c>
      <c r="Y155" s="2" t="s">
        <v>137</v>
      </c>
      <c r="Z155">
        <v>400000</v>
      </c>
      <c r="AA155">
        <v>76394</v>
      </c>
      <c r="AB155" s="2" t="s">
        <v>58</v>
      </c>
      <c r="AC155">
        <v>300000</v>
      </c>
      <c r="AD155">
        <v>0</v>
      </c>
      <c r="AE155" s="2" t="s">
        <v>43</v>
      </c>
      <c r="AI155">
        <v>600000</v>
      </c>
      <c r="AJ155">
        <v>527346</v>
      </c>
      <c r="AK155" s="2" t="s">
        <v>130</v>
      </c>
      <c r="AL155">
        <v>400000</v>
      </c>
      <c r="AM155">
        <v>296317</v>
      </c>
      <c r="AN155" s="2" t="s">
        <v>265</v>
      </c>
      <c r="AR155">
        <v>300000</v>
      </c>
      <c r="AS155">
        <v>263160</v>
      </c>
      <c r="AT155" s="2" t="s">
        <v>130</v>
      </c>
      <c r="AU155">
        <v>1500000</v>
      </c>
      <c r="AV155">
        <v>1246374</v>
      </c>
      <c r="AW155" s="2" t="s">
        <v>67</v>
      </c>
      <c r="AX155">
        <v>0</v>
      </c>
      <c r="AY155">
        <v>1052069</v>
      </c>
      <c r="AZ155" s="2" t="s">
        <v>43</v>
      </c>
      <c r="BE155">
        <v>0</v>
      </c>
      <c r="BF155" s="2" t="s">
        <v>43</v>
      </c>
      <c r="BH155">
        <v>0</v>
      </c>
      <c r="BI155" s="2" t="s">
        <v>43</v>
      </c>
      <c r="BK155">
        <v>0</v>
      </c>
      <c r="BL155" s="2" t="s">
        <v>43</v>
      </c>
      <c r="BM155">
        <v>300000</v>
      </c>
      <c r="BN155">
        <v>0</v>
      </c>
      <c r="BO155" s="2" t="s">
        <v>43</v>
      </c>
      <c r="BP155">
        <v>33900000</v>
      </c>
      <c r="BQ155">
        <v>34151769</v>
      </c>
      <c r="BR155" t="str">
        <f>IFERROR(BQ155*100/BP155,0)</f>
        <v>0</v>
      </c>
    </row>
    <row r="156" spans="1:86">
      <c r="A156" s="3"/>
      <c r="B156" s="3"/>
      <c r="C156" s="3" t="s">
        <v>395</v>
      </c>
      <c r="D156">
        <v>0</v>
      </c>
      <c r="F156">
        <v>0</v>
      </c>
      <c r="I156">
        <v>0</v>
      </c>
      <c r="L156">
        <v>0</v>
      </c>
      <c r="O156">
        <v>0</v>
      </c>
      <c r="R156">
        <v>0</v>
      </c>
      <c r="U156">
        <v>0</v>
      </c>
      <c r="X156">
        <v>0</v>
      </c>
      <c r="AA156">
        <v>0</v>
      </c>
      <c r="AD156">
        <v>0</v>
      </c>
      <c r="AJ156">
        <v>0</v>
      </c>
      <c r="AM156">
        <v>0</v>
      </c>
      <c r="AS156">
        <v>0</v>
      </c>
      <c r="AV156">
        <v>0</v>
      </c>
      <c r="AY156">
        <v>0</v>
      </c>
      <c r="BE156">
        <v>0</v>
      </c>
      <c r="BH156">
        <v>0</v>
      </c>
      <c r="BK156">
        <v>0</v>
      </c>
      <c r="BN156">
        <v>0</v>
      </c>
      <c r="BP156">
        <v>0</v>
      </c>
      <c r="BQ156">
        <v>0</v>
      </c>
      <c r="BR156" t="str">
        <f>IFERROR(BQ156*100/BP156,0)</f>
        <v>0</v>
      </c>
    </row>
    <row r="157" spans="1:86">
      <c r="A157" s="3"/>
      <c r="B157" s="3"/>
      <c r="C157" s="3" t="s">
        <v>474</v>
      </c>
      <c r="D157" s="3">
        <v>33900000</v>
      </c>
      <c r="E157" s="3">
        <v>229438</v>
      </c>
      <c r="F157" s="3">
        <v>0</v>
      </c>
      <c r="G157" s="5" t="s">
        <v>43</v>
      </c>
      <c r="H157" s="3">
        <v>53817</v>
      </c>
      <c r="I157" s="3">
        <v>5172</v>
      </c>
      <c r="J157" s="5" t="s">
        <v>238</v>
      </c>
      <c r="K157" s="3">
        <v>17609834</v>
      </c>
      <c r="L157" s="3">
        <v>25539778</v>
      </c>
      <c r="M157" s="5" t="s">
        <v>138</v>
      </c>
      <c r="N157" s="3">
        <v>681987</v>
      </c>
      <c r="O157" s="3">
        <v>811231</v>
      </c>
      <c r="P157" s="5" t="s">
        <v>473</v>
      </c>
      <c r="Q157" s="3">
        <v>6935385</v>
      </c>
      <c r="R157" s="3">
        <v>3932622</v>
      </c>
      <c r="S157" s="5" t="s">
        <v>104</v>
      </c>
      <c r="T157" s="3">
        <v>360772</v>
      </c>
      <c r="U157" s="3">
        <v>20678</v>
      </c>
      <c r="V157" s="5" t="s">
        <v>222</v>
      </c>
      <c r="W157" s="3">
        <v>300000</v>
      </c>
      <c r="X157" s="3">
        <v>380628</v>
      </c>
      <c r="Y157" s="5" t="s">
        <v>137</v>
      </c>
      <c r="Z157" s="3">
        <v>400000</v>
      </c>
      <c r="AA157" s="3">
        <v>76394</v>
      </c>
      <c r="AB157" s="5" t="s">
        <v>58</v>
      </c>
      <c r="AC157" s="3">
        <v>300000</v>
      </c>
      <c r="AD157" s="3">
        <v>0</v>
      </c>
      <c r="AE157" s="5" t="s">
        <v>43</v>
      </c>
      <c r="AF157" s="3"/>
      <c r="AG157" s="3"/>
      <c r="AH157" s="3"/>
      <c r="AI157" s="3">
        <v>600000</v>
      </c>
      <c r="AJ157" s="3">
        <v>527346</v>
      </c>
      <c r="AK157" s="5" t="s">
        <v>130</v>
      </c>
      <c r="AL157" s="3">
        <v>400000</v>
      </c>
      <c r="AM157" s="3">
        <v>296317</v>
      </c>
      <c r="AN157" s="5" t="s">
        <v>265</v>
      </c>
      <c r="AO157" s="3"/>
      <c r="AP157" s="3"/>
      <c r="AQ157" s="3"/>
      <c r="AR157" s="3">
        <v>300000</v>
      </c>
      <c r="AS157" s="3">
        <v>263160</v>
      </c>
      <c r="AT157" s="5" t="s">
        <v>130</v>
      </c>
      <c r="AU157" s="3">
        <v>1500000</v>
      </c>
      <c r="AV157" s="3">
        <v>1246374</v>
      </c>
      <c r="AW157" s="5" t="s">
        <v>67</v>
      </c>
      <c r="AX157" s="3">
        <v>0</v>
      </c>
      <c r="AY157" s="3">
        <v>1052069</v>
      </c>
      <c r="AZ157" s="5" t="s">
        <v>43</v>
      </c>
      <c r="BA157" s="3"/>
      <c r="BB157" s="3"/>
      <c r="BC157" s="3"/>
      <c r="BD157" s="3">
        <v>0</v>
      </c>
      <c r="BE157" s="3">
        <v>0</v>
      </c>
      <c r="BF157" s="5" t="s">
        <v>43</v>
      </c>
      <c r="BG157" s="3">
        <v>0</v>
      </c>
      <c r="BH157" s="3">
        <v>0</v>
      </c>
      <c r="BI157" s="5" t="s">
        <v>43</v>
      </c>
      <c r="BJ157" s="3">
        <v>0</v>
      </c>
      <c r="BK157" s="3">
        <v>0</v>
      </c>
      <c r="BL157" s="5" t="s">
        <v>43</v>
      </c>
      <c r="BM157" s="3">
        <v>300000</v>
      </c>
      <c r="BN157" s="3">
        <v>0</v>
      </c>
      <c r="BO157" s="5" t="s">
        <v>43</v>
      </c>
      <c r="BP157" s="3">
        <v>33900000</v>
      </c>
      <c r="BQ157" s="3" t="str">
        <f>BQ156+BQ155</f>
        <v>0</v>
      </c>
      <c r="BR157" s="3" t="str">
        <f>IFERROR(BQ157*100/BP157,0)</f>
        <v>0</v>
      </c>
      <c r="BU157">
        <v>2497095</v>
      </c>
      <c r="BV157">
        <v>895063</v>
      </c>
      <c r="BW157">
        <v>0</v>
      </c>
      <c r="BX157">
        <v>0</v>
      </c>
      <c r="BY157">
        <v>-552706</v>
      </c>
      <c r="BZ157">
        <v>0</v>
      </c>
      <c r="CA157">
        <v>0</v>
      </c>
      <c r="CB157">
        <v>0</v>
      </c>
      <c r="CD157">
        <v>0</v>
      </c>
      <c r="CE157">
        <v>0</v>
      </c>
      <c r="CF157" t="str">
        <f>BQ157-BP157</f>
        <v>0</v>
      </c>
      <c r="CG157" t="str">
        <f>CE91-BW91+BZ91</f>
        <v>0</v>
      </c>
      <c r="CH157" t="str">
        <f>IFERROR(CE157*100/BP157,0)</f>
        <v>0</v>
      </c>
    </row>
    <row r="158" spans="1:86">
      <c r="A158" s="3"/>
    </row>
    <row r="159" spans="1:86">
      <c r="A159" s="3"/>
      <c r="B159" s="5" t="s">
        <v>475</v>
      </c>
      <c r="C159" s="3" t="s">
        <v>394</v>
      </c>
      <c r="D159">
        <v>31800000</v>
      </c>
      <c r="F159">
        <v>0</v>
      </c>
      <c r="G159" s="2" t="s">
        <v>43</v>
      </c>
      <c r="I159">
        <v>15530</v>
      </c>
      <c r="J159" s="2" t="s">
        <v>270</v>
      </c>
      <c r="L159">
        <v>23122994</v>
      </c>
      <c r="M159" s="2" t="s">
        <v>181</v>
      </c>
      <c r="O159">
        <v>792967</v>
      </c>
      <c r="P159" s="2" t="s">
        <v>422</v>
      </c>
      <c r="R159">
        <v>4133261</v>
      </c>
      <c r="S159" s="2" t="s">
        <v>239</v>
      </c>
      <c r="U159">
        <v>840706</v>
      </c>
      <c r="V159" s="2" t="s">
        <v>343</v>
      </c>
      <c r="W159">
        <v>300000</v>
      </c>
      <c r="X159">
        <v>855248</v>
      </c>
      <c r="Y159" s="2" t="s">
        <v>476</v>
      </c>
      <c r="Z159">
        <v>400000</v>
      </c>
      <c r="AA159">
        <v>262003</v>
      </c>
      <c r="AB159" s="2" t="s">
        <v>188</v>
      </c>
      <c r="AC159">
        <v>300000</v>
      </c>
      <c r="AD159">
        <v>0</v>
      </c>
      <c r="AE159" s="2" t="s">
        <v>43</v>
      </c>
      <c r="AI159">
        <v>600000</v>
      </c>
      <c r="AJ159">
        <v>518228</v>
      </c>
      <c r="AK159" s="2" t="s">
        <v>147</v>
      </c>
      <c r="AL159">
        <v>400000</v>
      </c>
      <c r="AM159">
        <v>122727</v>
      </c>
      <c r="AN159" s="2" t="s">
        <v>270</v>
      </c>
      <c r="AR159">
        <v>300000</v>
      </c>
      <c r="AS159">
        <v>258391</v>
      </c>
      <c r="AT159" s="2" t="s">
        <v>147</v>
      </c>
      <c r="AU159">
        <v>1300000</v>
      </c>
      <c r="AV159">
        <v>1480592</v>
      </c>
      <c r="AW159" s="2" t="s">
        <v>114</v>
      </c>
      <c r="AX159">
        <v>0</v>
      </c>
      <c r="AY159">
        <v>1483931</v>
      </c>
      <c r="AZ159" s="2" t="s">
        <v>43</v>
      </c>
      <c r="BE159">
        <v>0</v>
      </c>
      <c r="BF159" s="2" t="s">
        <v>43</v>
      </c>
      <c r="BH159">
        <v>0</v>
      </c>
      <c r="BI159" s="2" t="s">
        <v>43</v>
      </c>
      <c r="BK159">
        <v>0</v>
      </c>
      <c r="BL159" s="2" t="s">
        <v>43</v>
      </c>
      <c r="BM159">
        <v>300000</v>
      </c>
      <c r="BN159">
        <v>25900</v>
      </c>
      <c r="BO159" s="2" t="s">
        <v>68</v>
      </c>
      <c r="BP159">
        <v>31800000</v>
      </c>
      <c r="BQ159">
        <v>33912478</v>
      </c>
      <c r="BR159" t="str">
        <f>IFERROR(BQ159*100/BP159,0)</f>
        <v>0</v>
      </c>
    </row>
    <row r="160" spans="1:86">
      <c r="A160" s="3"/>
      <c r="B160" s="3"/>
      <c r="C160" s="3" t="s">
        <v>395</v>
      </c>
      <c r="D160">
        <v>0</v>
      </c>
      <c r="F160">
        <v>0</v>
      </c>
      <c r="I160">
        <v>0</v>
      </c>
      <c r="L160">
        <v>0</v>
      </c>
      <c r="O160">
        <v>0</v>
      </c>
      <c r="R160">
        <v>0</v>
      </c>
      <c r="U160">
        <v>0</v>
      </c>
      <c r="X160">
        <v>0</v>
      </c>
      <c r="AA160">
        <v>0</v>
      </c>
      <c r="AD160">
        <v>0</v>
      </c>
      <c r="AJ160">
        <v>0</v>
      </c>
      <c r="AM160">
        <v>0</v>
      </c>
      <c r="AS160">
        <v>0</v>
      </c>
      <c r="AV160">
        <v>0</v>
      </c>
      <c r="AY160">
        <v>0</v>
      </c>
      <c r="BE160">
        <v>0</v>
      </c>
      <c r="BH160">
        <v>0</v>
      </c>
      <c r="BK160">
        <v>0</v>
      </c>
      <c r="BN160">
        <v>0</v>
      </c>
      <c r="BP160">
        <v>0</v>
      </c>
      <c r="BQ160">
        <v>0</v>
      </c>
      <c r="BR160" t="str">
        <f>IFERROR(BQ160*100/BP160,0)</f>
        <v>0</v>
      </c>
    </row>
    <row r="161" spans="1:86">
      <c r="A161" s="3"/>
      <c r="B161" s="3"/>
      <c r="C161" s="3" t="s">
        <v>477</v>
      </c>
      <c r="D161" s="3">
        <v>31800000</v>
      </c>
      <c r="E161" s="3">
        <v>215225</v>
      </c>
      <c r="F161" s="3">
        <v>0</v>
      </c>
      <c r="G161" s="5" t="s">
        <v>43</v>
      </c>
      <c r="H161" s="3">
        <v>50483</v>
      </c>
      <c r="I161" s="3">
        <v>15530</v>
      </c>
      <c r="J161" s="5" t="s">
        <v>270</v>
      </c>
      <c r="K161" s="3">
        <v>16518960</v>
      </c>
      <c r="L161" s="3">
        <v>23122994</v>
      </c>
      <c r="M161" s="5" t="s">
        <v>181</v>
      </c>
      <c r="N161" s="3">
        <v>639740</v>
      </c>
      <c r="O161" s="3">
        <v>792967</v>
      </c>
      <c r="P161" s="5" t="s">
        <v>422</v>
      </c>
      <c r="Q161" s="3">
        <v>6505759</v>
      </c>
      <c r="R161" s="3">
        <v>4133261</v>
      </c>
      <c r="S161" s="5" t="s">
        <v>239</v>
      </c>
      <c r="T161" s="3">
        <v>338424</v>
      </c>
      <c r="U161" s="3">
        <v>840706</v>
      </c>
      <c r="V161" s="5" t="s">
        <v>343</v>
      </c>
      <c r="W161" s="3">
        <v>300000</v>
      </c>
      <c r="X161" s="3">
        <v>855248</v>
      </c>
      <c r="Y161" s="5" t="s">
        <v>476</v>
      </c>
      <c r="Z161" s="3">
        <v>400000</v>
      </c>
      <c r="AA161" s="3">
        <v>262003</v>
      </c>
      <c r="AB161" s="5" t="s">
        <v>188</v>
      </c>
      <c r="AC161" s="3">
        <v>300000</v>
      </c>
      <c r="AD161" s="3">
        <v>0</v>
      </c>
      <c r="AE161" s="5" t="s">
        <v>43</v>
      </c>
      <c r="AF161" s="3"/>
      <c r="AG161" s="3"/>
      <c r="AH161" s="3"/>
      <c r="AI161" s="3">
        <v>600000</v>
      </c>
      <c r="AJ161" s="3">
        <v>518228</v>
      </c>
      <c r="AK161" s="5" t="s">
        <v>147</v>
      </c>
      <c r="AL161" s="3">
        <v>400000</v>
      </c>
      <c r="AM161" s="3">
        <v>122727</v>
      </c>
      <c r="AN161" s="5" t="s">
        <v>270</v>
      </c>
      <c r="AO161" s="3"/>
      <c r="AP161" s="3"/>
      <c r="AQ161" s="3"/>
      <c r="AR161" s="3">
        <v>300000</v>
      </c>
      <c r="AS161" s="3">
        <v>258391</v>
      </c>
      <c r="AT161" s="5" t="s">
        <v>147</v>
      </c>
      <c r="AU161" s="3">
        <v>1300000</v>
      </c>
      <c r="AV161" s="3">
        <v>1480592</v>
      </c>
      <c r="AW161" s="5" t="s">
        <v>114</v>
      </c>
      <c r="AX161" s="3">
        <v>0</v>
      </c>
      <c r="AY161" s="3">
        <v>1483931</v>
      </c>
      <c r="AZ161" s="5" t="s">
        <v>43</v>
      </c>
      <c r="BA161" s="3"/>
      <c r="BB161" s="3"/>
      <c r="BC161" s="3"/>
      <c r="BD161" s="3">
        <v>0</v>
      </c>
      <c r="BE161" s="3">
        <v>0</v>
      </c>
      <c r="BF161" s="5" t="s">
        <v>43</v>
      </c>
      <c r="BG161" s="3">
        <v>0</v>
      </c>
      <c r="BH161" s="3">
        <v>0</v>
      </c>
      <c r="BI161" s="5" t="s">
        <v>43</v>
      </c>
      <c r="BJ161" s="3">
        <v>0</v>
      </c>
      <c r="BK161" s="3">
        <v>0</v>
      </c>
      <c r="BL161" s="5" t="s">
        <v>43</v>
      </c>
      <c r="BM161" s="3">
        <v>300000</v>
      </c>
      <c r="BN161" s="3">
        <v>25900</v>
      </c>
      <c r="BO161" s="5" t="s">
        <v>68</v>
      </c>
      <c r="BP161" s="3">
        <v>31800000</v>
      </c>
      <c r="BQ161" s="3" t="str">
        <f>BQ160+BQ159</f>
        <v>0</v>
      </c>
      <c r="BR161" s="3" t="str">
        <f>IFERROR(BQ161*100/BP161,0)</f>
        <v>0</v>
      </c>
      <c r="BU161">
        <v>3028004</v>
      </c>
      <c r="BV161">
        <v>416760</v>
      </c>
      <c r="BW161">
        <v>0</v>
      </c>
      <c r="BX161">
        <v>0</v>
      </c>
      <c r="BY161">
        <v>-156604</v>
      </c>
      <c r="BZ161">
        <v>0</v>
      </c>
      <c r="CA161">
        <v>0</v>
      </c>
      <c r="CB161">
        <v>0</v>
      </c>
      <c r="CD161">
        <v>0</v>
      </c>
      <c r="CE161">
        <v>0</v>
      </c>
      <c r="CF161" t="str">
        <f>BQ161-BP161</f>
        <v>0</v>
      </c>
      <c r="CG161" t="str">
        <f>CE91-BW91+BZ91</f>
        <v>0</v>
      </c>
      <c r="CH161" t="str">
        <f>IFERROR(CE161*100/BP161,0)</f>
        <v>0</v>
      </c>
    </row>
    <row r="162" spans="1:86">
      <c r="A162" s="3"/>
    </row>
    <row r="163" spans="1:86">
      <c r="A163" s="3"/>
      <c r="B163" s="5" t="s">
        <v>478</v>
      </c>
      <c r="C163" s="3" t="s">
        <v>394</v>
      </c>
      <c r="D163">
        <v>33800000</v>
      </c>
      <c r="F163">
        <v>1041142</v>
      </c>
      <c r="G163" s="2" t="s">
        <v>479</v>
      </c>
      <c r="I163">
        <v>2586</v>
      </c>
      <c r="J163" s="2" t="s">
        <v>216</v>
      </c>
      <c r="L163">
        <v>29823554</v>
      </c>
      <c r="M163" s="2" t="s">
        <v>123</v>
      </c>
      <c r="O163">
        <v>570545</v>
      </c>
      <c r="P163" s="2" t="s">
        <v>87</v>
      </c>
      <c r="R163">
        <v>6529134</v>
      </c>
      <c r="S163" s="2" t="s">
        <v>75</v>
      </c>
      <c r="U163">
        <v>0</v>
      </c>
      <c r="V163" s="2" t="s">
        <v>43</v>
      </c>
      <c r="W163">
        <v>300000</v>
      </c>
      <c r="X163">
        <v>273510</v>
      </c>
      <c r="Y163" s="2" t="s">
        <v>149</v>
      </c>
      <c r="Z163">
        <v>400000</v>
      </c>
      <c r="AA163">
        <v>405558</v>
      </c>
      <c r="AB163" s="2" t="s">
        <v>140</v>
      </c>
      <c r="AC163">
        <v>300000</v>
      </c>
      <c r="AD163">
        <v>0</v>
      </c>
      <c r="AE163" s="2" t="s">
        <v>43</v>
      </c>
      <c r="AI163">
        <v>700000</v>
      </c>
      <c r="AJ163">
        <v>1225304</v>
      </c>
      <c r="AK163" s="2" t="s">
        <v>480</v>
      </c>
      <c r="AL163">
        <v>300000</v>
      </c>
      <c r="AM163">
        <v>59013</v>
      </c>
      <c r="AN163" s="2" t="s">
        <v>269</v>
      </c>
      <c r="AR163">
        <v>400000</v>
      </c>
      <c r="AS163">
        <v>867796</v>
      </c>
      <c r="AT163" s="2" t="s">
        <v>315</v>
      </c>
      <c r="AU163">
        <v>1400000</v>
      </c>
      <c r="AV163">
        <v>2421575</v>
      </c>
      <c r="AW163" s="2" t="s">
        <v>70</v>
      </c>
      <c r="AX163">
        <v>0</v>
      </c>
      <c r="AY163">
        <v>2186380</v>
      </c>
      <c r="AZ163" s="2" t="s">
        <v>43</v>
      </c>
      <c r="BE163">
        <v>0</v>
      </c>
      <c r="BF163" s="2" t="s">
        <v>43</v>
      </c>
      <c r="BH163">
        <v>0</v>
      </c>
      <c r="BI163" s="2" t="s">
        <v>43</v>
      </c>
      <c r="BK163">
        <v>0</v>
      </c>
      <c r="BL163" s="2" t="s">
        <v>43</v>
      </c>
      <c r="BM163">
        <v>300000</v>
      </c>
      <c r="BN163">
        <v>70701</v>
      </c>
      <c r="BO163" s="2" t="s">
        <v>98</v>
      </c>
      <c r="BP163">
        <v>33800000</v>
      </c>
      <c r="BQ163">
        <v>45476798</v>
      </c>
      <c r="BR163" t="str">
        <f>IFERROR(BQ163*100/BP163,0)</f>
        <v>0</v>
      </c>
    </row>
    <row r="164" spans="1:86">
      <c r="A164" s="3"/>
      <c r="B164" s="3"/>
      <c r="C164" s="3" t="s">
        <v>395</v>
      </c>
      <c r="D164">
        <v>0</v>
      </c>
      <c r="F164">
        <v>0</v>
      </c>
      <c r="I164">
        <v>0</v>
      </c>
      <c r="L164">
        <v>0</v>
      </c>
      <c r="O164">
        <v>0</v>
      </c>
      <c r="R164">
        <v>0</v>
      </c>
      <c r="U164">
        <v>0</v>
      </c>
      <c r="X164">
        <v>0</v>
      </c>
      <c r="AA164">
        <v>0</v>
      </c>
      <c r="AD164">
        <v>0</v>
      </c>
      <c r="AJ164">
        <v>0</v>
      </c>
      <c r="AM164">
        <v>0</v>
      </c>
      <c r="AS164">
        <v>0</v>
      </c>
      <c r="AV164">
        <v>0</v>
      </c>
      <c r="AY164">
        <v>0</v>
      </c>
      <c r="BE164">
        <v>0</v>
      </c>
      <c r="BH164">
        <v>0</v>
      </c>
      <c r="BK164">
        <v>0</v>
      </c>
      <c r="BN164">
        <v>0</v>
      </c>
      <c r="BP164">
        <v>0</v>
      </c>
      <c r="BQ164">
        <v>0</v>
      </c>
      <c r="BR164" t="str">
        <f>IFERROR(BQ164*100/BP164,0)</f>
        <v>0</v>
      </c>
    </row>
    <row r="165" spans="1:86">
      <c r="A165" s="3"/>
      <c r="B165" s="3"/>
      <c r="C165" s="3" t="s">
        <v>481</v>
      </c>
      <c r="D165" s="3">
        <v>33800000</v>
      </c>
      <c r="E165" s="3">
        <v>228762</v>
      </c>
      <c r="F165" s="3">
        <v>1041142</v>
      </c>
      <c r="G165" s="5" t="s">
        <v>479</v>
      </c>
      <c r="H165" s="3">
        <v>53658</v>
      </c>
      <c r="I165" s="3">
        <v>2586</v>
      </c>
      <c r="J165" s="5" t="s">
        <v>216</v>
      </c>
      <c r="K165" s="3">
        <v>17557888</v>
      </c>
      <c r="L165" s="3">
        <v>29823554</v>
      </c>
      <c r="M165" s="5" t="s">
        <v>123</v>
      </c>
      <c r="N165" s="3">
        <v>679975</v>
      </c>
      <c r="O165" s="3">
        <v>570545</v>
      </c>
      <c r="P165" s="5" t="s">
        <v>87</v>
      </c>
      <c r="Q165" s="3">
        <v>6914927</v>
      </c>
      <c r="R165" s="3">
        <v>6529134</v>
      </c>
      <c r="S165" s="5" t="s">
        <v>75</v>
      </c>
      <c r="T165" s="3">
        <v>359708</v>
      </c>
      <c r="U165" s="3">
        <v>0</v>
      </c>
      <c r="V165" s="5" t="s">
        <v>43</v>
      </c>
      <c r="W165" s="3">
        <v>300000</v>
      </c>
      <c r="X165" s="3">
        <v>273510</v>
      </c>
      <c r="Y165" s="5" t="s">
        <v>149</v>
      </c>
      <c r="Z165" s="3">
        <v>400000</v>
      </c>
      <c r="AA165" s="3">
        <v>405558</v>
      </c>
      <c r="AB165" s="5" t="s">
        <v>140</v>
      </c>
      <c r="AC165" s="3">
        <v>300000</v>
      </c>
      <c r="AD165" s="3">
        <v>0</v>
      </c>
      <c r="AE165" s="5" t="s">
        <v>43</v>
      </c>
      <c r="AF165" s="3"/>
      <c r="AG165" s="3"/>
      <c r="AH165" s="3"/>
      <c r="AI165" s="3">
        <v>700000</v>
      </c>
      <c r="AJ165" s="3">
        <v>1225304</v>
      </c>
      <c r="AK165" s="5" t="s">
        <v>480</v>
      </c>
      <c r="AL165" s="3">
        <v>300000</v>
      </c>
      <c r="AM165" s="3">
        <v>59013</v>
      </c>
      <c r="AN165" s="5" t="s">
        <v>269</v>
      </c>
      <c r="AO165" s="3"/>
      <c r="AP165" s="3"/>
      <c r="AQ165" s="3"/>
      <c r="AR165" s="3">
        <v>400000</v>
      </c>
      <c r="AS165" s="3">
        <v>867796</v>
      </c>
      <c r="AT165" s="5" t="s">
        <v>315</v>
      </c>
      <c r="AU165" s="3">
        <v>1400000</v>
      </c>
      <c r="AV165" s="3">
        <v>2421575</v>
      </c>
      <c r="AW165" s="5" t="s">
        <v>70</v>
      </c>
      <c r="AX165" s="3">
        <v>0</v>
      </c>
      <c r="AY165" s="3">
        <v>2186380</v>
      </c>
      <c r="AZ165" s="5" t="s">
        <v>43</v>
      </c>
      <c r="BA165" s="3"/>
      <c r="BB165" s="3"/>
      <c r="BC165" s="3"/>
      <c r="BD165" s="3">
        <v>0</v>
      </c>
      <c r="BE165" s="3">
        <v>0</v>
      </c>
      <c r="BF165" s="5" t="s">
        <v>43</v>
      </c>
      <c r="BG165" s="3">
        <v>0</v>
      </c>
      <c r="BH165" s="3">
        <v>0</v>
      </c>
      <c r="BI165" s="5" t="s">
        <v>43</v>
      </c>
      <c r="BJ165" s="3">
        <v>0</v>
      </c>
      <c r="BK165" s="3">
        <v>0</v>
      </c>
      <c r="BL165" s="5" t="s">
        <v>43</v>
      </c>
      <c r="BM165" s="3">
        <v>300000</v>
      </c>
      <c r="BN165" s="3">
        <v>70701</v>
      </c>
      <c r="BO165" s="5" t="s">
        <v>98</v>
      </c>
      <c r="BP165" s="3">
        <v>33800000</v>
      </c>
      <c r="BQ165" s="3" t="str">
        <f>BQ164+BQ163</f>
        <v>0</v>
      </c>
      <c r="BR165" s="3" t="str">
        <f>IFERROR(BQ165*100/BP165,0)</f>
        <v>0</v>
      </c>
      <c r="BU165">
        <v>3256213</v>
      </c>
      <c r="BV165">
        <v>1486058</v>
      </c>
      <c r="BW165">
        <v>0</v>
      </c>
      <c r="BX165">
        <v>0</v>
      </c>
      <c r="BY165">
        <v>-554469</v>
      </c>
      <c r="BZ165">
        <v>0</v>
      </c>
      <c r="CA165">
        <v>0</v>
      </c>
      <c r="CB165">
        <v>0</v>
      </c>
      <c r="CD165">
        <v>0</v>
      </c>
      <c r="CE165">
        <v>0</v>
      </c>
      <c r="CF165" t="str">
        <f>BQ165-BP165</f>
        <v>0</v>
      </c>
      <c r="CG165" t="str">
        <f>CE91-BW91+BZ91</f>
        <v>0</v>
      </c>
      <c r="CH165" t="str">
        <f>IFERROR(CE165*100/BP165,0)</f>
        <v>0</v>
      </c>
    </row>
    <row r="166" spans="1:86">
      <c r="A166" s="3"/>
    </row>
    <row r="167" spans="1:86">
      <c r="A167" s="3"/>
      <c r="B167" s="5" t="s">
        <v>482</v>
      </c>
      <c r="C167" s="3" t="s">
        <v>394</v>
      </c>
      <c r="D167">
        <v>31200000</v>
      </c>
      <c r="F167">
        <v>0</v>
      </c>
      <c r="G167" s="2" t="s">
        <v>43</v>
      </c>
      <c r="I167">
        <v>2586</v>
      </c>
      <c r="J167" s="2" t="s">
        <v>216</v>
      </c>
      <c r="L167">
        <v>23566511</v>
      </c>
      <c r="M167" s="2" t="s">
        <v>138</v>
      </c>
      <c r="O167">
        <v>1630459</v>
      </c>
      <c r="P167" s="2" t="s">
        <v>483</v>
      </c>
      <c r="R167">
        <v>4476073</v>
      </c>
      <c r="S167" s="2" t="s">
        <v>421</v>
      </c>
      <c r="U167">
        <v>594284</v>
      </c>
      <c r="V167" s="2" t="s">
        <v>484</v>
      </c>
      <c r="W167">
        <v>300000</v>
      </c>
      <c r="X167">
        <v>103744</v>
      </c>
      <c r="Y167" s="2" t="s">
        <v>139</v>
      </c>
      <c r="Z167">
        <v>400000</v>
      </c>
      <c r="AA167">
        <v>63476</v>
      </c>
      <c r="AB167" s="2" t="s">
        <v>97</v>
      </c>
      <c r="AC167">
        <v>300000</v>
      </c>
      <c r="AD167">
        <v>319996</v>
      </c>
      <c r="AE167" s="2" t="s">
        <v>172</v>
      </c>
      <c r="AI167">
        <v>600000</v>
      </c>
      <c r="AJ167">
        <v>1013109</v>
      </c>
      <c r="AK167" s="2" t="s">
        <v>485</v>
      </c>
      <c r="AL167">
        <v>800000</v>
      </c>
      <c r="AM167">
        <v>470712</v>
      </c>
      <c r="AN167" s="2" t="s">
        <v>125</v>
      </c>
      <c r="AR167">
        <v>400000</v>
      </c>
      <c r="AS167">
        <v>172599</v>
      </c>
      <c r="AT167" s="2" t="s">
        <v>59</v>
      </c>
      <c r="AU167">
        <v>1400000</v>
      </c>
      <c r="AV167">
        <v>1638300</v>
      </c>
      <c r="AW167" s="2" t="s">
        <v>187</v>
      </c>
      <c r="AX167">
        <v>0</v>
      </c>
      <c r="AY167">
        <v>1413838</v>
      </c>
      <c r="AZ167" s="2" t="s">
        <v>43</v>
      </c>
      <c r="BE167">
        <v>0</v>
      </c>
      <c r="BF167" s="2" t="s">
        <v>43</v>
      </c>
      <c r="BH167">
        <v>0</v>
      </c>
      <c r="BI167" s="2" t="s">
        <v>43</v>
      </c>
      <c r="BK167">
        <v>0</v>
      </c>
      <c r="BL167" s="2" t="s">
        <v>43</v>
      </c>
      <c r="BM167">
        <v>300000</v>
      </c>
      <c r="BN167">
        <v>368100</v>
      </c>
      <c r="BO167" s="2" t="s">
        <v>54</v>
      </c>
      <c r="BP167">
        <v>31200000</v>
      </c>
      <c r="BQ167">
        <v>35833787</v>
      </c>
      <c r="BR167" t="str">
        <f>IFERROR(BQ167*100/BP167,0)</f>
        <v>0</v>
      </c>
    </row>
    <row r="168" spans="1:86">
      <c r="A168" s="3"/>
      <c r="B168" s="3"/>
      <c r="C168" s="3" t="s">
        <v>395</v>
      </c>
      <c r="D168">
        <v>0</v>
      </c>
      <c r="F168">
        <v>0</v>
      </c>
      <c r="I168">
        <v>0</v>
      </c>
      <c r="L168">
        <v>0</v>
      </c>
      <c r="O168">
        <v>0</v>
      </c>
      <c r="R168">
        <v>0</v>
      </c>
      <c r="U168">
        <v>0</v>
      </c>
      <c r="X168">
        <v>0</v>
      </c>
      <c r="AA168">
        <v>0</v>
      </c>
      <c r="AD168">
        <v>0</v>
      </c>
      <c r="AJ168">
        <v>0</v>
      </c>
      <c r="AM168">
        <v>0</v>
      </c>
      <c r="AS168">
        <v>0</v>
      </c>
      <c r="AV168">
        <v>0</v>
      </c>
      <c r="AY168">
        <v>0</v>
      </c>
      <c r="BE168">
        <v>0</v>
      </c>
      <c r="BH168">
        <v>0</v>
      </c>
      <c r="BK168">
        <v>0</v>
      </c>
      <c r="BN168">
        <v>0</v>
      </c>
      <c r="BP168">
        <v>0</v>
      </c>
      <c r="BQ168">
        <v>0</v>
      </c>
      <c r="BR168" t="str">
        <f>IFERROR(BQ168*100/BP168,0)</f>
        <v>0</v>
      </c>
    </row>
    <row r="169" spans="1:86">
      <c r="A169" s="3"/>
      <c r="B169" s="3"/>
      <c r="C169" s="3" t="s">
        <v>486</v>
      </c>
      <c r="D169" s="3">
        <v>31200000</v>
      </c>
      <c r="E169" s="3">
        <v>211165</v>
      </c>
      <c r="F169" s="3">
        <v>0</v>
      </c>
      <c r="G169" s="5" t="s">
        <v>43</v>
      </c>
      <c r="H169" s="3">
        <v>49531</v>
      </c>
      <c r="I169" s="3">
        <v>2586</v>
      </c>
      <c r="J169" s="5" t="s">
        <v>216</v>
      </c>
      <c r="K169" s="3">
        <v>16207281</v>
      </c>
      <c r="L169" s="3">
        <v>23566511</v>
      </c>
      <c r="M169" s="5" t="s">
        <v>138</v>
      </c>
      <c r="N169" s="3">
        <v>627669</v>
      </c>
      <c r="O169" s="3">
        <v>1630459</v>
      </c>
      <c r="P169" s="5" t="s">
        <v>483</v>
      </c>
      <c r="Q169" s="3">
        <v>6383009</v>
      </c>
      <c r="R169" s="3">
        <v>4476073</v>
      </c>
      <c r="S169" s="5" t="s">
        <v>421</v>
      </c>
      <c r="T169" s="3">
        <v>332038</v>
      </c>
      <c r="U169" s="3">
        <v>594284</v>
      </c>
      <c r="V169" s="5" t="s">
        <v>484</v>
      </c>
      <c r="W169" s="3">
        <v>300000</v>
      </c>
      <c r="X169" s="3">
        <v>103744</v>
      </c>
      <c r="Y169" s="5" t="s">
        <v>139</v>
      </c>
      <c r="Z169" s="3">
        <v>400000</v>
      </c>
      <c r="AA169" s="3">
        <v>63476</v>
      </c>
      <c r="AB169" s="5" t="s">
        <v>97</v>
      </c>
      <c r="AC169" s="3">
        <v>300000</v>
      </c>
      <c r="AD169" s="3">
        <v>319996</v>
      </c>
      <c r="AE169" s="5" t="s">
        <v>172</v>
      </c>
      <c r="AF169" s="3"/>
      <c r="AG169" s="3"/>
      <c r="AH169" s="3"/>
      <c r="AI169" s="3">
        <v>600000</v>
      </c>
      <c r="AJ169" s="3">
        <v>1013109</v>
      </c>
      <c r="AK169" s="5" t="s">
        <v>485</v>
      </c>
      <c r="AL169" s="3">
        <v>800000</v>
      </c>
      <c r="AM169" s="3">
        <v>470712</v>
      </c>
      <c r="AN169" s="5" t="s">
        <v>125</v>
      </c>
      <c r="AO169" s="3"/>
      <c r="AP169" s="3"/>
      <c r="AQ169" s="3"/>
      <c r="AR169" s="3">
        <v>400000</v>
      </c>
      <c r="AS169" s="3">
        <v>172599</v>
      </c>
      <c r="AT169" s="5" t="s">
        <v>59</v>
      </c>
      <c r="AU169" s="3">
        <v>1400000</v>
      </c>
      <c r="AV169" s="3">
        <v>1638300</v>
      </c>
      <c r="AW169" s="5" t="s">
        <v>187</v>
      </c>
      <c r="AX169" s="3">
        <v>0</v>
      </c>
      <c r="AY169" s="3">
        <v>1413838</v>
      </c>
      <c r="AZ169" s="5" t="s">
        <v>43</v>
      </c>
      <c r="BA169" s="3"/>
      <c r="BB169" s="3"/>
      <c r="BC169" s="3"/>
      <c r="BD169" s="3">
        <v>0</v>
      </c>
      <c r="BE169" s="3">
        <v>0</v>
      </c>
      <c r="BF169" s="5" t="s">
        <v>43</v>
      </c>
      <c r="BG169" s="3">
        <v>0</v>
      </c>
      <c r="BH169" s="3">
        <v>0</v>
      </c>
      <c r="BI169" s="5" t="s">
        <v>43</v>
      </c>
      <c r="BJ169" s="3">
        <v>0</v>
      </c>
      <c r="BK169" s="3">
        <v>0</v>
      </c>
      <c r="BL169" s="5" t="s">
        <v>43</v>
      </c>
      <c r="BM169" s="3">
        <v>300000</v>
      </c>
      <c r="BN169" s="3">
        <v>368100</v>
      </c>
      <c r="BO169" s="5" t="s">
        <v>54</v>
      </c>
      <c r="BP169" s="3">
        <v>31200000</v>
      </c>
      <c r="BQ169" s="3" t="str">
        <f>BQ168+BQ167</f>
        <v>0</v>
      </c>
      <c r="BR169" s="3" t="str">
        <f>IFERROR(BQ169*100/BP169,0)</f>
        <v>0</v>
      </c>
      <c r="BU169">
        <v>9735841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D169">
        <v>0</v>
      </c>
      <c r="CE169">
        <v>0</v>
      </c>
      <c r="CF169" t="str">
        <f>BQ169-BP169</f>
        <v>0</v>
      </c>
      <c r="CG169" t="str">
        <f>CE91-BW91+BZ91</f>
        <v>0</v>
      </c>
      <c r="CH169" t="str">
        <f>IFERROR(CE169*100/BP169,0)</f>
        <v>0</v>
      </c>
    </row>
    <row r="170" spans="1:86">
      <c r="A170" s="3"/>
    </row>
    <row r="171" spans="1:86">
      <c r="A171" s="3"/>
      <c r="B171" s="5" t="s">
        <v>487</v>
      </c>
      <c r="C171" s="3" t="s">
        <v>394</v>
      </c>
      <c r="D171">
        <v>31700000</v>
      </c>
      <c r="F171">
        <v>0</v>
      </c>
      <c r="G171" s="2" t="s">
        <v>43</v>
      </c>
      <c r="I171">
        <v>0</v>
      </c>
      <c r="J171" s="2" t="s">
        <v>43</v>
      </c>
      <c r="L171">
        <v>15882192</v>
      </c>
      <c r="M171" s="2" t="s">
        <v>143</v>
      </c>
      <c r="O171">
        <v>616196</v>
      </c>
      <c r="P171" s="2" t="s">
        <v>201</v>
      </c>
      <c r="R171">
        <v>1658079</v>
      </c>
      <c r="S171" s="2" t="s">
        <v>233</v>
      </c>
      <c r="U171">
        <v>191295</v>
      </c>
      <c r="V171" s="2" t="s">
        <v>104</v>
      </c>
      <c r="W171">
        <v>300000</v>
      </c>
      <c r="X171">
        <v>263598</v>
      </c>
      <c r="Y171" s="2" t="s">
        <v>130</v>
      </c>
      <c r="Z171">
        <v>400000</v>
      </c>
      <c r="AA171">
        <v>12666</v>
      </c>
      <c r="AB171" s="2" t="s">
        <v>241</v>
      </c>
      <c r="AC171">
        <v>300000</v>
      </c>
      <c r="AD171">
        <v>0</v>
      </c>
      <c r="AE171" s="2" t="s">
        <v>43</v>
      </c>
      <c r="AI171">
        <v>500000</v>
      </c>
      <c r="AJ171">
        <v>218188</v>
      </c>
      <c r="AK171" s="2" t="s">
        <v>230</v>
      </c>
      <c r="AL171">
        <v>400000</v>
      </c>
      <c r="AM171">
        <v>1348641</v>
      </c>
      <c r="AN171" s="2" t="s">
        <v>488</v>
      </c>
      <c r="AR171">
        <v>400000</v>
      </c>
      <c r="AS171">
        <v>435000</v>
      </c>
      <c r="AT171" s="2" t="s">
        <v>283</v>
      </c>
      <c r="AU171">
        <v>1300000</v>
      </c>
      <c r="AV171">
        <v>799796</v>
      </c>
      <c r="AW171" s="2" t="s">
        <v>247</v>
      </c>
      <c r="AX171">
        <v>0</v>
      </c>
      <c r="AY171">
        <v>551377</v>
      </c>
      <c r="AZ171" s="2" t="s">
        <v>43</v>
      </c>
      <c r="BE171">
        <v>0</v>
      </c>
      <c r="BF171" s="2" t="s">
        <v>43</v>
      </c>
      <c r="BH171">
        <v>0</v>
      </c>
      <c r="BI171" s="2" t="s">
        <v>43</v>
      </c>
      <c r="BK171">
        <v>0</v>
      </c>
      <c r="BL171" s="2" t="s">
        <v>43</v>
      </c>
      <c r="BM171">
        <v>300000</v>
      </c>
      <c r="BN171">
        <v>83900</v>
      </c>
      <c r="BO171" s="2" t="s">
        <v>48</v>
      </c>
      <c r="BP171">
        <v>31700000</v>
      </c>
      <c r="BQ171">
        <v>22060928</v>
      </c>
      <c r="BR171" t="str">
        <f>IFERROR(BQ171*100/BP171,0)</f>
        <v>0</v>
      </c>
    </row>
    <row r="172" spans="1:86">
      <c r="A172" s="3"/>
      <c r="B172" s="3"/>
      <c r="C172" s="3" t="s">
        <v>395</v>
      </c>
      <c r="D172">
        <v>0</v>
      </c>
      <c r="F172">
        <v>0</v>
      </c>
      <c r="I172">
        <v>0</v>
      </c>
      <c r="L172">
        <v>0</v>
      </c>
      <c r="O172">
        <v>0</v>
      </c>
      <c r="R172">
        <v>0</v>
      </c>
      <c r="U172">
        <v>0</v>
      </c>
      <c r="X172">
        <v>0</v>
      </c>
      <c r="AA172">
        <v>0</v>
      </c>
      <c r="AD172">
        <v>0</v>
      </c>
      <c r="AJ172">
        <v>0</v>
      </c>
      <c r="AM172">
        <v>0</v>
      </c>
      <c r="AS172">
        <v>0</v>
      </c>
      <c r="AV172">
        <v>0</v>
      </c>
      <c r="AY172">
        <v>0</v>
      </c>
      <c r="BE172">
        <v>0</v>
      </c>
      <c r="BH172">
        <v>0</v>
      </c>
      <c r="BK172">
        <v>0</v>
      </c>
      <c r="BN172">
        <v>0</v>
      </c>
      <c r="BP172">
        <v>0</v>
      </c>
      <c r="BQ172">
        <v>0</v>
      </c>
      <c r="BR172" t="str">
        <f>IFERROR(BQ172*100/BP172,0)</f>
        <v>0</v>
      </c>
    </row>
    <row r="173" spans="1:86">
      <c r="A173" s="3"/>
      <c r="B173" s="3"/>
      <c r="C173" s="3" t="s">
        <v>489</v>
      </c>
      <c r="D173" s="3">
        <v>31700000</v>
      </c>
      <c r="E173" s="3">
        <v>214549</v>
      </c>
      <c r="F173" s="3">
        <v>0</v>
      </c>
      <c r="G173" s="5" t="s">
        <v>43</v>
      </c>
      <c r="H173" s="3">
        <v>50324</v>
      </c>
      <c r="I173" s="3">
        <v>0</v>
      </c>
      <c r="J173" s="5" t="s">
        <v>43</v>
      </c>
      <c r="K173" s="3">
        <v>16467013</v>
      </c>
      <c r="L173" s="3">
        <v>15882192</v>
      </c>
      <c r="M173" s="5" t="s">
        <v>143</v>
      </c>
      <c r="N173" s="3">
        <v>637728</v>
      </c>
      <c r="O173" s="3">
        <v>616196</v>
      </c>
      <c r="P173" s="5" t="s">
        <v>201</v>
      </c>
      <c r="Q173" s="3">
        <v>6485301</v>
      </c>
      <c r="R173" s="3">
        <v>1658079</v>
      </c>
      <c r="S173" s="5" t="s">
        <v>233</v>
      </c>
      <c r="T173" s="3">
        <v>337359</v>
      </c>
      <c r="U173" s="3">
        <v>191295</v>
      </c>
      <c r="V173" s="5" t="s">
        <v>104</v>
      </c>
      <c r="W173" s="3">
        <v>300000</v>
      </c>
      <c r="X173" s="3">
        <v>263598</v>
      </c>
      <c r="Y173" s="5" t="s">
        <v>130</v>
      </c>
      <c r="Z173" s="3">
        <v>400000</v>
      </c>
      <c r="AA173" s="3">
        <v>12666</v>
      </c>
      <c r="AB173" s="5" t="s">
        <v>241</v>
      </c>
      <c r="AC173" s="3">
        <v>300000</v>
      </c>
      <c r="AD173" s="3">
        <v>0</v>
      </c>
      <c r="AE173" s="5" t="s">
        <v>43</v>
      </c>
      <c r="AF173" s="3"/>
      <c r="AG173" s="3"/>
      <c r="AH173" s="3"/>
      <c r="AI173" s="3">
        <v>500000</v>
      </c>
      <c r="AJ173" s="3">
        <v>218188</v>
      </c>
      <c r="AK173" s="5" t="s">
        <v>230</v>
      </c>
      <c r="AL173" s="3">
        <v>400000</v>
      </c>
      <c r="AM173" s="3">
        <v>1348641</v>
      </c>
      <c r="AN173" s="5" t="s">
        <v>488</v>
      </c>
      <c r="AO173" s="3"/>
      <c r="AP173" s="3"/>
      <c r="AQ173" s="3"/>
      <c r="AR173" s="3">
        <v>400000</v>
      </c>
      <c r="AS173" s="3">
        <v>435000</v>
      </c>
      <c r="AT173" s="5" t="s">
        <v>283</v>
      </c>
      <c r="AU173" s="3">
        <v>1300000</v>
      </c>
      <c r="AV173" s="3">
        <v>799796</v>
      </c>
      <c r="AW173" s="5" t="s">
        <v>247</v>
      </c>
      <c r="AX173" s="3">
        <v>0</v>
      </c>
      <c r="AY173" s="3">
        <v>551377</v>
      </c>
      <c r="AZ173" s="5" t="s">
        <v>43</v>
      </c>
      <c r="BA173" s="3"/>
      <c r="BB173" s="3"/>
      <c r="BC173" s="3"/>
      <c r="BD173" s="3">
        <v>0</v>
      </c>
      <c r="BE173" s="3">
        <v>0</v>
      </c>
      <c r="BF173" s="5" t="s">
        <v>43</v>
      </c>
      <c r="BG173" s="3">
        <v>0</v>
      </c>
      <c r="BH173" s="3">
        <v>0</v>
      </c>
      <c r="BI173" s="5" t="s">
        <v>43</v>
      </c>
      <c r="BJ173" s="3">
        <v>0</v>
      </c>
      <c r="BK173" s="3">
        <v>0</v>
      </c>
      <c r="BL173" s="5" t="s">
        <v>43</v>
      </c>
      <c r="BM173" s="3">
        <v>300000</v>
      </c>
      <c r="BN173" s="3">
        <v>83900</v>
      </c>
      <c r="BO173" s="5" t="s">
        <v>48</v>
      </c>
      <c r="BP173" s="3">
        <v>31700000</v>
      </c>
      <c r="BQ173" s="3" t="str">
        <f>BQ172+BQ171</f>
        <v>0</v>
      </c>
      <c r="BR173" s="3" t="str">
        <f>IFERROR(BQ173*100/BP173,0)</f>
        <v>0</v>
      </c>
      <c r="BU173">
        <v>7232626</v>
      </c>
      <c r="BV173">
        <v>613760</v>
      </c>
      <c r="BW173">
        <v>0</v>
      </c>
      <c r="BX173">
        <v>0</v>
      </c>
      <c r="BY173">
        <v>-27517</v>
      </c>
      <c r="BZ173">
        <v>0</v>
      </c>
      <c r="CA173">
        <v>0</v>
      </c>
      <c r="CB173">
        <v>0</v>
      </c>
      <c r="CD173">
        <v>0</v>
      </c>
      <c r="CE173">
        <v>0</v>
      </c>
      <c r="CF173" t="str">
        <f>BQ173-BP173</f>
        <v>0</v>
      </c>
      <c r="CG173" t="str">
        <f>CE91-BW91+BZ91</f>
        <v>0</v>
      </c>
      <c r="CH173" t="str">
        <f>IFERROR(CE173*100/BP173,0)</f>
        <v>0</v>
      </c>
    </row>
    <row r="174" spans="1:86">
      <c r="A174" s="3"/>
    </row>
    <row r="175" spans="1:86">
      <c r="A175" s="3"/>
      <c r="B175" s="5" t="s">
        <v>490</v>
      </c>
      <c r="C175" s="3" t="s">
        <v>394</v>
      </c>
      <c r="D175">
        <v>31400000</v>
      </c>
      <c r="F175">
        <v>0</v>
      </c>
      <c r="G175" s="2" t="s">
        <v>43</v>
      </c>
      <c r="I175">
        <v>561460</v>
      </c>
      <c r="J175" s="2" t="s">
        <v>491</v>
      </c>
      <c r="L175">
        <v>15750768</v>
      </c>
      <c r="M175" s="2" t="s">
        <v>201</v>
      </c>
      <c r="O175">
        <v>1000689</v>
      </c>
      <c r="P175" s="2" t="s">
        <v>53</v>
      </c>
      <c r="R175">
        <v>5345053</v>
      </c>
      <c r="S175" s="2" t="s">
        <v>67</v>
      </c>
      <c r="U175">
        <v>49665</v>
      </c>
      <c r="V175" s="2" t="s">
        <v>107</v>
      </c>
      <c r="W175">
        <v>300000</v>
      </c>
      <c r="X175">
        <v>218868</v>
      </c>
      <c r="Y175" s="2" t="s">
        <v>164</v>
      </c>
      <c r="Z175">
        <v>400000</v>
      </c>
      <c r="AA175">
        <v>194351</v>
      </c>
      <c r="AB175" s="2" t="s">
        <v>52</v>
      </c>
      <c r="AC175">
        <v>300000</v>
      </c>
      <c r="AD175">
        <v>37064</v>
      </c>
      <c r="AE175" s="2" t="s">
        <v>219</v>
      </c>
      <c r="AI175">
        <v>600000</v>
      </c>
      <c r="AJ175">
        <v>691266</v>
      </c>
      <c r="AK175" s="2" t="s">
        <v>217</v>
      </c>
      <c r="AL175">
        <v>400000</v>
      </c>
      <c r="AM175">
        <v>52285</v>
      </c>
      <c r="AN175" s="2" t="s">
        <v>433</v>
      </c>
      <c r="AR175">
        <v>400000</v>
      </c>
      <c r="AS175">
        <v>517349</v>
      </c>
      <c r="AT175" s="2" t="s">
        <v>434</v>
      </c>
      <c r="AU175">
        <v>1000000</v>
      </c>
      <c r="AV175">
        <v>1859688</v>
      </c>
      <c r="AW175" s="2" t="s">
        <v>135</v>
      </c>
      <c r="AX175">
        <v>0</v>
      </c>
      <c r="AY175">
        <v>1162518</v>
      </c>
      <c r="AZ175" s="2" t="s">
        <v>43</v>
      </c>
      <c r="BE175">
        <v>0</v>
      </c>
      <c r="BF175" s="2" t="s">
        <v>43</v>
      </c>
      <c r="BH175">
        <v>0</v>
      </c>
      <c r="BI175" s="2" t="s">
        <v>43</v>
      </c>
      <c r="BK175">
        <v>0</v>
      </c>
      <c r="BL175" s="2" t="s">
        <v>43</v>
      </c>
      <c r="BM175">
        <v>300000</v>
      </c>
      <c r="BN175">
        <v>58000</v>
      </c>
      <c r="BO175" s="2" t="s">
        <v>58</v>
      </c>
      <c r="BP175">
        <v>31400000</v>
      </c>
      <c r="BQ175">
        <v>27499024</v>
      </c>
      <c r="BR175" t="str">
        <f>IFERROR(BQ175*100/BP175,0)</f>
        <v>0</v>
      </c>
    </row>
    <row r="176" spans="1:86">
      <c r="A176" s="3"/>
      <c r="B176" s="3"/>
      <c r="C176" s="3" t="s">
        <v>395</v>
      </c>
      <c r="D176">
        <v>0</v>
      </c>
      <c r="F176">
        <v>0</v>
      </c>
      <c r="I176">
        <v>0</v>
      </c>
      <c r="L176">
        <v>0</v>
      </c>
      <c r="O176">
        <v>0</v>
      </c>
      <c r="R176">
        <v>0</v>
      </c>
      <c r="U176">
        <v>0</v>
      </c>
      <c r="X176">
        <v>0</v>
      </c>
      <c r="AA176">
        <v>0</v>
      </c>
      <c r="AD176">
        <v>0</v>
      </c>
      <c r="AJ176">
        <v>0</v>
      </c>
      <c r="AM176">
        <v>0</v>
      </c>
      <c r="AS176">
        <v>0</v>
      </c>
      <c r="AV176">
        <v>0</v>
      </c>
      <c r="AY176">
        <v>0</v>
      </c>
      <c r="BE176">
        <v>0</v>
      </c>
      <c r="BH176">
        <v>0</v>
      </c>
      <c r="BK176">
        <v>0</v>
      </c>
      <c r="BN176">
        <v>0</v>
      </c>
      <c r="BP176">
        <v>0</v>
      </c>
      <c r="BQ176">
        <v>0</v>
      </c>
      <c r="BR176" t="str">
        <f>IFERROR(BQ176*100/BP176,0)</f>
        <v>0</v>
      </c>
    </row>
    <row r="177" spans="1:86">
      <c r="A177" s="3"/>
      <c r="B177" s="3"/>
      <c r="C177" s="3" t="s">
        <v>492</v>
      </c>
      <c r="D177" s="3">
        <v>31400000</v>
      </c>
      <c r="E177" s="3">
        <v>212518</v>
      </c>
      <c r="F177" s="3">
        <v>0</v>
      </c>
      <c r="G177" s="5" t="s">
        <v>43</v>
      </c>
      <c r="H177" s="3">
        <v>49848</v>
      </c>
      <c r="I177" s="3">
        <v>561460</v>
      </c>
      <c r="J177" s="5" t="s">
        <v>491</v>
      </c>
      <c r="K177" s="3">
        <v>16311174</v>
      </c>
      <c r="L177" s="3">
        <v>15750768</v>
      </c>
      <c r="M177" s="5" t="s">
        <v>201</v>
      </c>
      <c r="N177" s="3">
        <v>631693</v>
      </c>
      <c r="O177" s="3">
        <v>1000689</v>
      </c>
      <c r="P177" s="5" t="s">
        <v>53</v>
      </c>
      <c r="Q177" s="3">
        <v>6423926</v>
      </c>
      <c r="R177" s="3">
        <v>5345053</v>
      </c>
      <c r="S177" s="5" t="s">
        <v>67</v>
      </c>
      <c r="T177" s="3">
        <v>334167</v>
      </c>
      <c r="U177" s="3">
        <v>49665</v>
      </c>
      <c r="V177" s="5" t="s">
        <v>107</v>
      </c>
      <c r="W177" s="3">
        <v>300000</v>
      </c>
      <c r="X177" s="3">
        <v>218868</v>
      </c>
      <c r="Y177" s="5" t="s">
        <v>164</v>
      </c>
      <c r="Z177" s="3">
        <v>400000</v>
      </c>
      <c r="AA177" s="3">
        <v>194351</v>
      </c>
      <c r="AB177" s="5" t="s">
        <v>52</v>
      </c>
      <c r="AC177" s="3">
        <v>300000</v>
      </c>
      <c r="AD177" s="3">
        <v>37064</v>
      </c>
      <c r="AE177" s="5" t="s">
        <v>219</v>
      </c>
      <c r="AF177" s="3"/>
      <c r="AG177" s="3"/>
      <c r="AH177" s="3"/>
      <c r="AI177" s="3">
        <v>600000</v>
      </c>
      <c r="AJ177" s="3">
        <v>691266</v>
      </c>
      <c r="AK177" s="5" t="s">
        <v>217</v>
      </c>
      <c r="AL177" s="3">
        <v>400000</v>
      </c>
      <c r="AM177" s="3">
        <v>52285</v>
      </c>
      <c r="AN177" s="5" t="s">
        <v>433</v>
      </c>
      <c r="AO177" s="3"/>
      <c r="AP177" s="3"/>
      <c r="AQ177" s="3"/>
      <c r="AR177" s="3">
        <v>400000</v>
      </c>
      <c r="AS177" s="3">
        <v>517349</v>
      </c>
      <c r="AT177" s="5" t="s">
        <v>434</v>
      </c>
      <c r="AU177" s="3">
        <v>1000000</v>
      </c>
      <c r="AV177" s="3">
        <v>1859688</v>
      </c>
      <c r="AW177" s="5" t="s">
        <v>135</v>
      </c>
      <c r="AX177" s="3">
        <v>0</v>
      </c>
      <c r="AY177" s="3">
        <v>1162518</v>
      </c>
      <c r="AZ177" s="5" t="s">
        <v>43</v>
      </c>
      <c r="BA177" s="3"/>
      <c r="BB177" s="3"/>
      <c r="BC177" s="3"/>
      <c r="BD177" s="3">
        <v>0</v>
      </c>
      <c r="BE177" s="3">
        <v>0</v>
      </c>
      <c r="BF177" s="5" t="s">
        <v>43</v>
      </c>
      <c r="BG177" s="3">
        <v>0</v>
      </c>
      <c r="BH177" s="3">
        <v>0</v>
      </c>
      <c r="BI177" s="5" t="s">
        <v>43</v>
      </c>
      <c r="BJ177" s="3">
        <v>0</v>
      </c>
      <c r="BK177" s="3">
        <v>0</v>
      </c>
      <c r="BL177" s="5" t="s">
        <v>43</v>
      </c>
      <c r="BM177" s="3">
        <v>300000</v>
      </c>
      <c r="BN177" s="3">
        <v>58000</v>
      </c>
      <c r="BO177" s="5" t="s">
        <v>58</v>
      </c>
      <c r="BP177" s="3">
        <v>31400000</v>
      </c>
      <c r="BQ177" s="3" t="str">
        <f>BQ176+BQ175</f>
        <v>0</v>
      </c>
      <c r="BR177" s="3" t="str">
        <f>IFERROR(BQ177*100/BP177,0)</f>
        <v>0</v>
      </c>
      <c r="BU177">
        <v>4135280</v>
      </c>
      <c r="BV177">
        <v>-28862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D177">
        <v>0</v>
      </c>
      <c r="CE177">
        <v>0</v>
      </c>
      <c r="CF177" t="str">
        <f>BQ177-BP177</f>
        <v>0</v>
      </c>
      <c r="CG177" t="str">
        <f>CE91-BW91+BZ91</f>
        <v>0</v>
      </c>
      <c r="CH177" t="str">
        <f>IFERROR(CE177*100/BP177,0)</f>
        <v>0</v>
      </c>
    </row>
    <row r="178" spans="1:86">
      <c r="A178" s="3"/>
    </row>
    <row r="179" spans="1:86">
      <c r="A179" s="3"/>
      <c r="B179" s="5" t="s">
        <v>493</v>
      </c>
      <c r="C179" s="3" t="s">
        <v>394</v>
      </c>
      <c r="D179">
        <v>0</v>
      </c>
      <c r="F179">
        <v>0</v>
      </c>
      <c r="G179" s="2" t="s">
        <v>43</v>
      </c>
      <c r="I179">
        <v>0</v>
      </c>
      <c r="J179" s="2" t="s">
        <v>43</v>
      </c>
      <c r="L179">
        <v>0</v>
      </c>
      <c r="M179" s="2" t="s">
        <v>43</v>
      </c>
      <c r="O179">
        <v>0</v>
      </c>
      <c r="P179" s="2" t="s">
        <v>43</v>
      </c>
      <c r="R179">
        <v>0</v>
      </c>
      <c r="S179" s="2" t="s">
        <v>43</v>
      </c>
      <c r="U179">
        <v>0</v>
      </c>
      <c r="V179" s="2" t="s">
        <v>43</v>
      </c>
      <c r="W179">
        <v>0</v>
      </c>
      <c r="X179">
        <v>0</v>
      </c>
      <c r="Y179" s="2" t="s">
        <v>43</v>
      </c>
      <c r="Z179">
        <v>0</v>
      </c>
      <c r="AA179">
        <v>0</v>
      </c>
      <c r="AB179" s="2" t="s">
        <v>43</v>
      </c>
      <c r="AC179">
        <v>0</v>
      </c>
      <c r="AD179">
        <v>0</v>
      </c>
      <c r="AE179" s="2" t="s">
        <v>43</v>
      </c>
      <c r="AI179">
        <v>0</v>
      </c>
      <c r="AJ179">
        <v>0</v>
      </c>
      <c r="AK179" s="2" t="s">
        <v>43</v>
      </c>
      <c r="AL179">
        <v>0</v>
      </c>
      <c r="AM179">
        <v>0</v>
      </c>
      <c r="AN179" s="2" t="s">
        <v>43</v>
      </c>
      <c r="AR179">
        <v>0</v>
      </c>
      <c r="AS179">
        <v>0</v>
      </c>
      <c r="AT179" s="2" t="s">
        <v>43</v>
      </c>
      <c r="AU179">
        <v>0</v>
      </c>
      <c r="AV179">
        <v>0</v>
      </c>
      <c r="AW179" s="2" t="s">
        <v>43</v>
      </c>
      <c r="AX179">
        <v>0</v>
      </c>
      <c r="AY179">
        <v>0</v>
      </c>
      <c r="AZ179" s="2" t="s">
        <v>43</v>
      </c>
      <c r="BE179">
        <v>0</v>
      </c>
      <c r="BF179" s="2" t="s">
        <v>43</v>
      </c>
      <c r="BH179">
        <v>0</v>
      </c>
      <c r="BI179" s="2" t="s">
        <v>43</v>
      </c>
      <c r="BK179">
        <v>0</v>
      </c>
      <c r="BL179" s="2" t="s">
        <v>43</v>
      </c>
      <c r="BM179">
        <v>0</v>
      </c>
      <c r="BN179">
        <v>0</v>
      </c>
      <c r="BO179" s="2" t="s">
        <v>43</v>
      </c>
      <c r="BP179">
        <v>0</v>
      </c>
      <c r="BQ179">
        <v>0</v>
      </c>
      <c r="BR179" t="str">
        <f>IFERROR(BQ179*100/BP179,0)</f>
        <v>0</v>
      </c>
    </row>
    <row r="180" spans="1:86">
      <c r="A180" s="3"/>
      <c r="B180" s="3"/>
      <c r="C180" s="3" t="s">
        <v>395</v>
      </c>
      <c r="D180">
        <v>0</v>
      </c>
      <c r="F180">
        <v>0</v>
      </c>
      <c r="I180">
        <v>0</v>
      </c>
      <c r="L180">
        <v>0</v>
      </c>
      <c r="O180">
        <v>0</v>
      </c>
      <c r="R180">
        <v>0</v>
      </c>
      <c r="U180">
        <v>0</v>
      </c>
      <c r="X180">
        <v>0</v>
      </c>
      <c r="AA180">
        <v>0</v>
      </c>
      <c r="AD180">
        <v>0</v>
      </c>
      <c r="AJ180">
        <v>0</v>
      </c>
      <c r="AM180">
        <v>0</v>
      </c>
      <c r="AS180">
        <v>0</v>
      </c>
      <c r="AV180">
        <v>0</v>
      </c>
      <c r="AY180">
        <v>0</v>
      </c>
      <c r="BE180">
        <v>0</v>
      </c>
      <c r="BH180">
        <v>0</v>
      </c>
      <c r="BK180">
        <v>0</v>
      </c>
      <c r="BN180">
        <v>0</v>
      </c>
      <c r="BP180">
        <v>0</v>
      </c>
      <c r="BQ180">
        <v>0</v>
      </c>
      <c r="BR180" t="str">
        <f>IFERROR(BQ180*100/BP180,0)</f>
        <v>0</v>
      </c>
    </row>
    <row r="181" spans="1:86">
      <c r="A181" s="3"/>
      <c r="B181" s="3"/>
      <c r="C181" s="3" t="s">
        <v>494</v>
      </c>
      <c r="D181" s="3">
        <v>0</v>
      </c>
      <c r="E181" s="3">
        <v>0</v>
      </c>
      <c r="F181" s="3">
        <v>0</v>
      </c>
      <c r="G181" s="5" t="s">
        <v>43</v>
      </c>
      <c r="H181" s="3">
        <v>0</v>
      </c>
      <c r="I181" s="3">
        <v>0</v>
      </c>
      <c r="J181" s="5" t="s">
        <v>43</v>
      </c>
      <c r="K181" s="3">
        <v>0</v>
      </c>
      <c r="L181" s="3">
        <v>0</v>
      </c>
      <c r="M181" s="5" t="s">
        <v>43</v>
      </c>
      <c r="N181" s="3">
        <v>0</v>
      </c>
      <c r="O181" s="3">
        <v>0</v>
      </c>
      <c r="P181" s="5" t="s">
        <v>43</v>
      </c>
      <c r="Q181" s="3">
        <v>0</v>
      </c>
      <c r="R181" s="3">
        <v>0</v>
      </c>
      <c r="S181" s="5" t="s">
        <v>43</v>
      </c>
      <c r="T181" s="3">
        <v>0</v>
      </c>
      <c r="U181" s="3">
        <v>0</v>
      </c>
      <c r="V181" s="5" t="s">
        <v>43</v>
      </c>
      <c r="W181" s="3">
        <v>0</v>
      </c>
      <c r="X181" s="3">
        <v>0</v>
      </c>
      <c r="Y181" s="5" t="s">
        <v>43</v>
      </c>
      <c r="Z181" s="3">
        <v>0</v>
      </c>
      <c r="AA181" s="3">
        <v>0</v>
      </c>
      <c r="AB181" s="5" t="s">
        <v>43</v>
      </c>
      <c r="AC181" s="3">
        <v>0</v>
      </c>
      <c r="AD181" s="3">
        <v>0</v>
      </c>
      <c r="AE181" s="5" t="s">
        <v>43</v>
      </c>
      <c r="AF181" s="3"/>
      <c r="AG181" s="3"/>
      <c r="AH181" s="3"/>
      <c r="AI181" s="3">
        <v>0</v>
      </c>
      <c r="AJ181" s="3">
        <v>0</v>
      </c>
      <c r="AK181" s="5" t="s">
        <v>43</v>
      </c>
      <c r="AL181" s="3">
        <v>0</v>
      </c>
      <c r="AM181" s="3">
        <v>0</v>
      </c>
      <c r="AN181" s="5" t="s">
        <v>43</v>
      </c>
      <c r="AO181" s="3"/>
      <c r="AP181" s="3"/>
      <c r="AQ181" s="3"/>
      <c r="AR181" s="3">
        <v>0</v>
      </c>
      <c r="AS181" s="3">
        <v>0</v>
      </c>
      <c r="AT181" s="5" t="s">
        <v>43</v>
      </c>
      <c r="AU181" s="3">
        <v>0</v>
      </c>
      <c r="AV181" s="3">
        <v>0</v>
      </c>
      <c r="AW181" s="5" t="s">
        <v>43</v>
      </c>
      <c r="AX181" s="3">
        <v>0</v>
      </c>
      <c r="AY181" s="3">
        <v>0</v>
      </c>
      <c r="AZ181" s="5" t="s">
        <v>43</v>
      </c>
      <c r="BA181" s="3"/>
      <c r="BB181" s="3"/>
      <c r="BC181" s="3"/>
      <c r="BD181" s="3">
        <v>0</v>
      </c>
      <c r="BE181" s="3">
        <v>0</v>
      </c>
      <c r="BF181" s="5" t="s">
        <v>43</v>
      </c>
      <c r="BG181" s="3">
        <v>0</v>
      </c>
      <c r="BH181" s="3">
        <v>0</v>
      </c>
      <c r="BI181" s="5" t="s">
        <v>43</v>
      </c>
      <c r="BJ181" s="3">
        <v>0</v>
      </c>
      <c r="BK181" s="3">
        <v>0</v>
      </c>
      <c r="BL181" s="5" t="s">
        <v>43</v>
      </c>
      <c r="BM181" s="3">
        <v>0</v>
      </c>
      <c r="BN181" s="3">
        <v>0</v>
      </c>
      <c r="BO181" s="5" t="s">
        <v>43</v>
      </c>
      <c r="BP181" s="3">
        <v>0</v>
      </c>
      <c r="BQ181" s="3" t="str">
        <f>BQ180+BQ179</f>
        <v>0</v>
      </c>
      <c r="BR181" s="3" t="str">
        <f>IFERROR(BQ181*100/BP181,0)</f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D181">
        <v>0</v>
      </c>
      <c r="CE181">
        <v>0</v>
      </c>
      <c r="CF181" t="str">
        <f>BQ181-BP181</f>
        <v>0</v>
      </c>
      <c r="CG181" t="str">
        <f>CE91-BW91+BZ91</f>
        <v>0</v>
      </c>
      <c r="CH181" t="str">
        <f>IFERROR(CE181*100/BP181,0)</f>
        <v>0</v>
      </c>
    </row>
    <row r="182" spans="1:86">
      <c r="A182" s="11" t="s">
        <v>495</v>
      </c>
      <c r="B182" s="12"/>
      <c r="C182" s="12"/>
      <c r="D182" s="12">
        <v>1912900000</v>
      </c>
      <c r="E182" s="12">
        <v>7249989</v>
      </c>
      <c r="F182" s="12">
        <v>6215144</v>
      </c>
      <c r="G182" s="13" t="s">
        <v>147</v>
      </c>
      <c r="H182" s="12">
        <v>1700558</v>
      </c>
      <c r="I182" s="12">
        <v>4587911</v>
      </c>
      <c r="J182" s="13" t="s">
        <v>462</v>
      </c>
      <c r="K182" s="12">
        <v>556449991</v>
      </c>
      <c r="L182" s="12">
        <v>563104335</v>
      </c>
      <c r="M182" s="13" t="s">
        <v>140</v>
      </c>
      <c r="N182" s="12">
        <v>21549988</v>
      </c>
      <c r="O182" s="12">
        <v>17945783</v>
      </c>
      <c r="P182" s="13" t="s">
        <v>67</v>
      </c>
      <c r="Q182" s="12">
        <v>219149990</v>
      </c>
      <c r="R182" s="12">
        <v>682092778</v>
      </c>
      <c r="S182" s="13" t="s">
        <v>496</v>
      </c>
      <c r="T182" s="12">
        <v>11399990</v>
      </c>
      <c r="U182" s="12">
        <v>8986538</v>
      </c>
      <c r="V182" s="13" t="s">
        <v>242</v>
      </c>
      <c r="W182" s="12">
        <v>21700000</v>
      </c>
      <c r="X182" s="12">
        <v>22076079</v>
      </c>
      <c r="Y182" s="13" t="s">
        <v>129</v>
      </c>
      <c r="Z182" s="12">
        <v>31500000</v>
      </c>
      <c r="AA182" s="12">
        <v>27461829</v>
      </c>
      <c r="AB182" s="13" t="s">
        <v>57</v>
      </c>
      <c r="AC182" s="12">
        <v>14800000</v>
      </c>
      <c r="AD182" s="12">
        <v>6756166</v>
      </c>
      <c r="AE182" s="13" t="s">
        <v>80</v>
      </c>
      <c r="AF182" s="12"/>
      <c r="AG182" s="12"/>
      <c r="AH182" s="12"/>
      <c r="AI182" s="12">
        <v>24800000</v>
      </c>
      <c r="AJ182" s="12">
        <v>22747680</v>
      </c>
      <c r="AK182" s="13" t="s">
        <v>128</v>
      </c>
      <c r="AL182" s="12">
        <v>78900000</v>
      </c>
      <c r="AM182" s="12">
        <v>97922512</v>
      </c>
      <c r="AN182" s="13" t="s">
        <v>422</v>
      </c>
      <c r="AO182" s="12"/>
      <c r="AP182" s="12"/>
      <c r="AQ182" s="12"/>
      <c r="AR182" s="12">
        <v>107000000</v>
      </c>
      <c r="AS182" s="12">
        <v>121563675</v>
      </c>
      <c r="AT182" s="13" t="s">
        <v>114</v>
      </c>
      <c r="AU182" s="12">
        <v>51700000</v>
      </c>
      <c r="AV182" s="12">
        <v>54544830</v>
      </c>
      <c r="AW182" s="13" t="s">
        <v>113</v>
      </c>
      <c r="AX182" s="12">
        <v>0</v>
      </c>
      <c r="AY182" s="12">
        <v>199481305</v>
      </c>
      <c r="AZ182" s="13" t="s">
        <v>43</v>
      </c>
      <c r="BA182" s="12"/>
      <c r="BB182" s="12"/>
      <c r="BC182" s="12"/>
      <c r="BD182" s="12">
        <v>0</v>
      </c>
      <c r="BE182" s="12">
        <v>0</v>
      </c>
      <c r="BF182" s="13" t="s">
        <v>43</v>
      </c>
      <c r="BG182" s="12">
        <v>0</v>
      </c>
      <c r="BH182" s="12">
        <v>0</v>
      </c>
      <c r="BI182" s="13" t="s">
        <v>43</v>
      </c>
      <c r="BJ182" s="12">
        <v>0</v>
      </c>
      <c r="BK182" s="12">
        <v>1820736</v>
      </c>
      <c r="BL182" s="13" t="s">
        <v>43</v>
      </c>
      <c r="BM182" s="12">
        <v>30293424</v>
      </c>
      <c r="BN182" s="12">
        <v>31853012</v>
      </c>
      <c r="BO182" s="13" t="s">
        <v>89</v>
      </c>
      <c r="BP182" s="12">
        <v>1912900000</v>
      </c>
      <c r="BQ182" s="12">
        <v>1920677575</v>
      </c>
      <c r="BR182" s="12" t="str">
        <f>IFERROR(BQ182*100/BP182,0)</f>
        <v>0</v>
      </c>
    </row>
    <row r="184" spans="1:86">
      <c r="A184" s="4" t="s">
        <v>497</v>
      </c>
      <c r="B184" s="5" t="s">
        <v>498</v>
      </c>
      <c r="C184" s="3" t="s">
        <v>394</v>
      </c>
      <c r="D184">
        <v>0</v>
      </c>
      <c r="F184">
        <v>0</v>
      </c>
      <c r="I184">
        <v>0</v>
      </c>
      <c r="L184">
        <v>1154271</v>
      </c>
      <c r="O184">
        <v>18398</v>
      </c>
      <c r="R184">
        <v>4357478</v>
      </c>
      <c r="U184">
        <v>0</v>
      </c>
      <c r="X184">
        <v>0</v>
      </c>
      <c r="AA184">
        <v>0</v>
      </c>
      <c r="AD184">
        <v>0</v>
      </c>
      <c r="AJ184">
        <v>74989</v>
      </c>
      <c r="AM184">
        <v>0</v>
      </c>
      <c r="AS184">
        <v>82857736</v>
      </c>
      <c r="AV184">
        <v>24352591</v>
      </c>
      <c r="AY184">
        <v>0</v>
      </c>
      <c r="BE184">
        <v>0</v>
      </c>
      <c r="BH184">
        <v>0</v>
      </c>
      <c r="BK184">
        <v>0</v>
      </c>
      <c r="BN184">
        <v>0</v>
      </c>
      <c r="BP184">
        <v>0</v>
      </c>
      <c r="BQ184">
        <v>112815463</v>
      </c>
      <c r="BR184" t="str">
        <f>IFERROR(BQ184*100/BP184,0)</f>
        <v>0</v>
      </c>
    </row>
    <row r="185" spans="1:86">
      <c r="A185" s="3"/>
      <c r="B185" s="3"/>
      <c r="C185" s="3" t="s">
        <v>395</v>
      </c>
      <c r="D185">
        <v>0</v>
      </c>
      <c r="BP185">
        <v>0</v>
      </c>
      <c r="BR185" t="str">
        <f>IFERROR(BQ185*100/BP185,0)</f>
        <v>0</v>
      </c>
    </row>
    <row r="186" spans="1:86">
      <c r="A186" s="3"/>
      <c r="B186" s="3"/>
      <c r="C186" s="3" t="s">
        <v>499</v>
      </c>
      <c r="D186" s="3">
        <v>0</v>
      </c>
      <c r="E186" s="3"/>
      <c r="F186" s="3" t="str">
        <f>SUM(F184:F185)</f>
        <v>0</v>
      </c>
      <c r="G186" s="3"/>
      <c r="H186" s="3"/>
      <c r="I186" s="3" t="str">
        <f>SUM(I184:I185)</f>
        <v>0</v>
      </c>
      <c r="J186" s="3"/>
      <c r="K186" s="3"/>
      <c r="L186" s="3" t="str">
        <f>SUM(L184:L185)</f>
        <v>0</v>
      </c>
      <c r="M186" s="3"/>
      <c r="N186" s="3"/>
      <c r="O186" s="3" t="str">
        <f>SUM(O184:O185)</f>
        <v>0</v>
      </c>
      <c r="P186" s="3"/>
      <c r="Q186" s="3"/>
      <c r="R186" s="3" t="str">
        <f>SUM(R184:R185)</f>
        <v>0</v>
      </c>
      <c r="S186" s="3"/>
      <c r="T186" s="3"/>
      <c r="U186" s="3" t="str">
        <f>SUM(U184:U185)</f>
        <v>0</v>
      </c>
      <c r="V186" s="3"/>
      <c r="W186" s="3"/>
      <c r="X186" s="3" t="str">
        <f>SUM(X184:X185)</f>
        <v>0</v>
      </c>
      <c r="Y186" s="3"/>
      <c r="Z186" s="3"/>
      <c r="AA186" s="3" t="str">
        <f>SUM(AA184:AA185)</f>
        <v>0</v>
      </c>
      <c r="AB186" s="3"/>
      <c r="AC186" s="3"/>
      <c r="AD186" s="3" t="str">
        <f>SUM(AD184:AD185)</f>
        <v>0</v>
      </c>
      <c r="AE186" s="3"/>
      <c r="AF186" s="3"/>
      <c r="AG186" s="3"/>
      <c r="AH186" s="3"/>
      <c r="AI186" s="3"/>
      <c r="AJ186" s="3" t="str">
        <f>SUM(AJ184:AJ185)</f>
        <v>0</v>
      </c>
      <c r="AK186" s="3"/>
      <c r="AL186" s="3"/>
      <c r="AM186" s="3" t="str">
        <f>SUM(AM184:AM185)</f>
        <v>0</v>
      </c>
      <c r="AN186" s="3"/>
      <c r="AO186" s="3"/>
      <c r="AP186" s="3"/>
      <c r="AQ186" s="3"/>
      <c r="AR186" s="3"/>
      <c r="AS186" s="3" t="str">
        <f>SUM(AS184:AS185)</f>
        <v>0</v>
      </c>
      <c r="AT186" s="3"/>
      <c r="AU186" s="3"/>
      <c r="AV186" s="3" t="str">
        <f>SUM(AV184:AV185)</f>
        <v>0</v>
      </c>
      <c r="AW186" s="3"/>
      <c r="AX186" s="3"/>
      <c r="AY186" s="3" t="str">
        <f>SUM(AY184:AY185)</f>
        <v>0</v>
      </c>
      <c r="AZ186" s="3"/>
      <c r="BA186" s="3"/>
      <c r="BB186" s="3"/>
      <c r="BC186" s="3"/>
      <c r="BD186" s="3"/>
      <c r="BE186" s="3" t="str">
        <f>SUM(BE184:BE185)</f>
        <v>0</v>
      </c>
      <c r="BF186" s="3"/>
      <c r="BG186" s="3"/>
      <c r="BH186" s="3" t="str">
        <f>SUM(BH184:BH185)</f>
        <v>0</v>
      </c>
      <c r="BI186" s="3"/>
      <c r="BJ186" s="3"/>
      <c r="BK186" s="3" t="str">
        <f>SUM(BK184:BK185)</f>
        <v>0</v>
      </c>
      <c r="BL186" s="3"/>
      <c r="BM186" s="3"/>
      <c r="BN186" s="3" t="str">
        <f>SUM(BN184:BN185)</f>
        <v>0</v>
      </c>
      <c r="BO186" s="3"/>
      <c r="BP186" s="3">
        <v>0</v>
      </c>
      <c r="BQ186" s="3" t="str">
        <f>BQ185+BQ184</f>
        <v>0</v>
      </c>
      <c r="BR186" s="3" t="str">
        <f>IFERROR(BQ186*100/BP186,0)</f>
        <v>0</v>
      </c>
    </row>
    <row r="187" spans="1:86">
      <c r="A187" s="3"/>
    </row>
    <row r="188" spans="1:86">
      <c r="A188" s="3"/>
      <c r="B188" s="5" t="s">
        <v>500</v>
      </c>
      <c r="C188" s="3" t="s">
        <v>394</v>
      </c>
      <c r="D188">
        <v>0</v>
      </c>
      <c r="F188">
        <v>0</v>
      </c>
      <c r="I188">
        <v>0</v>
      </c>
      <c r="L188">
        <v>0</v>
      </c>
      <c r="O188">
        <v>0</v>
      </c>
      <c r="R188">
        <v>0</v>
      </c>
      <c r="U188">
        <v>0</v>
      </c>
      <c r="X188">
        <v>0</v>
      </c>
      <c r="AA188">
        <v>0</v>
      </c>
      <c r="AD188">
        <v>2209548</v>
      </c>
      <c r="AJ188">
        <v>0</v>
      </c>
      <c r="AM188">
        <v>0</v>
      </c>
      <c r="AS188">
        <v>246950408</v>
      </c>
      <c r="AV188">
        <v>101100</v>
      </c>
      <c r="AY188">
        <v>0</v>
      </c>
      <c r="BE188">
        <v>0</v>
      </c>
      <c r="BH188">
        <v>0</v>
      </c>
      <c r="BK188">
        <v>0</v>
      </c>
      <c r="BN188">
        <v>14100932</v>
      </c>
      <c r="BP188">
        <v>263361988</v>
      </c>
      <c r="BQ188">
        <v>263361988</v>
      </c>
      <c r="BR188" t="str">
        <f>IFERROR(BQ188*100/BP188,0)</f>
        <v>0</v>
      </c>
    </row>
    <row r="189" spans="1:86">
      <c r="A189" s="3"/>
      <c r="B189" s="3"/>
      <c r="C189" s="3" t="s">
        <v>395</v>
      </c>
      <c r="D189">
        <v>0</v>
      </c>
      <c r="BP189">
        <v>0</v>
      </c>
      <c r="BR189" t="str">
        <f>IFERROR(BQ189*100/BP189,0)</f>
        <v>0</v>
      </c>
    </row>
    <row r="190" spans="1:86">
      <c r="A190" s="3"/>
      <c r="B190" s="3"/>
      <c r="C190" s="3" t="s">
        <v>501</v>
      </c>
      <c r="D190" s="3">
        <v>0</v>
      </c>
      <c r="E190" s="3"/>
      <c r="F190" s="3" t="str">
        <f>SUM(F188:F189)</f>
        <v>0</v>
      </c>
      <c r="G190" s="3"/>
      <c r="H190" s="3"/>
      <c r="I190" s="3" t="str">
        <f>SUM(I188:I189)</f>
        <v>0</v>
      </c>
      <c r="J190" s="3"/>
      <c r="K190" s="3"/>
      <c r="L190" s="3" t="str">
        <f>SUM(L188:L189)</f>
        <v>0</v>
      </c>
      <c r="M190" s="3"/>
      <c r="N190" s="3"/>
      <c r="O190" s="3" t="str">
        <f>SUM(O188:O189)</f>
        <v>0</v>
      </c>
      <c r="P190" s="3"/>
      <c r="Q190" s="3"/>
      <c r="R190" s="3" t="str">
        <f>SUM(R188:R189)</f>
        <v>0</v>
      </c>
      <c r="S190" s="3"/>
      <c r="T190" s="3"/>
      <c r="U190" s="3" t="str">
        <f>SUM(U188:U189)</f>
        <v>0</v>
      </c>
      <c r="V190" s="3"/>
      <c r="W190" s="3"/>
      <c r="X190" s="3" t="str">
        <f>SUM(X188:X189)</f>
        <v>0</v>
      </c>
      <c r="Y190" s="3"/>
      <c r="Z190" s="3"/>
      <c r="AA190" s="3" t="str">
        <f>SUM(AA188:AA189)</f>
        <v>0</v>
      </c>
      <c r="AB190" s="3"/>
      <c r="AC190" s="3"/>
      <c r="AD190" s="3" t="str">
        <f>SUM(AD188:AD189)</f>
        <v>0</v>
      </c>
      <c r="AE190" s="3"/>
      <c r="AF190" s="3"/>
      <c r="AG190" s="3"/>
      <c r="AH190" s="3"/>
      <c r="AI190" s="3"/>
      <c r="AJ190" s="3" t="str">
        <f>SUM(AJ188:AJ189)</f>
        <v>0</v>
      </c>
      <c r="AK190" s="3"/>
      <c r="AL190" s="3"/>
      <c r="AM190" s="3" t="str">
        <f>SUM(AM188:AM189)</f>
        <v>0</v>
      </c>
      <c r="AN190" s="3"/>
      <c r="AO190" s="3"/>
      <c r="AP190" s="3"/>
      <c r="AQ190" s="3"/>
      <c r="AR190" s="3"/>
      <c r="AS190" s="3" t="str">
        <f>SUM(AS188:AS189)</f>
        <v>0</v>
      </c>
      <c r="AT190" s="3"/>
      <c r="AU190" s="3"/>
      <c r="AV190" s="3" t="str">
        <f>SUM(AV188:AV189)</f>
        <v>0</v>
      </c>
      <c r="AW190" s="3"/>
      <c r="AX190" s="3"/>
      <c r="AY190" s="3" t="str">
        <f>SUM(AY188:AY189)</f>
        <v>0</v>
      </c>
      <c r="AZ190" s="3"/>
      <c r="BA190" s="3"/>
      <c r="BB190" s="3"/>
      <c r="BC190" s="3"/>
      <c r="BD190" s="3"/>
      <c r="BE190" s="3" t="str">
        <f>SUM(BE188:BE189)</f>
        <v>0</v>
      </c>
      <c r="BF190" s="3"/>
      <c r="BG190" s="3"/>
      <c r="BH190" s="3" t="str">
        <f>SUM(BH188:BH189)</f>
        <v>0</v>
      </c>
      <c r="BI190" s="3"/>
      <c r="BJ190" s="3"/>
      <c r="BK190" s="3" t="str">
        <f>SUM(BK188:BK189)</f>
        <v>0</v>
      </c>
      <c r="BL190" s="3"/>
      <c r="BM190" s="3"/>
      <c r="BN190" s="3" t="str">
        <f>SUM(BN188:BN189)</f>
        <v>0</v>
      </c>
      <c r="BO190" s="3"/>
      <c r="BP190" s="3">
        <v>0</v>
      </c>
      <c r="BQ190" s="3" t="str">
        <f>BQ189+BQ188</f>
        <v>0</v>
      </c>
      <c r="BR190" s="3" t="str">
        <f>IFERROR(BQ190*100/BP190,0)</f>
        <v>0</v>
      </c>
    </row>
    <row r="191" spans="1:86">
      <c r="A191" s="7" t="s">
        <v>502</v>
      </c>
      <c r="B191" s="3"/>
      <c r="C191" s="3"/>
      <c r="D191" s="3"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 t="str">
        <f>IFERROR(BQ191*100/BP191,0)</f>
        <v>0</v>
      </c>
    </row>
    <row r="193" spans="1:86" customHeight="1" ht="20">
      <c r="A193" s="11" t="s">
        <v>503</v>
      </c>
      <c r="B193" s="12"/>
      <c r="C193" s="12"/>
      <c r="D193" s="12">
        <v>1071200000</v>
      </c>
      <c r="E193" s="12">
        <v>7249989</v>
      </c>
      <c r="F193" s="12">
        <v>3045726</v>
      </c>
      <c r="G193" s="13" t="s">
        <v>292</v>
      </c>
      <c r="H193" s="12">
        <v>1700558</v>
      </c>
      <c r="I193" s="12">
        <v>2494831</v>
      </c>
      <c r="J193" s="13" t="s">
        <v>161</v>
      </c>
      <c r="K193" s="12">
        <v>556449991</v>
      </c>
      <c r="L193" s="12">
        <v>543755705</v>
      </c>
      <c r="M193" s="13" t="s">
        <v>142</v>
      </c>
      <c r="N193" s="12">
        <v>21549988</v>
      </c>
      <c r="O193" s="12">
        <v>17964181</v>
      </c>
      <c r="P193" s="13" t="s">
        <v>67</v>
      </c>
      <c r="Q193" s="12">
        <v>219149990</v>
      </c>
      <c r="R193" s="12">
        <v>232532468</v>
      </c>
      <c r="S193" s="13" t="s">
        <v>113</v>
      </c>
      <c r="T193" s="12">
        <v>11399990</v>
      </c>
      <c r="U193" s="12">
        <v>8898079</v>
      </c>
      <c r="V193" s="13" t="s">
        <v>186</v>
      </c>
      <c r="W193" s="12">
        <v>21700000</v>
      </c>
      <c r="X193" s="12">
        <v>11114846</v>
      </c>
      <c r="Y193" s="13" t="s">
        <v>229</v>
      </c>
      <c r="Z193" s="12">
        <v>31500000</v>
      </c>
      <c r="AA193" s="12">
        <v>8835243</v>
      </c>
      <c r="AB193" s="13" t="s">
        <v>48</v>
      </c>
      <c r="AC193" s="12">
        <v>14800000</v>
      </c>
      <c r="AD193" s="12">
        <v>3474641</v>
      </c>
      <c r="AE193" s="13" t="s">
        <v>245</v>
      </c>
      <c r="AF193" s="12"/>
      <c r="AG193" s="12"/>
      <c r="AH193" s="12"/>
      <c r="AI193" s="12">
        <v>24800000</v>
      </c>
      <c r="AJ193" s="12">
        <v>18370017</v>
      </c>
      <c r="AK193" s="13" t="s">
        <v>265</v>
      </c>
      <c r="AL193" s="12">
        <v>78900000</v>
      </c>
      <c r="AM193" s="12">
        <v>16777003</v>
      </c>
      <c r="AN193" s="13" t="s">
        <v>51</v>
      </c>
      <c r="AO193" s="12"/>
      <c r="AP193" s="12"/>
      <c r="AQ193" s="12"/>
      <c r="AR193" s="12">
        <v>107000000</v>
      </c>
      <c r="AS193" s="12">
        <v>359524530</v>
      </c>
      <c r="AT193" s="13" t="s">
        <v>504</v>
      </c>
      <c r="AU193" s="12">
        <v>51700000</v>
      </c>
      <c r="AV193" s="12">
        <v>78998521</v>
      </c>
      <c r="AW193" s="13" t="s">
        <v>339</v>
      </c>
      <c r="AX193" s="12">
        <v>0</v>
      </c>
      <c r="AY193" s="12">
        <v>68707208</v>
      </c>
      <c r="AZ193" s="13" t="s">
        <v>43</v>
      </c>
      <c r="BA193" s="12"/>
      <c r="BB193" s="12"/>
      <c r="BC193" s="12"/>
      <c r="BD193" s="12">
        <v>0</v>
      </c>
      <c r="BE193" s="12">
        <v>0</v>
      </c>
      <c r="BF193" s="13" t="s">
        <v>43</v>
      </c>
      <c r="BG193" s="12">
        <v>0</v>
      </c>
      <c r="BH193" s="12">
        <v>0</v>
      </c>
      <c r="BI193" s="13" t="s">
        <v>43</v>
      </c>
      <c r="BJ193" s="12">
        <v>0</v>
      </c>
      <c r="BK193" s="12">
        <v>0</v>
      </c>
      <c r="BL193" s="13" t="s">
        <v>43</v>
      </c>
      <c r="BM193" s="12">
        <v>30293424</v>
      </c>
      <c r="BN193" s="12">
        <v>23190354</v>
      </c>
      <c r="BO193" s="13" t="s">
        <v>106</v>
      </c>
      <c r="BP193" s="12">
        <v>1334561988</v>
      </c>
      <c r="BQ193" s="12">
        <v>1397683353</v>
      </c>
      <c r="BR193" s="12" t="str">
        <f>IFERROR(BQ193*100/BP193,0)</f>
        <v>0</v>
      </c>
    </row>
    <row r="194" spans="1:86" customHeight="1" ht="20">
      <c r="A194" s="11" t="s">
        <v>505</v>
      </c>
      <c r="B194" s="12"/>
      <c r="C194" s="12"/>
      <c r="D194" s="12">
        <v>841700000</v>
      </c>
      <c r="E194" s="12">
        <v>0</v>
      </c>
      <c r="F194" s="12">
        <v>3169418</v>
      </c>
      <c r="G194" s="13" t="s">
        <v>43</v>
      </c>
      <c r="H194" s="12">
        <v>0</v>
      </c>
      <c r="I194" s="12">
        <v>2093080</v>
      </c>
      <c r="J194" s="13" t="s">
        <v>43</v>
      </c>
      <c r="K194" s="12">
        <v>0</v>
      </c>
      <c r="L194" s="12">
        <v>20502901</v>
      </c>
      <c r="M194" s="13" t="s">
        <v>43</v>
      </c>
      <c r="N194" s="12">
        <v>0</v>
      </c>
      <c r="O194" s="12">
        <v>0</v>
      </c>
      <c r="P194" s="13" t="s">
        <v>43</v>
      </c>
      <c r="Q194" s="12">
        <v>0</v>
      </c>
      <c r="R194" s="12">
        <v>453917788</v>
      </c>
      <c r="S194" s="13" t="s">
        <v>43</v>
      </c>
      <c r="T194" s="12">
        <v>0</v>
      </c>
      <c r="U194" s="12">
        <v>88459</v>
      </c>
      <c r="V194" s="13" t="s">
        <v>43</v>
      </c>
      <c r="W194" s="12">
        <v>0</v>
      </c>
      <c r="X194" s="12">
        <v>10961233</v>
      </c>
      <c r="Y194" s="13" t="s">
        <v>43</v>
      </c>
      <c r="Z194" s="12">
        <v>0</v>
      </c>
      <c r="AA194" s="12">
        <v>18626586</v>
      </c>
      <c r="AB194" s="13" t="s">
        <v>43</v>
      </c>
      <c r="AC194" s="12">
        <v>0</v>
      </c>
      <c r="AD194" s="12">
        <v>5491073</v>
      </c>
      <c r="AE194" s="13" t="s">
        <v>43</v>
      </c>
      <c r="AF194" s="12"/>
      <c r="AG194" s="12"/>
      <c r="AH194" s="12"/>
      <c r="AI194" s="12">
        <v>0</v>
      </c>
      <c r="AJ194" s="12">
        <v>4452652</v>
      </c>
      <c r="AK194" s="13" t="s">
        <v>43</v>
      </c>
      <c r="AL194" s="12">
        <v>0</v>
      </c>
      <c r="AM194" s="12">
        <v>81145509</v>
      </c>
      <c r="AN194" s="13" t="s">
        <v>43</v>
      </c>
      <c r="AO194" s="12"/>
      <c r="AP194" s="12"/>
      <c r="AQ194" s="12"/>
      <c r="AR194" s="12">
        <v>0</v>
      </c>
      <c r="AS194" s="12">
        <v>91847289</v>
      </c>
      <c r="AT194" s="13" t="s">
        <v>43</v>
      </c>
      <c r="AU194" s="12">
        <v>0</v>
      </c>
      <c r="AV194" s="12">
        <v>51517262</v>
      </c>
      <c r="AW194" s="13" t="s">
        <v>43</v>
      </c>
      <c r="AX194" s="12">
        <v>0</v>
      </c>
      <c r="AY194" s="12">
        <v>130774097</v>
      </c>
      <c r="AZ194" s="13" t="s">
        <v>43</v>
      </c>
      <c r="BA194" s="12"/>
      <c r="BB194" s="12"/>
      <c r="BC194" s="12"/>
      <c r="BD194" s="12">
        <v>0</v>
      </c>
      <c r="BE194" s="12">
        <v>0</v>
      </c>
      <c r="BF194" s="13" t="s">
        <v>43</v>
      </c>
      <c r="BG194" s="12">
        <v>0</v>
      </c>
      <c r="BH194" s="12">
        <v>0</v>
      </c>
      <c r="BI194" s="13" t="s">
        <v>43</v>
      </c>
      <c r="BJ194" s="12">
        <v>0</v>
      </c>
      <c r="BK194" s="12">
        <v>1820736</v>
      </c>
      <c r="BL194" s="13" t="s">
        <v>43</v>
      </c>
      <c r="BM194" s="12">
        <v>0</v>
      </c>
      <c r="BN194" s="12">
        <v>22763590</v>
      </c>
      <c r="BO194" s="13" t="s">
        <v>43</v>
      </c>
      <c r="BP194" s="12">
        <v>841700000</v>
      </c>
      <c r="BQ194" s="12">
        <v>899171673</v>
      </c>
      <c r="BR194" s="12" t="str">
        <f>IFERROR(BQ194*100/BP194,0)</f>
        <v>0</v>
      </c>
    </row>
    <row r="195" spans="1:86" customHeight="1" ht="20">
      <c r="A195" s="11" t="s">
        <v>506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>
        <v>85810896</v>
      </c>
      <c r="BQ195" s="12">
        <v>85810896</v>
      </c>
      <c r="BR195" s="12"/>
    </row>
    <row r="197" spans="1:86" customHeight="1" ht="20">
      <c r="A197" s="11" t="s">
        <v>507</v>
      </c>
      <c r="B197" s="12"/>
      <c r="C197" s="12"/>
      <c r="D197" s="12">
        <v>9057468521</v>
      </c>
      <c r="E197" s="12">
        <v>107224861</v>
      </c>
      <c r="F197" s="12">
        <v>113151679</v>
      </c>
      <c r="G197" s="12" t="str">
        <f>IFERROR(F197*100/E197,0)</f>
        <v>0</v>
      </c>
      <c r="H197" s="12">
        <v>19635125</v>
      </c>
      <c r="I197" s="12">
        <v>21165499</v>
      </c>
      <c r="J197" s="12" t="str">
        <f>IFERROR(I197*100/H197,0)</f>
        <v>0</v>
      </c>
      <c r="K197" s="12">
        <v>3443230048</v>
      </c>
      <c r="L197" s="12">
        <v>3733240599</v>
      </c>
      <c r="M197" s="12" t="str">
        <f>IFERROR(L197*100/K197,0)</f>
        <v>0</v>
      </c>
      <c r="N197" s="12">
        <v>337716265</v>
      </c>
      <c r="O197" s="12">
        <v>370370049</v>
      </c>
      <c r="P197" s="12" t="str">
        <f>IFERROR(O197*100/N197,0)</f>
        <v>0</v>
      </c>
      <c r="Q197" s="12">
        <v>2028257356</v>
      </c>
      <c r="R197" s="12">
        <v>2004113220</v>
      </c>
      <c r="S197" s="12" t="str">
        <f>IFERROR(R197*100/Q197,0)</f>
        <v>0</v>
      </c>
      <c r="T197" s="12">
        <v>126105952</v>
      </c>
      <c r="U197" s="12">
        <v>99200885</v>
      </c>
      <c r="V197" s="12" t="str">
        <f>IFERROR(U197*100/T197,0)</f>
        <v>0</v>
      </c>
      <c r="W197" s="12">
        <v>76130000</v>
      </c>
      <c r="X197" s="12">
        <v>65897854</v>
      </c>
      <c r="Y197" s="12" t="str">
        <f>IFERROR(X197*100/W197,0)</f>
        <v>0</v>
      </c>
      <c r="Z197" s="12">
        <v>115790000</v>
      </c>
      <c r="AA197" s="12">
        <v>74884664</v>
      </c>
      <c r="AB197" s="12" t="str">
        <f>IFERROR(AA197*100/Z197,0)</f>
        <v>0</v>
      </c>
      <c r="AC197" s="12">
        <v>58350000</v>
      </c>
      <c r="AD197" s="12">
        <v>28642003</v>
      </c>
      <c r="AE197" s="12" t="str">
        <f>IFERROR(AD197*100/AC197,0)</f>
        <v>0</v>
      </c>
      <c r="AF197" s="12"/>
      <c r="AG197" s="12"/>
      <c r="AH197" s="12"/>
      <c r="AI197" s="12">
        <v>140470000</v>
      </c>
      <c r="AJ197" s="12">
        <v>141946876</v>
      </c>
      <c r="AK197" s="12" t="str">
        <f>IFERROR(AJ197*100/AI197,0)</f>
        <v>0</v>
      </c>
      <c r="AL197" s="12">
        <v>390290000</v>
      </c>
      <c r="AM197" s="12">
        <v>288326769</v>
      </c>
      <c r="AN197" s="12" t="str">
        <f>IFERROR(AM197*100/AL197,0)</f>
        <v>0</v>
      </c>
      <c r="AO197" s="12"/>
      <c r="AP197" s="12"/>
      <c r="AQ197" s="12"/>
      <c r="AR197" s="12">
        <v>493700000</v>
      </c>
      <c r="AS197" s="12">
        <v>728578341</v>
      </c>
      <c r="AT197" s="12" t="str">
        <f>IFERROR(AS197*100/AR197,0)</f>
        <v>0</v>
      </c>
      <c r="AU197" s="12">
        <v>589950000</v>
      </c>
      <c r="AV197" s="12">
        <v>639323388</v>
      </c>
      <c r="AW197" s="12" t="str">
        <f>IFERROR(AV197*100/AU197,0)</f>
        <v>0</v>
      </c>
      <c r="AX197" s="12">
        <v>0</v>
      </c>
      <c r="AY197" s="12">
        <v>585987391</v>
      </c>
      <c r="AZ197" s="12" t="str">
        <f>IFERROR(AY197*100/AX197,0)</f>
        <v>0</v>
      </c>
      <c r="BA197" s="12"/>
      <c r="BB197" s="12"/>
      <c r="BC197" s="12"/>
      <c r="BD197" s="12">
        <v>1456500</v>
      </c>
      <c r="BE197" s="12">
        <v>311356</v>
      </c>
      <c r="BF197" s="12" t="str">
        <f>IFERROR(BE197*100/BD197,0)</f>
        <v>0</v>
      </c>
      <c r="BG197" s="12">
        <v>14181264</v>
      </c>
      <c r="BH197" s="12">
        <v>8236236</v>
      </c>
      <c r="BI197" s="12" t="str">
        <f>IFERROR(BH197*100/BG197,0)</f>
        <v>0</v>
      </c>
      <c r="BJ197" s="12">
        <v>0</v>
      </c>
      <c r="BK197" s="12">
        <v>4894015</v>
      </c>
      <c r="BL197" s="12" t="str">
        <f>IFERROR(BK197*100/BJ197,0)</f>
        <v>0</v>
      </c>
      <c r="BM197" s="12">
        <v>246203424</v>
      </c>
      <c r="BN197" s="12">
        <v>225989829</v>
      </c>
      <c r="BO197" s="12" t="str">
        <f>IFERROR(BN197*100/BM197,0)</f>
        <v>0</v>
      </c>
      <c r="BP197" s="12">
        <v>9320830509</v>
      </c>
      <c r="BQ197" s="12" t="str">
        <f>(F197+I197+L197+O197+R197+U197+X197+AA197+AD197+AJ197+AM197+AS197+AV197+AY197+BE197+BH197+BK197+BN197+0)</f>
        <v>0</v>
      </c>
      <c r="BR197" s="12" t="str">
        <f>IFERROR(BQ197*100/BP197,0)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5"/>
    <mergeCell ref="A36:C36"/>
    <mergeCell ref="A38:A40"/>
    <mergeCell ref="A41:C41"/>
    <mergeCell ref="A43:A57"/>
    <mergeCell ref="A58:C58"/>
    <mergeCell ref="A60:A64"/>
    <mergeCell ref="A65:C65"/>
    <mergeCell ref="A67:A68"/>
    <mergeCell ref="A69:C69"/>
    <mergeCell ref="A71:A73"/>
    <mergeCell ref="A74:C74"/>
    <mergeCell ref="A76:A76"/>
    <mergeCell ref="A77:C77"/>
    <mergeCell ref="A79:A87"/>
    <mergeCell ref="A88:C88"/>
    <mergeCell ref="A90:A91"/>
    <mergeCell ref="A92:C92"/>
    <mergeCell ref="A93:C93"/>
    <mergeCell ref="A95:A181"/>
    <mergeCell ref="B95:B97"/>
    <mergeCell ref="B99:B101"/>
    <mergeCell ref="B103:B105"/>
    <mergeCell ref="B107:B109"/>
    <mergeCell ref="B111:B113"/>
    <mergeCell ref="B115:B117"/>
    <mergeCell ref="B119:B121"/>
    <mergeCell ref="B123:B125"/>
    <mergeCell ref="B127:B129"/>
    <mergeCell ref="B131:B133"/>
    <mergeCell ref="B135:B137"/>
    <mergeCell ref="B139:B141"/>
    <mergeCell ref="B143:B145"/>
    <mergeCell ref="B147:B149"/>
    <mergeCell ref="B151:B153"/>
    <mergeCell ref="B155:B157"/>
    <mergeCell ref="B159:B161"/>
    <mergeCell ref="B163:B165"/>
    <mergeCell ref="B167:B169"/>
    <mergeCell ref="B171:B173"/>
    <mergeCell ref="B175:B177"/>
    <mergeCell ref="B179:B181"/>
    <mergeCell ref="A182:C182"/>
    <mergeCell ref="A184:A190"/>
    <mergeCell ref="B184:B186"/>
    <mergeCell ref="B188:B190"/>
    <mergeCell ref="A191:C191"/>
    <mergeCell ref="A193:C193"/>
    <mergeCell ref="A194:C194"/>
    <mergeCell ref="A195:C195"/>
    <mergeCell ref="A197:C19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508</v>
      </c>
      <c r="C2" s="3"/>
      <c r="D2" s="3"/>
    </row>
    <row r="4" spans="1:4">
      <c r="B4" s="1" t="s">
        <v>509</v>
      </c>
      <c r="C4"/>
      <c r="D4"/>
    </row>
    <row r="5" spans="1:4">
      <c r="B5" s="14" t="s">
        <v>22</v>
      </c>
      <c r="C5" s="14" t="s">
        <v>510</v>
      </c>
      <c r="D5" s="14" t="s">
        <v>511</v>
      </c>
    </row>
    <row r="6" spans="1:4">
      <c r="B6" t="s">
        <v>512</v>
      </c>
      <c r="C6">
        <v>5856111015</v>
      </c>
      <c r="D6">
        <v>6157787029</v>
      </c>
    </row>
    <row r="7" spans="1:4">
      <c r="B7" t="s">
        <v>392</v>
      </c>
      <c r="C7">
        <v>1920677575</v>
      </c>
      <c r="D7">
        <v>1806139375</v>
      </c>
    </row>
    <row r="8" spans="1:4">
      <c r="B8" t="s">
        <v>40</v>
      </c>
      <c r="C8">
        <v>1880466285</v>
      </c>
      <c r="D8">
        <v>1899343637</v>
      </c>
    </row>
    <row r="9" spans="1:4">
      <c r="B9" s="14" t="s">
        <v>513</v>
      </c>
      <c r="C9" s="15" t="str">
        <f>(C8+C7+C6)</f>
        <v>0</v>
      </c>
      <c r="D9" s="15" t="str">
        <f>(D8+D7+D6)</f>
        <v>0</v>
      </c>
    </row>
    <row r="11" spans="1:4">
      <c r="B11" s="1" t="s">
        <v>332</v>
      </c>
      <c r="C11"/>
      <c r="D11"/>
    </row>
    <row r="12" spans="1:4">
      <c r="B12" s="14" t="s">
        <v>22</v>
      </c>
      <c r="C12" s="14" t="s">
        <v>510</v>
      </c>
      <c r="D12" s="14" t="s">
        <v>511</v>
      </c>
    </row>
    <row r="13" spans="1:4">
      <c r="B13" t="s">
        <v>512</v>
      </c>
      <c r="C13">
        <v>434624511</v>
      </c>
      <c r="D13">
        <v>505331623</v>
      </c>
    </row>
    <row r="14" spans="1:4">
      <c r="B14" t="s">
        <v>392</v>
      </c>
      <c r="C14">
        <v>54544830</v>
      </c>
      <c r="D14">
        <v>61500367</v>
      </c>
    </row>
    <row r="15" spans="1:4">
      <c r="B15" t="s">
        <v>498</v>
      </c>
      <c r="C15">
        <v>24352591</v>
      </c>
      <c r="D15">
        <v>26955013</v>
      </c>
    </row>
    <row r="16" spans="1:4">
      <c r="B16" t="s">
        <v>40</v>
      </c>
      <c r="C16">
        <v>125700356</v>
      </c>
      <c r="D16">
        <v>138402065</v>
      </c>
    </row>
    <row r="17" spans="1:4">
      <c r="B17" s="14" t="s">
        <v>513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514</v>
      </c>
      <c r="C19"/>
      <c r="D19"/>
    </row>
    <row r="20" spans="1:4">
      <c r="B20" s="14" t="s">
        <v>22</v>
      </c>
      <c r="C20" s="14" t="s">
        <v>510</v>
      </c>
      <c r="D20" s="14" t="s">
        <v>511</v>
      </c>
    </row>
    <row r="21" spans="1:4">
      <c r="B21" s="2">
        <v>965</v>
      </c>
      <c r="C21">
        <v>61651902</v>
      </c>
      <c r="D21">
        <v>64463127</v>
      </c>
    </row>
    <row r="22" spans="1:4">
      <c r="B22" s="2">
        <v>971</v>
      </c>
      <c r="C22">
        <v>183714019</v>
      </c>
      <c r="D22">
        <v>192165308</v>
      </c>
    </row>
    <row r="23" spans="1:4">
      <c r="B23" s="2" t="s">
        <v>515</v>
      </c>
      <c r="C23">
        <v>74224371</v>
      </c>
      <c r="D23">
        <v>77923110</v>
      </c>
    </row>
    <row r="24" spans="1:4">
      <c r="B24" s="14" t="s">
        <v>513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2022-01-27T11:12:20-05:00</dcterms:created>
  <dcterms:modified xsi:type="dcterms:W3CDTF">2022-01-27T11:12:20-05:00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