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forme de Ventas" sheetId="1" r:id="rId4"/>
    <sheet name="Informe RH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<sst xmlns="http://schemas.openxmlformats.org/spreadsheetml/2006/main" uniqueCount="491">
  <si>
    <t>DIAS DEL PERIODO</t>
  </si>
  <si>
    <t>Vendedor</t>
  </si>
  <si>
    <t>Cuota General</t>
  </si>
  <si>
    <t>Ferreteria</t>
  </si>
  <si>
    <t>Varios</t>
  </si>
  <si>
    <t>Concentrados</t>
  </si>
  <si>
    <t>Pets</t>
  </si>
  <si>
    <t>Ganaderia</t>
  </si>
  <si>
    <t>Insecticidas y Otros</t>
  </si>
  <si>
    <t>Invet</t>
  </si>
  <si>
    <t>Icofarma</t>
  </si>
  <si>
    <t>Comervet</t>
  </si>
  <si>
    <t>Gabrica</t>
  </si>
  <si>
    <t>Biostar</t>
  </si>
  <si>
    <t>Coaspharma</t>
  </si>
  <si>
    <t>Importados</t>
  </si>
  <si>
    <t>Intervet</t>
  </si>
  <si>
    <t>Linea Agil</t>
  </si>
  <si>
    <t>Linea Agil Importados</t>
  </si>
  <si>
    <t>Laboratorio BAI</t>
  </si>
  <si>
    <t>Tecnocalidad</t>
  </si>
  <si>
    <t>TOTAL</t>
  </si>
  <si>
    <t>AREA</t>
  </si>
  <si>
    <t>Codigo</t>
  </si>
  <si>
    <t>Nombre</t>
  </si>
  <si>
    <t>CUOTA</t>
  </si>
  <si>
    <t>VENTA</t>
  </si>
  <si>
    <t>%</t>
  </si>
  <si>
    <t>VTA.CONTADO</t>
  </si>
  <si>
    <t>VTA.CREDITO</t>
  </si>
  <si>
    <t>VTA. MIXTA</t>
  </si>
  <si>
    <t>NOTAS CR.CONTADO</t>
  </si>
  <si>
    <t>NOTAS CR.CREDITO</t>
  </si>
  <si>
    <t>NOTAS CR. MIXTAS</t>
  </si>
  <si>
    <t>NOTA DEBITO</t>
  </si>
  <si>
    <t>NOTAS DE. COBRADA</t>
  </si>
  <si>
    <t>SUBTOTAL</t>
  </si>
  <si>
    <t>DISTRI BOLSA</t>
  </si>
  <si>
    <t>LE FALTA</t>
  </si>
  <si>
    <t>DIFERENCIA ENTRE TOTAL Y   V.MIXTA(SOLO PARA EXTERNOS)</t>
  </si>
  <si>
    <t>VENTA EXTERNA</t>
  </si>
  <si>
    <t>SUAREZC</t>
  </si>
  <si>
    <t>SUAREZ MARCELA</t>
  </si>
  <si>
    <t>0%</t>
  </si>
  <si>
    <t>VEND039</t>
  </si>
  <si>
    <t>ZONA 039 ZONA 039</t>
  </si>
  <si>
    <t>287%</t>
  </si>
  <si>
    <t>316%</t>
  </si>
  <si>
    <t>105%</t>
  </si>
  <si>
    <t>25%</t>
  </si>
  <si>
    <t>155%</t>
  </si>
  <si>
    <t>74%</t>
  </si>
  <si>
    <t>63%</t>
  </si>
  <si>
    <t>80%</t>
  </si>
  <si>
    <t>37%</t>
  </si>
  <si>
    <t>7%</t>
  </si>
  <si>
    <t>VEND040</t>
  </si>
  <si>
    <t>DAZA LEONARDO</t>
  </si>
  <si>
    <t>18%</t>
  </si>
  <si>
    <t>127%</t>
  </si>
  <si>
    <t>145%</t>
  </si>
  <si>
    <t>107%</t>
  </si>
  <si>
    <t>175%</t>
  </si>
  <si>
    <t>79%</t>
  </si>
  <si>
    <t>42%</t>
  </si>
  <si>
    <t>100%</t>
  </si>
  <si>
    <t>94%</t>
  </si>
  <si>
    <t>66%</t>
  </si>
  <si>
    <t>84%</t>
  </si>
  <si>
    <t>VEND045</t>
  </si>
  <si>
    <t>PEÑA ZEA SAMEC</t>
  </si>
  <si>
    <t>59%</t>
  </si>
  <si>
    <t>109%</t>
  </si>
  <si>
    <t>116%</t>
  </si>
  <si>
    <t>28%</t>
  </si>
  <si>
    <t>19%</t>
  </si>
  <si>
    <t>75%</t>
  </si>
  <si>
    <t>81%</t>
  </si>
  <si>
    <t>33%</t>
  </si>
  <si>
    <t>VEND078</t>
  </si>
  <si>
    <t>SARRIAS JHONATAN</t>
  </si>
  <si>
    <t>48%</t>
  </si>
  <si>
    <t>44%</t>
  </si>
  <si>
    <t>235%</t>
  </si>
  <si>
    <t>12%</t>
  </si>
  <si>
    <t>70%</t>
  </si>
  <si>
    <t>39%</t>
  </si>
  <si>
    <t>61%</t>
  </si>
  <si>
    <t>VEND079</t>
  </si>
  <si>
    <t>RODRIGUEZ JOSE OLIVER</t>
  </si>
  <si>
    <t>393%</t>
  </si>
  <si>
    <t>71%</t>
  </si>
  <si>
    <t>52%</t>
  </si>
  <si>
    <t>31%</t>
  </si>
  <si>
    <t>60%</t>
  </si>
  <si>
    <t>54%</t>
  </si>
  <si>
    <t>51%</t>
  </si>
  <si>
    <t>2%</t>
  </si>
  <si>
    <t>VEND081</t>
  </si>
  <si>
    <t>NAVARRETE GERMAN</t>
  </si>
  <si>
    <t>30%</t>
  </si>
  <si>
    <t>10%</t>
  </si>
  <si>
    <t>85%</t>
  </si>
  <si>
    <t>55%</t>
  </si>
  <si>
    <t>5%</t>
  </si>
  <si>
    <t>VEND114</t>
  </si>
  <si>
    <t>114 ZONA</t>
  </si>
  <si>
    <t>4067%</t>
  </si>
  <si>
    <t>53%</t>
  </si>
  <si>
    <t>452%</t>
  </si>
  <si>
    <t>166%</t>
  </si>
  <si>
    <t>9%</t>
  </si>
  <si>
    <t>82%</t>
  </si>
  <si>
    <t>11%</t>
  </si>
  <si>
    <t>VEND165</t>
  </si>
  <si>
    <t>RICO PIZA JESUS KENNETH</t>
  </si>
  <si>
    <t>214%</t>
  </si>
  <si>
    <t>99%</t>
  </si>
  <si>
    <t>45%</t>
  </si>
  <si>
    <t>170%</t>
  </si>
  <si>
    <t>143%</t>
  </si>
  <si>
    <t>194%</t>
  </si>
  <si>
    <t>123%</t>
  </si>
  <si>
    <t>73%</t>
  </si>
  <si>
    <t>VEND183</t>
  </si>
  <si>
    <t>BLANCO DANNY</t>
  </si>
  <si>
    <t>83%</t>
  </si>
  <si>
    <t>115%</t>
  </si>
  <si>
    <t>98%</t>
  </si>
  <si>
    <t>56%</t>
  </si>
  <si>
    <t>49%</t>
  </si>
  <si>
    <t>124%</t>
  </si>
  <si>
    <t>15%</t>
  </si>
  <si>
    <t>46%</t>
  </si>
  <si>
    <t>VEND214</t>
  </si>
  <si>
    <t>BOTIA DIAZ WILLIAN ALEXANDER</t>
  </si>
  <si>
    <t>3%</t>
  </si>
  <si>
    <t>17%</t>
  </si>
  <si>
    <t>35%</t>
  </si>
  <si>
    <t>91%</t>
  </si>
  <si>
    <t>93%</t>
  </si>
  <si>
    <t>96%</t>
  </si>
  <si>
    <t>86%</t>
  </si>
  <si>
    <t>69%</t>
  </si>
  <si>
    <t>58%</t>
  </si>
  <si>
    <t>VEND217</t>
  </si>
  <si>
    <t>VENTA EXTERNA VENTA EXTERNA</t>
  </si>
  <si>
    <t>VEND252</t>
  </si>
  <si>
    <t>252 ZONA</t>
  </si>
  <si>
    <t>20%</t>
  </si>
  <si>
    <t>188%</t>
  </si>
  <si>
    <t>68%</t>
  </si>
  <si>
    <t>87%</t>
  </si>
  <si>
    <t>76%</t>
  </si>
  <si>
    <t>247%</t>
  </si>
  <si>
    <t>VEND260</t>
  </si>
  <si>
    <t>RODRIGUEZ MIGUEL</t>
  </si>
  <si>
    <t>36%</t>
  </si>
  <si>
    <t>90%</t>
  </si>
  <si>
    <t>29%</t>
  </si>
  <si>
    <t>VEND310</t>
  </si>
  <si>
    <t>ALVAREZ OQUENDO DIEGO ALEXANDER</t>
  </si>
  <si>
    <t>1264%</t>
  </si>
  <si>
    <t>92%</t>
  </si>
  <si>
    <t>132%</t>
  </si>
  <si>
    <t>89%</t>
  </si>
  <si>
    <t>VEND313</t>
  </si>
  <si>
    <t>ZONA 313 ZONA 313</t>
  </si>
  <si>
    <t>40%</t>
  </si>
  <si>
    <t>195%</t>
  </si>
  <si>
    <t>38%</t>
  </si>
  <si>
    <t>41%</t>
  </si>
  <si>
    <t>95%</t>
  </si>
  <si>
    <t>22%</t>
  </si>
  <si>
    <t>VEND314</t>
  </si>
  <si>
    <t>RIOS BARR LEONARDO ANDRES</t>
  </si>
  <si>
    <t>602%</t>
  </si>
  <si>
    <t>131%</t>
  </si>
  <si>
    <t>110%</t>
  </si>
  <si>
    <t>50%</t>
  </si>
  <si>
    <t>104%</t>
  </si>
  <si>
    <t>168%</t>
  </si>
  <si>
    <t>43%</t>
  </si>
  <si>
    <t>VEND334</t>
  </si>
  <si>
    <t>MEZA RICARDO</t>
  </si>
  <si>
    <t>121%</t>
  </si>
  <si>
    <t>23%</t>
  </si>
  <si>
    <t>VEND338</t>
  </si>
  <si>
    <t>338 ZONA</t>
  </si>
  <si>
    <t>245%</t>
  </si>
  <si>
    <t>6%</t>
  </si>
  <si>
    <t>VENDOTC</t>
  </si>
  <si>
    <t>AGROCAMPO VENDEDOR LICITACIONES</t>
  </si>
  <si>
    <t>TOTAL VENTA EXTERNA</t>
  </si>
  <si>
    <t>164%</t>
  </si>
  <si>
    <t>106%</t>
  </si>
  <si>
    <t>88%</t>
  </si>
  <si>
    <t>72%</t>
  </si>
  <si>
    <t>62%</t>
  </si>
  <si>
    <t>CONCENTRADOS</t>
  </si>
  <si>
    <t>VEND363</t>
  </si>
  <si>
    <t>ROMERO JONATHAN</t>
  </si>
  <si>
    <t>13%</t>
  </si>
  <si>
    <t>141%</t>
  </si>
  <si>
    <t>156%</t>
  </si>
  <si>
    <t>4%</t>
  </si>
  <si>
    <t>VEND408</t>
  </si>
  <si>
    <t>ROCHA JEISSON</t>
  </si>
  <si>
    <t>8%</t>
  </si>
  <si>
    <t>34%</t>
  </si>
  <si>
    <t>27%</t>
  </si>
  <si>
    <t>VEND571</t>
  </si>
  <si>
    <t>ARIAS DEIBER</t>
  </si>
  <si>
    <t>114%</t>
  </si>
  <si>
    <t>117%</t>
  </si>
  <si>
    <t>VEND572</t>
  </si>
  <si>
    <t>PAEZ NELSON</t>
  </si>
  <si>
    <t>113%</t>
  </si>
  <si>
    <t>135%</t>
  </si>
  <si>
    <t>78%</t>
  </si>
  <si>
    <t>133%</t>
  </si>
  <si>
    <t>65%</t>
  </si>
  <si>
    <t>VEND591</t>
  </si>
  <si>
    <t>CHACON DAVID</t>
  </si>
  <si>
    <t>97%</t>
  </si>
  <si>
    <t>VEND596</t>
  </si>
  <si>
    <t>PATIÑO DAVID</t>
  </si>
  <si>
    <t>103%</t>
  </si>
  <si>
    <t>178%</t>
  </si>
  <si>
    <t>102%</t>
  </si>
  <si>
    <t>154%</t>
  </si>
  <si>
    <t>TOTAL CONCENTRADOS</t>
  </si>
  <si>
    <t>77%</t>
  </si>
  <si>
    <t>GATOS</t>
  </si>
  <si>
    <t>VEND302</t>
  </si>
  <si>
    <t>LEMOS ARNOLD</t>
  </si>
  <si>
    <t>14%</t>
  </si>
  <si>
    <t>VEND550</t>
  </si>
  <si>
    <t>CAMACHO ROJAS DEISSY JOHANA</t>
  </si>
  <si>
    <t>128%</t>
  </si>
  <si>
    <t>TOTAL GATOS</t>
  </si>
  <si>
    <t>108%</t>
  </si>
  <si>
    <t>101%</t>
  </si>
  <si>
    <t>MOSTRADOR</t>
  </si>
  <si>
    <t>VEND050</t>
  </si>
  <si>
    <t>PEREZ RICHARD</t>
  </si>
  <si>
    <t>212%</t>
  </si>
  <si>
    <t>122%</t>
  </si>
  <si>
    <t>32%</t>
  </si>
  <si>
    <t>VEND164</t>
  </si>
  <si>
    <t>FERNEY WILLINGTON</t>
  </si>
  <si>
    <t>47%</t>
  </si>
  <si>
    <t>111%</t>
  </si>
  <si>
    <t>VEND304</t>
  </si>
  <si>
    <t>OTERO ACOSTA</t>
  </si>
  <si>
    <t>217%</t>
  </si>
  <si>
    <t>67%</t>
  </si>
  <si>
    <t>VEND358</t>
  </si>
  <si>
    <t>CUERVO WILLIAN</t>
  </si>
  <si>
    <t>64%</t>
  </si>
  <si>
    <t>VEND369</t>
  </si>
  <si>
    <t>RODRIGUEZ ANDRES</t>
  </si>
  <si>
    <t>265%</t>
  </si>
  <si>
    <t>184%</t>
  </si>
  <si>
    <t>130%</t>
  </si>
  <si>
    <t>VEND380</t>
  </si>
  <si>
    <t>MARTINEZ OYOLA WILDER</t>
  </si>
  <si>
    <t>171%</t>
  </si>
  <si>
    <t>VEND567</t>
  </si>
  <si>
    <t>FUQUENE BRAYAN</t>
  </si>
  <si>
    <t>16%</t>
  </si>
  <si>
    <t>139%</t>
  </si>
  <si>
    <t>VEND587</t>
  </si>
  <si>
    <t>SANCHEZ YULY</t>
  </si>
  <si>
    <t>241%</t>
  </si>
  <si>
    <t>174%</t>
  </si>
  <si>
    <t>112%</t>
  </si>
  <si>
    <t>VEND597</t>
  </si>
  <si>
    <t>PAEZ NICOLAS</t>
  </si>
  <si>
    <t>225%</t>
  </si>
  <si>
    <t>173%</t>
  </si>
  <si>
    <t>129%</t>
  </si>
  <si>
    <t>119%</t>
  </si>
  <si>
    <t>160%</t>
  </si>
  <si>
    <t>221%</t>
  </si>
  <si>
    <t>TOTAL MOSTRADOR</t>
  </si>
  <si>
    <t>PEQUEï¿½OS</t>
  </si>
  <si>
    <t>VEND534</t>
  </si>
  <si>
    <t>CASTILLO JUAN DAVID</t>
  </si>
  <si>
    <t>416%</t>
  </si>
  <si>
    <t>126%</t>
  </si>
  <si>
    <t>VEND563</t>
  </si>
  <si>
    <t>RICO JULIAN DAVID</t>
  </si>
  <si>
    <t>21%</t>
  </si>
  <si>
    <t>VEND595</t>
  </si>
  <si>
    <t>MONTOYA CLAUDIA BIBIANA</t>
  </si>
  <si>
    <t>167%</t>
  </si>
  <si>
    <t>VEND598</t>
  </si>
  <si>
    <t>LEGUIZAMON ANDRES</t>
  </si>
  <si>
    <t>205%</t>
  </si>
  <si>
    <t>267%</t>
  </si>
  <si>
    <t>159%</t>
  </si>
  <si>
    <t>243%</t>
  </si>
  <si>
    <t>213%</t>
  </si>
  <si>
    <t>208%</t>
  </si>
  <si>
    <t>TOTAL PEQUEï¿½OS</t>
  </si>
  <si>
    <t>161%</t>
  </si>
  <si>
    <t>137%</t>
  </si>
  <si>
    <t>IMPORTADOS</t>
  </si>
  <si>
    <t>VEND250</t>
  </si>
  <si>
    <t>DUARTE TATIANA</t>
  </si>
  <si>
    <t>190%</t>
  </si>
  <si>
    <t>151%</t>
  </si>
  <si>
    <t>VEND564</t>
  </si>
  <si>
    <t>BUSTAMANTE JOSE MIGUEL</t>
  </si>
  <si>
    <t>172%</t>
  </si>
  <si>
    <t>434%</t>
  </si>
  <si>
    <t>273%</t>
  </si>
  <si>
    <t>TOTAL IMPORTADOS</t>
  </si>
  <si>
    <t>263%</t>
  </si>
  <si>
    <t>187%</t>
  </si>
  <si>
    <t>SEMILLAS  Y FERRETERIA</t>
  </si>
  <si>
    <t>VEND538</t>
  </si>
  <si>
    <t>GONZALEZ SUGAR</t>
  </si>
  <si>
    <t>152%</t>
  </si>
  <si>
    <t>VEND570</t>
  </si>
  <si>
    <t>MARTINEZ JEISON</t>
  </si>
  <si>
    <t>VEND602</t>
  </si>
  <si>
    <t>VARGAS RODOLFO</t>
  </si>
  <si>
    <t>TOTAL SEMILLAS  Y FERRETERIA</t>
  </si>
  <si>
    <t>26%</t>
  </si>
  <si>
    <t>VACUNACION</t>
  </si>
  <si>
    <t>VEND888</t>
  </si>
  <si>
    <t>VENDEDOR VACUNACION VENDEDOR VACUNACION</t>
  </si>
  <si>
    <t>TOTAL VACUNACION</t>
  </si>
  <si>
    <t>CANALES DIGITALES</t>
  </si>
  <si>
    <t>VEND417</t>
  </si>
  <si>
    <t>AVILA MARIMON AVILA MARIMON</t>
  </si>
  <si>
    <t>VEND528</t>
  </si>
  <si>
    <t>- RAPPI BOSQUE</t>
  </si>
  <si>
    <t>VEND536</t>
  </si>
  <si>
    <t>- DOMICILIOS.COM</t>
  </si>
  <si>
    <t>VEND549</t>
  </si>
  <si>
    <t>- RAPPI ANIMAL FACTOR</t>
  </si>
  <si>
    <t>VEND560</t>
  </si>
  <si>
    <t>- RAPPI CAJICA</t>
  </si>
  <si>
    <t>VEND561</t>
  </si>
  <si>
    <t>- RAPPI TOBERIN</t>
  </si>
  <si>
    <t>VEND562</t>
  </si>
  <si>
    <t>- MEQUEO</t>
  </si>
  <si>
    <t>VENDPROE</t>
  </si>
  <si>
    <t>- VENTAS PROYECTO E</t>
  </si>
  <si>
    <t>VENDWEB</t>
  </si>
  <si>
    <t>PAGINA WEB PAGINA WEB</t>
  </si>
  <si>
    <t>TOTAL CANALES DIGITALES</t>
  </si>
  <si>
    <t>OTROS</t>
  </si>
  <si>
    <t>CASTILLOW</t>
  </si>
  <si>
    <t>CASTILLO WILLIAM</t>
  </si>
  <si>
    <t>VEND999</t>
  </si>
  <si>
    <t>VENDEDOR ALMACEN VENDEDOR ALMACEN</t>
  </si>
  <si>
    <t>TOTAL OTROS</t>
  </si>
  <si>
    <t>TOTAL ALMACEN</t>
  </si>
  <si>
    <t>TELEOPERADOR</t>
  </si>
  <si>
    <t>CADMASCOTA</t>
  </si>
  <si>
    <t>Cuota Individual</t>
  </si>
  <si>
    <t>Cuota Objetivo Individual</t>
  </si>
  <si>
    <t>CIUDAD MASCOTA CIUDAD MASCOTA</t>
  </si>
  <si>
    <t>VEND321</t>
  </si>
  <si>
    <t>ESCOBAR CLAUDIA</t>
  </si>
  <si>
    <t>285%</t>
  </si>
  <si>
    <t>229%</t>
  </si>
  <si>
    <t>150%</t>
  </si>
  <si>
    <t>VEND389</t>
  </si>
  <si>
    <t>SEPULVEDA ANGIE PAOLA</t>
  </si>
  <si>
    <t>253%</t>
  </si>
  <si>
    <t>182%</t>
  </si>
  <si>
    <t>163%</t>
  </si>
  <si>
    <t>438%</t>
  </si>
  <si>
    <t>162%</t>
  </si>
  <si>
    <t>VEND414</t>
  </si>
  <si>
    <t>338%</t>
  </si>
  <si>
    <t>CUELLAR MORA JOSE JOAQUIN</t>
  </si>
  <si>
    <t>1435%</t>
  </si>
  <si>
    <t>412%</t>
  </si>
  <si>
    <t>1018%</t>
  </si>
  <si>
    <t>222%</t>
  </si>
  <si>
    <t>142%</t>
  </si>
  <si>
    <t>VEND419</t>
  </si>
  <si>
    <t>242%</t>
  </si>
  <si>
    <t>FLOREZ NEIDA YOLANI</t>
  </si>
  <si>
    <t>VEND437</t>
  </si>
  <si>
    <t>-12%</t>
  </si>
  <si>
    <t>SALINAS MORON LIZETH MARIANA</t>
  </si>
  <si>
    <t>444%</t>
  </si>
  <si>
    <t>482%</t>
  </si>
  <si>
    <t>149%</t>
  </si>
  <si>
    <t>VEND439</t>
  </si>
  <si>
    <t>120%</t>
  </si>
  <si>
    <t>DAZA LIZETH</t>
  </si>
  <si>
    <t>634%</t>
  </si>
  <si>
    <t>138%</t>
  </si>
  <si>
    <t>VEND443</t>
  </si>
  <si>
    <t>VALENCIA HAROLD</t>
  </si>
  <si>
    <t>289%</t>
  </si>
  <si>
    <t>VEND466</t>
  </si>
  <si>
    <t>TAQUE RAMIREZ VIVIANA MARCELA</t>
  </si>
  <si>
    <t>191%</t>
  </si>
  <si>
    <t>200%</t>
  </si>
  <si>
    <t>136%</t>
  </si>
  <si>
    <t>153%</t>
  </si>
  <si>
    <t>VEND468</t>
  </si>
  <si>
    <t>24%</t>
  </si>
  <si>
    <t>LOPEZ PARADA EDICSON</t>
  </si>
  <si>
    <t>118%</t>
  </si>
  <si>
    <t>57%</t>
  </si>
  <si>
    <t>478%</t>
  </si>
  <si>
    <t>VEND469</t>
  </si>
  <si>
    <t>MORALES RUBIELA</t>
  </si>
  <si>
    <t>616%</t>
  </si>
  <si>
    <t>442%</t>
  </si>
  <si>
    <t>VEND475</t>
  </si>
  <si>
    <t>125%</t>
  </si>
  <si>
    <t>BARAHONA SANCHEZ ERIKA LORENA</t>
  </si>
  <si>
    <t>351%</t>
  </si>
  <si>
    <t>274%</t>
  </si>
  <si>
    <t>VEND481</t>
  </si>
  <si>
    <t>224%</t>
  </si>
  <si>
    <t>MORA MARTINEZ EDWIN YESID</t>
  </si>
  <si>
    <t>449%</t>
  </si>
  <si>
    <t>816%</t>
  </si>
  <si>
    <t>231%</t>
  </si>
  <si>
    <t>VEND501</t>
  </si>
  <si>
    <t>1008%</t>
  </si>
  <si>
    <t>ROJAS RAMOS LUISA MARINA</t>
  </si>
  <si>
    <t>712%</t>
  </si>
  <si>
    <t>228%</t>
  </si>
  <si>
    <t>185%</t>
  </si>
  <si>
    <t>VEND515</t>
  </si>
  <si>
    <t>501%</t>
  </si>
  <si>
    <t>158%</t>
  </si>
  <si>
    <t>RODRIGUEZ YURI JULIET</t>
  </si>
  <si>
    <t>550%</t>
  </si>
  <si>
    <t>337%</t>
  </si>
  <si>
    <t>VEND580</t>
  </si>
  <si>
    <t>181%</t>
  </si>
  <si>
    <t>ROCHA BOBADILLA YENNI ANDREA</t>
  </si>
  <si>
    <t>VEND584</t>
  </si>
  <si>
    <t>508%</t>
  </si>
  <si>
    <t>232%</t>
  </si>
  <si>
    <t>448%</t>
  </si>
  <si>
    <t>ARIZA PAEZ DEIBER YESID</t>
  </si>
  <si>
    <t>VEND585</t>
  </si>
  <si>
    <t>861%</t>
  </si>
  <si>
    <t>293%</t>
  </si>
  <si>
    <t>169%</t>
  </si>
  <si>
    <t>176%</t>
  </si>
  <si>
    <t>VILLAMIL MONICA ALEJANDRA</t>
  </si>
  <si>
    <t>VEND589</t>
  </si>
  <si>
    <t>561%</t>
  </si>
  <si>
    <t>MIRANDA MAR LAURA SOFIA</t>
  </si>
  <si>
    <t>VEND590</t>
  </si>
  <si>
    <t>400%</t>
  </si>
  <si>
    <t>SANCHEZ TATIANA ANDREA</t>
  </si>
  <si>
    <t>VEND594</t>
  </si>
  <si>
    <t>1%</t>
  </si>
  <si>
    <t>157%</t>
  </si>
  <si>
    <t>239%</t>
  </si>
  <si>
    <t>197%</t>
  </si>
  <si>
    <t>MONTERO ERIKA ALEXANDRA</t>
  </si>
  <si>
    <t>VEND600</t>
  </si>
  <si>
    <t>577%</t>
  </si>
  <si>
    <t>ARIAS USECHI ANGIE JULIETH</t>
  </si>
  <si>
    <t>TOTAL TELEOPERADOR</t>
  </si>
  <si>
    <t>183%</t>
  </si>
  <si>
    <t>330%</t>
  </si>
  <si>
    <t>OTROS2</t>
  </si>
  <si>
    <t>VEND157</t>
  </si>
  <si>
    <t>TOTAL OTROS2</t>
  </si>
  <si>
    <t>TOTAL CONTACT CENTER VENTA INDIVIDUAL</t>
  </si>
  <si>
    <t>140%</t>
  </si>
  <si>
    <t>TOTAL CONTACT CENTER VENTA OBJETIVO INDIVIDUAL</t>
  </si>
  <si>
    <t>TOTAL VENTAS CALL A VENDEDORES (VEND114, VEND214)</t>
  </si>
  <si>
    <t>TOTAL GENERAL (VEXT +ALM + CALL IND) - (CALL VEND114 Y VEND214)</t>
  </si>
  <si>
    <t>OCTUBRE - NOVIEMBRE</t>
  </si>
  <si>
    <t>GENERAL</t>
  </si>
  <si>
    <t>Suma de VLR_EXC_IVA</t>
  </si>
  <si>
    <t>Suma de VLR_INC_IVA</t>
  </si>
  <si>
    <t>ALMACEN</t>
  </si>
  <si>
    <t>TOTAL $</t>
  </si>
  <si>
    <t>IMPORTADOS GRP</t>
  </si>
  <si>
    <t>QUA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</si>
</sst>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BD8D7"/>
        <bgColor rgb="FF0000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H182"/>
  <sheetViews>
    <sheetView tabSelected="0" workbookViewId="0" showGridLines="true" showRowColHeaders="1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RowHeight="14.4" outlineLevelRow="0" outlineLevelCol="0"/>
  <cols>
    <col min="3" max="3" width="35" customWidth="true" style="0"/>
    <col min="1" max="1" width="30" customWidth="true" style="0"/>
    <col min="2" max="2" width="20" customWidth="true" style="0"/>
    <col min="4" max="4" width="20" customWidth="true" style="0"/>
    <col min="5" max="5" width="15" customWidth="true" style="0"/>
    <col min="6" max="6" width="15" customWidth="true" style="0"/>
    <col min="8" max="8" width="15" customWidth="true" style="0"/>
    <col min="9" max="9" width="15" customWidth="true" style="0"/>
    <col min="11" max="11" width="15" customWidth="true" style="0"/>
    <col min="12" max="12" width="15" customWidth="true" style="0"/>
    <col min="14" max="14" width="15" customWidth="true" style="0"/>
    <col min="15" max="15" width="15" customWidth="true" style="0"/>
    <col min="17" max="17" width="15" customWidth="true" style="0"/>
    <col min="18" max="18" width="15" customWidth="true" style="0"/>
    <col min="20" max="20" width="15" customWidth="true" style="0"/>
    <col min="21" max="21" width="15" customWidth="true" style="0"/>
    <col min="23" max="23" width="15" customWidth="true" style="0"/>
    <col min="24" max="24" width="15" customWidth="true" style="0"/>
    <col min="26" max="26" width="15" customWidth="true" style="0"/>
    <col min="27" max="27" width="15" customWidth="true" style="0"/>
    <col min="29" max="29" width="15" customWidth="true" style="0"/>
    <col min="30" max="30" width="15" customWidth="true" style="0"/>
    <col min="35" max="35" width="15" customWidth="true" style="0"/>
    <col min="36" max="36" width="15" customWidth="true" style="0"/>
    <col min="38" max="38" width="15" customWidth="true" style="0"/>
    <col min="39" max="39" width="15" customWidth="true" style="0"/>
    <col min="44" max="44" width="15" customWidth="true" style="0"/>
    <col min="45" max="45" width="15" customWidth="true" style="0"/>
    <col min="47" max="47" width="15" customWidth="true" style="0"/>
    <col min="48" max="48" width="15" customWidth="true" style="0"/>
    <col min="50" max="50" width="15" customWidth="true" style="0"/>
    <col min="51" max="51" width="15" customWidth="true" style="0"/>
    <col min="56" max="56" width="15" customWidth="true" style="0"/>
    <col min="57" max="57" width="15" customWidth="true" style="0"/>
    <col min="59" max="59" width="15" customWidth="true" style="0"/>
    <col min="60" max="60" width="15" customWidth="true" style="0"/>
    <col min="62" max="62" width="15" customWidth="true" style="0"/>
    <col min="63" max="63" width="15" customWidth="true" style="0"/>
    <col min="65" max="65" width="15" customWidth="true" style="0"/>
    <col min="66" max="66" width="15" customWidth="true" style="0"/>
    <col min="68" max="68" width="15" customWidth="true" style="0"/>
    <col min="69" max="69" width="15" customWidth="true" style="0"/>
    <col min="32" max="32" width="0" customWidth="true" style="0"/>
    <col min="33" max="33" width="0" customWidth="true" style="0"/>
    <col min="34" max="34" width="0" customWidth="true" style="0"/>
    <col min="41" max="41" width="0" customWidth="true" style="0"/>
    <col min="42" max="42" width="0" customWidth="true" style="0"/>
    <col min="43" max="43" width="0" customWidth="true" style="0"/>
    <col min="53" max="53" width="0" customWidth="true" style="0"/>
    <col min="54" max="54" width="0" customWidth="true" style="0"/>
    <col min="55" max="55" width="0" customWidth="true" style="0"/>
    <col min="72" max="72" width="25" customWidth="true" style="0"/>
    <col min="73" max="73" width="22" customWidth="true" style="0"/>
    <col min="74" max="74" width="22" customWidth="true" style="0"/>
    <col min="75" max="75" width="22" customWidth="true" style="0"/>
    <col min="76" max="76" width="22" customWidth="true" style="0"/>
    <col min="77" max="77" width="22" customWidth="true" style="0"/>
    <col min="78" max="78" width="22" customWidth="true" style="0"/>
    <col min="79" max="79" width="22" customWidth="true" style="0"/>
    <col min="80" max="80" width="22" customWidth="true" style="0"/>
    <col min="81" max="81" width="22" customWidth="true" style="0"/>
    <col min="82" max="82" width="22" customWidth="true" style="0"/>
    <col min="83" max="83" width="22" customWidth="true" style="0"/>
    <col min="84" max="84" width="22" customWidth="true" style="0"/>
    <col min="85" max="85" width="22" customWidth="true" style="0"/>
    <col min="86" max="86" width="22" customWidth="true" style="0"/>
  </cols>
  <sheetData>
    <row r="2" spans="1:86">
      <c r="A2" s="3"/>
      <c r="B2" s="3"/>
      <c r="C2" s="3" t="s">
        <v>0</v>
      </c>
    </row>
    <row r="4" spans="1:86" customHeight="1" ht="30">
      <c r="A4" s="4" t="s">
        <v>1</v>
      </c>
      <c r="B4" s="5"/>
      <c r="C4" s="5"/>
      <c r="D4" s="4" t="s">
        <v>2</v>
      </c>
      <c r="E4" s="4" t="s">
        <v>3</v>
      </c>
      <c r="F4" s="4"/>
      <c r="G4" s="4"/>
      <c r="H4" s="4" t="s">
        <v>4</v>
      </c>
      <c r="I4" s="4"/>
      <c r="J4" s="4"/>
      <c r="K4" s="4" t="s">
        <v>5</v>
      </c>
      <c r="L4" s="4"/>
      <c r="M4" s="4"/>
      <c r="N4" s="4" t="s">
        <v>6</v>
      </c>
      <c r="O4" s="4"/>
      <c r="P4" s="4"/>
      <c r="Q4" s="4" t="s">
        <v>7</v>
      </c>
      <c r="R4" s="4"/>
      <c r="S4" s="4"/>
      <c r="T4" s="4" t="s">
        <v>8</v>
      </c>
      <c r="U4" s="4"/>
      <c r="V4" s="4"/>
      <c r="W4" s="4" t="s">
        <v>9</v>
      </c>
      <c r="X4" s="4"/>
      <c r="Y4" s="4"/>
      <c r="Z4" s="4" t="s">
        <v>10</v>
      </c>
      <c r="AA4" s="4"/>
      <c r="AB4" s="4"/>
      <c r="AC4" s="4" t="s">
        <v>11</v>
      </c>
      <c r="AD4" s="4"/>
      <c r="AE4" s="4"/>
      <c r="AF4" s="4"/>
      <c r="AG4" s="4"/>
      <c r="AH4" s="4"/>
      <c r="AI4" s="4" t="s">
        <v>12</v>
      </c>
      <c r="AJ4" s="4"/>
      <c r="AK4" s="4"/>
      <c r="AL4" s="4" t="s">
        <v>13</v>
      </c>
      <c r="AM4" s="4"/>
      <c r="AN4" s="4"/>
      <c r="AO4" s="4"/>
      <c r="AP4" s="4"/>
      <c r="AQ4" s="4"/>
      <c r="AR4" s="4" t="s">
        <v>14</v>
      </c>
      <c r="AS4" s="4"/>
      <c r="AT4" s="4"/>
      <c r="AU4" s="4" t="s">
        <v>15</v>
      </c>
      <c r="AV4" s="4"/>
      <c r="AW4" s="4"/>
      <c r="AX4" s="4" t="s">
        <v>16</v>
      </c>
      <c r="AY4" s="4"/>
      <c r="AZ4" s="4"/>
      <c r="BA4" s="4"/>
      <c r="BB4" s="4"/>
      <c r="BC4" s="4"/>
      <c r="BD4" s="4" t="s">
        <v>17</v>
      </c>
      <c r="BE4" s="4"/>
      <c r="BF4" s="4"/>
      <c r="BG4" s="4" t="s">
        <v>18</v>
      </c>
      <c r="BH4" s="4"/>
      <c r="BI4" s="4"/>
      <c r="BJ4" s="4" t="s">
        <v>19</v>
      </c>
      <c r="BK4" s="4"/>
      <c r="BL4" s="4"/>
      <c r="BM4" s="4" t="s">
        <v>20</v>
      </c>
      <c r="BN4" s="4"/>
      <c r="BO4" s="4"/>
      <c r="BP4" s="4" t="s">
        <v>21</v>
      </c>
      <c r="BQ4" s="4"/>
      <c r="BR4" s="4"/>
    </row>
    <row r="5" spans="1:86" customHeight="1" ht="35">
      <c r="A5" s="4" t="s">
        <v>22</v>
      </c>
      <c r="B5" s="4" t="s">
        <v>23</v>
      </c>
      <c r="C5" s="4" t="s">
        <v>24</v>
      </c>
      <c r="D5" s="3"/>
      <c r="E5" s="4" t="s">
        <v>25</v>
      </c>
      <c r="F5" s="4" t="s">
        <v>26</v>
      </c>
      <c r="G5" s="4" t="s">
        <v>27</v>
      </c>
      <c r="H5" s="4" t="s">
        <v>25</v>
      </c>
      <c r="I5" s="4" t="s">
        <v>26</v>
      </c>
      <c r="J5" s="4" t="s">
        <v>27</v>
      </c>
      <c r="K5" s="4" t="s">
        <v>25</v>
      </c>
      <c r="L5" s="4" t="s">
        <v>26</v>
      </c>
      <c r="M5" s="4" t="s">
        <v>27</v>
      </c>
      <c r="N5" s="4" t="s">
        <v>25</v>
      </c>
      <c r="O5" s="4" t="s">
        <v>26</v>
      </c>
      <c r="P5" s="4" t="s">
        <v>27</v>
      </c>
      <c r="Q5" s="4" t="s">
        <v>25</v>
      </c>
      <c r="R5" s="4" t="s">
        <v>26</v>
      </c>
      <c r="S5" s="4" t="s">
        <v>27</v>
      </c>
      <c r="T5" s="4" t="s">
        <v>25</v>
      </c>
      <c r="U5" s="4" t="s">
        <v>26</v>
      </c>
      <c r="V5" s="4" t="s">
        <v>27</v>
      </c>
      <c r="W5" s="4" t="s">
        <v>25</v>
      </c>
      <c r="X5" s="4" t="s">
        <v>26</v>
      </c>
      <c r="Y5" s="4" t="s">
        <v>27</v>
      </c>
      <c r="Z5" s="4" t="s">
        <v>25</v>
      </c>
      <c r="AA5" s="4" t="s">
        <v>26</v>
      </c>
      <c r="AB5" s="4" t="s">
        <v>27</v>
      </c>
      <c r="AC5" s="4" t="s">
        <v>25</v>
      </c>
      <c r="AD5" s="4" t="s">
        <v>26</v>
      </c>
      <c r="AE5" s="4" t="s">
        <v>27</v>
      </c>
      <c r="AF5" s="4"/>
      <c r="AG5" s="4"/>
      <c r="AH5" s="4"/>
      <c r="AI5" s="4" t="s">
        <v>25</v>
      </c>
      <c r="AJ5" s="4" t="s">
        <v>26</v>
      </c>
      <c r="AK5" s="4" t="s">
        <v>27</v>
      </c>
      <c r="AL5" s="4" t="s">
        <v>25</v>
      </c>
      <c r="AM5" s="4" t="s">
        <v>26</v>
      </c>
      <c r="AN5" s="4" t="s">
        <v>27</v>
      </c>
      <c r="AO5" s="4"/>
      <c r="AP5" s="4"/>
      <c r="AQ5" s="4"/>
      <c r="AR5" s="4" t="s">
        <v>25</v>
      </c>
      <c r="AS5" s="4" t="s">
        <v>26</v>
      </c>
      <c r="AT5" s="4" t="s">
        <v>27</v>
      </c>
      <c r="AU5" s="4" t="s">
        <v>25</v>
      </c>
      <c r="AV5" s="4" t="s">
        <v>26</v>
      </c>
      <c r="AW5" s="4" t="s">
        <v>27</v>
      </c>
      <c r="AX5" s="4" t="s">
        <v>25</v>
      </c>
      <c r="AY5" s="4" t="s">
        <v>26</v>
      </c>
      <c r="AZ5" s="4" t="s">
        <v>27</v>
      </c>
      <c r="BA5" s="4"/>
      <c r="BB5" s="4"/>
      <c r="BC5" s="4"/>
      <c r="BD5" s="4" t="s">
        <v>25</v>
      </c>
      <c r="BE5" s="4" t="s">
        <v>26</v>
      </c>
      <c r="BF5" s="4" t="s">
        <v>27</v>
      </c>
      <c r="BG5" s="4" t="s">
        <v>25</v>
      </c>
      <c r="BH5" s="4" t="s">
        <v>26</v>
      </c>
      <c r="BI5" s="4" t="s">
        <v>27</v>
      </c>
      <c r="BJ5" s="4" t="s">
        <v>25</v>
      </c>
      <c r="BK5" s="4" t="s">
        <v>26</v>
      </c>
      <c r="BL5" s="4" t="s">
        <v>27</v>
      </c>
      <c r="BM5" s="4" t="s">
        <v>25</v>
      </c>
      <c r="BN5" s="4" t="s">
        <v>26</v>
      </c>
      <c r="BO5" s="4" t="s">
        <v>27</v>
      </c>
      <c r="BP5" s="4" t="s">
        <v>25</v>
      </c>
      <c r="BQ5" s="4" t="s">
        <v>26</v>
      </c>
      <c r="BR5" s="4" t="s">
        <v>27</v>
      </c>
      <c r="BT5" s="3"/>
      <c r="BU5" s="4" t="s">
        <v>28</v>
      </c>
      <c r="BV5" s="4" t="s">
        <v>29</v>
      </c>
      <c r="BW5" s="4" t="s">
        <v>30</v>
      </c>
      <c r="BX5" s="4" t="s">
        <v>31</v>
      </c>
      <c r="BY5" s="4" t="s">
        <v>32</v>
      </c>
      <c r="BZ5" s="4" t="s">
        <v>33</v>
      </c>
      <c r="CA5" s="4" t="s">
        <v>34</v>
      </c>
      <c r="CB5" s="4" t="s">
        <v>35</v>
      </c>
      <c r="CC5" s="4" t="s">
        <v>36</v>
      </c>
      <c r="CD5" s="4" t="s">
        <v>37</v>
      </c>
      <c r="CE5" s="4" t="s">
        <v>21</v>
      </c>
      <c r="CF5" s="4" t="s">
        <v>38</v>
      </c>
      <c r="CG5" s="4" t="s">
        <v>39</v>
      </c>
      <c r="CH5" s="4" t="s">
        <v>27</v>
      </c>
    </row>
    <row r="7" spans="1:86">
      <c r="A7" s="4" t="s">
        <v>40</v>
      </c>
      <c r="B7" s="2" t="s">
        <v>41</v>
      </c>
      <c r="C7" t="s">
        <v>42</v>
      </c>
      <c r="D7">
        <v>0</v>
      </c>
      <c r="E7">
        <v>0</v>
      </c>
      <c r="F7">
        <v>0</v>
      </c>
      <c r="G7" s="2" t="s">
        <v>43</v>
      </c>
      <c r="H7">
        <v>0</v>
      </c>
      <c r="I7">
        <v>0</v>
      </c>
      <c r="J7" s="2" t="s">
        <v>43</v>
      </c>
      <c r="K7">
        <v>0</v>
      </c>
      <c r="L7">
        <v>0</v>
      </c>
      <c r="M7" s="2" t="s">
        <v>43</v>
      </c>
      <c r="N7">
        <v>0</v>
      </c>
      <c r="O7">
        <v>0</v>
      </c>
      <c r="P7" s="2" t="s">
        <v>43</v>
      </c>
      <c r="Q7">
        <v>0</v>
      </c>
      <c r="R7">
        <v>0</v>
      </c>
      <c r="S7" s="2" t="s">
        <v>43</v>
      </c>
      <c r="T7">
        <v>0</v>
      </c>
      <c r="U7">
        <v>0</v>
      </c>
      <c r="V7" s="2" t="s">
        <v>43</v>
      </c>
      <c r="W7">
        <v>0</v>
      </c>
      <c r="X7">
        <v>0</v>
      </c>
      <c r="Y7" s="2" t="s">
        <v>43</v>
      </c>
      <c r="Z7">
        <v>0</v>
      </c>
      <c r="AA7">
        <v>0</v>
      </c>
      <c r="AB7" s="2" t="s">
        <v>43</v>
      </c>
      <c r="AC7">
        <v>0</v>
      </c>
      <c r="AD7">
        <v>0</v>
      </c>
      <c r="AE7" s="2" t="s">
        <v>43</v>
      </c>
      <c r="AI7">
        <v>0</v>
      </c>
      <c r="AJ7">
        <v>0</v>
      </c>
      <c r="AK7" s="2" t="s">
        <v>43</v>
      </c>
      <c r="AL7">
        <v>0</v>
      </c>
      <c r="AM7">
        <v>0</v>
      </c>
      <c r="AN7" s="2" t="s">
        <v>43</v>
      </c>
      <c r="AR7">
        <v>0</v>
      </c>
      <c r="AS7">
        <v>0</v>
      </c>
      <c r="AT7" s="2" t="s">
        <v>43</v>
      </c>
      <c r="AU7">
        <v>0</v>
      </c>
      <c r="AV7">
        <v>0</v>
      </c>
      <c r="AW7" s="2" t="s">
        <v>43</v>
      </c>
      <c r="AX7">
        <v>0</v>
      </c>
      <c r="AY7">
        <v>0</v>
      </c>
      <c r="AZ7" s="2" t="s">
        <v>43</v>
      </c>
      <c r="BD7">
        <v>0</v>
      </c>
      <c r="BE7">
        <v>0</v>
      </c>
      <c r="BF7" s="2" t="s">
        <v>43</v>
      </c>
      <c r="BG7">
        <v>0</v>
      </c>
      <c r="BH7">
        <v>0</v>
      </c>
      <c r="BI7" s="2" t="s">
        <v>43</v>
      </c>
      <c r="BJ7">
        <v>0</v>
      </c>
      <c r="BK7">
        <v>0</v>
      </c>
      <c r="BL7" s="2" t="s">
        <v>43</v>
      </c>
      <c r="BM7">
        <v>0</v>
      </c>
      <c r="BN7">
        <v>0</v>
      </c>
      <c r="BO7" s="2" t="s">
        <v>43</v>
      </c>
      <c r="BP7">
        <v>0</v>
      </c>
      <c r="BQ7" t="str">
        <f>(F7+I7+L7+O7+R7+U7+X7+AA7+AD7+AJ7+AM7+AS7+AV7+AY7+BE7+BH7+BK7+BN7)</f>
        <v>0</v>
      </c>
      <c r="BR7" s="2" t="str">
        <f>IFERROR(BQ7*100/BP7,0)</f>
        <v>0</v>
      </c>
      <c r="BU7">
        <v>498614</v>
      </c>
      <c r="BV7">
        <v>11606174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t="str">
        <f>(BU7+BV7+BW7+BX7+BY7+BZ7+CA7+CB7)</f>
        <v>0</v>
      </c>
      <c r="CD7">
        <v>0</v>
      </c>
      <c r="CE7" t="str">
        <f>(BU7+BV7+BW7+BX7+BY7+BZ7+CA7+CB7)-CD7</f>
        <v>0</v>
      </c>
      <c r="CF7" t="str">
        <f>(BQ7-BP7)</f>
        <v>0</v>
      </c>
      <c r="CG7" t="str">
        <f>CE7-BW7+BZ7</f>
        <v>0</v>
      </c>
      <c r="CH7" t="str">
        <f>IFERROR(CE7*100/BP7,0)</f>
        <v>0</v>
      </c>
    </row>
    <row r="8" spans="1:86">
      <c r="A8" s="3"/>
      <c r="B8" s="2" t="s">
        <v>44</v>
      </c>
      <c r="C8" t="s">
        <v>45</v>
      </c>
      <c r="D8">
        <v>124900000</v>
      </c>
      <c r="E8">
        <v>321958</v>
      </c>
      <c r="F8">
        <v>923916</v>
      </c>
      <c r="G8" s="2" t="s">
        <v>46</v>
      </c>
      <c r="H8">
        <v>212426</v>
      </c>
      <c r="I8">
        <v>671650</v>
      </c>
      <c r="J8" s="2" t="s">
        <v>47</v>
      </c>
      <c r="K8">
        <v>0</v>
      </c>
      <c r="L8">
        <v>0</v>
      </c>
      <c r="M8" s="2" t="s">
        <v>43</v>
      </c>
      <c r="N8">
        <v>0</v>
      </c>
      <c r="O8">
        <v>0</v>
      </c>
      <c r="P8" s="2" t="s">
        <v>43</v>
      </c>
      <c r="Q8">
        <v>64003366</v>
      </c>
      <c r="R8">
        <v>67086727</v>
      </c>
      <c r="S8" s="2" t="s">
        <v>48</v>
      </c>
      <c r="T8">
        <v>0</v>
      </c>
      <c r="U8">
        <v>0</v>
      </c>
      <c r="V8" s="2" t="s">
        <v>43</v>
      </c>
      <c r="W8">
        <v>927000</v>
      </c>
      <c r="X8">
        <v>234398</v>
      </c>
      <c r="Y8" s="2" t="s">
        <v>49</v>
      </c>
      <c r="Z8">
        <v>3200000</v>
      </c>
      <c r="AA8">
        <v>4973734</v>
      </c>
      <c r="AB8" s="2" t="s">
        <v>50</v>
      </c>
      <c r="AC8">
        <v>1800000</v>
      </c>
      <c r="AD8">
        <v>1336262</v>
      </c>
      <c r="AE8" s="2" t="s">
        <v>51</v>
      </c>
      <c r="AI8">
        <v>450000</v>
      </c>
      <c r="AJ8">
        <v>335054</v>
      </c>
      <c r="AK8" s="2" t="s">
        <v>51</v>
      </c>
      <c r="AL8">
        <v>16800000</v>
      </c>
      <c r="AM8">
        <v>10630144</v>
      </c>
      <c r="AN8" s="2" t="s">
        <v>52</v>
      </c>
      <c r="AR8">
        <v>17950000</v>
      </c>
      <c r="AS8">
        <v>14413694</v>
      </c>
      <c r="AT8" s="2" t="s">
        <v>53</v>
      </c>
      <c r="AU8">
        <v>15700000</v>
      </c>
      <c r="AV8">
        <v>5873394</v>
      </c>
      <c r="AW8" s="2" t="s">
        <v>54</v>
      </c>
      <c r="AX8">
        <v>0</v>
      </c>
      <c r="AY8">
        <v>13124114</v>
      </c>
      <c r="AZ8" s="2" t="s">
        <v>43</v>
      </c>
      <c r="BD8">
        <v>0</v>
      </c>
      <c r="BE8">
        <v>0</v>
      </c>
      <c r="BF8" s="2" t="s">
        <v>43</v>
      </c>
      <c r="BG8">
        <v>0</v>
      </c>
      <c r="BH8">
        <v>0</v>
      </c>
      <c r="BI8" s="2" t="s">
        <v>43</v>
      </c>
      <c r="BJ8">
        <v>0</v>
      </c>
      <c r="BK8">
        <v>268801</v>
      </c>
      <c r="BL8" s="2" t="s">
        <v>43</v>
      </c>
      <c r="BM8">
        <v>8900000</v>
      </c>
      <c r="BN8">
        <v>636578</v>
      </c>
      <c r="BO8" s="2" t="s">
        <v>55</v>
      </c>
      <c r="BP8">
        <v>124900000</v>
      </c>
      <c r="BQ8" t="str">
        <f>(F8+I8+L8+O8+R8+U8+X8+AA8+AD8+AJ8+AM8+AS8+AV8+AY8+BE8+BH8+BK8+BN8)</f>
        <v>0</v>
      </c>
      <c r="BR8" s="2" t="str">
        <f>IFERROR(BQ8*100/BP8,0)</f>
        <v>0</v>
      </c>
      <c r="BU8">
        <v>6398754</v>
      </c>
      <c r="BV8">
        <v>114163700</v>
      </c>
      <c r="BW8">
        <v>0</v>
      </c>
      <c r="BX8">
        <v>0</v>
      </c>
      <c r="BY8">
        <v>-53988</v>
      </c>
      <c r="BZ8">
        <v>0</v>
      </c>
      <c r="CA8">
        <v>0</v>
      </c>
      <c r="CB8">
        <v>0</v>
      </c>
      <c r="CC8" t="str">
        <f>(BU8+BV8+BW8+BX8+BY8+BZ8+CA8+CB8)</f>
        <v>0</v>
      </c>
      <c r="CD8">
        <v>0</v>
      </c>
      <c r="CE8" t="str">
        <f>(BU8+BV8+BW8+BX8+BY8+BZ8+CA8+CB8)-CD8</f>
        <v>0</v>
      </c>
      <c r="CF8" t="str">
        <f>(BQ8-BP8)</f>
        <v>0</v>
      </c>
      <c r="CG8" t="str">
        <f>CE8-BW8+BZ8</f>
        <v>0</v>
      </c>
      <c r="CH8" t="str">
        <f>IFERROR(CE8*100/BP8,0)</f>
        <v>0</v>
      </c>
    </row>
    <row r="9" spans="1:86">
      <c r="A9" s="3"/>
      <c r="B9" s="2" t="s">
        <v>56</v>
      </c>
      <c r="C9" t="s">
        <v>57</v>
      </c>
      <c r="D9">
        <v>224900000</v>
      </c>
      <c r="E9">
        <v>579731</v>
      </c>
      <c r="F9">
        <v>103804</v>
      </c>
      <c r="G9" s="2" t="s">
        <v>58</v>
      </c>
      <c r="H9">
        <v>382503</v>
      </c>
      <c r="I9">
        <v>484119</v>
      </c>
      <c r="J9" s="2" t="s">
        <v>59</v>
      </c>
      <c r="K9">
        <v>0</v>
      </c>
      <c r="L9">
        <v>101816</v>
      </c>
      <c r="M9" s="2" t="s">
        <v>43</v>
      </c>
      <c r="N9">
        <v>0</v>
      </c>
      <c r="O9">
        <v>38148</v>
      </c>
      <c r="P9" s="2" t="s">
        <v>43</v>
      </c>
      <c r="Q9">
        <v>115247055</v>
      </c>
      <c r="R9">
        <v>166894849</v>
      </c>
      <c r="S9" s="2" t="s">
        <v>60</v>
      </c>
      <c r="T9">
        <v>0</v>
      </c>
      <c r="U9">
        <v>0</v>
      </c>
      <c r="V9" s="2" t="s">
        <v>43</v>
      </c>
      <c r="W9">
        <v>2472000</v>
      </c>
      <c r="X9">
        <v>2632701</v>
      </c>
      <c r="Y9" s="2" t="s">
        <v>61</v>
      </c>
      <c r="Z9">
        <v>5900000</v>
      </c>
      <c r="AA9">
        <v>10345209</v>
      </c>
      <c r="AB9" s="2" t="s">
        <v>62</v>
      </c>
      <c r="AC9">
        <v>3400000</v>
      </c>
      <c r="AD9">
        <v>2669026</v>
      </c>
      <c r="AE9" s="2" t="s">
        <v>63</v>
      </c>
      <c r="AI9">
        <v>690000</v>
      </c>
      <c r="AJ9">
        <v>293222</v>
      </c>
      <c r="AK9" s="2" t="s">
        <v>64</v>
      </c>
      <c r="AL9">
        <v>13750000</v>
      </c>
      <c r="AM9">
        <v>13789728</v>
      </c>
      <c r="AN9" s="2" t="s">
        <v>65</v>
      </c>
      <c r="AR9">
        <v>19900000</v>
      </c>
      <c r="AS9">
        <v>18653606</v>
      </c>
      <c r="AT9" s="2" t="s">
        <v>66</v>
      </c>
      <c r="AU9">
        <v>10900000</v>
      </c>
      <c r="AV9">
        <v>7209605</v>
      </c>
      <c r="AW9" s="2" t="s">
        <v>67</v>
      </c>
      <c r="AX9">
        <v>0</v>
      </c>
      <c r="AY9">
        <v>36871208</v>
      </c>
      <c r="AZ9" s="2" t="s">
        <v>43</v>
      </c>
      <c r="BD9">
        <v>0</v>
      </c>
      <c r="BE9">
        <v>0</v>
      </c>
      <c r="BF9" s="2" t="s">
        <v>43</v>
      </c>
      <c r="BG9">
        <v>0</v>
      </c>
      <c r="BH9">
        <v>0</v>
      </c>
      <c r="BI9" s="2" t="s">
        <v>43</v>
      </c>
      <c r="BJ9">
        <v>0</v>
      </c>
      <c r="BK9">
        <v>61589</v>
      </c>
      <c r="BL9" s="2" t="s">
        <v>43</v>
      </c>
      <c r="BM9">
        <v>8900000</v>
      </c>
      <c r="BN9">
        <v>7509683</v>
      </c>
      <c r="BO9" s="2" t="s">
        <v>68</v>
      </c>
      <c r="BP9">
        <v>224900000</v>
      </c>
      <c r="BQ9" t="str">
        <f>(F9+I9+L9+O9+R9+U9+X9+AA9+AD9+AJ9+AM9+AS9+AV9+AY9+BE9+BH9+BK9+BN9)</f>
        <v>0</v>
      </c>
      <c r="BR9" s="2" t="str">
        <f>IFERROR(BQ9*100/BP9,0)</f>
        <v>0</v>
      </c>
      <c r="BU9">
        <v>6860322</v>
      </c>
      <c r="BV9">
        <v>261805095</v>
      </c>
      <c r="BW9">
        <v>0</v>
      </c>
      <c r="BX9">
        <v>0</v>
      </c>
      <c r="BY9">
        <v>-1007104</v>
      </c>
      <c r="BZ9">
        <v>0</v>
      </c>
      <c r="CA9">
        <v>0</v>
      </c>
      <c r="CB9">
        <v>0</v>
      </c>
      <c r="CC9" t="str">
        <f>(BU9+BV9+BW9+BX9+BY9+BZ9+CA9+CB9)</f>
        <v>0</v>
      </c>
      <c r="CD9">
        <v>0</v>
      </c>
      <c r="CE9" t="str">
        <f>(BU9+BV9+BW9+BX9+BY9+BZ9+CA9+CB9)-CD9</f>
        <v>0</v>
      </c>
      <c r="CF9" t="str">
        <f>(BQ9-BP9)</f>
        <v>0</v>
      </c>
      <c r="CG9" t="str">
        <f>CE9-BW9+BZ9</f>
        <v>0</v>
      </c>
      <c r="CH9" t="str">
        <f>IFERROR(CE9*100/BP9,0)</f>
        <v>0</v>
      </c>
    </row>
    <row r="10" spans="1:86">
      <c r="A10" s="3"/>
      <c r="B10" s="2" t="s">
        <v>69</v>
      </c>
      <c r="C10" t="s">
        <v>70</v>
      </c>
      <c r="D10">
        <v>210600000</v>
      </c>
      <c r="E10">
        <v>542870</v>
      </c>
      <c r="F10">
        <v>230680</v>
      </c>
      <c r="G10" s="2" t="s">
        <v>64</v>
      </c>
      <c r="H10">
        <v>358182</v>
      </c>
      <c r="I10">
        <v>210502</v>
      </c>
      <c r="J10" s="2" t="s">
        <v>71</v>
      </c>
      <c r="K10">
        <v>0</v>
      </c>
      <c r="L10">
        <v>0</v>
      </c>
      <c r="M10" s="2" t="s">
        <v>43</v>
      </c>
      <c r="N10">
        <v>0</v>
      </c>
      <c r="O10">
        <v>65856</v>
      </c>
      <c r="P10" s="2" t="s">
        <v>43</v>
      </c>
      <c r="Q10">
        <v>107919208</v>
      </c>
      <c r="R10">
        <v>117453454</v>
      </c>
      <c r="S10" s="2" t="s">
        <v>72</v>
      </c>
      <c r="T10">
        <v>0</v>
      </c>
      <c r="U10">
        <v>0</v>
      </c>
      <c r="V10" s="2" t="s">
        <v>43</v>
      </c>
      <c r="W10">
        <v>1493500</v>
      </c>
      <c r="X10">
        <v>1200065</v>
      </c>
      <c r="Y10" s="2" t="s">
        <v>53</v>
      </c>
      <c r="Z10">
        <v>2450000</v>
      </c>
      <c r="AA10">
        <v>2841624</v>
      </c>
      <c r="AB10" s="2" t="s">
        <v>73</v>
      </c>
      <c r="AC10">
        <v>4300000</v>
      </c>
      <c r="AD10">
        <v>1216907</v>
      </c>
      <c r="AE10" s="2" t="s">
        <v>74</v>
      </c>
      <c r="AI10">
        <v>1380000</v>
      </c>
      <c r="AJ10">
        <v>259097</v>
      </c>
      <c r="AK10" s="2" t="s">
        <v>75</v>
      </c>
      <c r="AL10">
        <v>14850000</v>
      </c>
      <c r="AM10">
        <v>11207784</v>
      </c>
      <c r="AN10" s="2" t="s">
        <v>76</v>
      </c>
      <c r="AR10">
        <v>23900000</v>
      </c>
      <c r="AS10">
        <v>19421117</v>
      </c>
      <c r="AT10" s="2" t="s">
        <v>77</v>
      </c>
      <c r="AU10">
        <v>8700000</v>
      </c>
      <c r="AV10">
        <v>6997488</v>
      </c>
      <c r="AW10" s="2" t="s">
        <v>53</v>
      </c>
      <c r="AX10">
        <v>0</v>
      </c>
      <c r="AY10">
        <v>18113631</v>
      </c>
      <c r="AZ10" s="2" t="s">
        <v>43</v>
      </c>
      <c r="BD10">
        <v>0</v>
      </c>
      <c r="BE10">
        <v>0</v>
      </c>
      <c r="BF10" s="2" t="s">
        <v>43</v>
      </c>
      <c r="BG10">
        <v>0</v>
      </c>
      <c r="BH10">
        <v>0</v>
      </c>
      <c r="BI10" s="2" t="s">
        <v>43</v>
      </c>
      <c r="BJ10">
        <v>0</v>
      </c>
      <c r="BK10">
        <v>42705</v>
      </c>
      <c r="BL10" s="2" t="s">
        <v>43</v>
      </c>
      <c r="BM10">
        <v>12500000</v>
      </c>
      <c r="BN10">
        <v>4131294</v>
      </c>
      <c r="BO10" s="2" t="s">
        <v>78</v>
      </c>
      <c r="BP10">
        <v>210600000</v>
      </c>
      <c r="BQ10" t="str">
        <f>(F10+I10+L10+O10+R10+U10+X10+AA10+AD10+AJ10+AM10+AS10+AV10+AY10+BE10+BH10+BK10+BN10)</f>
        <v>0</v>
      </c>
      <c r="BR10" s="2" t="str">
        <f>IFERROR(BQ10*100/BP10,0)</f>
        <v>0</v>
      </c>
      <c r="BU10">
        <v>3424210</v>
      </c>
      <c r="BV10">
        <v>179967994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 t="str">
        <f>(BU10+BV10+BW10+BX10+BY10+BZ10+CA10+CB10)</f>
        <v>0</v>
      </c>
      <c r="CD10">
        <v>0</v>
      </c>
      <c r="CE10" t="str">
        <f>(BU10+BV10+BW10+BX10+BY10+BZ10+CA10+CB10)-CD10</f>
        <v>0</v>
      </c>
      <c r="CF10" t="str">
        <f>(BQ10-BP10)</f>
        <v>0</v>
      </c>
      <c r="CG10" t="str">
        <f>CE10-BW10+BZ10</f>
        <v>0</v>
      </c>
      <c r="CH10" t="str">
        <f>IFERROR(CE10*100/BP10,0)</f>
        <v>0</v>
      </c>
    </row>
    <row r="11" spans="1:86">
      <c r="A11" s="3"/>
      <c r="B11" s="2" t="s">
        <v>79</v>
      </c>
      <c r="C11" t="s">
        <v>80</v>
      </c>
      <c r="D11">
        <v>198900000</v>
      </c>
      <c r="E11">
        <v>512710</v>
      </c>
      <c r="F11">
        <v>0</v>
      </c>
      <c r="G11" s="2" t="s">
        <v>43</v>
      </c>
      <c r="H11">
        <v>338283</v>
      </c>
      <c r="I11">
        <v>160900</v>
      </c>
      <c r="J11" s="2" t="s">
        <v>81</v>
      </c>
      <c r="K11">
        <v>0</v>
      </c>
      <c r="L11">
        <v>0</v>
      </c>
      <c r="M11" s="2" t="s">
        <v>43</v>
      </c>
      <c r="N11">
        <v>0</v>
      </c>
      <c r="O11">
        <v>0</v>
      </c>
      <c r="P11" s="2" t="s">
        <v>43</v>
      </c>
      <c r="Q11">
        <v>101923696</v>
      </c>
      <c r="R11">
        <v>45255169</v>
      </c>
      <c r="S11" s="2" t="s">
        <v>82</v>
      </c>
      <c r="T11">
        <v>0</v>
      </c>
      <c r="U11">
        <v>0</v>
      </c>
      <c r="V11" s="2" t="s">
        <v>43</v>
      </c>
      <c r="W11">
        <v>1854000</v>
      </c>
      <c r="X11">
        <v>1499553</v>
      </c>
      <c r="Y11" s="2" t="s">
        <v>77</v>
      </c>
      <c r="Z11">
        <v>4200000</v>
      </c>
      <c r="AA11">
        <v>9880301</v>
      </c>
      <c r="AB11" s="2" t="s">
        <v>83</v>
      </c>
      <c r="AC11">
        <v>3600000</v>
      </c>
      <c r="AD11">
        <v>416164</v>
      </c>
      <c r="AE11" s="2" t="s">
        <v>84</v>
      </c>
      <c r="AI11">
        <v>990000</v>
      </c>
      <c r="AJ11">
        <v>0</v>
      </c>
      <c r="AK11" s="2" t="s">
        <v>43</v>
      </c>
      <c r="AL11">
        <v>33100000</v>
      </c>
      <c r="AM11">
        <v>23239062</v>
      </c>
      <c r="AN11" s="2" t="s">
        <v>85</v>
      </c>
      <c r="AR11">
        <v>27900000</v>
      </c>
      <c r="AS11">
        <v>10789192</v>
      </c>
      <c r="AT11" s="2" t="s">
        <v>86</v>
      </c>
      <c r="AU11">
        <v>10800000</v>
      </c>
      <c r="AV11">
        <v>6542619</v>
      </c>
      <c r="AW11" s="2" t="s">
        <v>87</v>
      </c>
      <c r="AX11">
        <v>0</v>
      </c>
      <c r="AY11">
        <v>6622471</v>
      </c>
      <c r="AZ11" s="2" t="s">
        <v>43</v>
      </c>
      <c r="BD11">
        <v>0</v>
      </c>
      <c r="BE11">
        <v>0</v>
      </c>
      <c r="BF11" s="2" t="s">
        <v>43</v>
      </c>
      <c r="BG11">
        <v>0</v>
      </c>
      <c r="BH11">
        <v>0</v>
      </c>
      <c r="BI11" s="2" t="s">
        <v>43</v>
      </c>
      <c r="BJ11">
        <v>0</v>
      </c>
      <c r="BK11">
        <v>153734</v>
      </c>
      <c r="BL11" s="2" t="s">
        <v>43</v>
      </c>
      <c r="BM11">
        <v>15500000</v>
      </c>
      <c r="BN11">
        <v>4409165</v>
      </c>
      <c r="BO11" s="2" t="s">
        <v>74</v>
      </c>
      <c r="BP11">
        <v>198900000</v>
      </c>
      <c r="BQ11" t="str">
        <f>(F11+I11+L11+O11+R11+U11+X11+AA11+AD11+AJ11+AM11+AS11+AV11+AY11+BE11+BH11+BK11+BN11)</f>
        <v>0</v>
      </c>
      <c r="BR11" s="2" t="str">
        <f>IFERROR(BQ11*100/BP11,0)</f>
        <v>0</v>
      </c>
      <c r="BU11">
        <v>454983</v>
      </c>
      <c r="BV11">
        <v>108862233</v>
      </c>
      <c r="BW11">
        <v>0</v>
      </c>
      <c r="BX11">
        <v>0</v>
      </c>
      <c r="BY11">
        <v>-348886</v>
      </c>
      <c r="BZ11">
        <v>0</v>
      </c>
      <c r="CA11">
        <v>0</v>
      </c>
      <c r="CB11">
        <v>0</v>
      </c>
      <c r="CC11" t="str">
        <f>(BU11+BV11+BW11+BX11+BY11+BZ11+CA11+CB11)</f>
        <v>0</v>
      </c>
      <c r="CD11">
        <v>0</v>
      </c>
      <c r="CE11" t="str">
        <f>(BU11+BV11+BW11+BX11+BY11+BZ11+CA11+CB11)-CD11</f>
        <v>0</v>
      </c>
      <c r="CF11" t="str">
        <f>(BQ11-BP11)</f>
        <v>0</v>
      </c>
      <c r="CG11" t="str">
        <f>CE11-BW11+BZ11</f>
        <v>0</v>
      </c>
      <c r="CH11" t="str">
        <f>IFERROR(CE11*100/BP11,0)</f>
        <v>0</v>
      </c>
    </row>
    <row r="12" spans="1:86">
      <c r="A12" s="3"/>
      <c r="B12" s="2" t="s">
        <v>88</v>
      </c>
      <c r="C12" t="s">
        <v>89</v>
      </c>
      <c r="D12">
        <v>83500000</v>
      </c>
      <c r="E12">
        <v>215240</v>
      </c>
      <c r="F12">
        <v>845741</v>
      </c>
      <c r="G12" s="2" t="s">
        <v>90</v>
      </c>
      <c r="H12">
        <v>142014</v>
      </c>
      <c r="I12">
        <v>52900</v>
      </c>
      <c r="J12" s="2" t="s">
        <v>54</v>
      </c>
      <c r="K12">
        <v>0</v>
      </c>
      <c r="L12">
        <v>0</v>
      </c>
      <c r="M12" s="2" t="s">
        <v>43</v>
      </c>
      <c r="N12">
        <v>0</v>
      </c>
      <c r="O12">
        <v>0</v>
      </c>
      <c r="P12" s="2" t="s">
        <v>43</v>
      </c>
      <c r="Q12">
        <v>42788479</v>
      </c>
      <c r="R12">
        <v>30517418</v>
      </c>
      <c r="S12" s="2" t="s">
        <v>91</v>
      </c>
      <c r="T12">
        <v>0</v>
      </c>
      <c r="U12">
        <v>0</v>
      </c>
      <c r="V12" s="2" t="s">
        <v>43</v>
      </c>
      <c r="W12">
        <v>1050000</v>
      </c>
      <c r="X12">
        <v>547265</v>
      </c>
      <c r="Y12" s="2" t="s">
        <v>92</v>
      </c>
      <c r="Z12">
        <v>1550000</v>
      </c>
      <c r="AA12">
        <v>475758</v>
      </c>
      <c r="AB12" s="2" t="s">
        <v>93</v>
      </c>
      <c r="AC12">
        <v>1650000</v>
      </c>
      <c r="AD12">
        <v>983370</v>
      </c>
      <c r="AE12" s="2" t="s">
        <v>94</v>
      </c>
      <c r="AI12">
        <v>1600000</v>
      </c>
      <c r="AJ12">
        <v>117901</v>
      </c>
      <c r="AK12" s="2" t="s">
        <v>55</v>
      </c>
      <c r="AL12">
        <v>4500000</v>
      </c>
      <c r="AM12">
        <v>2445136</v>
      </c>
      <c r="AN12" s="2" t="s">
        <v>95</v>
      </c>
      <c r="AR12">
        <v>7500000</v>
      </c>
      <c r="AS12">
        <v>5887606</v>
      </c>
      <c r="AT12" s="2" t="s">
        <v>63</v>
      </c>
      <c r="AU12">
        <v>6450000</v>
      </c>
      <c r="AV12">
        <v>3315636</v>
      </c>
      <c r="AW12" s="2" t="s">
        <v>96</v>
      </c>
      <c r="AX12">
        <v>0</v>
      </c>
      <c r="AY12">
        <v>7309495</v>
      </c>
      <c r="AZ12" s="2" t="s">
        <v>43</v>
      </c>
      <c r="BD12">
        <v>0</v>
      </c>
      <c r="BE12">
        <v>0</v>
      </c>
      <c r="BF12" s="2" t="s">
        <v>43</v>
      </c>
      <c r="BG12">
        <v>0</v>
      </c>
      <c r="BH12">
        <v>0</v>
      </c>
      <c r="BI12" s="2" t="s">
        <v>43</v>
      </c>
      <c r="BJ12">
        <v>0</v>
      </c>
      <c r="BK12">
        <v>0</v>
      </c>
      <c r="BL12" s="2" t="s">
        <v>43</v>
      </c>
      <c r="BM12">
        <v>2500000</v>
      </c>
      <c r="BN12">
        <v>56374</v>
      </c>
      <c r="BO12" s="2" t="s">
        <v>97</v>
      </c>
      <c r="BP12">
        <v>83500000</v>
      </c>
      <c r="BQ12" t="str">
        <f>(F12+I12+L12+O12+R12+U12+X12+AA12+AD12+AJ12+AM12+AS12+AV12+AY12+BE12+BH12+BK12+BN12)</f>
        <v>0</v>
      </c>
      <c r="BR12" s="2" t="str">
        <f>IFERROR(BQ12*100/BP12,0)</f>
        <v>0</v>
      </c>
      <c r="BU12">
        <v>3313126</v>
      </c>
      <c r="BV12">
        <v>50378856</v>
      </c>
      <c r="BW12">
        <v>0</v>
      </c>
      <c r="BX12">
        <v>0</v>
      </c>
      <c r="BY12">
        <v>-1137382</v>
      </c>
      <c r="BZ12">
        <v>0</v>
      </c>
      <c r="CA12">
        <v>0</v>
      </c>
      <c r="CB12">
        <v>0</v>
      </c>
      <c r="CC12" t="str">
        <f>(BU12+BV12+BW12+BX12+BY12+BZ12+CA12+CB12)</f>
        <v>0</v>
      </c>
      <c r="CD12">
        <v>0</v>
      </c>
      <c r="CE12" t="str">
        <f>(BU12+BV12+BW12+BX12+BY12+BZ12+CA12+CB12)-CD12</f>
        <v>0</v>
      </c>
      <c r="CF12" t="str">
        <f>(BQ12-BP12)</f>
        <v>0</v>
      </c>
      <c r="CG12" t="str">
        <f>CE12-BW12+BZ12</f>
        <v>0</v>
      </c>
      <c r="CH12" t="str">
        <f>IFERROR(CE12*100/BP12,0)</f>
        <v>0</v>
      </c>
    </row>
    <row r="13" spans="1:86">
      <c r="A13" s="3"/>
      <c r="B13" s="2" t="s">
        <v>98</v>
      </c>
      <c r="C13" t="s">
        <v>99</v>
      </c>
      <c r="D13">
        <v>79900000</v>
      </c>
      <c r="E13">
        <v>205960</v>
      </c>
      <c r="F13">
        <v>0</v>
      </c>
      <c r="G13" s="2" t="s">
        <v>43</v>
      </c>
      <c r="H13">
        <v>135891</v>
      </c>
      <c r="I13">
        <v>40900</v>
      </c>
      <c r="J13" s="2" t="s">
        <v>100</v>
      </c>
      <c r="K13">
        <v>0</v>
      </c>
      <c r="L13">
        <v>0</v>
      </c>
      <c r="M13" s="2" t="s">
        <v>43</v>
      </c>
      <c r="N13">
        <v>0</v>
      </c>
      <c r="O13">
        <v>0</v>
      </c>
      <c r="P13" s="2" t="s">
        <v>43</v>
      </c>
      <c r="Q13">
        <v>40943707</v>
      </c>
      <c r="R13">
        <v>12821860</v>
      </c>
      <c r="S13" s="2" t="s">
        <v>93</v>
      </c>
      <c r="T13">
        <v>0</v>
      </c>
      <c r="U13">
        <v>0</v>
      </c>
      <c r="V13" s="2" t="s">
        <v>43</v>
      </c>
      <c r="W13">
        <v>1236000</v>
      </c>
      <c r="X13">
        <v>123850</v>
      </c>
      <c r="Y13" s="2" t="s">
        <v>101</v>
      </c>
      <c r="Z13">
        <v>1250000</v>
      </c>
      <c r="AA13">
        <v>875103</v>
      </c>
      <c r="AB13" s="2" t="s">
        <v>85</v>
      </c>
      <c r="AC13">
        <v>600000</v>
      </c>
      <c r="AD13">
        <v>511991</v>
      </c>
      <c r="AE13" s="2" t="s">
        <v>102</v>
      </c>
      <c r="AI13">
        <v>1350000</v>
      </c>
      <c r="AJ13">
        <v>0</v>
      </c>
      <c r="AK13" s="2" t="s">
        <v>43</v>
      </c>
      <c r="AL13">
        <v>4900000</v>
      </c>
      <c r="AM13">
        <v>1231439</v>
      </c>
      <c r="AN13" s="2" t="s">
        <v>49</v>
      </c>
      <c r="AR13">
        <v>8850000</v>
      </c>
      <c r="AS13">
        <v>4904478</v>
      </c>
      <c r="AT13" s="2" t="s">
        <v>103</v>
      </c>
      <c r="AU13">
        <v>5950000</v>
      </c>
      <c r="AV13">
        <v>2337277</v>
      </c>
      <c r="AW13" s="2" t="s">
        <v>86</v>
      </c>
      <c r="AX13">
        <v>0</v>
      </c>
      <c r="AY13">
        <v>5471723</v>
      </c>
      <c r="AZ13" s="2" t="s">
        <v>43</v>
      </c>
      <c r="BD13">
        <v>0</v>
      </c>
      <c r="BE13">
        <v>0</v>
      </c>
      <c r="BF13" s="2" t="s">
        <v>43</v>
      </c>
      <c r="BG13">
        <v>0</v>
      </c>
      <c r="BH13">
        <v>0</v>
      </c>
      <c r="BI13" s="2" t="s">
        <v>43</v>
      </c>
      <c r="BJ13">
        <v>0</v>
      </c>
      <c r="BK13">
        <v>38433</v>
      </c>
      <c r="BL13" s="2" t="s">
        <v>43</v>
      </c>
      <c r="BM13">
        <v>4800000</v>
      </c>
      <c r="BN13">
        <v>255961</v>
      </c>
      <c r="BO13" s="2" t="s">
        <v>104</v>
      </c>
      <c r="BP13">
        <v>79900000</v>
      </c>
      <c r="BQ13" t="str">
        <f>(F13+I13+L13+O13+R13+U13+X13+AA13+AD13+AJ13+AM13+AS13+AV13+AY13+BE13+BH13+BK13+BN13)</f>
        <v>0</v>
      </c>
      <c r="BR13" s="2" t="str">
        <f>IFERROR(BQ13*100/BP13,0)</f>
        <v>0</v>
      </c>
      <c r="BU13">
        <v>1385718</v>
      </c>
      <c r="BV13">
        <v>28463167</v>
      </c>
      <c r="BW13">
        <v>0</v>
      </c>
      <c r="BX13">
        <v>0</v>
      </c>
      <c r="BY13">
        <v>-1235870</v>
      </c>
      <c r="BZ13">
        <v>0</v>
      </c>
      <c r="CA13">
        <v>0</v>
      </c>
      <c r="CB13">
        <v>0</v>
      </c>
      <c r="CC13" t="str">
        <f>(BU13+BV13+BW13+BX13+BY13+BZ13+CA13+CB13)</f>
        <v>0</v>
      </c>
      <c r="CD13">
        <v>0</v>
      </c>
      <c r="CE13" t="str">
        <f>(BU13+BV13+BW13+BX13+BY13+BZ13+CA13+CB13)-CD13</f>
        <v>0</v>
      </c>
      <c r="CF13" t="str">
        <f>(BQ13-BP13)</f>
        <v>0</v>
      </c>
      <c r="CG13" t="str">
        <f>CE13-BW13+BZ13</f>
        <v>0</v>
      </c>
      <c r="CH13" t="str">
        <f>IFERROR(CE13*100/BP13,0)</f>
        <v>0</v>
      </c>
    </row>
    <row r="14" spans="1:86">
      <c r="A14" s="3"/>
      <c r="B14" s="2" t="s">
        <v>105</v>
      </c>
      <c r="C14" t="s">
        <v>106</v>
      </c>
      <c r="D14">
        <v>29800000</v>
      </c>
      <c r="E14">
        <v>76816</v>
      </c>
      <c r="F14">
        <v>3124432</v>
      </c>
      <c r="G14" s="2" t="s">
        <v>107</v>
      </c>
      <c r="H14">
        <v>50682</v>
      </c>
      <c r="I14">
        <v>27000</v>
      </c>
      <c r="J14" s="2" t="s">
        <v>108</v>
      </c>
      <c r="K14">
        <v>2301739</v>
      </c>
      <c r="L14">
        <v>10413048</v>
      </c>
      <c r="M14" s="2" t="s">
        <v>109</v>
      </c>
      <c r="N14">
        <v>0</v>
      </c>
      <c r="O14">
        <v>0</v>
      </c>
      <c r="P14" s="2" t="s">
        <v>43</v>
      </c>
      <c r="Q14">
        <v>15270619</v>
      </c>
      <c r="R14">
        <v>9001756</v>
      </c>
      <c r="S14" s="2" t="s">
        <v>71</v>
      </c>
      <c r="T14">
        <v>0</v>
      </c>
      <c r="U14">
        <v>0</v>
      </c>
      <c r="V14" s="2" t="s">
        <v>43</v>
      </c>
      <c r="W14">
        <v>721000</v>
      </c>
      <c r="X14">
        <v>1199974</v>
      </c>
      <c r="Y14" s="2" t="s">
        <v>110</v>
      </c>
      <c r="Z14">
        <v>990000</v>
      </c>
      <c r="AA14">
        <v>88879</v>
      </c>
      <c r="AB14" s="2" t="s">
        <v>111</v>
      </c>
      <c r="AC14">
        <v>0</v>
      </c>
      <c r="AD14">
        <v>50750</v>
      </c>
      <c r="AE14" s="2" t="s">
        <v>43</v>
      </c>
      <c r="AI14">
        <v>490000</v>
      </c>
      <c r="AJ14">
        <v>236505</v>
      </c>
      <c r="AK14" s="2" t="s">
        <v>81</v>
      </c>
      <c r="AL14">
        <v>400000</v>
      </c>
      <c r="AM14">
        <v>329484</v>
      </c>
      <c r="AN14" s="2" t="s">
        <v>112</v>
      </c>
      <c r="AR14">
        <v>3900000</v>
      </c>
      <c r="AS14">
        <v>429183</v>
      </c>
      <c r="AT14" s="2" t="s">
        <v>113</v>
      </c>
      <c r="AU14">
        <v>6300000</v>
      </c>
      <c r="AV14">
        <v>327513</v>
      </c>
      <c r="AW14" s="2" t="s">
        <v>104</v>
      </c>
      <c r="AX14">
        <v>0</v>
      </c>
      <c r="AY14">
        <v>6038676</v>
      </c>
      <c r="AZ14" s="2" t="s">
        <v>43</v>
      </c>
      <c r="BD14">
        <v>0</v>
      </c>
      <c r="BE14">
        <v>0</v>
      </c>
      <c r="BF14" s="2" t="s">
        <v>43</v>
      </c>
      <c r="BG14">
        <v>0</v>
      </c>
      <c r="BH14">
        <v>0</v>
      </c>
      <c r="BI14" s="2" t="s">
        <v>43</v>
      </c>
      <c r="BJ14">
        <v>0</v>
      </c>
      <c r="BK14">
        <v>0</v>
      </c>
      <c r="BL14" s="2" t="s">
        <v>43</v>
      </c>
      <c r="BM14">
        <v>1500000</v>
      </c>
      <c r="BN14">
        <v>27000</v>
      </c>
      <c r="BO14" s="2" t="s">
        <v>97</v>
      </c>
      <c r="BP14">
        <v>29800000</v>
      </c>
      <c r="BQ14" t="str">
        <f>(F14+I14+L14+O14+R14+U14+X14+AA14+AD14+AJ14+AM14+AS14+AV14+AY14+BE14+BH14+BK14+BN14)</f>
        <v>0</v>
      </c>
      <c r="BR14" s="2" t="str">
        <f>IFERROR(BQ14*100/BP14,0)</f>
        <v>0</v>
      </c>
      <c r="BU14">
        <v>32157000</v>
      </c>
      <c r="BV14">
        <v>0</v>
      </c>
      <c r="BW14">
        <v>0</v>
      </c>
      <c r="BX14">
        <v>-862800</v>
      </c>
      <c r="BY14">
        <v>0</v>
      </c>
      <c r="BZ14">
        <v>0</v>
      </c>
      <c r="CA14">
        <v>0</v>
      </c>
      <c r="CB14">
        <v>0</v>
      </c>
      <c r="CC14" t="str">
        <f>(BU14+BV14+BW14+BX14+BY14+BZ14+CA14+CB14)</f>
        <v>0</v>
      </c>
      <c r="CD14">
        <v>0</v>
      </c>
      <c r="CE14" t="str">
        <f>(BU14+BV14+BW14+BX14+BY14+BZ14+CA14+CB14)-CD14</f>
        <v>0</v>
      </c>
      <c r="CF14" t="str">
        <f>(BQ14-BP14)</f>
        <v>0</v>
      </c>
      <c r="CG14" t="str">
        <f>CE14-BW14+BZ14</f>
        <v>0</v>
      </c>
      <c r="CH14" t="str">
        <f>IFERROR(CE14*100/BP14,0)</f>
        <v>0</v>
      </c>
    </row>
    <row r="15" spans="1:86">
      <c r="A15" s="3"/>
      <c r="B15" s="2" t="s">
        <v>114</v>
      </c>
      <c r="C15" t="s">
        <v>115</v>
      </c>
      <c r="D15">
        <v>112500000</v>
      </c>
      <c r="E15">
        <v>289994</v>
      </c>
      <c r="F15">
        <v>0</v>
      </c>
      <c r="G15" s="2" t="s">
        <v>43</v>
      </c>
      <c r="H15">
        <v>191336</v>
      </c>
      <c r="I15">
        <v>409101</v>
      </c>
      <c r="J15" s="2" t="s">
        <v>116</v>
      </c>
      <c r="K15">
        <v>0</v>
      </c>
      <c r="L15">
        <v>0</v>
      </c>
      <c r="M15" s="2" t="s">
        <v>43</v>
      </c>
      <c r="N15">
        <v>0</v>
      </c>
      <c r="O15">
        <v>0</v>
      </c>
      <c r="P15" s="2" t="s">
        <v>43</v>
      </c>
      <c r="Q15">
        <v>57649149</v>
      </c>
      <c r="R15">
        <v>57138361</v>
      </c>
      <c r="S15" s="2" t="s">
        <v>117</v>
      </c>
      <c r="T15">
        <v>0</v>
      </c>
      <c r="U15">
        <v>0</v>
      </c>
      <c r="V15" s="2" t="s">
        <v>43</v>
      </c>
      <c r="W15">
        <v>824000</v>
      </c>
      <c r="X15">
        <v>369477</v>
      </c>
      <c r="Y15" s="2" t="s">
        <v>118</v>
      </c>
      <c r="Z15">
        <v>2300000</v>
      </c>
      <c r="AA15">
        <v>3899761</v>
      </c>
      <c r="AB15" s="2" t="s">
        <v>119</v>
      </c>
      <c r="AC15">
        <v>1150000</v>
      </c>
      <c r="AD15">
        <v>1649027</v>
      </c>
      <c r="AE15" s="2" t="s">
        <v>120</v>
      </c>
      <c r="AI15">
        <v>1450000</v>
      </c>
      <c r="AJ15">
        <v>2814514</v>
      </c>
      <c r="AK15" s="2" t="s">
        <v>121</v>
      </c>
      <c r="AL15">
        <v>12300000</v>
      </c>
      <c r="AM15">
        <v>6436702</v>
      </c>
      <c r="AN15" s="2" t="s">
        <v>92</v>
      </c>
      <c r="AR15">
        <v>12800000</v>
      </c>
      <c r="AS15">
        <v>15768946</v>
      </c>
      <c r="AT15" s="2" t="s">
        <v>122</v>
      </c>
      <c r="AU15">
        <v>5350000</v>
      </c>
      <c r="AV15">
        <v>3915760</v>
      </c>
      <c r="AW15" s="2" t="s">
        <v>123</v>
      </c>
      <c r="AX15">
        <v>0</v>
      </c>
      <c r="AY15">
        <v>8791206</v>
      </c>
      <c r="AZ15" s="2" t="s">
        <v>43</v>
      </c>
      <c r="BD15">
        <v>0</v>
      </c>
      <c r="BE15">
        <v>0</v>
      </c>
      <c r="BF15" s="2" t="s">
        <v>43</v>
      </c>
      <c r="BG15">
        <v>0</v>
      </c>
      <c r="BH15">
        <v>0</v>
      </c>
      <c r="BI15" s="2" t="s">
        <v>43</v>
      </c>
      <c r="BJ15">
        <v>0</v>
      </c>
      <c r="BK15">
        <v>103387</v>
      </c>
      <c r="BL15" s="2" t="s">
        <v>43</v>
      </c>
      <c r="BM15">
        <v>5950000</v>
      </c>
      <c r="BN15">
        <v>3954486</v>
      </c>
      <c r="BO15" s="2" t="s">
        <v>67</v>
      </c>
      <c r="BP15">
        <v>112500000</v>
      </c>
      <c r="BQ15" t="str">
        <f>(F15+I15+L15+O15+R15+U15+X15+AA15+AD15+AJ15+AM15+AS15+AV15+AY15+BE15+BH15+BK15+BN15)</f>
        <v>0</v>
      </c>
      <c r="BR15" s="2" t="str">
        <f>IFERROR(BQ15*100/BP15,0)</f>
        <v>0</v>
      </c>
      <c r="BU15">
        <v>10446108</v>
      </c>
      <c r="BV15">
        <v>96175460</v>
      </c>
      <c r="BW15">
        <v>0</v>
      </c>
      <c r="BX15">
        <v>0</v>
      </c>
      <c r="BY15">
        <v>-1370840</v>
      </c>
      <c r="BZ15">
        <v>0</v>
      </c>
      <c r="CA15">
        <v>0</v>
      </c>
      <c r="CB15">
        <v>0</v>
      </c>
      <c r="CC15" t="str">
        <f>(BU15+BV15+BW15+BX15+BY15+BZ15+CA15+CB15)</f>
        <v>0</v>
      </c>
      <c r="CD15">
        <v>0</v>
      </c>
      <c r="CE15" t="str">
        <f>(BU15+BV15+BW15+BX15+BY15+BZ15+CA15+CB15)-CD15</f>
        <v>0</v>
      </c>
      <c r="CF15" t="str">
        <f>(BQ15-BP15)</f>
        <v>0</v>
      </c>
      <c r="CG15" t="str">
        <f>CE15-BW15+BZ15</f>
        <v>0</v>
      </c>
      <c r="CH15" t="str">
        <f>IFERROR(CE15*100/BP15,0)</f>
        <v>0</v>
      </c>
    </row>
    <row r="16" spans="1:86">
      <c r="A16" s="3"/>
      <c r="B16" s="2" t="s">
        <v>124</v>
      </c>
      <c r="C16" t="s">
        <v>125</v>
      </c>
      <c r="D16">
        <v>218700000</v>
      </c>
      <c r="E16">
        <v>563749</v>
      </c>
      <c r="F16">
        <v>9882</v>
      </c>
      <c r="G16" s="2" t="s">
        <v>97</v>
      </c>
      <c r="H16">
        <v>371958</v>
      </c>
      <c r="I16">
        <v>308067</v>
      </c>
      <c r="J16" s="2" t="s">
        <v>126</v>
      </c>
      <c r="K16">
        <v>16892299</v>
      </c>
      <c r="L16">
        <v>19428240</v>
      </c>
      <c r="M16" s="2" t="s">
        <v>127</v>
      </c>
      <c r="N16">
        <v>0</v>
      </c>
      <c r="O16">
        <v>50654</v>
      </c>
      <c r="P16" s="2" t="s">
        <v>43</v>
      </c>
      <c r="Q16">
        <v>112069946</v>
      </c>
      <c r="R16">
        <v>109295608</v>
      </c>
      <c r="S16" s="2" t="s">
        <v>128</v>
      </c>
      <c r="T16">
        <v>0</v>
      </c>
      <c r="U16">
        <v>0</v>
      </c>
      <c r="V16" s="2" t="s">
        <v>43</v>
      </c>
      <c r="W16">
        <v>1545000</v>
      </c>
      <c r="X16">
        <v>1094494</v>
      </c>
      <c r="Y16" s="2" t="s">
        <v>91</v>
      </c>
      <c r="Z16">
        <v>8900000</v>
      </c>
      <c r="AA16">
        <v>6612331</v>
      </c>
      <c r="AB16" s="2" t="s">
        <v>51</v>
      </c>
      <c r="AC16">
        <v>2990000</v>
      </c>
      <c r="AD16">
        <v>1663207</v>
      </c>
      <c r="AE16" s="2" t="s">
        <v>129</v>
      </c>
      <c r="AI16">
        <v>1150000</v>
      </c>
      <c r="AJ16">
        <v>562551</v>
      </c>
      <c r="AK16" s="2" t="s">
        <v>130</v>
      </c>
      <c r="AL16">
        <v>11700000</v>
      </c>
      <c r="AM16">
        <v>6230829</v>
      </c>
      <c r="AN16" s="2" t="s">
        <v>108</v>
      </c>
      <c r="AR16">
        <v>18900000</v>
      </c>
      <c r="AS16">
        <v>23397408</v>
      </c>
      <c r="AT16" s="2" t="s">
        <v>131</v>
      </c>
      <c r="AU16">
        <v>7900000</v>
      </c>
      <c r="AV16">
        <v>1203327</v>
      </c>
      <c r="AW16" s="2" t="s">
        <v>132</v>
      </c>
      <c r="AX16">
        <v>0</v>
      </c>
      <c r="AY16">
        <v>34704802</v>
      </c>
      <c r="AZ16" s="2" t="s">
        <v>43</v>
      </c>
      <c r="BD16">
        <v>0</v>
      </c>
      <c r="BE16">
        <v>0</v>
      </c>
      <c r="BF16" s="2" t="s">
        <v>43</v>
      </c>
      <c r="BG16">
        <v>0</v>
      </c>
      <c r="BH16">
        <v>0</v>
      </c>
      <c r="BI16" s="2" t="s">
        <v>43</v>
      </c>
      <c r="BJ16">
        <v>0</v>
      </c>
      <c r="BK16">
        <v>76867</v>
      </c>
      <c r="BL16" s="2" t="s">
        <v>43</v>
      </c>
      <c r="BM16">
        <v>9900000</v>
      </c>
      <c r="BN16">
        <v>4539882</v>
      </c>
      <c r="BO16" s="2" t="s">
        <v>133</v>
      </c>
      <c r="BP16">
        <v>218700000</v>
      </c>
      <c r="BQ16" t="str">
        <f>(F16+I16+L16+O16+R16+U16+X16+AA16+AD16+AJ16+AM16+AS16+AV16+AY16+BE16+BH16+BK16+BN16)</f>
        <v>0</v>
      </c>
      <c r="BR16" s="2" t="str">
        <f>IFERROR(BQ16*100/BP16,0)</f>
        <v>0</v>
      </c>
      <c r="BU16">
        <v>16981779</v>
      </c>
      <c r="BV16">
        <v>194778743</v>
      </c>
      <c r="BW16">
        <v>0</v>
      </c>
      <c r="BX16">
        <v>-17518</v>
      </c>
      <c r="BY16">
        <v>-2564855</v>
      </c>
      <c r="BZ16">
        <v>0</v>
      </c>
      <c r="CA16">
        <v>0</v>
      </c>
      <c r="CB16">
        <v>0</v>
      </c>
      <c r="CC16" t="str">
        <f>(BU16+BV16+BW16+BX16+BY16+BZ16+CA16+CB16)</f>
        <v>0</v>
      </c>
      <c r="CD16">
        <v>0</v>
      </c>
      <c r="CE16" t="str">
        <f>(BU16+BV16+BW16+BX16+BY16+BZ16+CA16+CB16)-CD16</f>
        <v>0</v>
      </c>
      <c r="CF16" t="str">
        <f>(BQ16-BP16)</f>
        <v>0</v>
      </c>
      <c r="CG16" t="str">
        <f>CE16-BW16+BZ16</f>
        <v>0</v>
      </c>
      <c r="CH16" t="str">
        <f>IFERROR(CE16*100/BP16,0)</f>
        <v>0</v>
      </c>
    </row>
    <row r="17" spans="1:86">
      <c r="A17" s="3"/>
      <c r="B17" s="2" t="s">
        <v>134</v>
      </c>
      <c r="C17" t="s">
        <v>135</v>
      </c>
      <c r="D17">
        <v>176800000</v>
      </c>
      <c r="E17">
        <v>455742</v>
      </c>
      <c r="F17">
        <v>13721</v>
      </c>
      <c r="G17" s="2" t="s">
        <v>136</v>
      </c>
      <c r="H17">
        <v>300696</v>
      </c>
      <c r="I17">
        <v>49846</v>
      </c>
      <c r="J17" s="2" t="s">
        <v>137</v>
      </c>
      <c r="K17">
        <v>13655960</v>
      </c>
      <c r="L17">
        <v>4847808</v>
      </c>
      <c r="M17" s="2" t="s">
        <v>138</v>
      </c>
      <c r="N17">
        <v>0</v>
      </c>
      <c r="O17">
        <v>286081</v>
      </c>
      <c r="P17" s="2" t="s">
        <v>43</v>
      </c>
      <c r="Q17">
        <v>90598841</v>
      </c>
      <c r="R17">
        <v>82335275</v>
      </c>
      <c r="S17" s="2" t="s">
        <v>139</v>
      </c>
      <c r="T17">
        <v>0</v>
      </c>
      <c r="U17">
        <v>0</v>
      </c>
      <c r="V17" s="2" t="s">
        <v>43</v>
      </c>
      <c r="W17">
        <v>4326000</v>
      </c>
      <c r="X17">
        <v>4029823</v>
      </c>
      <c r="Y17" s="2" t="s">
        <v>140</v>
      </c>
      <c r="Z17">
        <v>5900000</v>
      </c>
      <c r="AA17">
        <v>5661321</v>
      </c>
      <c r="AB17" s="2" t="s">
        <v>141</v>
      </c>
      <c r="AC17">
        <v>0</v>
      </c>
      <c r="AD17">
        <v>368274</v>
      </c>
      <c r="AE17" s="2" t="s">
        <v>43</v>
      </c>
      <c r="AI17">
        <v>3900000</v>
      </c>
      <c r="AJ17">
        <v>3353008</v>
      </c>
      <c r="AK17" s="2" t="s">
        <v>142</v>
      </c>
      <c r="AL17">
        <v>3800000</v>
      </c>
      <c r="AM17">
        <v>2145164</v>
      </c>
      <c r="AN17" s="2" t="s">
        <v>129</v>
      </c>
      <c r="AR17">
        <v>14900000</v>
      </c>
      <c r="AS17">
        <v>10336470</v>
      </c>
      <c r="AT17" s="2" t="s">
        <v>143</v>
      </c>
      <c r="AU17">
        <v>7500000</v>
      </c>
      <c r="AV17">
        <v>6096428</v>
      </c>
      <c r="AW17" s="2" t="s">
        <v>77</v>
      </c>
      <c r="AX17">
        <v>0</v>
      </c>
      <c r="AY17">
        <v>20686507</v>
      </c>
      <c r="AZ17" s="2" t="s">
        <v>43</v>
      </c>
      <c r="BD17">
        <v>0</v>
      </c>
      <c r="BE17">
        <v>0</v>
      </c>
      <c r="BF17" s="2" t="s">
        <v>43</v>
      </c>
      <c r="BG17">
        <v>0</v>
      </c>
      <c r="BH17">
        <v>0</v>
      </c>
      <c r="BI17" s="2" t="s">
        <v>43</v>
      </c>
      <c r="BJ17">
        <v>0</v>
      </c>
      <c r="BK17">
        <v>0</v>
      </c>
      <c r="BL17" s="2" t="s">
        <v>43</v>
      </c>
      <c r="BM17">
        <v>3990000</v>
      </c>
      <c r="BN17">
        <v>2322778</v>
      </c>
      <c r="BO17" s="2" t="s">
        <v>144</v>
      </c>
      <c r="BP17">
        <v>176800000</v>
      </c>
      <c r="BQ17" t="str">
        <f>(F17+I17+L17+O17+R17+U17+X17+AA17+AD17+AJ17+AM17+AS17+AV17+AY17+BE17+BH17+BK17+BN17)</f>
        <v>0</v>
      </c>
      <c r="BR17" s="2" t="str">
        <f>IFERROR(BQ17*100/BP17,0)</f>
        <v>0</v>
      </c>
      <c r="BU17">
        <v>151422765</v>
      </c>
      <c r="BV17">
        <v>0</v>
      </c>
      <c r="BW17">
        <v>0</v>
      </c>
      <c r="BX17">
        <v>-8890261</v>
      </c>
      <c r="BY17">
        <v>0</v>
      </c>
      <c r="BZ17">
        <v>0</v>
      </c>
      <c r="CA17">
        <v>0</v>
      </c>
      <c r="CB17">
        <v>0</v>
      </c>
      <c r="CC17" t="str">
        <f>(BU17+BV17+BW17+BX17+BY17+BZ17+CA17+CB17)</f>
        <v>0</v>
      </c>
      <c r="CD17">
        <v>0</v>
      </c>
      <c r="CE17" t="str">
        <f>(BU17+BV17+BW17+BX17+BY17+BZ17+CA17+CB17)-CD17</f>
        <v>0</v>
      </c>
      <c r="CF17" t="str">
        <f>(BQ17-BP17)</f>
        <v>0</v>
      </c>
      <c r="CG17" t="str">
        <f>CE17-BW17+BZ17</f>
        <v>0</v>
      </c>
      <c r="CH17" t="str">
        <f>IFERROR(CE17*100/BP17,0)</f>
        <v>0</v>
      </c>
    </row>
    <row r="18" spans="1:86">
      <c r="A18" s="3"/>
      <c r="B18" s="2" t="s">
        <v>145</v>
      </c>
      <c r="C18" t="s">
        <v>146</v>
      </c>
      <c r="D18">
        <v>0</v>
      </c>
      <c r="E18">
        <v>0</v>
      </c>
      <c r="F18">
        <v>0</v>
      </c>
      <c r="G18" s="2" t="s">
        <v>43</v>
      </c>
      <c r="H18">
        <v>0</v>
      </c>
      <c r="I18">
        <v>0</v>
      </c>
      <c r="J18" s="2" t="s">
        <v>43</v>
      </c>
      <c r="K18">
        <v>0</v>
      </c>
      <c r="L18">
        <v>0</v>
      </c>
      <c r="M18" s="2" t="s">
        <v>43</v>
      </c>
      <c r="N18">
        <v>0</v>
      </c>
      <c r="O18">
        <v>0</v>
      </c>
      <c r="P18" s="2" t="s">
        <v>43</v>
      </c>
      <c r="Q18">
        <v>0</v>
      </c>
      <c r="R18">
        <v>0</v>
      </c>
      <c r="S18" s="2" t="s">
        <v>43</v>
      </c>
      <c r="T18">
        <v>0</v>
      </c>
      <c r="U18">
        <v>0</v>
      </c>
      <c r="V18" s="2" t="s">
        <v>43</v>
      </c>
      <c r="W18">
        <v>0</v>
      </c>
      <c r="X18">
        <v>0</v>
      </c>
      <c r="Y18" s="2" t="s">
        <v>43</v>
      </c>
      <c r="Z18">
        <v>0</v>
      </c>
      <c r="AA18">
        <v>0</v>
      </c>
      <c r="AB18" s="2" t="s">
        <v>43</v>
      </c>
      <c r="AC18">
        <v>0</v>
      </c>
      <c r="AD18">
        <v>0</v>
      </c>
      <c r="AE18" s="2" t="s">
        <v>43</v>
      </c>
      <c r="AI18">
        <v>0</v>
      </c>
      <c r="AJ18">
        <v>0</v>
      </c>
      <c r="AK18" s="2" t="s">
        <v>43</v>
      </c>
      <c r="AL18">
        <v>0</v>
      </c>
      <c r="AM18">
        <v>0</v>
      </c>
      <c r="AN18" s="2" t="s">
        <v>43</v>
      </c>
      <c r="AR18">
        <v>0</v>
      </c>
      <c r="AS18">
        <v>0</v>
      </c>
      <c r="AT18" s="2" t="s">
        <v>43</v>
      </c>
      <c r="AU18">
        <v>0</v>
      </c>
      <c r="AV18">
        <v>0</v>
      </c>
      <c r="AW18" s="2" t="s">
        <v>43</v>
      </c>
      <c r="AX18">
        <v>0</v>
      </c>
      <c r="AY18">
        <v>0</v>
      </c>
      <c r="AZ18" s="2" t="s">
        <v>43</v>
      </c>
      <c r="BD18">
        <v>0</v>
      </c>
      <c r="BE18">
        <v>0</v>
      </c>
      <c r="BF18" s="2" t="s">
        <v>43</v>
      </c>
      <c r="BG18">
        <v>0</v>
      </c>
      <c r="BH18">
        <v>0</v>
      </c>
      <c r="BI18" s="2" t="s">
        <v>43</v>
      </c>
      <c r="BJ18">
        <v>0</v>
      </c>
      <c r="BK18">
        <v>0</v>
      </c>
      <c r="BL18" s="2" t="s">
        <v>43</v>
      </c>
      <c r="BM18">
        <v>0</v>
      </c>
      <c r="BN18">
        <v>0</v>
      </c>
      <c r="BO18" s="2" t="s">
        <v>43</v>
      </c>
      <c r="BP18">
        <v>0</v>
      </c>
      <c r="BQ18" t="str">
        <f>(F18+I18+L18+O18+R18+U18+X18+AA18+AD18+AJ18+AM18+AS18+AV18+AY18+BE18+BH18+BK18+BN18)</f>
        <v>0</v>
      </c>
      <c r="BR18" s="2" t="str">
        <f>IFERROR(BQ18*100/BP18,0)</f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 t="str">
        <f>(BU18+BV18+BW18+BX18+BY18+BZ18+CA18+CB18)</f>
        <v>0</v>
      </c>
      <c r="CD18">
        <v>0</v>
      </c>
      <c r="CE18" t="str">
        <f>(BU18+BV18+BW18+BX18+BY18+BZ18+CA18+CB18)-CD18</f>
        <v>0</v>
      </c>
      <c r="CF18" t="str">
        <f>(BQ18-BP18)</f>
        <v>0</v>
      </c>
      <c r="CG18" t="str">
        <f>CE18-BW18+BZ18</f>
        <v>0</v>
      </c>
      <c r="CH18" t="str">
        <f>IFERROR(CE18*100/BP18,0)</f>
        <v>0</v>
      </c>
    </row>
    <row r="19" spans="1:86">
      <c r="A19" s="3"/>
      <c r="B19" s="2" t="s">
        <v>147</v>
      </c>
      <c r="C19" t="s">
        <v>148</v>
      </c>
      <c r="D19">
        <v>26900000</v>
      </c>
      <c r="E19">
        <v>69340</v>
      </c>
      <c r="F19">
        <v>13721</v>
      </c>
      <c r="G19" s="2" t="s">
        <v>149</v>
      </c>
      <c r="H19">
        <v>45750</v>
      </c>
      <c r="I19">
        <v>0</v>
      </c>
      <c r="J19" s="2" t="s">
        <v>43</v>
      </c>
      <c r="K19">
        <v>0</v>
      </c>
      <c r="L19">
        <v>0</v>
      </c>
      <c r="M19" s="2" t="s">
        <v>43</v>
      </c>
      <c r="N19">
        <v>0</v>
      </c>
      <c r="O19">
        <v>0</v>
      </c>
      <c r="P19" s="2" t="s">
        <v>43</v>
      </c>
      <c r="Q19">
        <v>13784552</v>
      </c>
      <c r="R19">
        <v>25973733</v>
      </c>
      <c r="S19" s="2" t="s">
        <v>150</v>
      </c>
      <c r="T19">
        <v>0</v>
      </c>
      <c r="U19">
        <v>0</v>
      </c>
      <c r="V19" s="2" t="s">
        <v>43</v>
      </c>
      <c r="W19">
        <v>0</v>
      </c>
      <c r="X19">
        <v>0</v>
      </c>
      <c r="Y19" s="2" t="s">
        <v>43</v>
      </c>
      <c r="Z19">
        <v>0</v>
      </c>
      <c r="AA19">
        <v>302197</v>
      </c>
      <c r="AB19" s="2" t="s">
        <v>43</v>
      </c>
      <c r="AC19">
        <v>150000</v>
      </c>
      <c r="AD19">
        <v>101500</v>
      </c>
      <c r="AE19" s="2" t="s">
        <v>151</v>
      </c>
      <c r="AI19">
        <v>0</v>
      </c>
      <c r="AJ19">
        <v>25835</v>
      </c>
      <c r="AK19" s="2" t="s">
        <v>43</v>
      </c>
      <c r="AL19">
        <v>2450000</v>
      </c>
      <c r="AM19">
        <v>2143701</v>
      </c>
      <c r="AN19" s="2" t="s">
        <v>152</v>
      </c>
      <c r="AR19">
        <v>2450000</v>
      </c>
      <c r="AS19">
        <v>1866670</v>
      </c>
      <c r="AT19" s="2" t="s">
        <v>153</v>
      </c>
      <c r="AU19">
        <v>1000000</v>
      </c>
      <c r="AV19">
        <v>2468061</v>
      </c>
      <c r="AW19" s="2" t="s">
        <v>154</v>
      </c>
      <c r="AX19">
        <v>0</v>
      </c>
      <c r="AY19">
        <v>1168116</v>
      </c>
      <c r="AZ19" s="2" t="s">
        <v>43</v>
      </c>
      <c r="BD19">
        <v>0</v>
      </c>
      <c r="BE19">
        <v>0</v>
      </c>
      <c r="BF19" s="2" t="s">
        <v>43</v>
      </c>
      <c r="BG19">
        <v>0</v>
      </c>
      <c r="BH19">
        <v>0</v>
      </c>
      <c r="BI19" s="2" t="s">
        <v>43</v>
      </c>
      <c r="BJ19">
        <v>0</v>
      </c>
      <c r="BK19">
        <v>0</v>
      </c>
      <c r="BL19" s="2" t="s">
        <v>43</v>
      </c>
      <c r="BM19">
        <v>0</v>
      </c>
      <c r="BN19">
        <v>137700</v>
      </c>
      <c r="BO19" s="2" t="s">
        <v>43</v>
      </c>
      <c r="BP19">
        <v>26900000</v>
      </c>
      <c r="BQ19" t="str">
        <f>(F19+I19+L19+O19+R19+U19+X19+AA19+AD19+AJ19+AM19+AS19+AV19+AY19+BE19+BH19+BK19+BN19)</f>
        <v>0</v>
      </c>
      <c r="BR19" s="2" t="str">
        <f>IFERROR(BQ19*100/BP19,0)</f>
        <v>0</v>
      </c>
      <c r="BU19">
        <v>5305813</v>
      </c>
      <c r="BV19">
        <v>28895421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t="str">
        <f>(BU19+BV19+BW19+BX19+BY19+BZ19+CA19+CB19)</f>
        <v>0</v>
      </c>
      <c r="CD19">
        <v>0</v>
      </c>
      <c r="CE19" t="str">
        <f>(BU19+BV19+BW19+BX19+BY19+BZ19+CA19+CB19)-CD19</f>
        <v>0</v>
      </c>
      <c r="CF19" t="str">
        <f>(BQ19-BP19)</f>
        <v>0</v>
      </c>
      <c r="CG19" t="str">
        <f>CE19-BW19+BZ19</f>
        <v>0</v>
      </c>
      <c r="CH19" t="str">
        <f>IFERROR(CE19*100/BP19,0)</f>
        <v>0</v>
      </c>
    </row>
    <row r="20" spans="1:86">
      <c r="A20" s="3"/>
      <c r="B20" s="2" t="s">
        <v>155</v>
      </c>
      <c r="C20" t="s">
        <v>156</v>
      </c>
      <c r="D20">
        <v>123500000</v>
      </c>
      <c r="E20">
        <v>318349</v>
      </c>
      <c r="F20">
        <v>0</v>
      </c>
      <c r="G20" s="2" t="s">
        <v>43</v>
      </c>
      <c r="H20">
        <v>210045</v>
      </c>
      <c r="I20">
        <v>220075</v>
      </c>
      <c r="J20" s="2" t="s">
        <v>48</v>
      </c>
      <c r="K20">
        <v>0</v>
      </c>
      <c r="L20">
        <v>0</v>
      </c>
      <c r="M20" s="2" t="s">
        <v>43</v>
      </c>
      <c r="N20">
        <v>0</v>
      </c>
      <c r="O20">
        <v>0</v>
      </c>
      <c r="P20" s="2" t="s">
        <v>43</v>
      </c>
      <c r="Q20">
        <v>63285955</v>
      </c>
      <c r="R20">
        <v>22955329</v>
      </c>
      <c r="S20" s="2" t="s">
        <v>157</v>
      </c>
      <c r="T20">
        <v>0</v>
      </c>
      <c r="U20">
        <v>0</v>
      </c>
      <c r="V20" s="2" t="s">
        <v>43</v>
      </c>
      <c r="W20">
        <v>1236000</v>
      </c>
      <c r="X20">
        <v>550523</v>
      </c>
      <c r="Y20" s="2" t="s">
        <v>118</v>
      </c>
      <c r="Z20">
        <v>2150000</v>
      </c>
      <c r="AA20">
        <v>1933911</v>
      </c>
      <c r="AB20" s="2" t="s">
        <v>158</v>
      </c>
      <c r="AC20">
        <v>2600000</v>
      </c>
      <c r="AD20">
        <v>1165416</v>
      </c>
      <c r="AE20" s="2" t="s">
        <v>118</v>
      </c>
      <c r="AI20">
        <v>790000</v>
      </c>
      <c r="AJ20">
        <v>23580</v>
      </c>
      <c r="AK20" s="2" t="s">
        <v>136</v>
      </c>
      <c r="AL20">
        <v>8800000</v>
      </c>
      <c r="AM20">
        <v>7193362</v>
      </c>
      <c r="AN20" s="2" t="s">
        <v>112</v>
      </c>
      <c r="AR20">
        <v>22900000</v>
      </c>
      <c r="AS20">
        <v>13816604</v>
      </c>
      <c r="AT20" s="2" t="s">
        <v>94</v>
      </c>
      <c r="AU20">
        <v>5900000</v>
      </c>
      <c r="AV20">
        <v>1731175</v>
      </c>
      <c r="AW20" s="2" t="s">
        <v>159</v>
      </c>
      <c r="AX20">
        <v>0</v>
      </c>
      <c r="AY20">
        <v>3083597</v>
      </c>
      <c r="AZ20" s="2" t="s">
        <v>43</v>
      </c>
      <c r="BD20">
        <v>0</v>
      </c>
      <c r="BE20">
        <v>0</v>
      </c>
      <c r="BF20" s="2" t="s">
        <v>43</v>
      </c>
      <c r="BG20">
        <v>0</v>
      </c>
      <c r="BH20">
        <v>0</v>
      </c>
      <c r="BI20" s="2" t="s">
        <v>43</v>
      </c>
      <c r="BJ20">
        <v>0</v>
      </c>
      <c r="BK20">
        <v>12811</v>
      </c>
      <c r="BL20" s="2" t="s">
        <v>43</v>
      </c>
      <c r="BM20">
        <v>6900000</v>
      </c>
      <c r="BN20">
        <v>1183525</v>
      </c>
      <c r="BO20" s="2" t="s">
        <v>137</v>
      </c>
      <c r="BP20">
        <v>123500000</v>
      </c>
      <c r="BQ20" t="str">
        <f>(F20+I20+L20+O20+R20+U20+X20+AA20+AD20+AJ20+AM20+AS20+AV20+AY20+BE20+BH20+BK20+BN20)</f>
        <v>0</v>
      </c>
      <c r="BR20" s="2" t="str">
        <f>IFERROR(BQ20*100/BP20,0)</f>
        <v>0</v>
      </c>
      <c r="BU20">
        <v>5168289</v>
      </c>
      <c r="BV20">
        <v>48984118</v>
      </c>
      <c r="BW20">
        <v>0</v>
      </c>
      <c r="BX20">
        <v>0</v>
      </c>
      <c r="BY20">
        <v>-282499</v>
      </c>
      <c r="BZ20">
        <v>0</v>
      </c>
      <c r="CA20">
        <v>0</v>
      </c>
      <c r="CB20">
        <v>0</v>
      </c>
      <c r="CC20" t="str">
        <f>(BU20+BV20+BW20+BX20+BY20+BZ20+CA20+CB20)</f>
        <v>0</v>
      </c>
      <c r="CD20">
        <v>0</v>
      </c>
      <c r="CE20" t="str">
        <f>(BU20+BV20+BW20+BX20+BY20+BZ20+CA20+CB20)-CD20</f>
        <v>0</v>
      </c>
      <c r="CF20" t="str">
        <f>(BQ20-BP20)</f>
        <v>0</v>
      </c>
      <c r="CG20" t="str">
        <f>CE20-BW20+BZ20</f>
        <v>0</v>
      </c>
      <c r="CH20" t="str">
        <f>IFERROR(CE20*100/BP20,0)</f>
        <v>0</v>
      </c>
    </row>
    <row r="21" spans="1:86">
      <c r="A21" s="3"/>
      <c r="B21" s="2" t="s">
        <v>160</v>
      </c>
      <c r="C21" t="s">
        <v>161</v>
      </c>
      <c r="D21">
        <v>56600000</v>
      </c>
      <c r="E21">
        <v>145899</v>
      </c>
      <c r="F21">
        <v>1844268</v>
      </c>
      <c r="G21" s="2" t="s">
        <v>162</v>
      </c>
      <c r="H21">
        <v>96263</v>
      </c>
      <c r="I21">
        <v>87800</v>
      </c>
      <c r="J21" s="2" t="s">
        <v>139</v>
      </c>
      <c r="K21">
        <v>0</v>
      </c>
      <c r="L21">
        <v>0</v>
      </c>
      <c r="M21" s="2" t="s">
        <v>43</v>
      </c>
      <c r="N21">
        <v>0</v>
      </c>
      <c r="O21">
        <v>0</v>
      </c>
      <c r="P21" s="2" t="s">
        <v>43</v>
      </c>
      <c r="Q21">
        <v>29003927</v>
      </c>
      <c r="R21">
        <v>24361424</v>
      </c>
      <c r="S21" s="2" t="s">
        <v>68</v>
      </c>
      <c r="T21">
        <v>0</v>
      </c>
      <c r="U21">
        <v>0</v>
      </c>
      <c r="V21" s="2" t="s">
        <v>43</v>
      </c>
      <c r="W21">
        <v>360500</v>
      </c>
      <c r="X21">
        <v>331262</v>
      </c>
      <c r="Y21" s="2" t="s">
        <v>163</v>
      </c>
      <c r="Z21">
        <v>1200000</v>
      </c>
      <c r="AA21">
        <v>615646</v>
      </c>
      <c r="AB21" s="2" t="s">
        <v>96</v>
      </c>
      <c r="AC21">
        <v>950000</v>
      </c>
      <c r="AD21">
        <v>1088376</v>
      </c>
      <c r="AE21" s="2" t="s">
        <v>127</v>
      </c>
      <c r="AI21">
        <v>300000</v>
      </c>
      <c r="AJ21">
        <v>0</v>
      </c>
      <c r="AK21" s="2" t="s">
        <v>43</v>
      </c>
      <c r="AL21">
        <v>8300000</v>
      </c>
      <c r="AM21">
        <v>7815462</v>
      </c>
      <c r="AN21" s="2" t="s">
        <v>66</v>
      </c>
      <c r="AR21">
        <v>5900000</v>
      </c>
      <c r="AS21">
        <v>7768805</v>
      </c>
      <c r="AT21" s="2" t="s">
        <v>164</v>
      </c>
      <c r="AU21">
        <v>2650000</v>
      </c>
      <c r="AV21">
        <v>2366527</v>
      </c>
      <c r="AW21" s="2" t="s">
        <v>165</v>
      </c>
      <c r="AX21">
        <v>0</v>
      </c>
      <c r="AY21">
        <v>3945865</v>
      </c>
      <c r="AZ21" s="2" t="s">
        <v>43</v>
      </c>
      <c r="BD21">
        <v>0</v>
      </c>
      <c r="BE21">
        <v>0</v>
      </c>
      <c r="BF21" s="2" t="s">
        <v>43</v>
      </c>
      <c r="BG21">
        <v>0</v>
      </c>
      <c r="BH21">
        <v>0</v>
      </c>
      <c r="BI21" s="2" t="s">
        <v>43</v>
      </c>
      <c r="BJ21">
        <v>0</v>
      </c>
      <c r="BK21">
        <v>0</v>
      </c>
      <c r="BL21" s="2" t="s">
        <v>43</v>
      </c>
      <c r="BM21">
        <v>7900000</v>
      </c>
      <c r="BN21">
        <v>4726048</v>
      </c>
      <c r="BO21" s="2" t="s">
        <v>94</v>
      </c>
      <c r="BP21">
        <v>56600000</v>
      </c>
      <c r="BQ21" t="str">
        <f>(F21+I21+L21+O21+R21+U21+X21+AA21+AD21+AJ21+AM21+AS21+AV21+AY21+BE21+BH21+BK21+BN21)</f>
        <v>0</v>
      </c>
      <c r="BR21" s="2" t="str">
        <f>IFERROR(BQ21*100/BP21,0)</f>
        <v>0</v>
      </c>
      <c r="BU21">
        <v>103773</v>
      </c>
      <c r="BV21">
        <v>55077707</v>
      </c>
      <c r="BW21">
        <v>0</v>
      </c>
      <c r="BX21">
        <v>0</v>
      </c>
      <c r="BY21">
        <v>-229997</v>
      </c>
      <c r="BZ21">
        <v>0</v>
      </c>
      <c r="CA21">
        <v>0</v>
      </c>
      <c r="CB21">
        <v>0</v>
      </c>
      <c r="CC21" t="str">
        <f>(BU21+BV21+BW21+BX21+BY21+BZ21+CA21+CB21)</f>
        <v>0</v>
      </c>
      <c r="CD21">
        <v>0</v>
      </c>
      <c r="CE21" t="str">
        <f>(BU21+BV21+BW21+BX21+BY21+BZ21+CA21+CB21)-CD21</f>
        <v>0</v>
      </c>
      <c r="CF21" t="str">
        <f>(BQ21-BP21)</f>
        <v>0</v>
      </c>
      <c r="CG21" t="str">
        <f>CE21-BW21+BZ21</f>
        <v>0</v>
      </c>
      <c r="CH21" t="str">
        <f>IFERROR(CE21*100/BP21,0)</f>
        <v>0</v>
      </c>
    </row>
    <row r="22" spans="1:86">
      <c r="A22" s="3"/>
      <c r="B22" s="2" t="s">
        <v>166</v>
      </c>
      <c r="C22" t="s">
        <v>167</v>
      </c>
      <c r="D22">
        <v>31700000</v>
      </c>
      <c r="E22">
        <v>81714</v>
      </c>
      <c r="F22">
        <v>0</v>
      </c>
      <c r="G22" s="2" t="s">
        <v>43</v>
      </c>
      <c r="H22">
        <v>53914</v>
      </c>
      <c r="I22">
        <v>0</v>
      </c>
      <c r="J22" s="2" t="s">
        <v>43</v>
      </c>
      <c r="K22">
        <v>0</v>
      </c>
      <c r="L22">
        <v>0</v>
      </c>
      <c r="M22" s="2" t="s">
        <v>43</v>
      </c>
      <c r="N22">
        <v>0</v>
      </c>
      <c r="O22">
        <v>0</v>
      </c>
      <c r="P22" s="2" t="s">
        <v>43</v>
      </c>
      <c r="Q22">
        <v>16244249</v>
      </c>
      <c r="R22">
        <v>13982595</v>
      </c>
      <c r="S22" s="2" t="s">
        <v>142</v>
      </c>
      <c r="T22">
        <v>0</v>
      </c>
      <c r="U22">
        <v>0</v>
      </c>
      <c r="V22" s="2" t="s">
        <v>43</v>
      </c>
      <c r="W22">
        <v>463500</v>
      </c>
      <c r="X22">
        <v>185294</v>
      </c>
      <c r="Y22" s="2" t="s">
        <v>168</v>
      </c>
      <c r="Z22">
        <v>350000</v>
      </c>
      <c r="AA22">
        <v>682431</v>
      </c>
      <c r="AB22" s="2" t="s">
        <v>169</v>
      </c>
      <c r="AC22">
        <v>1750000</v>
      </c>
      <c r="AD22">
        <v>662689</v>
      </c>
      <c r="AE22" s="2" t="s">
        <v>170</v>
      </c>
      <c r="AI22">
        <v>980000</v>
      </c>
      <c r="AJ22">
        <v>399744</v>
      </c>
      <c r="AK22" s="2" t="s">
        <v>171</v>
      </c>
      <c r="AL22">
        <v>3500000</v>
      </c>
      <c r="AM22">
        <v>3339706</v>
      </c>
      <c r="AN22" s="2" t="s">
        <v>172</v>
      </c>
      <c r="AR22">
        <v>2800000</v>
      </c>
      <c r="AS22">
        <v>1549591</v>
      </c>
      <c r="AT22" s="2" t="s">
        <v>103</v>
      </c>
      <c r="AU22">
        <v>3050000</v>
      </c>
      <c r="AV22">
        <v>3027330</v>
      </c>
      <c r="AW22" s="2" t="s">
        <v>117</v>
      </c>
      <c r="AX22">
        <v>0</v>
      </c>
      <c r="AY22">
        <v>7179703</v>
      </c>
      <c r="AZ22" s="2" t="s">
        <v>43</v>
      </c>
      <c r="BD22">
        <v>0</v>
      </c>
      <c r="BE22">
        <v>0</v>
      </c>
      <c r="BF22" s="2" t="s">
        <v>43</v>
      </c>
      <c r="BG22">
        <v>0</v>
      </c>
      <c r="BH22">
        <v>0</v>
      </c>
      <c r="BI22" s="2" t="s">
        <v>43</v>
      </c>
      <c r="BJ22">
        <v>0</v>
      </c>
      <c r="BK22">
        <v>0</v>
      </c>
      <c r="BL22" s="2" t="s">
        <v>43</v>
      </c>
      <c r="BM22">
        <v>1350000</v>
      </c>
      <c r="BN22">
        <v>294047</v>
      </c>
      <c r="BO22" s="2" t="s">
        <v>173</v>
      </c>
      <c r="BP22">
        <v>31700000</v>
      </c>
      <c r="BQ22" t="str">
        <f>(F22+I22+L22+O22+R22+U22+X22+AA22+AD22+AJ22+AM22+AS22+AV22+AY22+BE22+BH22+BK22+BN22)</f>
        <v>0</v>
      </c>
      <c r="BR22" s="2" t="str">
        <f>IFERROR(BQ22*100/BP22,0)</f>
        <v>0</v>
      </c>
      <c r="BU22">
        <v>1200303</v>
      </c>
      <c r="BV22">
        <v>30102827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 t="str">
        <f>(BU22+BV22+BW22+BX22+BY22+BZ22+CA22+CB22)</f>
        <v>0</v>
      </c>
      <c r="CD22">
        <v>0</v>
      </c>
      <c r="CE22" t="str">
        <f>(BU22+BV22+BW22+BX22+BY22+BZ22+CA22+CB22)-CD22</f>
        <v>0</v>
      </c>
      <c r="CF22" t="str">
        <f>(BQ22-BP22)</f>
        <v>0</v>
      </c>
      <c r="CG22" t="str">
        <f>CE22-BW22+BZ22</f>
        <v>0</v>
      </c>
      <c r="CH22" t="str">
        <f>IFERROR(CE22*100/BP22,0)</f>
        <v>0</v>
      </c>
    </row>
    <row r="23" spans="1:86">
      <c r="A23" s="3"/>
      <c r="B23" s="2" t="s">
        <v>174</v>
      </c>
      <c r="C23" t="s">
        <v>175</v>
      </c>
      <c r="D23">
        <v>52500000</v>
      </c>
      <c r="E23">
        <v>135330</v>
      </c>
      <c r="F23">
        <v>814128</v>
      </c>
      <c r="G23" s="2" t="s">
        <v>176</v>
      </c>
      <c r="H23">
        <v>89290</v>
      </c>
      <c r="I23">
        <v>117000</v>
      </c>
      <c r="J23" s="2" t="s">
        <v>177</v>
      </c>
      <c r="K23">
        <v>0</v>
      </c>
      <c r="L23">
        <v>0</v>
      </c>
      <c r="M23" s="2" t="s">
        <v>43</v>
      </c>
      <c r="N23">
        <v>0</v>
      </c>
      <c r="O23">
        <v>0</v>
      </c>
      <c r="P23" s="2" t="s">
        <v>43</v>
      </c>
      <c r="Q23">
        <v>26902936</v>
      </c>
      <c r="R23">
        <v>29553082</v>
      </c>
      <c r="S23" s="2" t="s">
        <v>178</v>
      </c>
      <c r="T23">
        <v>0</v>
      </c>
      <c r="U23">
        <v>0</v>
      </c>
      <c r="V23" s="2" t="s">
        <v>43</v>
      </c>
      <c r="W23">
        <v>360500</v>
      </c>
      <c r="X23">
        <v>0</v>
      </c>
      <c r="Y23" s="2" t="s">
        <v>43</v>
      </c>
      <c r="Z23">
        <v>500000</v>
      </c>
      <c r="AA23">
        <v>245548</v>
      </c>
      <c r="AB23" s="2" t="s">
        <v>130</v>
      </c>
      <c r="AC23">
        <v>1450000</v>
      </c>
      <c r="AD23">
        <v>730828</v>
      </c>
      <c r="AE23" s="2" t="s">
        <v>179</v>
      </c>
      <c r="AI23">
        <v>350000</v>
      </c>
      <c r="AJ23">
        <v>364732</v>
      </c>
      <c r="AK23" s="2" t="s">
        <v>180</v>
      </c>
      <c r="AL23">
        <v>4850000</v>
      </c>
      <c r="AM23">
        <v>8147848</v>
      </c>
      <c r="AN23" s="2" t="s">
        <v>181</v>
      </c>
      <c r="AR23">
        <v>10990000</v>
      </c>
      <c r="AS23">
        <v>1027888</v>
      </c>
      <c r="AT23" s="2" t="s">
        <v>111</v>
      </c>
      <c r="AU23">
        <v>4250000</v>
      </c>
      <c r="AV23">
        <v>2913715</v>
      </c>
      <c r="AW23" s="2" t="s">
        <v>143</v>
      </c>
      <c r="AX23">
        <v>0</v>
      </c>
      <c r="AY23">
        <v>2877644</v>
      </c>
      <c r="AZ23" s="2" t="s">
        <v>43</v>
      </c>
      <c r="BD23">
        <v>0</v>
      </c>
      <c r="BE23">
        <v>0</v>
      </c>
      <c r="BF23" s="2" t="s">
        <v>43</v>
      </c>
      <c r="BG23">
        <v>0</v>
      </c>
      <c r="BH23">
        <v>0</v>
      </c>
      <c r="BI23" s="2" t="s">
        <v>43</v>
      </c>
      <c r="BJ23">
        <v>0</v>
      </c>
      <c r="BK23">
        <v>0</v>
      </c>
      <c r="BL23" s="2" t="s">
        <v>43</v>
      </c>
      <c r="BM23">
        <v>4850000</v>
      </c>
      <c r="BN23">
        <v>2077002</v>
      </c>
      <c r="BO23" s="2" t="s">
        <v>182</v>
      </c>
      <c r="BP23">
        <v>52500000</v>
      </c>
      <c r="BQ23" t="str">
        <f>(F23+I23+L23+O23+R23+U23+X23+AA23+AD23+AJ23+AM23+AS23+AV23+AY23+BE23+BH23+BK23+BN23)</f>
        <v>0</v>
      </c>
      <c r="BR23" s="2" t="str">
        <f>IFERROR(BQ23*100/BP23,0)</f>
        <v>0</v>
      </c>
      <c r="BU23">
        <v>5040638</v>
      </c>
      <c r="BV23">
        <v>44408377</v>
      </c>
      <c r="BW23">
        <v>0</v>
      </c>
      <c r="BX23">
        <v>0</v>
      </c>
      <c r="BY23">
        <v>-579600</v>
      </c>
      <c r="BZ23">
        <v>0</v>
      </c>
      <c r="CA23">
        <v>0</v>
      </c>
      <c r="CB23">
        <v>0</v>
      </c>
      <c r="CC23" t="str">
        <f>(BU23+BV23+BW23+BX23+BY23+BZ23+CA23+CB23)</f>
        <v>0</v>
      </c>
      <c r="CD23">
        <v>0</v>
      </c>
      <c r="CE23" t="str">
        <f>(BU23+BV23+BW23+BX23+BY23+BZ23+CA23+CB23)-CD23</f>
        <v>0</v>
      </c>
      <c r="CF23" t="str">
        <f>(BQ23-BP23)</f>
        <v>0</v>
      </c>
      <c r="CG23" t="str">
        <f>CE23-BW23+BZ23</f>
        <v>0</v>
      </c>
      <c r="CH23" t="str">
        <f>IFERROR(CE23*100/BP23,0)</f>
        <v>0</v>
      </c>
    </row>
    <row r="24" spans="1:86">
      <c r="A24" s="3"/>
      <c r="B24" s="2" t="s">
        <v>183</v>
      </c>
      <c r="C24" t="s">
        <v>184</v>
      </c>
      <c r="D24">
        <v>120200000</v>
      </c>
      <c r="E24">
        <v>309843</v>
      </c>
      <c r="F24">
        <v>20803</v>
      </c>
      <c r="G24" s="2" t="s">
        <v>55</v>
      </c>
      <c r="H24">
        <v>204432</v>
      </c>
      <c r="I24">
        <v>247972</v>
      </c>
      <c r="J24" s="2" t="s">
        <v>185</v>
      </c>
      <c r="K24">
        <v>0</v>
      </c>
      <c r="L24">
        <v>0</v>
      </c>
      <c r="M24" s="2" t="s">
        <v>43</v>
      </c>
      <c r="N24">
        <v>0</v>
      </c>
      <c r="O24">
        <v>0</v>
      </c>
      <c r="P24" s="2" t="s">
        <v>43</v>
      </c>
      <c r="Q24">
        <v>61594913</v>
      </c>
      <c r="R24">
        <v>27475356</v>
      </c>
      <c r="S24" s="2" t="s">
        <v>118</v>
      </c>
      <c r="T24">
        <v>0</v>
      </c>
      <c r="U24">
        <v>0</v>
      </c>
      <c r="V24" s="2" t="s">
        <v>43</v>
      </c>
      <c r="W24">
        <v>2729500</v>
      </c>
      <c r="X24">
        <v>194372</v>
      </c>
      <c r="Y24" s="2" t="s">
        <v>55</v>
      </c>
      <c r="Z24">
        <v>1500000</v>
      </c>
      <c r="AA24">
        <v>346279</v>
      </c>
      <c r="AB24" s="2" t="s">
        <v>186</v>
      </c>
      <c r="AC24">
        <v>950000</v>
      </c>
      <c r="AD24">
        <v>502701</v>
      </c>
      <c r="AE24" s="2" t="s">
        <v>108</v>
      </c>
      <c r="AI24">
        <v>2400000</v>
      </c>
      <c r="AJ24">
        <v>0</v>
      </c>
      <c r="AK24" s="2" t="s">
        <v>43</v>
      </c>
      <c r="AL24">
        <v>18650000</v>
      </c>
      <c r="AM24">
        <v>5367157</v>
      </c>
      <c r="AN24" s="2" t="s">
        <v>159</v>
      </c>
      <c r="AR24">
        <v>8550000</v>
      </c>
      <c r="AS24">
        <v>1535718</v>
      </c>
      <c r="AT24" s="2" t="s">
        <v>58</v>
      </c>
      <c r="AU24">
        <v>6800000</v>
      </c>
      <c r="AV24">
        <v>5492692</v>
      </c>
      <c r="AW24" s="2" t="s">
        <v>77</v>
      </c>
      <c r="AX24">
        <v>0</v>
      </c>
      <c r="AY24">
        <v>20781492</v>
      </c>
      <c r="AZ24" s="2" t="s">
        <v>43</v>
      </c>
      <c r="BD24">
        <v>0</v>
      </c>
      <c r="BE24">
        <v>0</v>
      </c>
      <c r="BF24" s="2" t="s">
        <v>43</v>
      </c>
      <c r="BG24">
        <v>0</v>
      </c>
      <c r="BH24">
        <v>0</v>
      </c>
      <c r="BI24" s="2" t="s">
        <v>43</v>
      </c>
      <c r="BJ24">
        <v>0</v>
      </c>
      <c r="BK24">
        <v>1179979</v>
      </c>
      <c r="BL24" s="2" t="s">
        <v>43</v>
      </c>
      <c r="BM24">
        <v>3900000</v>
      </c>
      <c r="BN24">
        <v>698089</v>
      </c>
      <c r="BO24" s="2" t="s">
        <v>58</v>
      </c>
      <c r="BP24">
        <v>120200000</v>
      </c>
      <c r="BQ24" t="str">
        <f>(F24+I24+L24+O24+R24+U24+X24+AA24+AD24+AJ24+AM24+AS24+AV24+AY24+BE24+BH24+BK24+BN24)</f>
        <v>0</v>
      </c>
      <c r="BR24" s="2" t="str">
        <f>IFERROR(BQ24*100/BP24,0)</f>
        <v>0</v>
      </c>
      <c r="BU24">
        <v>0</v>
      </c>
      <c r="BV24">
        <v>63842610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 t="str">
        <f>(BU24+BV24+BW24+BX24+BY24+BZ24+CA24+CB24)</f>
        <v>0</v>
      </c>
      <c r="CD24">
        <v>0</v>
      </c>
      <c r="CE24" t="str">
        <f>(BU24+BV24+BW24+BX24+BY24+BZ24+CA24+CB24)-CD24</f>
        <v>0</v>
      </c>
      <c r="CF24" t="str">
        <f>(BQ24-BP24)</f>
        <v>0</v>
      </c>
      <c r="CG24" t="str">
        <f>CE24-BW24+BZ24</f>
        <v>0</v>
      </c>
      <c r="CH24" t="str">
        <f>IFERROR(CE24*100/BP24,0)</f>
        <v>0</v>
      </c>
    </row>
    <row r="25" spans="1:86">
      <c r="A25" s="3"/>
      <c r="B25" s="2" t="s">
        <v>187</v>
      </c>
      <c r="C25" t="s">
        <v>188</v>
      </c>
      <c r="D25">
        <v>9600000</v>
      </c>
      <c r="E25">
        <v>24746</v>
      </c>
      <c r="F25">
        <v>0</v>
      </c>
      <c r="G25" s="2" t="s">
        <v>43</v>
      </c>
      <c r="H25">
        <v>16327</v>
      </c>
      <c r="I25">
        <v>0</v>
      </c>
      <c r="J25" s="2" t="s">
        <v>43</v>
      </c>
      <c r="K25">
        <v>0</v>
      </c>
      <c r="L25">
        <v>0</v>
      </c>
      <c r="M25" s="2" t="s">
        <v>43</v>
      </c>
      <c r="N25">
        <v>0</v>
      </c>
      <c r="O25">
        <v>0</v>
      </c>
      <c r="P25" s="2" t="s">
        <v>43</v>
      </c>
      <c r="Q25">
        <v>4919394</v>
      </c>
      <c r="R25">
        <v>2004805</v>
      </c>
      <c r="S25" s="2" t="s">
        <v>171</v>
      </c>
      <c r="T25">
        <v>0</v>
      </c>
      <c r="U25">
        <v>0</v>
      </c>
      <c r="V25" s="2" t="s">
        <v>43</v>
      </c>
      <c r="W25">
        <v>463500</v>
      </c>
      <c r="X25">
        <v>1136025</v>
      </c>
      <c r="Y25" s="2" t="s">
        <v>189</v>
      </c>
      <c r="Z25">
        <v>800000</v>
      </c>
      <c r="AA25">
        <v>68877</v>
      </c>
      <c r="AB25" s="2" t="s">
        <v>111</v>
      </c>
      <c r="AC25">
        <v>0</v>
      </c>
      <c r="AD25">
        <v>0</v>
      </c>
      <c r="AE25" s="2" t="s">
        <v>43</v>
      </c>
      <c r="AI25">
        <v>0</v>
      </c>
      <c r="AJ25">
        <v>0</v>
      </c>
      <c r="AK25" s="2" t="s">
        <v>43</v>
      </c>
      <c r="AL25">
        <v>0</v>
      </c>
      <c r="AM25">
        <v>0</v>
      </c>
      <c r="AN25" s="2" t="s">
        <v>43</v>
      </c>
      <c r="AR25">
        <v>300000</v>
      </c>
      <c r="AS25">
        <v>0</v>
      </c>
      <c r="AT25" s="2" t="s">
        <v>43</v>
      </c>
      <c r="AU25">
        <v>3600000</v>
      </c>
      <c r="AV25">
        <v>215460</v>
      </c>
      <c r="AW25" s="2" t="s">
        <v>190</v>
      </c>
      <c r="AX25">
        <v>0</v>
      </c>
      <c r="AY25">
        <v>543869</v>
      </c>
      <c r="AZ25" s="2" t="s">
        <v>43</v>
      </c>
      <c r="BD25">
        <v>0</v>
      </c>
      <c r="BE25">
        <v>0</v>
      </c>
      <c r="BF25" s="2" t="s">
        <v>43</v>
      </c>
      <c r="BG25">
        <v>0</v>
      </c>
      <c r="BH25">
        <v>0</v>
      </c>
      <c r="BI25" s="2" t="s">
        <v>43</v>
      </c>
      <c r="BJ25">
        <v>0</v>
      </c>
      <c r="BK25">
        <v>0</v>
      </c>
      <c r="BL25" s="2" t="s">
        <v>43</v>
      </c>
      <c r="BM25">
        <v>0</v>
      </c>
      <c r="BN25">
        <v>0</v>
      </c>
      <c r="BO25" s="2" t="s">
        <v>43</v>
      </c>
      <c r="BP25">
        <v>9600000</v>
      </c>
      <c r="BQ25" t="str">
        <f>(F25+I25+L25+O25+R25+U25+X25+AA25+AD25+AJ25+AM25+AS25+AV25+AY25+BE25+BH25+BK25+BN25)</f>
        <v>0</v>
      </c>
      <c r="BR25" s="2" t="str">
        <f>IFERROR(BQ25*100/BP25,0)</f>
        <v>0</v>
      </c>
      <c r="BU25">
        <v>0</v>
      </c>
      <c r="BV25">
        <v>4042938</v>
      </c>
      <c r="BW25">
        <v>0</v>
      </c>
      <c r="BX25">
        <v>0</v>
      </c>
      <c r="BY25">
        <v>-73902</v>
      </c>
      <c r="BZ25">
        <v>0</v>
      </c>
      <c r="CA25">
        <v>0</v>
      </c>
      <c r="CB25">
        <v>0</v>
      </c>
      <c r="CC25" t="str">
        <f>(BU25+BV25+BW25+BX25+BY25+BZ25+CA25+CB25)</f>
        <v>0</v>
      </c>
      <c r="CD25">
        <v>0</v>
      </c>
      <c r="CE25" t="str">
        <f>(BU25+BV25+BW25+BX25+BY25+BZ25+CA25+CB25)-CD25</f>
        <v>0</v>
      </c>
      <c r="CF25" t="str">
        <f>(BQ25-BP25)</f>
        <v>0</v>
      </c>
      <c r="CG25" t="str">
        <f>CE25-BW25+BZ25</f>
        <v>0</v>
      </c>
      <c r="CH25" t="str">
        <f>IFERROR(CE25*100/BP25,0)</f>
        <v>0</v>
      </c>
    </row>
    <row r="26" spans="1:86">
      <c r="A26" s="3"/>
      <c r="B26" s="2" t="s">
        <v>191</v>
      </c>
      <c r="C26" t="s">
        <v>192</v>
      </c>
      <c r="D26">
        <v>0</v>
      </c>
      <c r="E26">
        <v>0</v>
      </c>
      <c r="F26">
        <v>0</v>
      </c>
      <c r="G26" s="2" t="s">
        <v>43</v>
      </c>
      <c r="H26">
        <v>0</v>
      </c>
      <c r="I26">
        <v>0</v>
      </c>
      <c r="J26" s="2" t="s">
        <v>43</v>
      </c>
      <c r="K26">
        <v>0</v>
      </c>
      <c r="L26">
        <v>0</v>
      </c>
      <c r="M26" s="2" t="s">
        <v>43</v>
      </c>
      <c r="N26">
        <v>0</v>
      </c>
      <c r="O26">
        <v>0</v>
      </c>
      <c r="P26" s="2" t="s">
        <v>43</v>
      </c>
      <c r="Q26">
        <v>0</v>
      </c>
      <c r="R26">
        <v>0</v>
      </c>
      <c r="S26" s="2" t="s">
        <v>43</v>
      </c>
      <c r="T26">
        <v>0</v>
      </c>
      <c r="U26">
        <v>0</v>
      </c>
      <c r="V26" s="2" t="s">
        <v>43</v>
      </c>
      <c r="W26">
        <v>0</v>
      </c>
      <c r="X26">
        <v>0</v>
      </c>
      <c r="Y26" s="2" t="s">
        <v>43</v>
      </c>
      <c r="Z26">
        <v>0</v>
      </c>
      <c r="AA26">
        <v>0</v>
      </c>
      <c r="AB26" s="2" t="s">
        <v>43</v>
      </c>
      <c r="AC26">
        <v>0</v>
      </c>
      <c r="AD26">
        <v>0</v>
      </c>
      <c r="AE26" s="2" t="s">
        <v>43</v>
      </c>
      <c r="AI26">
        <v>0</v>
      </c>
      <c r="AJ26">
        <v>0</v>
      </c>
      <c r="AK26" s="2" t="s">
        <v>43</v>
      </c>
      <c r="AL26">
        <v>0</v>
      </c>
      <c r="AM26">
        <v>0</v>
      </c>
      <c r="AN26" s="2" t="s">
        <v>43</v>
      </c>
      <c r="AR26">
        <v>0</v>
      </c>
      <c r="AS26">
        <v>0</v>
      </c>
      <c r="AT26" s="2" t="s">
        <v>43</v>
      </c>
      <c r="AU26">
        <v>0</v>
      </c>
      <c r="AV26">
        <v>7646838</v>
      </c>
      <c r="AW26" s="2" t="s">
        <v>43</v>
      </c>
      <c r="AX26">
        <v>0</v>
      </c>
      <c r="AY26">
        <v>0</v>
      </c>
      <c r="AZ26" s="2" t="s">
        <v>43</v>
      </c>
      <c r="BD26">
        <v>0</v>
      </c>
      <c r="BE26">
        <v>0</v>
      </c>
      <c r="BF26" s="2" t="s">
        <v>43</v>
      </c>
      <c r="BG26">
        <v>0</v>
      </c>
      <c r="BH26">
        <v>0</v>
      </c>
      <c r="BI26" s="2" t="s">
        <v>43</v>
      </c>
      <c r="BJ26">
        <v>0</v>
      </c>
      <c r="BK26">
        <v>0</v>
      </c>
      <c r="BL26" s="2" t="s">
        <v>43</v>
      </c>
      <c r="BM26">
        <v>0</v>
      </c>
      <c r="BN26">
        <v>0</v>
      </c>
      <c r="BO26" s="2" t="s">
        <v>43</v>
      </c>
      <c r="BP26">
        <v>0</v>
      </c>
      <c r="BQ26" t="str">
        <f>(F26+I26+L26+O26+R26+U26+X26+AA26+AD26+AJ26+AM26+AS26+AV26+AY26+BE26+BH26+BK26+BN26)</f>
        <v>0</v>
      </c>
      <c r="BR26" s="2" t="str">
        <f>IFERROR(BQ26*100/BP26,0)</f>
        <v>0</v>
      </c>
      <c r="BU26">
        <v>0</v>
      </c>
      <c r="BV26">
        <v>7646838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 t="str">
        <f>(BU26+BV26+BW26+BX26+BY26+BZ26+CA26+CB26)</f>
        <v>0</v>
      </c>
      <c r="CD26">
        <v>0</v>
      </c>
      <c r="CE26" t="str">
        <f>(BU26+BV26+BW26+BX26+BY26+BZ26+CA26+CB26)-CD26</f>
        <v>0</v>
      </c>
      <c r="CF26" t="str">
        <f>(BQ26-BP26)</f>
        <v>0</v>
      </c>
      <c r="CG26" t="str">
        <f>CE26-BW26+BZ26</f>
        <v>0</v>
      </c>
      <c r="CH26" t="str">
        <f>IFERROR(CE26*100/BP26,0)</f>
        <v>0</v>
      </c>
    </row>
    <row r="27" spans="1:86">
      <c r="A27" s="7" t="s">
        <v>193</v>
      </c>
      <c r="B27" s="3"/>
      <c r="C27" s="3"/>
      <c r="D27" s="3">
        <v>1881500000</v>
      </c>
      <c r="E27" s="3">
        <v>4849991</v>
      </c>
      <c r="F27" s="3">
        <v>7945096</v>
      </c>
      <c r="G27" s="5" t="s">
        <v>194</v>
      </c>
      <c r="H27" s="3">
        <v>3199992</v>
      </c>
      <c r="I27" s="3">
        <v>3087832</v>
      </c>
      <c r="J27" s="5" t="s">
        <v>141</v>
      </c>
      <c r="K27" s="3">
        <v>32849998</v>
      </c>
      <c r="L27" s="3">
        <v>34790912</v>
      </c>
      <c r="M27" s="5" t="s">
        <v>195</v>
      </c>
      <c r="N27" s="3">
        <v>0</v>
      </c>
      <c r="O27" s="3">
        <v>440739</v>
      </c>
      <c r="P27" s="5" t="s">
        <v>43</v>
      </c>
      <c r="Q27" s="3">
        <v>964149992</v>
      </c>
      <c r="R27" s="3">
        <v>844106801</v>
      </c>
      <c r="S27" s="5" t="s">
        <v>196</v>
      </c>
      <c r="T27" s="3">
        <v>0</v>
      </c>
      <c r="U27" s="3">
        <v>0</v>
      </c>
      <c r="V27" s="5" t="s">
        <v>43</v>
      </c>
      <c r="W27" s="3">
        <v>22062000</v>
      </c>
      <c r="X27" s="3">
        <v>15329076</v>
      </c>
      <c r="Y27" s="5" t="s">
        <v>143</v>
      </c>
      <c r="Z27" s="3">
        <v>43140000</v>
      </c>
      <c r="AA27" s="3">
        <v>49848910</v>
      </c>
      <c r="AB27" s="5" t="s">
        <v>73</v>
      </c>
      <c r="AC27" s="3">
        <v>27340000</v>
      </c>
      <c r="AD27" s="3">
        <v>15116488</v>
      </c>
      <c r="AE27" s="5" t="s">
        <v>103</v>
      </c>
      <c r="AF27" s="3"/>
      <c r="AG27" s="3"/>
      <c r="AH27" s="3"/>
      <c r="AI27" s="3">
        <v>18270000</v>
      </c>
      <c r="AJ27" s="3">
        <v>8785743</v>
      </c>
      <c r="AK27" s="5" t="s">
        <v>81</v>
      </c>
      <c r="AL27" s="3">
        <v>162650000</v>
      </c>
      <c r="AM27" s="3">
        <v>111692708</v>
      </c>
      <c r="AN27" s="5" t="s">
        <v>143</v>
      </c>
      <c r="AO27" s="3"/>
      <c r="AP27" s="3"/>
      <c r="AQ27" s="3"/>
      <c r="AR27" s="3">
        <v>210390000</v>
      </c>
      <c r="AS27" s="3">
        <v>151566976</v>
      </c>
      <c r="AT27" s="5" t="s">
        <v>197</v>
      </c>
      <c r="AU27" s="3">
        <v>112800000</v>
      </c>
      <c r="AV27" s="3">
        <v>69680845</v>
      </c>
      <c r="AW27" s="5" t="s">
        <v>198</v>
      </c>
      <c r="AX27" s="3">
        <v>0</v>
      </c>
      <c r="AY27" s="3">
        <v>197314119</v>
      </c>
      <c r="AZ27" s="5" t="s">
        <v>43</v>
      </c>
      <c r="BA27" s="3"/>
      <c r="BB27" s="3"/>
      <c r="BC27" s="3"/>
      <c r="BD27" s="3">
        <v>0</v>
      </c>
      <c r="BE27" s="3">
        <v>0</v>
      </c>
      <c r="BF27" s="5" t="s">
        <v>43</v>
      </c>
      <c r="BG27" s="3">
        <v>0</v>
      </c>
      <c r="BH27" s="3">
        <v>0</v>
      </c>
      <c r="BI27" s="5" t="s">
        <v>43</v>
      </c>
      <c r="BJ27" s="3">
        <v>0</v>
      </c>
      <c r="BK27" s="3">
        <v>1938306</v>
      </c>
      <c r="BL27" s="5" t="s">
        <v>43</v>
      </c>
      <c r="BM27" s="3">
        <v>99340000</v>
      </c>
      <c r="BN27" s="3">
        <v>36959612</v>
      </c>
      <c r="BO27" s="5" t="s">
        <v>54</v>
      </c>
      <c r="BP27" s="3">
        <v>1881500000</v>
      </c>
      <c r="BQ27" s="3" t="str">
        <f>(F27+I27+L27+O27+R27+U27+X27+AA27+AD27+AJ27+AM27+AS27+AV27+AY27+BE27+BH27+BK27+BN27)</f>
        <v>0</v>
      </c>
      <c r="BR27" s="3" t="str">
        <f>IFERROR(BQ27*100/BP27,0)</f>
        <v>0</v>
      </c>
      <c r="BT27" s="6"/>
      <c r="BU27" s="6" t="str">
        <f>SUM(BU7:BU26)</f>
        <v>0</v>
      </c>
      <c r="BV27" s="6" t="str">
        <f>SUM(BV7:BV26)</f>
        <v>0</v>
      </c>
      <c r="BW27" s="6" t="str">
        <f>SUM(BW7:BW26)</f>
        <v>0</v>
      </c>
      <c r="BX27" s="6" t="str">
        <f>SUM(BX7:BX26)</f>
        <v>0</v>
      </c>
      <c r="BY27" s="6" t="str">
        <f>SUM(BY7:BY26)</f>
        <v>0</v>
      </c>
      <c r="BZ27" s="6" t="str">
        <f>SUM(BZ7:BZ26)</f>
        <v>0</v>
      </c>
      <c r="CA27" s="6" t="str">
        <f>SUM(CA7:CA26)</f>
        <v>0</v>
      </c>
      <c r="CB27" s="6" t="str">
        <f>SUM(CB7:CB26)</f>
        <v>0</v>
      </c>
      <c r="CC27" s="6" t="str">
        <f>SUM(CC7:CC26)</f>
        <v>0</v>
      </c>
      <c r="CD27" s="6" t="str">
        <f>SUM(CD7:CD26)</f>
        <v>0</v>
      </c>
      <c r="CE27" s="6" t="str">
        <f>SUM(CE7:CE26)</f>
        <v>0</v>
      </c>
      <c r="CF27" s="6" t="str">
        <f>SUM(CF7:CF26)</f>
        <v>0</v>
      </c>
      <c r="CG27" s="6" t="str">
        <f>SUM(CG7:CG26)</f>
        <v>0</v>
      </c>
      <c r="CH27" s="6" t="str">
        <f>IFERROR(CE27*100/BP27,0)</f>
        <v>0</v>
      </c>
    </row>
    <row r="29" spans="1:86">
      <c r="A29" s="4" t="s">
        <v>199</v>
      </c>
      <c r="B29" s="2" t="s">
        <v>200</v>
      </c>
      <c r="C29" t="s">
        <v>201</v>
      </c>
      <c r="D29">
        <v>255900000</v>
      </c>
      <c r="E29">
        <v>474703</v>
      </c>
      <c r="F29">
        <v>62606</v>
      </c>
      <c r="G29" s="2" t="s">
        <v>202</v>
      </c>
      <c r="H29">
        <v>266297</v>
      </c>
      <c r="I29">
        <v>0</v>
      </c>
      <c r="J29" s="2" t="s">
        <v>43</v>
      </c>
      <c r="K29">
        <v>188353144</v>
      </c>
      <c r="L29">
        <v>202377446</v>
      </c>
      <c r="M29" s="2" t="s">
        <v>61</v>
      </c>
      <c r="N29">
        <v>13465374</v>
      </c>
      <c r="O29">
        <v>18985062</v>
      </c>
      <c r="P29" s="2" t="s">
        <v>203</v>
      </c>
      <c r="Q29">
        <v>13766405</v>
      </c>
      <c r="R29">
        <v>14464153</v>
      </c>
      <c r="S29" s="2" t="s">
        <v>48</v>
      </c>
      <c r="T29">
        <v>497859</v>
      </c>
      <c r="U29">
        <v>455501</v>
      </c>
      <c r="V29" s="2" t="s">
        <v>139</v>
      </c>
      <c r="W29">
        <v>600000</v>
      </c>
      <c r="X29">
        <v>936108</v>
      </c>
      <c r="Y29" s="2" t="s">
        <v>204</v>
      </c>
      <c r="Z29">
        <v>700000</v>
      </c>
      <c r="AA29">
        <v>366708</v>
      </c>
      <c r="AB29" s="2" t="s">
        <v>92</v>
      </c>
      <c r="AC29">
        <v>400000</v>
      </c>
      <c r="AD29">
        <v>15885</v>
      </c>
      <c r="AE29" s="2" t="s">
        <v>205</v>
      </c>
      <c r="AI29">
        <v>4750000</v>
      </c>
      <c r="AJ29">
        <v>3279076</v>
      </c>
      <c r="AK29" s="2" t="s">
        <v>143</v>
      </c>
      <c r="AL29">
        <v>800000</v>
      </c>
      <c r="AM29">
        <v>684163</v>
      </c>
      <c r="AN29" s="2" t="s">
        <v>142</v>
      </c>
      <c r="AR29">
        <v>1200000</v>
      </c>
      <c r="AS29">
        <v>1105533</v>
      </c>
      <c r="AT29" s="2" t="s">
        <v>163</v>
      </c>
      <c r="AU29">
        <v>16800000</v>
      </c>
      <c r="AV29">
        <v>14479521</v>
      </c>
      <c r="AW29" s="2" t="s">
        <v>142</v>
      </c>
      <c r="AX29">
        <v>0</v>
      </c>
      <c r="AY29">
        <v>9455613</v>
      </c>
      <c r="AZ29" s="2" t="s">
        <v>43</v>
      </c>
      <c r="BD29">
        <v>0</v>
      </c>
      <c r="BE29">
        <v>0</v>
      </c>
      <c r="BF29" s="2" t="s">
        <v>43</v>
      </c>
      <c r="BG29">
        <v>0</v>
      </c>
      <c r="BH29">
        <v>411374</v>
      </c>
      <c r="BI29" s="2" t="s">
        <v>43</v>
      </c>
      <c r="BJ29">
        <v>0</v>
      </c>
      <c r="BK29">
        <v>0</v>
      </c>
      <c r="BL29" s="2" t="s">
        <v>43</v>
      </c>
      <c r="BM29">
        <v>600000</v>
      </c>
      <c r="BN29">
        <v>231658</v>
      </c>
      <c r="BO29" s="2" t="s">
        <v>86</v>
      </c>
      <c r="BP29">
        <v>255900000</v>
      </c>
      <c r="BQ29" t="str">
        <f>(F29+I29+L29+O29+R29+U29+X29+AA29+AD29+AJ29+AM29+AS29+AV29+AY29+BE29+BH29+BK29+BN29)</f>
        <v>0</v>
      </c>
      <c r="BR29" s="2" t="str">
        <f>IFERROR(BQ29*100/BP29,0)</f>
        <v>0</v>
      </c>
      <c r="BU29">
        <v>272635393</v>
      </c>
      <c r="BV29">
        <v>0</v>
      </c>
      <c r="BW29">
        <v>0</v>
      </c>
      <c r="BX29">
        <v>-5324986</v>
      </c>
      <c r="BY29">
        <v>0</v>
      </c>
      <c r="BZ29">
        <v>0</v>
      </c>
      <c r="CA29">
        <v>0</v>
      </c>
      <c r="CB29">
        <v>0</v>
      </c>
      <c r="CC29" t="str">
        <f>(BU29+BV29+BW29+BX29+BY29+BZ29+CA29+CB29)</f>
        <v>0</v>
      </c>
      <c r="CD29">
        <v>0</v>
      </c>
      <c r="CE29" t="str">
        <f>(BU29+BV29+BW29+BX29+BY29+BZ29+CA29+CB29)-CD29</f>
        <v>0</v>
      </c>
      <c r="CF29" t="str">
        <f>(BQ29-BP29)</f>
        <v>0</v>
      </c>
      <c r="CG29" t="str">
        <f>CE29-BW29+BZ29</f>
        <v>0</v>
      </c>
      <c r="CH29" t="str">
        <f>IFERROR(CE29*100/BP29,0)</f>
        <v>0</v>
      </c>
    </row>
    <row r="30" spans="1:86">
      <c r="A30" s="3"/>
      <c r="B30" s="2" t="s">
        <v>206</v>
      </c>
      <c r="C30" t="s">
        <v>207</v>
      </c>
      <c r="D30">
        <v>211600000</v>
      </c>
      <c r="E30">
        <v>392525</v>
      </c>
      <c r="F30">
        <v>32492</v>
      </c>
      <c r="G30" s="2" t="s">
        <v>208</v>
      </c>
      <c r="H30">
        <v>220197</v>
      </c>
      <c r="I30">
        <v>19766</v>
      </c>
      <c r="J30" s="2" t="s">
        <v>111</v>
      </c>
      <c r="K30">
        <v>155746484</v>
      </c>
      <c r="L30">
        <v>53200068</v>
      </c>
      <c r="M30" s="2" t="s">
        <v>209</v>
      </c>
      <c r="N30">
        <v>11134322</v>
      </c>
      <c r="O30">
        <v>4260066</v>
      </c>
      <c r="P30" s="2" t="s">
        <v>170</v>
      </c>
      <c r="Q30">
        <v>11383241</v>
      </c>
      <c r="R30">
        <v>4744779</v>
      </c>
      <c r="S30" s="2" t="s">
        <v>64</v>
      </c>
      <c r="T30">
        <v>411673</v>
      </c>
      <c r="U30">
        <v>0</v>
      </c>
      <c r="V30" s="2" t="s">
        <v>43</v>
      </c>
      <c r="W30">
        <v>600000</v>
      </c>
      <c r="X30">
        <v>230925</v>
      </c>
      <c r="Y30" s="2" t="s">
        <v>170</v>
      </c>
      <c r="Z30">
        <v>450000</v>
      </c>
      <c r="AA30">
        <v>57122</v>
      </c>
      <c r="AB30" s="2" t="s">
        <v>202</v>
      </c>
      <c r="AC30">
        <v>300000</v>
      </c>
      <c r="AD30">
        <v>12800</v>
      </c>
      <c r="AE30" s="2" t="s">
        <v>205</v>
      </c>
      <c r="AI30">
        <v>2950000</v>
      </c>
      <c r="AJ30">
        <v>1047342</v>
      </c>
      <c r="AK30" s="2" t="s">
        <v>157</v>
      </c>
      <c r="AL30">
        <v>850000</v>
      </c>
      <c r="AM30">
        <v>105470</v>
      </c>
      <c r="AN30" s="2" t="s">
        <v>84</v>
      </c>
      <c r="AR30">
        <v>1200000</v>
      </c>
      <c r="AS30">
        <v>69390</v>
      </c>
      <c r="AT30" s="2" t="s">
        <v>190</v>
      </c>
      <c r="AU30">
        <v>11800000</v>
      </c>
      <c r="AV30">
        <v>4509313</v>
      </c>
      <c r="AW30" s="2" t="s">
        <v>170</v>
      </c>
      <c r="AX30">
        <v>0</v>
      </c>
      <c r="AY30">
        <v>2308930</v>
      </c>
      <c r="AZ30" s="2" t="s">
        <v>43</v>
      </c>
      <c r="BD30">
        <v>0</v>
      </c>
      <c r="BE30">
        <v>0</v>
      </c>
      <c r="BF30" s="2" t="s">
        <v>43</v>
      </c>
      <c r="BG30">
        <v>0</v>
      </c>
      <c r="BH30">
        <v>106620</v>
      </c>
      <c r="BI30" s="2" t="s">
        <v>43</v>
      </c>
      <c r="BJ30">
        <v>0</v>
      </c>
      <c r="BK30">
        <v>0</v>
      </c>
      <c r="BL30" s="2" t="s">
        <v>43</v>
      </c>
      <c r="BM30">
        <v>800000</v>
      </c>
      <c r="BN30">
        <v>212340</v>
      </c>
      <c r="BO30" s="2" t="s">
        <v>210</v>
      </c>
      <c r="BP30">
        <v>211600000</v>
      </c>
      <c r="BQ30" t="str">
        <f>(F30+I30+L30+O30+R30+U30+X30+AA30+AD30+AJ30+AM30+AS30+AV30+AY30+BE30+BH30+BK30+BN30)</f>
        <v>0</v>
      </c>
      <c r="BR30" s="2" t="str">
        <f>IFERROR(BQ30*100/BP30,0)</f>
        <v>0</v>
      </c>
      <c r="BU30">
        <v>57997317</v>
      </c>
      <c r="BV30">
        <v>14266891</v>
      </c>
      <c r="BW30">
        <v>0</v>
      </c>
      <c r="BX30">
        <v>-890546</v>
      </c>
      <c r="BY30">
        <v>-437810</v>
      </c>
      <c r="BZ30">
        <v>0</v>
      </c>
      <c r="CA30">
        <v>0</v>
      </c>
      <c r="CB30">
        <v>0</v>
      </c>
      <c r="CC30" t="str">
        <f>(BU30+BV30+BW30+BX30+BY30+BZ30+CA30+CB30)</f>
        <v>0</v>
      </c>
      <c r="CD30">
        <v>0</v>
      </c>
      <c r="CE30" t="str">
        <f>(BU30+BV30+BW30+BX30+BY30+BZ30+CA30+CB30)-CD30</f>
        <v>0</v>
      </c>
      <c r="CF30" t="str">
        <f>(BQ30-BP30)</f>
        <v>0</v>
      </c>
      <c r="CG30" t="str">
        <f>CE30-BW30+BZ30</f>
        <v>0</v>
      </c>
      <c r="CH30" t="str">
        <f>IFERROR(CE30*100/BP30,0)</f>
        <v>0</v>
      </c>
    </row>
    <row r="31" spans="1:86">
      <c r="A31" s="3"/>
      <c r="B31" s="2" t="s">
        <v>211</v>
      </c>
      <c r="C31" t="s">
        <v>212</v>
      </c>
      <c r="D31">
        <v>174400000</v>
      </c>
      <c r="E31">
        <v>323518</v>
      </c>
      <c r="F31">
        <v>39057</v>
      </c>
      <c r="G31" s="2" t="s">
        <v>84</v>
      </c>
      <c r="H31">
        <v>181485</v>
      </c>
      <c r="I31">
        <v>0</v>
      </c>
      <c r="J31" s="2" t="s">
        <v>43</v>
      </c>
      <c r="K31">
        <v>128365722</v>
      </c>
      <c r="L31">
        <v>145862852</v>
      </c>
      <c r="M31" s="2" t="s">
        <v>213</v>
      </c>
      <c r="N31">
        <v>9176870</v>
      </c>
      <c r="O31">
        <v>12068640</v>
      </c>
      <c r="P31" s="2" t="s">
        <v>164</v>
      </c>
      <c r="Q31">
        <v>9382028</v>
      </c>
      <c r="R31">
        <v>6789829</v>
      </c>
      <c r="S31" s="2" t="s">
        <v>197</v>
      </c>
      <c r="T31">
        <v>339299</v>
      </c>
      <c r="U31">
        <v>62775</v>
      </c>
      <c r="V31" s="2" t="s">
        <v>75</v>
      </c>
      <c r="W31">
        <v>600000</v>
      </c>
      <c r="X31">
        <v>147131</v>
      </c>
      <c r="Y31" s="2" t="s">
        <v>49</v>
      </c>
      <c r="Z31">
        <v>300000</v>
      </c>
      <c r="AA31">
        <v>319440</v>
      </c>
      <c r="AB31" s="2" t="s">
        <v>195</v>
      </c>
      <c r="AC31">
        <v>300000</v>
      </c>
      <c r="AD31">
        <v>0</v>
      </c>
      <c r="AE31" s="2" t="s">
        <v>43</v>
      </c>
      <c r="AI31">
        <v>1700000</v>
      </c>
      <c r="AJ31">
        <v>1985478</v>
      </c>
      <c r="AK31" s="2" t="s">
        <v>214</v>
      </c>
      <c r="AL31">
        <v>400000</v>
      </c>
      <c r="AM31">
        <v>564461</v>
      </c>
      <c r="AN31" s="2" t="s">
        <v>203</v>
      </c>
      <c r="AR31">
        <v>550000</v>
      </c>
      <c r="AS31">
        <v>726626</v>
      </c>
      <c r="AT31" s="2" t="s">
        <v>164</v>
      </c>
      <c r="AU31">
        <v>9800000</v>
      </c>
      <c r="AV31">
        <v>10396791</v>
      </c>
      <c r="AW31" s="2" t="s">
        <v>195</v>
      </c>
      <c r="AX31">
        <v>0</v>
      </c>
      <c r="AY31">
        <v>4572932</v>
      </c>
      <c r="AZ31" s="2" t="s">
        <v>43</v>
      </c>
      <c r="BD31">
        <v>0</v>
      </c>
      <c r="BE31">
        <v>0</v>
      </c>
      <c r="BF31" s="2" t="s">
        <v>43</v>
      </c>
      <c r="BG31">
        <v>0</v>
      </c>
      <c r="BH31">
        <v>0</v>
      </c>
      <c r="BI31" s="2" t="s">
        <v>43</v>
      </c>
      <c r="BJ31">
        <v>0</v>
      </c>
      <c r="BK31">
        <v>0</v>
      </c>
      <c r="BL31" s="2" t="s">
        <v>43</v>
      </c>
      <c r="BM31">
        <v>400000</v>
      </c>
      <c r="BN31">
        <v>212710</v>
      </c>
      <c r="BO31" s="2" t="s">
        <v>108</v>
      </c>
      <c r="BP31">
        <v>174400000</v>
      </c>
      <c r="BQ31" t="str">
        <f>(F31+I31+L31+O31+R31+U31+X31+AA31+AD31+AJ31+AM31+AS31+AV31+AY31+BE31+BH31+BK31+BN31)</f>
        <v>0</v>
      </c>
      <c r="BR31" s="2" t="str">
        <f>IFERROR(BQ31*100/BP31,0)</f>
        <v>0</v>
      </c>
      <c r="BU31">
        <v>187838517</v>
      </c>
      <c r="BV31">
        <v>0</v>
      </c>
      <c r="BW31">
        <v>0</v>
      </c>
      <c r="BX31">
        <v>-4089795</v>
      </c>
      <c r="BY31">
        <v>0</v>
      </c>
      <c r="BZ31">
        <v>0</v>
      </c>
      <c r="CA31">
        <v>0</v>
      </c>
      <c r="CB31">
        <v>0</v>
      </c>
      <c r="CC31" t="str">
        <f>(BU31+BV31+BW31+BX31+BY31+BZ31+CA31+CB31)</f>
        <v>0</v>
      </c>
      <c r="CD31">
        <v>0</v>
      </c>
      <c r="CE31" t="str">
        <f>(BU31+BV31+BW31+BX31+BY31+BZ31+CA31+CB31)-CD31</f>
        <v>0</v>
      </c>
      <c r="CF31" t="str">
        <f>(BQ31-BP31)</f>
        <v>0</v>
      </c>
      <c r="CG31" t="str">
        <f>CE31-BW31+BZ31</f>
        <v>0</v>
      </c>
      <c r="CH31" t="str">
        <f>IFERROR(CE31*100/BP31,0)</f>
        <v>0</v>
      </c>
    </row>
    <row r="32" spans="1:86">
      <c r="A32" s="3"/>
      <c r="B32" s="2" t="s">
        <v>215</v>
      </c>
      <c r="C32" t="s">
        <v>216</v>
      </c>
      <c r="D32">
        <v>202200000</v>
      </c>
      <c r="E32">
        <v>375088</v>
      </c>
      <c r="F32">
        <v>182724</v>
      </c>
      <c r="G32" s="2" t="s">
        <v>130</v>
      </c>
      <c r="H32">
        <v>210415</v>
      </c>
      <c r="I32">
        <v>0</v>
      </c>
      <c r="J32" s="2" t="s">
        <v>43</v>
      </c>
      <c r="K32">
        <v>148827689</v>
      </c>
      <c r="L32">
        <v>168834434</v>
      </c>
      <c r="M32" s="2" t="s">
        <v>217</v>
      </c>
      <c r="N32">
        <v>10639697</v>
      </c>
      <c r="O32">
        <v>14331357</v>
      </c>
      <c r="P32" s="2" t="s">
        <v>218</v>
      </c>
      <c r="Q32">
        <v>10877558</v>
      </c>
      <c r="R32">
        <v>8531104</v>
      </c>
      <c r="S32" s="2" t="s">
        <v>219</v>
      </c>
      <c r="T32">
        <v>393385</v>
      </c>
      <c r="U32">
        <v>522334</v>
      </c>
      <c r="V32" s="2" t="s">
        <v>220</v>
      </c>
      <c r="W32">
        <v>600000</v>
      </c>
      <c r="X32">
        <v>208932</v>
      </c>
      <c r="Y32" s="2" t="s">
        <v>138</v>
      </c>
      <c r="Z32">
        <v>700000</v>
      </c>
      <c r="AA32">
        <v>201592</v>
      </c>
      <c r="AB32" s="2" t="s">
        <v>159</v>
      </c>
      <c r="AC32">
        <v>300000</v>
      </c>
      <c r="AD32">
        <v>238426</v>
      </c>
      <c r="AE32" s="2" t="s">
        <v>63</v>
      </c>
      <c r="AI32">
        <v>2550000</v>
      </c>
      <c r="AJ32">
        <v>1737651</v>
      </c>
      <c r="AK32" s="2" t="s">
        <v>151</v>
      </c>
      <c r="AL32">
        <v>700000</v>
      </c>
      <c r="AM32">
        <v>403375</v>
      </c>
      <c r="AN32" s="2" t="s">
        <v>144</v>
      </c>
      <c r="AR32">
        <v>950000</v>
      </c>
      <c r="AS32">
        <v>621957</v>
      </c>
      <c r="AT32" s="2" t="s">
        <v>221</v>
      </c>
      <c r="AU32">
        <v>13200000</v>
      </c>
      <c r="AV32">
        <v>10711648</v>
      </c>
      <c r="AW32" s="2" t="s">
        <v>77</v>
      </c>
      <c r="AX32">
        <v>0</v>
      </c>
      <c r="AY32">
        <v>3229295</v>
      </c>
      <c r="AZ32" s="2" t="s">
        <v>43</v>
      </c>
      <c r="BD32">
        <v>0</v>
      </c>
      <c r="BE32">
        <v>0</v>
      </c>
      <c r="BF32" s="2" t="s">
        <v>43</v>
      </c>
      <c r="BG32">
        <v>0</v>
      </c>
      <c r="BH32">
        <v>47481</v>
      </c>
      <c r="BI32" s="2" t="s">
        <v>43</v>
      </c>
      <c r="BJ32">
        <v>0</v>
      </c>
      <c r="BK32">
        <v>35588</v>
      </c>
      <c r="BL32" s="2" t="s">
        <v>43</v>
      </c>
      <c r="BM32">
        <v>400000</v>
      </c>
      <c r="BN32">
        <v>165330</v>
      </c>
      <c r="BO32" s="2" t="s">
        <v>171</v>
      </c>
      <c r="BP32">
        <v>202200000</v>
      </c>
      <c r="BQ32" t="str">
        <f>(F32+I32+L32+O32+R32+U32+X32+AA32+AD32+AJ32+AM32+AS32+AV32+AY32+BE32+BH32+BK32+BN32)</f>
        <v>0</v>
      </c>
      <c r="BR32" s="2" t="str">
        <f>IFERROR(BQ32*100/BP32,0)</f>
        <v>0</v>
      </c>
      <c r="BU32">
        <v>216106490</v>
      </c>
      <c r="BV32">
        <v>0</v>
      </c>
      <c r="BW32">
        <v>0</v>
      </c>
      <c r="BX32">
        <v>-6103262</v>
      </c>
      <c r="BY32">
        <v>0</v>
      </c>
      <c r="BZ32">
        <v>0</v>
      </c>
      <c r="CA32">
        <v>0</v>
      </c>
      <c r="CB32">
        <v>0</v>
      </c>
      <c r="CC32" t="str">
        <f>(BU32+BV32+BW32+BX32+BY32+BZ32+CA32+CB32)</f>
        <v>0</v>
      </c>
      <c r="CD32">
        <v>0</v>
      </c>
      <c r="CE32" t="str">
        <f>(BU32+BV32+BW32+BX32+BY32+BZ32+CA32+CB32)-CD32</f>
        <v>0</v>
      </c>
      <c r="CF32" t="str">
        <f>(BQ32-BP32)</f>
        <v>0</v>
      </c>
      <c r="CG32" t="str">
        <f>CE32-BW32+BZ32</f>
        <v>0</v>
      </c>
      <c r="CH32" t="str">
        <f>IFERROR(CE32*100/BP32,0)</f>
        <v>0</v>
      </c>
    </row>
    <row r="33" spans="1:86">
      <c r="A33" s="3"/>
      <c r="B33" s="2" t="s">
        <v>222</v>
      </c>
      <c r="C33" t="s">
        <v>223</v>
      </c>
      <c r="D33">
        <v>156100000</v>
      </c>
      <c r="E33">
        <v>289571</v>
      </c>
      <c r="F33">
        <v>14197</v>
      </c>
      <c r="G33" s="2" t="s">
        <v>104</v>
      </c>
      <c r="H33">
        <v>162442</v>
      </c>
      <c r="I33">
        <v>0</v>
      </c>
      <c r="J33" s="2" t="s">
        <v>43</v>
      </c>
      <c r="K33">
        <v>114896154</v>
      </c>
      <c r="L33">
        <v>119676586</v>
      </c>
      <c r="M33" s="2" t="s">
        <v>180</v>
      </c>
      <c r="N33">
        <v>8213930</v>
      </c>
      <c r="O33">
        <v>11941579</v>
      </c>
      <c r="P33" s="2" t="s">
        <v>60</v>
      </c>
      <c r="Q33">
        <v>8397561</v>
      </c>
      <c r="R33">
        <v>7818369</v>
      </c>
      <c r="S33" s="2" t="s">
        <v>140</v>
      </c>
      <c r="T33">
        <v>303696</v>
      </c>
      <c r="U33">
        <v>103202</v>
      </c>
      <c r="V33" s="2" t="s">
        <v>209</v>
      </c>
      <c r="W33">
        <v>600000</v>
      </c>
      <c r="X33">
        <v>297967</v>
      </c>
      <c r="Y33" s="2" t="s">
        <v>179</v>
      </c>
      <c r="Z33">
        <v>700000</v>
      </c>
      <c r="AA33">
        <v>124907</v>
      </c>
      <c r="AB33" s="2" t="s">
        <v>58</v>
      </c>
      <c r="AC33">
        <v>250000</v>
      </c>
      <c r="AD33">
        <v>0</v>
      </c>
      <c r="AE33" s="2" t="s">
        <v>43</v>
      </c>
      <c r="AI33">
        <v>2500000</v>
      </c>
      <c r="AJ33">
        <v>2417006</v>
      </c>
      <c r="AK33" s="2" t="s">
        <v>224</v>
      </c>
      <c r="AL33">
        <v>500000</v>
      </c>
      <c r="AM33">
        <v>376156</v>
      </c>
      <c r="AN33" s="2" t="s">
        <v>76</v>
      </c>
      <c r="AR33">
        <v>550000</v>
      </c>
      <c r="AS33">
        <v>105311</v>
      </c>
      <c r="AT33" s="2" t="s">
        <v>75</v>
      </c>
      <c r="AU33">
        <v>9600000</v>
      </c>
      <c r="AV33">
        <v>10138439</v>
      </c>
      <c r="AW33" s="2" t="s">
        <v>195</v>
      </c>
      <c r="AX33">
        <v>0</v>
      </c>
      <c r="AY33">
        <v>5363145</v>
      </c>
      <c r="AZ33" s="2" t="s">
        <v>43</v>
      </c>
      <c r="BD33">
        <v>0</v>
      </c>
      <c r="BE33">
        <v>0</v>
      </c>
      <c r="BF33" s="2" t="s">
        <v>43</v>
      </c>
      <c r="BG33">
        <v>0</v>
      </c>
      <c r="BH33">
        <v>94108</v>
      </c>
      <c r="BI33" s="2" t="s">
        <v>43</v>
      </c>
      <c r="BJ33">
        <v>0</v>
      </c>
      <c r="BK33">
        <v>13686</v>
      </c>
      <c r="BL33" s="2" t="s">
        <v>43</v>
      </c>
      <c r="BM33">
        <v>300000</v>
      </c>
      <c r="BN33">
        <v>154200</v>
      </c>
      <c r="BO33" s="2" t="s">
        <v>96</v>
      </c>
      <c r="BP33">
        <v>156100000</v>
      </c>
      <c r="BQ33" t="str">
        <f>(F33+I33+L33+O33+R33+U33+X33+AA33+AD33+AJ33+AM33+AS33+AV33+AY33+BE33+BH33+BK33+BN33)</f>
        <v>0</v>
      </c>
      <c r="BR33" s="2" t="str">
        <f>IFERROR(BQ33*100/BP33,0)</f>
        <v>0</v>
      </c>
      <c r="BU33">
        <v>161113961</v>
      </c>
      <c r="BV33">
        <v>0</v>
      </c>
      <c r="BW33">
        <v>0</v>
      </c>
      <c r="BX33">
        <v>-2475103</v>
      </c>
      <c r="BY33">
        <v>0</v>
      </c>
      <c r="BZ33">
        <v>0</v>
      </c>
      <c r="CA33">
        <v>0</v>
      </c>
      <c r="CB33">
        <v>0</v>
      </c>
      <c r="CC33" t="str">
        <f>(BU33+BV33+BW33+BX33+BY33+BZ33+CA33+CB33)</f>
        <v>0</v>
      </c>
      <c r="CD33">
        <v>0</v>
      </c>
      <c r="CE33" t="str">
        <f>(BU33+BV33+BW33+BX33+BY33+BZ33+CA33+CB33)-CD33</f>
        <v>0</v>
      </c>
      <c r="CF33" t="str">
        <f>(BQ33-BP33)</f>
        <v>0</v>
      </c>
      <c r="CG33" t="str">
        <f>CE33-BW33+BZ33</f>
        <v>0</v>
      </c>
      <c r="CH33" t="str">
        <f>IFERROR(CE33*100/BP33,0)</f>
        <v>0</v>
      </c>
    </row>
    <row r="34" spans="1:86">
      <c r="A34" s="3"/>
      <c r="B34" s="2" t="s">
        <v>225</v>
      </c>
      <c r="C34" t="s">
        <v>226</v>
      </c>
      <c r="D34">
        <v>104900000</v>
      </c>
      <c r="E34">
        <v>194593</v>
      </c>
      <c r="F34">
        <v>39677</v>
      </c>
      <c r="G34" s="2" t="s">
        <v>149</v>
      </c>
      <c r="H34">
        <v>109162</v>
      </c>
      <c r="I34">
        <v>0</v>
      </c>
      <c r="J34" s="2" t="s">
        <v>43</v>
      </c>
      <c r="K34">
        <v>77210804</v>
      </c>
      <c r="L34">
        <v>79509389</v>
      </c>
      <c r="M34" s="2" t="s">
        <v>227</v>
      </c>
      <c r="N34">
        <v>5519803</v>
      </c>
      <c r="O34">
        <v>9852259</v>
      </c>
      <c r="P34" s="2" t="s">
        <v>228</v>
      </c>
      <c r="Q34">
        <v>5643204</v>
      </c>
      <c r="R34">
        <v>5769170</v>
      </c>
      <c r="S34" s="2" t="s">
        <v>229</v>
      </c>
      <c r="T34">
        <v>204085</v>
      </c>
      <c r="U34">
        <v>172501</v>
      </c>
      <c r="V34" s="2" t="s">
        <v>102</v>
      </c>
      <c r="W34">
        <v>400000</v>
      </c>
      <c r="X34">
        <v>219252</v>
      </c>
      <c r="Y34" s="2" t="s">
        <v>103</v>
      </c>
      <c r="Z34">
        <v>490000</v>
      </c>
      <c r="AA34">
        <v>154178</v>
      </c>
      <c r="AB34" s="2" t="s">
        <v>93</v>
      </c>
      <c r="AC34">
        <v>200000</v>
      </c>
      <c r="AD34">
        <v>0</v>
      </c>
      <c r="AE34" s="2" t="s">
        <v>43</v>
      </c>
      <c r="AI34">
        <v>900000</v>
      </c>
      <c r="AJ34">
        <v>1384703</v>
      </c>
      <c r="AK34" s="2" t="s">
        <v>230</v>
      </c>
      <c r="AL34">
        <v>800000</v>
      </c>
      <c r="AM34">
        <v>276151</v>
      </c>
      <c r="AN34" s="2" t="s">
        <v>138</v>
      </c>
      <c r="AR34">
        <v>450000</v>
      </c>
      <c r="AS34">
        <v>448220</v>
      </c>
      <c r="AT34" s="2" t="s">
        <v>65</v>
      </c>
      <c r="AU34">
        <v>5600000</v>
      </c>
      <c r="AV34">
        <v>6140667</v>
      </c>
      <c r="AW34" s="2" t="s">
        <v>178</v>
      </c>
      <c r="AX34">
        <v>0</v>
      </c>
      <c r="AY34">
        <v>2946407</v>
      </c>
      <c r="AZ34" s="2" t="s">
        <v>43</v>
      </c>
      <c r="BD34">
        <v>0</v>
      </c>
      <c r="BE34">
        <v>0</v>
      </c>
      <c r="BF34" s="2" t="s">
        <v>43</v>
      </c>
      <c r="BG34">
        <v>0</v>
      </c>
      <c r="BH34">
        <v>0</v>
      </c>
      <c r="BI34" s="2" t="s">
        <v>43</v>
      </c>
      <c r="BJ34">
        <v>0</v>
      </c>
      <c r="BK34">
        <v>0</v>
      </c>
      <c r="BL34" s="2" t="s">
        <v>43</v>
      </c>
      <c r="BM34">
        <v>300000</v>
      </c>
      <c r="BN34">
        <v>82800</v>
      </c>
      <c r="BO34" s="2" t="s">
        <v>74</v>
      </c>
      <c r="BP34">
        <v>104900000</v>
      </c>
      <c r="BQ34" t="str">
        <f>(F34+I34+L34+O34+R34+U34+X34+AA34+AD34+AJ34+AM34+AS34+AV34+AY34+BE34+BH34+BK34+BN34)</f>
        <v>0</v>
      </c>
      <c r="BR34" s="2" t="str">
        <f>IFERROR(BQ34*100/BP34,0)</f>
        <v>0</v>
      </c>
      <c r="BU34">
        <v>110319190</v>
      </c>
      <c r="BV34">
        <v>0</v>
      </c>
      <c r="BW34">
        <v>0</v>
      </c>
      <c r="BX34">
        <v>-3323816</v>
      </c>
      <c r="BY34">
        <v>0</v>
      </c>
      <c r="BZ34">
        <v>0</v>
      </c>
      <c r="CA34">
        <v>0</v>
      </c>
      <c r="CB34">
        <v>0</v>
      </c>
      <c r="CC34" t="str">
        <f>(BU34+BV34+BW34+BX34+BY34+BZ34+CA34+CB34)</f>
        <v>0</v>
      </c>
      <c r="CD34">
        <v>0</v>
      </c>
      <c r="CE34" t="str">
        <f>(BU34+BV34+BW34+BX34+BY34+BZ34+CA34+CB34)-CD34</f>
        <v>0</v>
      </c>
      <c r="CF34" t="str">
        <f>(BQ34-BP34)</f>
        <v>0</v>
      </c>
      <c r="CG34" t="str">
        <f>CE34-BW34+BZ34</f>
        <v>0</v>
      </c>
      <c r="CH34" t="str">
        <f>IFERROR(CE34*100/BP34,0)</f>
        <v>0</v>
      </c>
    </row>
    <row r="35" spans="1:86">
      <c r="A35" s="7" t="s">
        <v>231</v>
      </c>
      <c r="B35" s="3"/>
      <c r="C35" s="3"/>
      <c r="D35" s="3">
        <v>1105100000</v>
      </c>
      <c r="E35" s="3">
        <v>2049998</v>
      </c>
      <c r="F35" s="3">
        <v>370753</v>
      </c>
      <c r="G35" s="5" t="s">
        <v>58</v>
      </c>
      <c r="H35" s="3">
        <v>1149998</v>
      </c>
      <c r="I35" s="3">
        <v>19766</v>
      </c>
      <c r="J35" s="5" t="s">
        <v>97</v>
      </c>
      <c r="K35" s="3">
        <v>813399997</v>
      </c>
      <c r="L35" s="3">
        <v>769460775</v>
      </c>
      <c r="M35" s="5" t="s">
        <v>172</v>
      </c>
      <c r="N35" s="3">
        <v>58149996</v>
      </c>
      <c r="O35" s="3">
        <v>71438963</v>
      </c>
      <c r="P35" s="5" t="s">
        <v>122</v>
      </c>
      <c r="Q35" s="3">
        <v>59449997</v>
      </c>
      <c r="R35" s="3">
        <v>48117404</v>
      </c>
      <c r="S35" s="5" t="s">
        <v>77</v>
      </c>
      <c r="T35" s="3">
        <v>2149997</v>
      </c>
      <c r="U35" s="3">
        <v>1316313</v>
      </c>
      <c r="V35" s="5" t="s">
        <v>87</v>
      </c>
      <c r="W35" s="3">
        <v>3400000</v>
      </c>
      <c r="X35" s="3">
        <v>2040315</v>
      </c>
      <c r="Y35" s="5" t="s">
        <v>94</v>
      </c>
      <c r="Z35" s="3">
        <v>3340000</v>
      </c>
      <c r="AA35" s="3">
        <v>1223947</v>
      </c>
      <c r="AB35" s="5" t="s">
        <v>54</v>
      </c>
      <c r="AC35" s="3">
        <v>1750000</v>
      </c>
      <c r="AD35" s="3">
        <v>267111</v>
      </c>
      <c r="AE35" s="5" t="s">
        <v>132</v>
      </c>
      <c r="AF35" s="3"/>
      <c r="AG35" s="3"/>
      <c r="AH35" s="3"/>
      <c r="AI35" s="3">
        <v>15350000</v>
      </c>
      <c r="AJ35" s="3">
        <v>11851256</v>
      </c>
      <c r="AK35" s="5" t="s">
        <v>232</v>
      </c>
      <c r="AL35" s="3">
        <v>4050000</v>
      </c>
      <c r="AM35" s="3">
        <v>2409776</v>
      </c>
      <c r="AN35" s="5" t="s">
        <v>94</v>
      </c>
      <c r="AO35" s="3"/>
      <c r="AP35" s="3"/>
      <c r="AQ35" s="3"/>
      <c r="AR35" s="3">
        <v>4900000</v>
      </c>
      <c r="AS35" s="3">
        <v>3077037</v>
      </c>
      <c r="AT35" s="5" t="s">
        <v>52</v>
      </c>
      <c r="AU35" s="3">
        <v>66800000</v>
      </c>
      <c r="AV35" s="3">
        <v>56376379</v>
      </c>
      <c r="AW35" s="5" t="s">
        <v>68</v>
      </c>
      <c r="AX35" s="3">
        <v>0</v>
      </c>
      <c r="AY35" s="3">
        <v>27876322</v>
      </c>
      <c r="AZ35" s="5" t="s">
        <v>43</v>
      </c>
      <c r="BA35" s="3"/>
      <c r="BB35" s="3"/>
      <c r="BC35" s="3"/>
      <c r="BD35" s="3">
        <v>0</v>
      </c>
      <c r="BE35" s="3">
        <v>0</v>
      </c>
      <c r="BF35" s="5" t="s">
        <v>43</v>
      </c>
      <c r="BG35" s="3">
        <v>0</v>
      </c>
      <c r="BH35" s="3">
        <v>659583</v>
      </c>
      <c r="BI35" s="5" t="s">
        <v>43</v>
      </c>
      <c r="BJ35" s="3">
        <v>0</v>
      </c>
      <c r="BK35" s="3">
        <v>49274</v>
      </c>
      <c r="BL35" s="5" t="s">
        <v>43</v>
      </c>
      <c r="BM35" s="3">
        <v>2800000</v>
      </c>
      <c r="BN35" s="3">
        <v>1059038</v>
      </c>
      <c r="BO35" s="5" t="s">
        <v>170</v>
      </c>
      <c r="BP35" s="3">
        <v>1105100000</v>
      </c>
      <c r="BQ35" s="3" t="str">
        <f>(F35+I35+L35+O35+R35+U35+X35+AA35+AD35+AJ35+AM35+AS35+AV35+AY35+BE35+BH35+BK35+BN35)</f>
        <v>0</v>
      </c>
      <c r="BR35" s="3" t="str">
        <f>IFERROR(BQ35*100/BP35,0)</f>
        <v>0</v>
      </c>
      <c r="BT35" s="4" t="s">
        <v>231</v>
      </c>
      <c r="BU35" s="4" t="str">
        <f>SUM(BU29:BU34)</f>
        <v>0</v>
      </c>
      <c r="BV35" s="4" t="str">
        <f>SUM(BV29:BV34)</f>
        <v>0</v>
      </c>
      <c r="BW35" s="4" t="str">
        <f>SUM(BW29:BW34)</f>
        <v>0</v>
      </c>
      <c r="BX35" s="4" t="str">
        <f>SUM(BX29:BX34)</f>
        <v>0</v>
      </c>
      <c r="BY35" s="4" t="str">
        <f>SUM(BY29:BY34)</f>
        <v>0</v>
      </c>
      <c r="BZ35" s="4" t="str">
        <f>SUM(BZ29:BZ34)</f>
        <v>0</v>
      </c>
      <c r="CA35" s="4" t="str">
        <f>SUM(CA29:CA34)</f>
        <v>0</v>
      </c>
      <c r="CB35" s="4" t="str">
        <f>SUM(CB29:CB34)</f>
        <v>0</v>
      </c>
      <c r="CC35" s="4" t="str">
        <f>SUM(CC29:CC34)</f>
        <v>0</v>
      </c>
      <c r="CD35" s="4" t="str">
        <f>SUM(CD29:CD34)</f>
        <v>0</v>
      </c>
      <c r="CE35" s="4" t="str">
        <f>SUM(CE29:CE34)</f>
        <v>0</v>
      </c>
      <c r="CF35" s="4" t="str">
        <f>SUM(CF29:CF34)</f>
        <v>0</v>
      </c>
      <c r="CG35" s="4" t="str">
        <f>SUM(CG29:CG34)</f>
        <v>0</v>
      </c>
      <c r="CH35" s="4" t="str">
        <f>IFERROR(CE35*100/BP35,0)</f>
        <v>0</v>
      </c>
    </row>
    <row r="37" spans="1:86">
      <c r="A37" s="4" t="s">
        <v>233</v>
      </c>
      <c r="B37" s="2" t="s">
        <v>234</v>
      </c>
      <c r="C37" t="s">
        <v>235</v>
      </c>
      <c r="D37">
        <v>208800000</v>
      </c>
      <c r="E37">
        <v>1003846</v>
      </c>
      <c r="F37">
        <v>86643</v>
      </c>
      <c r="G37" s="2" t="s">
        <v>111</v>
      </c>
      <c r="H37">
        <v>1465072</v>
      </c>
      <c r="I37">
        <v>129115</v>
      </c>
      <c r="J37" s="2" t="s">
        <v>111</v>
      </c>
      <c r="K37">
        <v>132616216</v>
      </c>
      <c r="L37">
        <v>141433531</v>
      </c>
      <c r="M37" s="2" t="s">
        <v>61</v>
      </c>
      <c r="N37">
        <v>26805405</v>
      </c>
      <c r="O37">
        <v>24392780</v>
      </c>
      <c r="P37" s="2" t="s">
        <v>139</v>
      </c>
      <c r="Q37">
        <v>43599480</v>
      </c>
      <c r="R37">
        <v>14591166</v>
      </c>
      <c r="S37" s="2" t="s">
        <v>78</v>
      </c>
      <c r="T37">
        <v>4910706</v>
      </c>
      <c r="U37">
        <v>498994</v>
      </c>
      <c r="V37" s="2" t="s">
        <v>101</v>
      </c>
      <c r="W37">
        <v>800000</v>
      </c>
      <c r="X37">
        <v>526084</v>
      </c>
      <c r="Y37" s="2" t="s">
        <v>67</v>
      </c>
      <c r="Z37">
        <v>990000</v>
      </c>
      <c r="AA37">
        <v>1075620</v>
      </c>
      <c r="AB37" s="2" t="s">
        <v>72</v>
      </c>
      <c r="AC37">
        <v>500000</v>
      </c>
      <c r="AD37">
        <v>68833</v>
      </c>
      <c r="AE37" s="2" t="s">
        <v>236</v>
      </c>
      <c r="AI37">
        <v>3900000</v>
      </c>
      <c r="AJ37">
        <v>4301269</v>
      </c>
      <c r="AK37" s="2" t="s">
        <v>178</v>
      </c>
      <c r="AL37">
        <v>1300000</v>
      </c>
      <c r="AM37">
        <v>775263</v>
      </c>
      <c r="AN37" s="2" t="s">
        <v>94</v>
      </c>
      <c r="AR37">
        <v>1750000</v>
      </c>
      <c r="AS37">
        <v>1228620</v>
      </c>
      <c r="AT37" s="2" t="s">
        <v>85</v>
      </c>
      <c r="AU37">
        <v>22900000</v>
      </c>
      <c r="AV37">
        <v>23594731</v>
      </c>
      <c r="AW37" s="2" t="s">
        <v>227</v>
      </c>
      <c r="AX37">
        <v>0</v>
      </c>
      <c r="AY37">
        <v>5301176</v>
      </c>
      <c r="AZ37" s="2" t="s">
        <v>43</v>
      </c>
      <c r="BD37">
        <v>0</v>
      </c>
      <c r="BE37">
        <v>0</v>
      </c>
      <c r="BF37" s="2" t="s">
        <v>43</v>
      </c>
      <c r="BG37">
        <v>0</v>
      </c>
      <c r="BH37">
        <v>379551</v>
      </c>
      <c r="BI37" s="2" t="s">
        <v>43</v>
      </c>
      <c r="BJ37">
        <v>0</v>
      </c>
      <c r="BK37">
        <v>0</v>
      </c>
      <c r="BL37" s="2" t="s">
        <v>43</v>
      </c>
      <c r="BM37">
        <v>1200000</v>
      </c>
      <c r="BN37">
        <v>469010</v>
      </c>
      <c r="BO37" s="2" t="s">
        <v>86</v>
      </c>
      <c r="BP37">
        <v>208800000</v>
      </c>
      <c r="BQ37" t="str">
        <f>(F37+I37+L37+O37+R37+U37+X37+AA37+AD37+AJ37+AM37+AS37+AV37+AY37+BE37+BH37+BK37+BN37)</f>
        <v>0</v>
      </c>
      <c r="BR37" s="2" t="str">
        <f>IFERROR(BQ37*100/BP37,0)</f>
        <v>0</v>
      </c>
      <c r="BU37">
        <v>226877987</v>
      </c>
      <c r="BV37">
        <v>0</v>
      </c>
      <c r="BW37">
        <v>0</v>
      </c>
      <c r="BX37">
        <v>-8025601</v>
      </c>
      <c r="BY37">
        <v>0</v>
      </c>
      <c r="BZ37">
        <v>0</v>
      </c>
      <c r="CA37">
        <v>0</v>
      </c>
      <c r="CB37">
        <v>0</v>
      </c>
      <c r="CC37" t="str">
        <f>(BU37+BV37+BW37+BX37+BY37+BZ37+CA37+CB37)</f>
        <v>0</v>
      </c>
      <c r="CD37">
        <v>0</v>
      </c>
      <c r="CE37" t="str">
        <f>(BU37+BV37+BW37+BX37+BY37+BZ37+CA37+CB37)-CD37</f>
        <v>0</v>
      </c>
      <c r="CF37" t="str">
        <f>(BQ37-BP37)</f>
        <v>0</v>
      </c>
      <c r="CG37" t="str">
        <f>CE37-BW37+BZ37</f>
        <v>0</v>
      </c>
      <c r="CH37" t="str">
        <f>IFERROR(CE37*100/BP37,0)</f>
        <v>0</v>
      </c>
    </row>
    <row r="38" spans="1:86">
      <c r="A38" s="3"/>
      <c r="B38" s="2" t="s">
        <v>237</v>
      </c>
      <c r="C38" t="s">
        <v>238</v>
      </c>
      <c r="D38">
        <v>176000000</v>
      </c>
      <c r="E38">
        <v>846153</v>
      </c>
      <c r="F38">
        <v>130797</v>
      </c>
      <c r="G38" s="2" t="s">
        <v>132</v>
      </c>
      <c r="H38">
        <v>1234927</v>
      </c>
      <c r="I38">
        <v>0</v>
      </c>
      <c r="J38" s="2" t="s">
        <v>43</v>
      </c>
      <c r="K38">
        <v>111783783</v>
      </c>
      <c r="L38">
        <v>83958994</v>
      </c>
      <c r="M38" s="2" t="s">
        <v>76</v>
      </c>
      <c r="N38">
        <v>22594594</v>
      </c>
      <c r="O38">
        <v>29027716</v>
      </c>
      <c r="P38" s="2" t="s">
        <v>239</v>
      </c>
      <c r="Q38">
        <v>36750519</v>
      </c>
      <c r="R38">
        <v>19448634</v>
      </c>
      <c r="S38" s="2" t="s">
        <v>108</v>
      </c>
      <c r="T38">
        <v>4139293</v>
      </c>
      <c r="U38">
        <v>748596</v>
      </c>
      <c r="V38" s="2" t="s">
        <v>58</v>
      </c>
      <c r="W38">
        <v>800000</v>
      </c>
      <c r="X38">
        <v>701600</v>
      </c>
      <c r="Y38" s="2" t="s">
        <v>196</v>
      </c>
      <c r="Z38">
        <v>1100000</v>
      </c>
      <c r="AA38">
        <v>1032201</v>
      </c>
      <c r="AB38" s="2" t="s">
        <v>66</v>
      </c>
      <c r="AC38">
        <v>500000</v>
      </c>
      <c r="AD38">
        <v>77306</v>
      </c>
      <c r="AE38" s="2" t="s">
        <v>132</v>
      </c>
      <c r="AI38">
        <v>3600000</v>
      </c>
      <c r="AJ38">
        <v>3792235</v>
      </c>
      <c r="AK38" s="2" t="s">
        <v>48</v>
      </c>
      <c r="AL38">
        <v>1500000</v>
      </c>
      <c r="AM38">
        <v>1695654</v>
      </c>
      <c r="AN38" s="2" t="s">
        <v>217</v>
      </c>
      <c r="AR38">
        <v>2500000</v>
      </c>
      <c r="AS38">
        <v>2163045</v>
      </c>
      <c r="AT38" s="2" t="s">
        <v>152</v>
      </c>
      <c r="AU38">
        <v>24900000</v>
      </c>
      <c r="AV38">
        <v>22692342</v>
      </c>
      <c r="AW38" s="2" t="s">
        <v>139</v>
      </c>
      <c r="AX38">
        <v>0</v>
      </c>
      <c r="AY38">
        <v>6718127</v>
      </c>
      <c r="AZ38" s="2" t="s">
        <v>43</v>
      </c>
      <c r="BD38">
        <v>0</v>
      </c>
      <c r="BE38">
        <v>0</v>
      </c>
      <c r="BF38" s="2" t="s">
        <v>43</v>
      </c>
      <c r="BG38">
        <v>0</v>
      </c>
      <c r="BH38">
        <v>142154</v>
      </c>
      <c r="BI38" s="2" t="s">
        <v>43</v>
      </c>
      <c r="BJ38">
        <v>0</v>
      </c>
      <c r="BK38">
        <v>0</v>
      </c>
      <c r="BL38" s="2" t="s">
        <v>43</v>
      </c>
      <c r="BM38">
        <v>1300000</v>
      </c>
      <c r="BN38">
        <v>851770</v>
      </c>
      <c r="BO38" s="2" t="s">
        <v>67</v>
      </c>
      <c r="BP38">
        <v>176000000</v>
      </c>
      <c r="BQ38" t="str">
        <f>(F38+I38+L38+O38+R38+U38+X38+AA38+AD38+AJ38+AM38+AS38+AV38+AY38+BE38+BH38+BK38+BN38)</f>
        <v>0</v>
      </c>
      <c r="BR38" s="2" t="str">
        <f>IFERROR(BQ38*100/BP38,0)</f>
        <v>0</v>
      </c>
      <c r="BU38">
        <v>177059930</v>
      </c>
      <c r="BV38">
        <v>0</v>
      </c>
      <c r="BW38">
        <v>0</v>
      </c>
      <c r="BX38">
        <v>-3630364</v>
      </c>
      <c r="BY38">
        <v>0</v>
      </c>
      <c r="BZ38">
        <v>0</v>
      </c>
      <c r="CA38">
        <v>0</v>
      </c>
      <c r="CB38">
        <v>0</v>
      </c>
      <c r="CC38" t="str">
        <f>(BU38+BV38+BW38+BX38+BY38+BZ38+CA38+CB38)</f>
        <v>0</v>
      </c>
      <c r="CD38">
        <v>0</v>
      </c>
      <c r="CE38" t="str">
        <f>(BU38+BV38+BW38+BX38+BY38+BZ38+CA38+CB38)-CD38</f>
        <v>0</v>
      </c>
      <c r="CF38" t="str">
        <f>(BQ38-BP38)</f>
        <v>0</v>
      </c>
      <c r="CG38" t="str">
        <f>CE38-BW38+BZ38</f>
        <v>0</v>
      </c>
      <c r="CH38" t="str">
        <f>IFERROR(CE38*100/BP38,0)</f>
        <v>0</v>
      </c>
    </row>
    <row r="39" spans="1:86">
      <c r="A39" s="7" t="s">
        <v>240</v>
      </c>
      <c r="B39" s="3"/>
      <c r="C39" s="3"/>
      <c r="D39" s="3">
        <v>384800000</v>
      </c>
      <c r="E39" s="3">
        <v>1849999</v>
      </c>
      <c r="F39" s="3">
        <v>217440</v>
      </c>
      <c r="G39" s="5" t="s">
        <v>84</v>
      </c>
      <c r="H39" s="3">
        <v>2699999</v>
      </c>
      <c r="I39" s="3">
        <v>129115</v>
      </c>
      <c r="J39" s="5" t="s">
        <v>104</v>
      </c>
      <c r="K39" s="3">
        <v>244399999</v>
      </c>
      <c r="L39" s="3">
        <v>225392525</v>
      </c>
      <c r="M39" s="5" t="s">
        <v>163</v>
      </c>
      <c r="N39" s="3">
        <v>49399999</v>
      </c>
      <c r="O39" s="3">
        <v>53420496</v>
      </c>
      <c r="P39" s="5" t="s">
        <v>241</v>
      </c>
      <c r="Q39" s="3">
        <v>80349999</v>
      </c>
      <c r="R39" s="3">
        <v>34039800</v>
      </c>
      <c r="S39" s="5" t="s">
        <v>64</v>
      </c>
      <c r="T39" s="3">
        <v>9049999</v>
      </c>
      <c r="U39" s="3">
        <v>1247590</v>
      </c>
      <c r="V39" s="5" t="s">
        <v>236</v>
      </c>
      <c r="W39" s="3">
        <v>1600000</v>
      </c>
      <c r="X39" s="3">
        <v>1227684</v>
      </c>
      <c r="Y39" s="5" t="s">
        <v>232</v>
      </c>
      <c r="Z39" s="3">
        <v>2090000</v>
      </c>
      <c r="AA39" s="3">
        <v>2107821</v>
      </c>
      <c r="AB39" s="5" t="s">
        <v>242</v>
      </c>
      <c r="AC39" s="3">
        <v>1000000</v>
      </c>
      <c r="AD39" s="3">
        <v>146139</v>
      </c>
      <c r="AE39" s="5" t="s">
        <v>132</v>
      </c>
      <c r="AF39" s="3"/>
      <c r="AG39" s="3"/>
      <c r="AH39" s="3"/>
      <c r="AI39" s="3">
        <v>7500000</v>
      </c>
      <c r="AJ39" s="3">
        <v>8093504</v>
      </c>
      <c r="AK39" s="5" t="s">
        <v>241</v>
      </c>
      <c r="AL39" s="3">
        <v>2800000</v>
      </c>
      <c r="AM39" s="3">
        <v>2470917</v>
      </c>
      <c r="AN39" s="5" t="s">
        <v>196</v>
      </c>
      <c r="AO39" s="3"/>
      <c r="AP39" s="3"/>
      <c r="AQ39" s="3"/>
      <c r="AR39" s="3">
        <v>4250000</v>
      </c>
      <c r="AS39" s="3">
        <v>3391665</v>
      </c>
      <c r="AT39" s="5" t="s">
        <v>53</v>
      </c>
      <c r="AU39" s="3">
        <v>47800000</v>
      </c>
      <c r="AV39" s="3">
        <v>46287073</v>
      </c>
      <c r="AW39" s="5" t="s">
        <v>224</v>
      </c>
      <c r="AX39" s="3">
        <v>0</v>
      </c>
      <c r="AY39" s="3">
        <v>12019303</v>
      </c>
      <c r="AZ39" s="5" t="s">
        <v>43</v>
      </c>
      <c r="BA39" s="3"/>
      <c r="BB39" s="3"/>
      <c r="BC39" s="3"/>
      <c r="BD39" s="3">
        <v>0</v>
      </c>
      <c r="BE39" s="3">
        <v>0</v>
      </c>
      <c r="BF39" s="5" t="s">
        <v>43</v>
      </c>
      <c r="BG39" s="3">
        <v>0</v>
      </c>
      <c r="BH39" s="3">
        <v>521705</v>
      </c>
      <c r="BI39" s="5" t="s">
        <v>43</v>
      </c>
      <c r="BJ39" s="3">
        <v>0</v>
      </c>
      <c r="BK39" s="3">
        <v>0</v>
      </c>
      <c r="BL39" s="5" t="s">
        <v>43</v>
      </c>
      <c r="BM39" s="3">
        <v>2500000</v>
      </c>
      <c r="BN39" s="3">
        <v>1320780</v>
      </c>
      <c r="BO39" s="5" t="s">
        <v>108</v>
      </c>
      <c r="BP39" s="3">
        <v>384800000</v>
      </c>
      <c r="BQ39" s="3" t="str">
        <f>(F39+I39+L39+O39+R39+U39+X39+AA39+AD39+AJ39+AM39+AS39+AV39+AY39+BE39+BH39+BK39+BN39)</f>
        <v>0</v>
      </c>
      <c r="BR39" s="3" t="str">
        <f>IFERROR(BQ39*100/BP39,0)</f>
        <v>0</v>
      </c>
      <c r="BT39" s="4" t="s">
        <v>240</v>
      </c>
      <c r="BU39" s="4" t="str">
        <f>SUM(BU37:BU38)</f>
        <v>0</v>
      </c>
      <c r="BV39" s="4" t="str">
        <f>SUM(BV37:BV38)</f>
        <v>0</v>
      </c>
      <c r="BW39" s="4" t="str">
        <f>SUM(BW37:BW38)</f>
        <v>0</v>
      </c>
      <c r="BX39" s="4" t="str">
        <f>SUM(BX37:BX38)</f>
        <v>0</v>
      </c>
      <c r="BY39" s="4" t="str">
        <f>SUM(BY37:BY38)</f>
        <v>0</v>
      </c>
      <c r="BZ39" s="4" t="str">
        <f>SUM(BZ37:BZ38)</f>
        <v>0</v>
      </c>
      <c r="CA39" s="4" t="str">
        <f>SUM(CA37:CA38)</f>
        <v>0</v>
      </c>
      <c r="CB39" s="4" t="str">
        <f>SUM(CB37:CB38)</f>
        <v>0</v>
      </c>
      <c r="CC39" s="4" t="str">
        <f>SUM(CC37:CC38)</f>
        <v>0</v>
      </c>
      <c r="CD39" s="4" t="str">
        <f>SUM(CD37:CD38)</f>
        <v>0</v>
      </c>
      <c r="CE39" s="4" t="str">
        <f>SUM(CE37:CE38)</f>
        <v>0</v>
      </c>
      <c r="CF39" s="4" t="str">
        <f>SUM(CF37:CF38)</f>
        <v>0</v>
      </c>
      <c r="CG39" s="4" t="str">
        <f>SUM(CG37:CG38)</f>
        <v>0</v>
      </c>
      <c r="CH39" s="4" t="str">
        <f>IFERROR(CE39*100/BP39,0)</f>
        <v>0</v>
      </c>
    </row>
    <row r="41" spans="1:86">
      <c r="A41" s="4" t="s">
        <v>243</v>
      </c>
      <c r="B41" s="2" t="s">
        <v>244</v>
      </c>
      <c r="C41" t="s">
        <v>245</v>
      </c>
      <c r="D41">
        <v>227000000</v>
      </c>
      <c r="E41">
        <v>2799535</v>
      </c>
      <c r="F41">
        <v>2241979</v>
      </c>
      <c r="G41" s="2" t="s">
        <v>53</v>
      </c>
      <c r="H41">
        <v>1091596</v>
      </c>
      <c r="I41">
        <v>2310046</v>
      </c>
      <c r="J41" s="2" t="s">
        <v>246</v>
      </c>
      <c r="K41">
        <v>27215643</v>
      </c>
      <c r="L41">
        <v>12475555</v>
      </c>
      <c r="M41" s="2" t="s">
        <v>133</v>
      </c>
      <c r="N41">
        <v>6534724</v>
      </c>
      <c r="O41">
        <v>4815479</v>
      </c>
      <c r="P41" s="2" t="s">
        <v>51</v>
      </c>
      <c r="Q41">
        <v>72646831</v>
      </c>
      <c r="R41">
        <v>88291275</v>
      </c>
      <c r="S41" s="2" t="s">
        <v>247</v>
      </c>
      <c r="T41">
        <v>4604010</v>
      </c>
      <c r="U41">
        <v>1625604</v>
      </c>
      <c r="V41" s="2" t="s">
        <v>138</v>
      </c>
      <c r="W41">
        <v>1650000</v>
      </c>
      <c r="X41">
        <v>1748952</v>
      </c>
      <c r="Y41" s="2" t="s">
        <v>195</v>
      </c>
      <c r="Z41">
        <v>4950000</v>
      </c>
      <c r="AA41">
        <v>3353825</v>
      </c>
      <c r="AB41" s="2" t="s">
        <v>151</v>
      </c>
      <c r="AC41">
        <v>1700000</v>
      </c>
      <c r="AD41">
        <v>550775</v>
      </c>
      <c r="AE41" s="2" t="s">
        <v>248</v>
      </c>
      <c r="AI41">
        <v>4350000</v>
      </c>
      <c r="AJ41">
        <v>2404943</v>
      </c>
      <c r="AK41" s="2" t="s">
        <v>103</v>
      </c>
      <c r="AL41">
        <v>25700000</v>
      </c>
      <c r="AM41">
        <v>21736161</v>
      </c>
      <c r="AN41" s="2" t="s">
        <v>102</v>
      </c>
      <c r="AR41">
        <v>31350000</v>
      </c>
      <c r="AS41">
        <v>16080364</v>
      </c>
      <c r="AT41" s="2" t="s">
        <v>96</v>
      </c>
      <c r="AU41">
        <v>11800000</v>
      </c>
      <c r="AV41">
        <v>13588864</v>
      </c>
      <c r="AW41" s="2" t="s">
        <v>127</v>
      </c>
      <c r="AX41">
        <v>0</v>
      </c>
      <c r="AY41">
        <v>9621766</v>
      </c>
      <c r="AZ41" s="2" t="s">
        <v>43</v>
      </c>
      <c r="BD41">
        <v>0</v>
      </c>
      <c r="BE41">
        <v>0</v>
      </c>
      <c r="BF41" s="2" t="s">
        <v>43</v>
      </c>
      <c r="BG41">
        <v>0</v>
      </c>
      <c r="BH41">
        <v>0</v>
      </c>
      <c r="BI41" s="2" t="s">
        <v>43</v>
      </c>
      <c r="BJ41">
        <v>0</v>
      </c>
      <c r="BK41">
        <v>338087</v>
      </c>
      <c r="BL41" s="2" t="s">
        <v>43</v>
      </c>
      <c r="BM41">
        <v>21200000</v>
      </c>
      <c r="BN41">
        <v>17020274</v>
      </c>
      <c r="BO41" s="2" t="s">
        <v>53</v>
      </c>
      <c r="BP41">
        <v>227000000</v>
      </c>
      <c r="BQ41" t="str">
        <f>(F41+I41+L41+O41+R41+U41+X41+AA41+AD41+AJ41+AM41+AS41+AV41+AY41+BE41+BH41+BK41+BN41)</f>
        <v>0</v>
      </c>
      <c r="BR41" s="2" t="str">
        <f>IFERROR(BQ41*100/BP41,0)</f>
        <v>0</v>
      </c>
      <c r="BU41">
        <v>141034416</v>
      </c>
      <c r="BV41">
        <v>60726089</v>
      </c>
      <c r="BW41">
        <v>0</v>
      </c>
      <c r="BX41">
        <v>-719015</v>
      </c>
      <c r="BY41">
        <v>-228624</v>
      </c>
      <c r="BZ41">
        <v>0</v>
      </c>
      <c r="CA41">
        <v>0</v>
      </c>
      <c r="CB41">
        <v>0</v>
      </c>
      <c r="CC41" t="str">
        <f>(BU41+BV41+BW41+BX41+BY41+BZ41+CA41+CB41)</f>
        <v>0</v>
      </c>
      <c r="CD41">
        <v>0</v>
      </c>
      <c r="CE41" t="str">
        <f>(BU41+BV41+BW41+BX41+BY41+BZ41+CA41+CB41)-CD41</f>
        <v>0</v>
      </c>
      <c r="CF41" t="str">
        <f>(BQ41-BP41)</f>
        <v>0</v>
      </c>
      <c r="CG41" t="str">
        <f>CE41-BW41+BZ41</f>
        <v>0</v>
      </c>
      <c r="CH41" t="str">
        <f>IFERROR(CE41*100/BP41,0)</f>
        <v>0</v>
      </c>
    </row>
    <row r="42" spans="1:86">
      <c r="A42" s="3"/>
      <c r="B42" s="2" t="s">
        <v>249</v>
      </c>
      <c r="C42" t="s">
        <v>250</v>
      </c>
      <c r="D42">
        <v>213100000</v>
      </c>
      <c r="E42">
        <v>2628110</v>
      </c>
      <c r="F42">
        <v>1162965</v>
      </c>
      <c r="G42" s="2" t="s">
        <v>82</v>
      </c>
      <c r="H42">
        <v>1024753</v>
      </c>
      <c r="I42">
        <v>1008948</v>
      </c>
      <c r="J42" s="2" t="s">
        <v>128</v>
      </c>
      <c r="K42">
        <v>25549134</v>
      </c>
      <c r="L42">
        <v>9243806</v>
      </c>
      <c r="M42" s="2" t="s">
        <v>157</v>
      </c>
      <c r="N42">
        <v>6134580</v>
      </c>
      <c r="O42">
        <v>2859987</v>
      </c>
      <c r="P42" s="2" t="s">
        <v>251</v>
      </c>
      <c r="Q42">
        <v>68198413</v>
      </c>
      <c r="R42">
        <v>75667086</v>
      </c>
      <c r="S42" s="2" t="s">
        <v>252</v>
      </c>
      <c r="T42">
        <v>4322091</v>
      </c>
      <c r="U42">
        <v>1746770</v>
      </c>
      <c r="V42" s="2" t="s">
        <v>168</v>
      </c>
      <c r="W42">
        <v>3700000</v>
      </c>
      <c r="X42">
        <v>1825250</v>
      </c>
      <c r="Y42" s="2" t="s">
        <v>130</v>
      </c>
      <c r="Z42">
        <v>4600000</v>
      </c>
      <c r="AA42">
        <v>4191126</v>
      </c>
      <c r="AB42" s="2" t="s">
        <v>139</v>
      </c>
      <c r="AC42">
        <v>1850000</v>
      </c>
      <c r="AD42">
        <v>658168</v>
      </c>
      <c r="AE42" s="2" t="s">
        <v>157</v>
      </c>
      <c r="AI42">
        <v>4450000</v>
      </c>
      <c r="AJ42">
        <v>3047148</v>
      </c>
      <c r="AK42" s="2" t="s">
        <v>151</v>
      </c>
      <c r="AL42">
        <v>21300000</v>
      </c>
      <c r="AM42">
        <v>17865117</v>
      </c>
      <c r="AN42" s="2" t="s">
        <v>68</v>
      </c>
      <c r="AR42">
        <v>31850000</v>
      </c>
      <c r="AS42">
        <v>18558844</v>
      </c>
      <c r="AT42" s="2" t="s">
        <v>144</v>
      </c>
      <c r="AU42">
        <v>10700000</v>
      </c>
      <c r="AV42">
        <v>5433449</v>
      </c>
      <c r="AW42" s="2" t="s">
        <v>96</v>
      </c>
      <c r="AX42">
        <v>0</v>
      </c>
      <c r="AY42">
        <v>14351724</v>
      </c>
      <c r="AZ42" s="2" t="s">
        <v>43</v>
      </c>
      <c r="BD42">
        <v>0</v>
      </c>
      <c r="BE42">
        <v>46061</v>
      </c>
      <c r="BF42" s="2" t="s">
        <v>43</v>
      </c>
      <c r="BG42">
        <v>0</v>
      </c>
      <c r="BH42">
        <v>118023</v>
      </c>
      <c r="BI42" s="2" t="s">
        <v>43</v>
      </c>
      <c r="BJ42">
        <v>0</v>
      </c>
      <c r="BK42">
        <v>179356</v>
      </c>
      <c r="BL42" s="2" t="s">
        <v>43</v>
      </c>
      <c r="BM42">
        <v>19650000</v>
      </c>
      <c r="BN42">
        <v>9312531</v>
      </c>
      <c r="BO42" s="2" t="s">
        <v>251</v>
      </c>
      <c r="BP42">
        <v>213100000</v>
      </c>
      <c r="BQ42" t="str">
        <f>(F42+I42+L42+O42+R42+U42+X42+AA42+AD42+AJ42+AM42+AS42+AV42+AY42+BE42+BH42+BK42+BN42)</f>
        <v>0</v>
      </c>
      <c r="BR42" s="2" t="str">
        <f>IFERROR(BQ42*100/BP42,0)</f>
        <v>0</v>
      </c>
      <c r="BU42">
        <v>121870653</v>
      </c>
      <c r="BV42">
        <v>58274993</v>
      </c>
      <c r="BW42">
        <v>0</v>
      </c>
      <c r="BX42">
        <v>-2842692</v>
      </c>
      <c r="BY42">
        <v>-639373</v>
      </c>
      <c r="BZ42">
        <v>0</v>
      </c>
      <c r="CA42">
        <v>0</v>
      </c>
      <c r="CB42">
        <v>0</v>
      </c>
      <c r="CC42" t="str">
        <f>(BU42+BV42+BW42+BX42+BY42+BZ42+CA42+CB42)</f>
        <v>0</v>
      </c>
      <c r="CD42">
        <v>0</v>
      </c>
      <c r="CE42" t="str">
        <f>(BU42+BV42+BW42+BX42+BY42+BZ42+CA42+CB42)-CD42</f>
        <v>0</v>
      </c>
      <c r="CF42" t="str">
        <f>(BQ42-BP42)</f>
        <v>0</v>
      </c>
      <c r="CG42" t="str">
        <f>CE42-BW42+BZ42</f>
        <v>0</v>
      </c>
      <c r="CH42" t="str">
        <f>IFERROR(CE42*100/BP42,0)</f>
        <v>0</v>
      </c>
    </row>
    <row r="43" spans="1:86">
      <c r="A43" s="3"/>
      <c r="B43" s="2" t="s">
        <v>253</v>
      </c>
      <c r="C43" t="s">
        <v>254</v>
      </c>
      <c r="D43">
        <v>216950000</v>
      </c>
      <c r="E43">
        <v>2675591</v>
      </c>
      <c r="F43">
        <v>2034572</v>
      </c>
      <c r="G43" s="2" t="s">
        <v>153</v>
      </c>
      <c r="H43">
        <v>1043267</v>
      </c>
      <c r="I43">
        <v>1099221</v>
      </c>
      <c r="J43" s="2" t="s">
        <v>48</v>
      </c>
      <c r="K43">
        <v>26010721</v>
      </c>
      <c r="L43">
        <v>24407966</v>
      </c>
      <c r="M43" s="2" t="s">
        <v>66</v>
      </c>
      <c r="N43">
        <v>6245412</v>
      </c>
      <c r="O43">
        <v>13546356</v>
      </c>
      <c r="P43" s="2" t="s">
        <v>255</v>
      </c>
      <c r="Q43">
        <v>69430529</v>
      </c>
      <c r="R43">
        <v>61205347</v>
      </c>
      <c r="S43" s="2" t="s">
        <v>196</v>
      </c>
      <c r="T43">
        <v>4400176</v>
      </c>
      <c r="U43">
        <v>2930041</v>
      </c>
      <c r="V43" s="2" t="s">
        <v>256</v>
      </c>
      <c r="W43">
        <v>1900000</v>
      </c>
      <c r="X43">
        <v>1846377</v>
      </c>
      <c r="Y43" s="2" t="s">
        <v>224</v>
      </c>
      <c r="Z43">
        <v>2900000</v>
      </c>
      <c r="AA43">
        <v>2816851</v>
      </c>
      <c r="AB43" s="2" t="s">
        <v>224</v>
      </c>
      <c r="AC43">
        <v>1750000</v>
      </c>
      <c r="AD43">
        <v>1288086</v>
      </c>
      <c r="AE43" s="2" t="s">
        <v>51</v>
      </c>
      <c r="AI43">
        <v>6900000</v>
      </c>
      <c r="AJ43">
        <v>6153984</v>
      </c>
      <c r="AK43" s="2" t="s">
        <v>165</v>
      </c>
      <c r="AL43">
        <v>20800000</v>
      </c>
      <c r="AM43">
        <v>19757878</v>
      </c>
      <c r="AN43" s="2" t="s">
        <v>172</v>
      </c>
      <c r="AR43">
        <v>21800000</v>
      </c>
      <c r="AS43">
        <v>27752006</v>
      </c>
      <c r="AT43" s="2" t="s">
        <v>59</v>
      </c>
      <c r="AU43">
        <v>23700000</v>
      </c>
      <c r="AV43">
        <v>23143177</v>
      </c>
      <c r="AW43" s="2" t="s">
        <v>128</v>
      </c>
      <c r="AX43">
        <v>0</v>
      </c>
      <c r="AY43">
        <v>12397694</v>
      </c>
      <c r="AZ43" s="2" t="s">
        <v>43</v>
      </c>
      <c r="BD43">
        <v>0</v>
      </c>
      <c r="BE43">
        <v>0</v>
      </c>
      <c r="BF43" s="2" t="s">
        <v>43</v>
      </c>
      <c r="BG43">
        <v>0</v>
      </c>
      <c r="BH43">
        <v>1078221</v>
      </c>
      <c r="BI43" s="2" t="s">
        <v>43</v>
      </c>
      <c r="BJ43">
        <v>0</v>
      </c>
      <c r="BK43">
        <v>2195232</v>
      </c>
      <c r="BL43" s="2" t="s">
        <v>43</v>
      </c>
      <c r="BM43">
        <v>19400000</v>
      </c>
      <c r="BN43">
        <v>17666185</v>
      </c>
      <c r="BO43" s="2" t="s">
        <v>139</v>
      </c>
      <c r="BP43">
        <v>216950000</v>
      </c>
      <c r="BQ43" t="str">
        <f>(F43+I43+L43+O43+R43+U43+X43+AA43+AD43+AJ43+AM43+AS43+AV43+AY43+BE43+BH43+BK43+BN43)</f>
        <v>0</v>
      </c>
      <c r="BR43" s="2" t="str">
        <f>IFERROR(BQ43*100/BP43,0)</f>
        <v>0</v>
      </c>
      <c r="BU43">
        <v>227745878</v>
      </c>
      <c r="BV43">
        <v>480669</v>
      </c>
      <c r="BW43">
        <v>0</v>
      </c>
      <c r="BX43">
        <v>-6982353</v>
      </c>
      <c r="BY43">
        <v>0</v>
      </c>
      <c r="BZ43">
        <v>0</v>
      </c>
      <c r="CA43">
        <v>0</v>
      </c>
      <c r="CB43">
        <v>0</v>
      </c>
      <c r="CC43" t="str">
        <f>(BU43+BV43+BW43+BX43+BY43+BZ43+CA43+CB43)</f>
        <v>0</v>
      </c>
      <c r="CD43">
        <v>0</v>
      </c>
      <c r="CE43" t="str">
        <f>(BU43+BV43+BW43+BX43+BY43+BZ43+CA43+CB43)-CD43</f>
        <v>0</v>
      </c>
      <c r="CF43" t="str">
        <f>(BQ43-BP43)</f>
        <v>0</v>
      </c>
      <c r="CG43" t="str">
        <f>CE43-BW43+BZ43</f>
        <v>0</v>
      </c>
      <c r="CH43" t="str">
        <f>IFERROR(CE43*100/BP43,0)</f>
        <v>0</v>
      </c>
    </row>
    <row r="44" spans="1:86">
      <c r="A44" s="3"/>
      <c r="B44" s="2" t="s">
        <v>257</v>
      </c>
      <c r="C44" t="s">
        <v>258</v>
      </c>
      <c r="D44">
        <v>173350000</v>
      </c>
      <c r="E44">
        <v>2137883</v>
      </c>
      <c r="F44">
        <v>54197</v>
      </c>
      <c r="G44" s="2" t="s">
        <v>136</v>
      </c>
      <c r="H44">
        <v>833604</v>
      </c>
      <c r="I44">
        <v>186896</v>
      </c>
      <c r="J44" s="2" t="s">
        <v>173</v>
      </c>
      <c r="K44">
        <v>20783399</v>
      </c>
      <c r="L44">
        <v>23734246</v>
      </c>
      <c r="M44" s="2" t="s">
        <v>213</v>
      </c>
      <c r="N44">
        <v>4990284</v>
      </c>
      <c r="O44">
        <v>6166131</v>
      </c>
      <c r="P44" s="2" t="s">
        <v>131</v>
      </c>
      <c r="Q44">
        <v>55477217</v>
      </c>
      <c r="R44">
        <v>49808315</v>
      </c>
      <c r="S44" s="2" t="s">
        <v>158</v>
      </c>
      <c r="T44">
        <v>3515882</v>
      </c>
      <c r="U44">
        <v>936979</v>
      </c>
      <c r="V44" s="2" t="s">
        <v>210</v>
      </c>
      <c r="W44">
        <v>4200000</v>
      </c>
      <c r="X44">
        <v>2668852</v>
      </c>
      <c r="Y44" s="2" t="s">
        <v>259</v>
      </c>
      <c r="Z44">
        <v>4200000</v>
      </c>
      <c r="AA44">
        <v>4304263</v>
      </c>
      <c r="AB44" s="2" t="s">
        <v>229</v>
      </c>
      <c r="AC44">
        <v>500000</v>
      </c>
      <c r="AD44">
        <v>300288</v>
      </c>
      <c r="AE44" s="2" t="s">
        <v>94</v>
      </c>
      <c r="AI44">
        <v>8900000</v>
      </c>
      <c r="AJ44">
        <v>9776002</v>
      </c>
      <c r="AK44" s="2" t="s">
        <v>178</v>
      </c>
      <c r="AL44">
        <v>8900000</v>
      </c>
      <c r="AM44">
        <v>7269385</v>
      </c>
      <c r="AN44" s="2" t="s">
        <v>112</v>
      </c>
      <c r="AR44">
        <v>18900000</v>
      </c>
      <c r="AS44">
        <v>7432423</v>
      </c>
      <c r="AT44" s="2" t="s">
        <v>86</v>
      </c>
      <c r="AU44">
        <v>13500000</v>
      </c>
      <c r="AV44">
        <v>6936545</v>
      </c>
      <c r="AW44" s="2" t="s">
        <v>96</v>
      </c>
      <c r="AX44">
        <v>0</v>
      </c>
      <c r="AY44">
        <v>15703404</v>
      </c>
      <c r="AZ44" s="2" t="s">
        <v>43</v>
      </c>
      <c r="BD44">
        <v>0</v>
      </c>
      <c r="BE44">
        <v>0</v>
      </c>
      <c r="BF44" s="2" t="s">
        <v>43</v>
      </c>
      <c r="BG44">
        <v>0</v>
      </c>
      <c r="BH44">
        <v>462122</v>
      </c>
      <c r="BI44" s="2" t="s">
        <v>43</v>
      </c>
      <c r="BJ44">
        <v>0</v>
      </c>
      <c r="BK44">
        <v>0</v>
      </c>
      <c r="BL44" s="2" t="s">
        <v>43</v>
      </c>
      <c r="BM44">
        <v>5900000</v>
      </c>
      <c r="BN44">
        <v>5948273</v>
      </c>
      <c r="BO44" s="2" t="s">
        <v>242</v>
      </c>
      <c r="BP44">
        <v>173350000</v>
      </c>
      <c r="BQ44" t="str">
        <f>(F44+I44+L44+O44+R44+U44+X44+AA44+AD44+AJ44+AM44+AS44+AV44+AY44+BE44+BH44+BK44+BN44)</f>
        <v>0</v>
      </c>
      <c r="BR44" s="2" t="str">
        <f>IFERROR(BQ44*100/BP44,0)</f>
        <v>0</v>
      </c>
      <c r="BU44">
        <v>145329143</v>
      </c>
      <c r="BV44">
        <v>0</v>
      </c>
      <c r="BW44">
        <v>0</v>
      </c>
      <c r="BX44">
        <v>-3640822</v>
      </c>
      <c r="BY44">
        <v>0</v>
      </c>
      <c r="BZ44">
        <v>0</v>
      </c>
      <c r="CA44">
        <v>0</v>
      </c>
      <c r="CB44">
        <v>0</v>
      </c>
      <c r="CC44" t="str">
        <f>(BU44+BV44+BW44+BX44+BY44+BZ44+CA44+CB44)</f>
        <v>0</v>
      </c>
      <c r="CD44">
        <v>0</v>
      </c>
      <c r="CE44" t="str">
        <f>(BU44+BV44+BW44+BX44+BY44+BZ44+CA44+CB44)-CD44</f>
        <v>0</v>
      </c>
      <c r="CF44" t="str">
        <f>(BQ44-BP44)</f>
        <v>0</v>
      </c>
      <c r="CG44" t="str">
        <f>CE44-BW44+BZ44</f>
        <v>0</v>
      </c>
      <c r="CH44" t="str">
        <f>IFERROR(CE44*100/BP44,0)</f>
        <v>0</v>
      </c>
    </row>
    <row r="45" spans="1:86">
      <c r="A45" s="3"/>
      <c r="B45" s="2" t="s">
        <v>260</v>
      </c>
      <c r="C45" t="s">
        <v>261</v>
      </c>
      <c r="D45">
        <v>149900000</v>
      </c>
      <c r="E45">
        <v>1848680</v>
      </c>
      <c r="F45">
        <v>648581</v>
      </c>
      <c r="G45" s="2" t="s">
        <v>138</v>
      </c>
      <c r="H45">
        <v>720838</v>
      </c>
      <c r="I45">
        <v>380626</v>
      </c>
      <c r="J45" s="2" t="s">
        <v>108</v>
      </c>
      <c r="K45">
        <v>17971915</v>
      </c>
      <c r="L45">
        <v>47604213</v>
      </c>
      <c r="M45" s="2" t="s">
        <v>262</v>
      </c>
      <c r="N45">
        <v>4315221</v>
      </c>
      <c r="O45">
        <v>7959421</v>
      </c>
      <c r="P45" s="2" t="s">
        <v>263</v>
      </c>
      <c r="Q45">
        <v>47972511</v>
      </c>
      <c r="R45">
        <v>24405692</v>
      </c>
      <c r="S45" s="2" t="s">
        <v>96</v>
      </c>
      <c r="T45">
        <v>3040269</v>
      </c>
      <c r="U45">
        <v>1429304</v>
      </c>
      <c r="V45" s="2" t="s">
        <v>251</v>
      </c>
      <c r="W45">
        <v>1400000</v>
      </c>
      <c r="X45">
        <v>843231</v>
      </c>
      <c r="Y45" s="2" t="s">
        <v>94</v>
      </c>
      <c r="Z45">
        <v>1450000</v>
      </c>
      <c r="AA45">
        <v>1888810</v>
      </c>
      <c r="AB45" s="2" t="s">
        <v>264</v>
      </c>
      <c r="AC45">
        <v>400000</v>
      </c>
      <c r="AD45">
        <v>69478</v>
      </c>
      <c r="AE45" s="2" t="s">
        <v>137</v>
      </c>
      <c r="AI45">
        <v>5400000</v>
      </c>
      <c r="AJ45">
        <v>4180992</v>
      </c>
      <c r="AK45" s="2" t="s">
        <v>232</v>
      </c>
      <c r="AL45">
        <v>4750000</v>
      </c>
      <c r="AM45">
        <v>4982504</v>
      </c>
      <c r="AN45" s="2" t="s">
        <v>48</v>
      </c>
      <c r="AR45">
        <v>4900000</v>
      </c>
      <c r="AS45">
        <v>3405077</v>
      </c>
      <c r="AT45" s="2" t="s">
        <v>143</v>
      </c>
      <c r="AU45">
        <v>11500000</v>
      </c>
      <c r="AV45">
        <v>6711188</v>
      </c>
      <c r="AW45" s="2" t="s">
        <v>144</v>
      </c>
      <c r="AX45">
        <v>0</v>
      </c>
      <c r="AY45">
        <v>7933459</v>
      </c>
      <c r="AZ45" s="2" t="s">
        <v>43</v>
      </c>
      <c r="BD45">
        <v>0</v>
      </c>
      <c r="BE45">
        <v>19401</v>
      </c>
      <c r="BF45" s="2" t="s">
        <v>43</v>
      </c>
      <c r="BG45">
        <v>0</v>
      </c>
      <c r="BH45">
        <v>182141</v>
      </c>
      <c r="BI45" s="2" t="s">
        <v>43</v>
      </c>
      <c r="BJ45">
        <v>0</v>
      </c>
      <c r="BK45">
        <v>7118</v>
      </c>
      <c r="BL45" s="2" t="s">
        <v>43</v>
      </c>
      <c r="BM45">
        <v>4500000</v>
      </c>
      <c r="BN45">
        <v>2691300</v>
      </c>
      <c r="BO45" s="2" t="s">
        <v>94</v>
      </c>
      <c r="BP45">
        <v>149900000</v>
      </c>
      <c r="BQ45" t="str">
        <f>(F45+I45+L45+O45+R45+U45+X45+AA45+AD45+AJ45+AM45+AS45+AV45+AY45+BE45+BH45+BK45+BN45)</f>
        <v>0</v>
      </c>
      <c r="BR45" s="2" t="str">
        <f>IFERROR(BQ45*100/BP45,0)</f>
        <v>0</v>
      </c>
      <c r="BU45">
        <v>118494184</v>
      </c>
      <c r="BV45">
        <v>0</v>
      </c>
      <c r="BW45">
        <v>0</v>
      </c>
      <c r="BX45">
        <v>-3171049</v>
      </c>
      <c r="BY45">
        <v>0</v>
      </c>
      <c r="BZ45">
        <v>0</v>
      </c>
      <c r="CA45">
        <v>0</v>
      </c>
      <c r="CB45">
        <v>0</v>
      </c>
      <c r="CC45" t="str">
        <f>(BU45+BV45+BW45+BX45+BY45+BZ45+CA45+CB45)</f>
        <v>0</v>
      </c>
      <c r="CD45">
        <v>0</v>
      </c>
      <c r="CE45" t="str">
        <f>(BU45+BV45+BW45+BX45+BY45+BZ45+CA45+CB45)-CD45</f>
        <v>0</v>
      </c>
      <c r="CF45" t="str">
        <f>(BQ45-BP45)</f>
        <v>0</v>
      </c>
      <c r="CG45" t="str">
        <f>CE45-BW45+BZ45</f>
        <v>0</v>
      </c>
      <c r="CH45" t="str">
        <f>IFERROR(CE45*100/BP45,0)</f>
        <v>0</v>
      </c>
    </row>
    <row r="46" spans="1:86">
      <c r="A46" s="3"/>
      <c r="B46" s="2" t="s">
        <v>265</v>
      </c>
      <c r="C46" t="s">
        <v>266</v>
      </c>
      <c r="D46">
        <v>209600000</v>
      </c>
      <c r="E46">
        <v>2584945</v>
      </c>
      <c r="F46">
        <v>1086157</v>
      </c>
      <c r="G46" s="2" t="s">
        <v>64</v>
      </c>
      <c r="H46">
        <v>1007923</v>
      </c>
      <c r="I46">
        <v>542470</v>
      </c>
      <c r="J46" s="2" t="s">
        <v>95</v>
      </c>
      <c r="K46">
        <v>25129510</v>
      </c>
      <c r="L46">
        <v>43054740</v>
      </c>
      <c r="M46" s="2" t="s">
        <v>267</v>
      </c>
      <c r="N46">
        <v>6033825</v>
      </c>
      <c r="O46">
        <v>2993505</v>
      </c>
      <c r="P46" s="2" t="s">
        <v>179</v>
      </c>
      <c r="Q46">
        <v>67078308</v>
      </c>
      <c r="R46">
        <v>55219745</v>
      </c>
      <c r="S46" s="2" t="s">
        <v>112</v>
      </c>
      <c r="T46">
        <v>4251104</v>
      </c>
      <c r="U46">
        <v>220751</v>
      </c>
      <c r="V46" s="2" t="s">
        <v>104</v>
      </c>
      <c r="W46">
        <v>1750000</v>
      </c>
      <c r="X46">
        <v>1721332</v>
      </c>
      <c r="Y46" s="2" t="s">
        <v>128</v>
      </c>
      <c r="Z46">
        <v>3700000</v>
      </c>
      <c r="AA46">
        <v>2553196</v>
      </c>
      <c r="AB46" s="2" t="s">
        <v>143</v>
      </c>
      <c r="AC46">
        <v>1250000</v>
      </c>
      <c r="AD46">
        <v>287074</v>
      </c>
      <c r="AE46" s="2" t="s">
        <v>186</v>
      </c>
      <c r="AI46">
        <v>3990000</v>
      </c>
      <c r="AJ46">
        <v>2753356</v>
      </c>
      <c r="AK46" s="2" t="s">
        <v>143</v>
      </c>
      <c r="AL46">
        <v>19900000</v>
      </c>
      <c r="AM46">
        <v>11602677</v>
      </c>
      <c r="AN46" s="2" t="s">
        <v>144</v>
      </c>
      <c r="AR46">
        <v>24200000</v>
      </c>
      <c r="AS46">
        <v>11015007</v>
      </c>
      <c r="AT46" s="2" t="s">
        <v>133</v>
      </c>
      <c r="AU46">
        <v>10500000</v>
      </c>
      <c r="AV46">
        <v>3576874</v>
      </c>
      <c r="AW46" s="2" t="s">
        <v>209</v>
      </c>
      <c r="AX46">
        <v>0</v>
      </c>
      <c r="AY46">
        <v>12195088</v>
      </c>
      <c r="AZ46" s="2" t="s">
        <v>43</v>
      </c>
      <c r="BD46">
        <v>0</v>
      </c>
      <c r="BE46">
        <v>74100</v>
      </c>
      <c r="BF46" s="2" t="s">
        <v>43</v>
      </c>
      <c r="BG46">
        <v>0</v>
      </c>
      <c r="BH46">
        <v>3840</v>
      </c>
      <c r="BI46" s="2" t="s">
        <v>43</v>
      </c>
      <c r="BJ46">
        <v>0</v>
      </c>
      <c r="BK46">
        <v>0</v>
      </c>
      <c r="BL46" s="2" t="s">
        <v>43</v>
      </c>
      <c r="BM46">
        <v>22900000</v>
      </c>
      <c r="BN46">
        <v>14259438</v>
      </c>
      <c r="BO46" s="2" t="s">
        <v>198</v>
      </c>
      <c r="BP46">
        <v>209600000</v>
      </c>
      <c r="BQ46" t="str">
        <f>(F46+I46+L46+O46+R46+U46+X46+AA46+AD46+AJ46+AM46+AS46+AV46+AY46+BE46+BH46+BK46+BN46)</f>
        <v>0</v>
      </c>
      <c r="BR46" s="2" t="str">
        <f>IFERROR(BQ46*100/BP46,0)</f>
        <v>0</v>
      </c>
      <c r="BU46">
        <v>103233328</v>
      </c>
      <c r="BV46">
        <v>63520319</v>
      </c>
      <c r="BW46">
        <v>0</v>
      </c>
      <c r="BX46">
        <v>-966787</v>
      </c>
      <c r="BY46">
        <v>-1088327</v>
      </c>
      <c r="BZ46">
        <v>0</v>
      </c>
      <c r="CA46">
        <v>0</v>
      </c>
      <c r="CB46">
        <v>0</v>
      </c>
      <c r="CC46" t="str">
        <f>(BU46+BV46+BW46+BX46+BY46+BZ46+CA46+CB46)</f>
        <v>0</v>
      </c>
      <c r="CD46">
        <v>0</v>
      </c>
      <c r="CE46" t="str">
        <f>(BU46+BV46+BW46+BX46+BY46+BZ46+CA46+CB46)-CD46</f>
        <v>0</v>
      </c>
      <c r="CF46" t="str">
        <f>(BQ46-BP46)</f>
        <v>0</v>
      </c>
      <c r="CG46" t="str">
        <f>CE46-BW46+BZ46</f>
        <v>0</v>
      </c>
      <c r="CH46" t="str">
        <f>IFERROR(CE46*100/BP46,0)</f>
        <v>0</v>
      </c>
    </row>
    <row r="47" spans="1:86">
      <c r="A47" s="3"/>
      <c r="B47" s="2" t="s">
        <v>268</v>
      </c>
      <c r="C47" t="s">
        <v>269</v>
      </c>
      <c r="D47">
        <v>138150000</v>
      </c>
      <c r="E47">
        <v>1703770</v>
      </c>
      <c r="F47">
        <v>779421</v>
      </c>
      <c r="G47" s="2" t="s">
        <v>133</v>
      </c>
      <c r="H47">
        <v>664334</v>
      </c>
      <c r="I47">
        <v>346492</v>
      </c>
      <c r="J47" s="2" t="s">
        <v>92</v>
      </c>
      <c r="K47">
        <v>16563176</v>
      </c>
      <c r="L47">
        <v>13959502</v>
      </c>
      <c r="M47" s="2" t="s">
        <v>68</v>
      </c>
      <c r="N47">
        <v>3976970</v>
      </c>
      <c r="O47">
        <v>4868927</v>
      </c>
      <c r="P47" s="2" t="s">
        <v>247</v>
      </c>
      <c r="Q47">
        <v>44212157</v>
      </c>
      <c r="R47">
        <v>51176586</v>
      </c>
      <c r="S47" s="2" t="s">
        <v>73</v>
      </c>
      <c r="T47">
        <v>2801956</v>
      </c>
      <c r="U47">
        <v>449614</v>
      </c>
      <c r="V47" s="2" t="s">
        <v>270</v>
      </c>
      <c r="W47">
        <v>1750000</v>
      </c>
      <c r="X47">
        <v>2435056</v>
      </c>
      <c r="Y47" s="2" t="s">
        <v>271</v>
      </c>
      <c r="Z47">
        <v>2500000</v>
      </c>
      <c r="AA47">
        <v>1340209</v>
      </c>
      <c r="AB47" s="2" t="s">
        <v>95</v>
      </c>
      <c r="AC47">
        <v>1100000</v>
      </c>
      <c r="AD47">
        <v>159214</v>
      </c>
      <c r="AE47" s="2" t="s">
        <v>236</v>
      </c>
      <c r="AI47">
        <v>4900000</v>
      </c>
      <c r="AJ47">
        <v>3150672</v>
      </c>
      <c r="AK47" s="2" t="s">
        <v>259</v>
      </c>
      <c r="AL47">
        <v>14900000</v>
      </c>
      <c r="AM47">
        <v>12086490</v>
      </c>
      <c r="AN47" s="2" t="s">
        <v>77</v>
      </c>
      <c r="AR47">
        <v>16900000</v>
      </c>
      <c r="AS47">
        <v>12216282</v>
      </c>
      <c r="AT47" s="2" t="s">
        <v>197</v>
      </c>
      <c r="AU47">
        <v>12500000</v>
      </c>
      <c r="AV47">
        <v>5133355</v>
      </c>
      <c r="AW47" s="2" t="s">
        <v>171</v>
      </c>
      <c r="AX47">
        <v>0</v>
      </c>
      <c r="AY47">
        <v>7039906</v>
      </c>
      <c r="AZ47" s="2" t="s">
        <v>43</v>
      </c>
      <c r="BD47">
        <v>0</v>
      </c>
      <c r="BE47">
        <v>0</v>
      </c>
      <c r="BF47" s="2" t="s">
        <v>43</v>
      </c>
      <c r="BG47">
        <v>0</v>
      </c>
      <c r="BH47">
        <v>10730</v>
      </c>
      <c r="BI47" s="2" t="s">
        <v>43</v>
      </c>
      <c r="BJ47">
        <v>0</v>
      </c>
      <c r="BK47">
        <v>0</v>
      </c>
      <c r="BL47" s="2" t="s">
        <v>43</v>
      </c>
      <c r="BM47">
        <v>13500000</v>
      </c>
      <c r="BN47">
        <v>8443226</v>
      </c>
      <c r="BO47" s="2" t="s">
        <v>52</v>
      </c>
      <c r="BP47">
        <v>138150000</v>
      </c>
      <c r="BQ47" t="str">
        <f>(F47+I47+L47+O47+R47+U47+X47+AA47+AD47+AJ47+AM47+AS47+AV47+AY47+BE47+BH47+BK47+BN47)</f>
        <v>0</v>
      </c>
      <c r="BR47" s="2" t="str">
        <f>IFERROR(BQ47*100/BP47,0)</f>
        <v>0</v>
      </c>
      <c r="BU47">
        <v>124960787</v>
      </c>
      <c r="BV47">
        <v>83226</v>
      </c>
      <c r="BW47">
        <v>0</v>
      </c>
      <c r="BX47">
        <v>-1448331</v>
      </c>
      <c r="BY47">
        <v>0</v>
      </c>
      <c r="BZ47">
        <v>0</v>
      </c>
      <c r="CA47">
        <v>0</v>
      </c>
      <c r="CB47">
        <v>0</v>
      </c>
      <c r="CC47" t="str">
        <f>(BU47+BV47+BW47+BX47+BY47+BZ47+CA47+CB47)</f>
        <v>0</v>
      </c>
      <c r="CD47">
        <v>0</v>
      </c>
      <c r="CE47" t="str">
        <f>(BU47+BV47+BW47+BX47+BY47+BZ47+CA47+CB47)-CD47</f>
        <v>0</v>
      </c>
      <c r="CF47" t="str">
        <f>(BQ47-BP47)</f>
        <v>0</v>
      </c>
      <c r="CG47" t="str">
        <f>CE47-BW47+BZ47</f>
        <v>0</v>
      </c>
      <c r="CH47" t="str">
        <f>IFERROR(CE47*100/BP47,0)</f>
        <v>0</v>
      </c>
    </row>
    <row r="48" spans="1:86">
      <c r="A48" s="3"/>
      <c r="B48" s="2" t="s">
        <v>272</v>
      </c>
      <c r="C48" t="s">
        <v>273</v>
      </c>
      <c r="D48">
        <v>110500000</v>
      </c>
      <c r="E48">
        <v>1362769</v>
      </c>
      <c r="F48">
        <v>3279932</v>
      </c>
      <c r="G48" s="2" t="s">
        <v>274</v>
      </c>
      <c r="H48">
        <v>531371</v>
      </c>
      <c r="I48">
        <v>880830</v>
      </c>
      <c r="J48" s="2" t="s">
        <v>110</v>
      </c>
      <c r="K48">
        <v>13248143</v>
      </c>
      <c r="L48">
        <v>23068027</v>
      </c>
      <c r="M48" s="2" t="s">
        <v>275</v>
      </c>
      <c r="N48">
        <v>3181000</v>
      </c>
      <c r="O48">
        <v>3225285</v>
      </c>
      <c r="P48" s="2" t="s">
        <v>242</v>
      </c>
      <c r="Q48">
        <v>35363325</v>
      </c>
      <c r="R48">
        <v>43502527</v>
      </c>
      <c r="S48" s="2" t="s">
        <v>122</v>
      </c>
      <c r="T48">
        <v>2241159</v>
      </c>
      <c r="U48">
        <v>2516276</v>
      </c>
      <c r="V48" s="2" t="s">
        <v>276</v>
      </c>
      <c r="W48">
        <v>1650000</v>
      </c>
      <c r="X48">
        <v>1229707</v>
      </c>
      <c r="Y48" s="2" t="s">
        <v>76</v>
      </c>
      <c r="Z48">
        <v>1350000</v>
      </c>
      <c r="AA48">
        <v>869885</v>
      </c>
      <c r="AB48" s="2" t="s">
        <v>259</v>
      </c>
      <c r="AC48">
        <v>750000</v>
      </c>
      <c r="AD48">
        <v>206017</v>
      </c>
      <c r="AE48" s="2" t="s">
        <v>210</v>
      </c>
      <c r="AI48">
        <v>4500000</v>
      </c>
      <c r="AJ48">
        <v>3629109</v>
      </c>
      <c r="AK48" s="2" t="s">
        <v>77</v>
      </c>
      <c r="AL48">
        <v>7200000</v>
      </c>
      <c r="AM48">
        <v>6816390</v>
      </c>
      <c r="AN48" s="2" t="s">
        <v>172</v>
      </c>
      <c r="AR48">
        <v>10900000</v>
      </c>
      <c r="AS48">
        <v>5110006</v>
      </c>
      <c r="AT48" s="2" t="s">
        <v>251</v>
      </c>
      <c r="AU48">
        <v>8300000</v>
      </c>
      <c r="AV48">
        <v>6472792</v>
      </c>
      <c r="AW48" s="2" t="s">
        <v>219</v>
      </c>
      <c r="AX48">
        <v>0</v>
      </c>
      <c r="AY48">
        <v>9412730</v>
      </c>
      <c r="AZ48" s="2" t="s">
        <v>43</v>
      </c>
      <c r="BD48">
        <v>0</v>
      </c>
      <c r="BE48">
        <v>0</v>
      </c>
      <c r="BF48" s="2" t="s">
        <v>43</v>
      </c>
      <c r="BG48">
        <v>0</v>
      </c>
      <c r="BH48">
        <v>0</v>
      </c>
      <c r="BI48" s="2" t="s">
        <v>43</v>
      </c>
      <c r="BJ48">
        <v>0</v>
      </c>
      <c r="BK48">
        <v>7118</v>
      </c>
      <c r="BL48" s="2" t="s">
        <v>43</v>
      </c>
      <c r="BM48">
        <v>7950000</v>
      </c>
      <c r="BN48">
        <v>3536280</v>
      </c>
      <c r="BO48" s="2" t="s">
        <v>82</v>
      </c>
      <c r="BP48">
        <v>110500000</v>
      </c>
      <c r="BQ48" t="str">
        <f>(F48+I48+L48+O48+R48+U48+X48+AA48+AD48+AJ48+AM48+AS48+AV48+AY48+BE48+BH48+BK48+BN48)</f>
        <v>0</v>
      </c>
      <c r="BR48" s="2" t="str">
        <f>IFERROR(BQ48*100/BP48,0)</f>
        <v>0</v>
      </c>
      <c r="BU48">
        <v>122394669</v>
      </c>
      <c r="BV48">
        <v>165504</v>
      </c>
      <c r="BW48">
        <v>0</v>
      </c>
      <c r="BX48">
        <v>-8797262</v>
      </c>
      <c r="BY48">
        <v>0</v>
      </c>
      <c r="BZ48">
        <v>0</v>
      </c>
      <c r="CA48">
        <v>0</v>
      </c>
      <c r="CB48">
        <v>0</v>
      </c>
      <c r="CC48" t="str">
        <f>(BU48+BV48+BW48+BX48+BY48+BZ48+CA48+CB48)</f>
        <v>0</v>
      </c>
      <c r="CD48">
        <v>0</v>
      </c>
      <c r="CE48" t="str">
        <f>(BU48+BV48+BW48+BX48+BY48+BZ48+CA48+CB48)-CD48</f>
        <v>0</v>
      </c>
      <c r="CF48" t="str">
        <f>(BQ48-BP48)</f>
        <v>0</v>
      </c>
      <c r="CG48" t="str">
        <f>CE48-BW48+BZ48</f>
        <v>0</v>
      </c>
      <c r="CH48" t="str">
        <f>IFERROR(CE48*100/BP48,0)</f>
        <v>0</v>
      </c>
    </row>
    <row r="49" spans="1:86">
      <c r="A49" s="3"/>
      <c r="B49" s="2" t="s">
        <v>277</v>
      </c>
      <c r="C49" t="s">
        <v>278</v>
      </c>
      <c r="D49">
        <v>89900000</v>
      </c>
      <c r="E49">
        <v>1108714</v>
      </c>
      <c r="F49">
        <v>1186722</v>
      </c>
      <c r="G49" s="2" t="s">
        <v>61</v>
      </c>
      <c r="H49">
        <v>432310</v>
      </c>
      <c r="I49">
        <v>285835</v>
      </c>
      <c r="J49" s="2" t="s">
        <v>67</v>
      </c>
      <c r="K49">
        <v>10778353</v>
      </c>
      <c r="L49">
        <v>14943770</v>
      </c>
      <c r="M49" s="2" t="s">
        <v>271</v>
      </c>
      <c r="N49">
        <v>2587981</v>
      </c>
      <c r="O49">
        <v>5815395</v>
      </c>
      <c r="P49" s="2" t="s">
        <v>279</v>
      </c>
      <c r="Q49">
        <v>28770705</v>
      </c>
      <c r="R49">
        <v>29820274</v>
      </c>
      <c r="S49" s="2" t="s">
        <v>180</v>
      </c>
      <c r="T49">
        <v>1823350</v>
      </c>
      <c r="U49">
        <v>2434061</v>
      </c>
      <c r="V49" s="2" t="s">
        <v>220</v>
      </c>
      <c r="W49">
        <v>600000</v>
      </c>
      <c r="X49">
        <v>1037200</v>
      </c>
      <c r="Y49" s="2" t="s">
        <v>280</v>
      </c>
      <c r="Z49">
        <v>900000</v>
      </c>
      <c r="AA49">
        <v>1158990</v>
      </c>
      <c r="AB49" s="2" t="s">
        <v>281</v>
      </c>
      <c r="AC49">
        <v>400000</v>
      </c>
      <c r="AD49">
        <v>162599</v>
      </c>
      <c r="AE49" s="2" t="s">
        <v>171</v>
      </c>
      <c r="AI49">
        <v>2750000</v>
      </c>
      <c r="AJ49">
        <v>3281476</v>
      </c>
      <c r="AK49" s="2" t="s">
        <v>282</v>
      </c>
      <c r="AL49">
        <v>4600000</v>
      </c>
      <c r="AM49">
        <v>7382318</v>
      </c>
      <c r="AN49" s="2" t="s">
        <v>283</v>
      </c>
      <c r="AR49">
        <v>4900000</v>
      </c>
      <c r="AS49">
        <v>6988659</v>
      </c>
      <c r="AT49" s="2" t="s">
        <v>120</v>
      </c>
      <c r="AU49">
        <v>2900000</v>
      </c>
      <c r="AV49">
        <v>6401794</v>
      </c>
      <c r="AW49" s="2" t="s">
        <v>284</v>
      </c>
      <c r="AX49">
        <v>0</v>
      </c>
      <c r="AY49">
        <v>5522505</v>
      </c>
      <c r="AZ49" s="2" t="s">
        <v>43</v>
      </c>
      <c r="BD49">
        <v>0</v>
      </c>
      <c r="BE49">
        <v>0</v>
      </c>
      <c r="BF49" s="2" t="s">
        <v>43</v>
      </c>
      <c r="BG49">
        <v>0</v>
      </c>
      <c r="BH49">
        <v>0</v>
      </c>
      <c r="BI49" s="2" t="s">
        <v>43</v>
      </c>
      <c r="BJ49">
        <v>0</v>
      </c>
      <c r="BK49">
        <v>0</v>
      </c>
      <c r="BL49" s="2" t="s">
        <v>43</v>
      </c>
      <c r="BM49">
        <v>3500000</v>
      </c>
      <c r="BN49">
        <v>4546222</v>
      </c>
      <c r="BO49" s="2" t="s">
        <v>264</v>
      </c>
      <c r="BP49">
        <v>89900000</v>
      </c>
      <c r="BQ49" t="str">
        <f>(F49+I49+L49+O49+R49+U49+X49+AA49+AD49+AJ49+AM49+AS49+AV49+AY49+BE49+BH49+BK49+BN49)</f>
        <v>0</v>
      </c>
      <c r="BR49" s="2" t="str">
        <f>IFERROR(BQ49*100/BP49,0)</f>
        <v>0</v>
      </c>
      <c r="BU49">
        <v>92472413</v>
      </c>
      <c r="BV49">
        <v>0</v>
      </c>
      <c r="BW49">
        <v>0</v>
      </c>
      <c r="BX49">
        <v>-1504593</v>
      </c>
      <c r="BY49">
        <v>0</v>
      </c>
      <c r="BZ49">
        <v>0</v>
      </c>
      <c r="CA49">
        <v>0</v>
      </c>
      <c r="CB49">
        <v>0</v>
      </c>
      <c r="CC49" t="str">
        <f>(BU49+BV49+BW49+BX49+BY49+BZ49+CA49+CB49)</f>
        <v>0</v>
      </c>
      <c r="CD49">
        <v>0</v>
      </c>
      <c r="CE49" t="str">
        <f>(BU49+BV49+BW49+BX49+BY49+BZ49+CA49+CB49)-CD49</f>
        <v>0</v>
      </c>
      <c r="CF49" t="str">
        <f>(BQ49-BP49)</f>
        <v>0</v>
      </c>
      <c r="CG49" t="str">
        <f>CE49-BW49+BZ49</f>
        <v>0</v>
      </c>
      <c r="CH49" t="str">
        <f>IFERROR(CE49*100/BP49,0)</f>
        <v>0</v>
      </c>
    </row>
    <row r="50" spans="1:86">
      <c r="A50" s="7" t="s">
        <v>285</v>
      </c>
      <c r="B50" s="3"/>
      <c r="C50" s="3"/>
      <c r="D50" s="3">
        <v>1528450000</v>
      </c>
      <c r="E50" s="3">
        <v>18849997</v>
      </c>
      <c r="F50" s="3">
        <v>12474526</v>
      </c>
      <c r="G50" s="5" t="s">
        <v>67</v>
      </c>
      <c r="H50" s="3">
        <v>7349996</v>
      </c>
      <c r="I50" s="3">
        <v>7041364</v>
      </c>
      <c r="J50" s="5" t="s">
        <v>141</v>
      </c>
      <c r="K50" s="3">
        <v>183249994</v>
      </c>
      <c r="L50" s="3">
        <v>212491825</v>
      </c>
      <c r="M50" s="5" t="s">
        <v>73</v>
      </c>
      <c r="N50" s="3">
        <v>43999997</v>
      </c>
      <c r="O50" s="3">
        <v>52250486</v>
      </c>
      <c r="P50" s="5" t="s">
        <v>282</v>
      </c>
      <c r="Q50" s="3">
        <v>489149996</v>
      </c>
      <c r="R50" s="3">
        <v>479096847</v>
      </c>
      <c r="S50" s="5" t="s">
        <v>128</v>
      </c>
      <c r="T50" s="3">
        <v>30999997</v>
      </c>
      <c r="U50" s="3">
        <v>14289400</v>
      </c>
      <c r="V50" s="5" t="s">
        <v>133</v>
      </c>
      <c r="W50" s="3">
        <v>18600000</v>
      </c>
      <c r="X50" s="3">
        <v>15355957</v>
      </c>
      <c r="Y50" s="5" t="s">
        <v>126</v>
      </c>
      <c r="Z50" s="3">
        <v>26550000</v>
      </c>
      <c r="AA50" s="3">
        <v>22477155</v>
      </c>
      <c r="AB50" s="5" t="s">
        <v>102</v>
      </c>
      <c r="AC50" s="3">
        <v>9700000</v>
      </c>
      <c r="AD50" s="3">
        <v>3681699</v>
      </c>
      <c r="AE50" s="5" t="s">
        <v>170</v>
      </c>
      <c r="AF50" s="3"/>
      <c r="AG50" s="3"/>
      <c r="AH50" s="3"/>
      <c r="AI50" s="3">
        <v>46140000</v>
      </c>
      <c r="AJ50" s="3">
        <v>38377682</v>
      </c>
      <c r="AK50" s="5" t="s">
        <v>126</v>
      </c>
      <c r="AL50" s="3">
        <v>128050000</v>
      </c>
      <c r="AM50" s="3">
        <v>109498920</v>
      </c>
      <c r="AN50" s="5" t="s">
        <v>142</v>
      </c>
      <c r="AO50" s="3"/>
      <c r="AP50" s="3"/>
      <c r="AQ50" s="3"/>
      <c r="AR50" s="3">
        <v>165700000</v>
      </c>
      <c r="AS50" s="3">
        <v>108558668</v>
      </c>
      <c r="AT50" s="5" t="s">
        <v>67</v>
      </c>
      <c r="AU50" s="3">
        <v>105400000</v>
      </c>
      <c r="AV50" s="3">
        <v>77398038</v>
      </c>
      <c r="AW50" s="5" t="s">
        <v>123</v>
      </c>
      <c r="AX50" s="3">
        <v>0</v>
      </c>
      <c r="AY50" s="3">
        <v>94178276</v>
      </c>
      <c r="AZ50" s="5" t="s">
        <v>43</v>
      </c>
      <c r="BA50" s="3"/>
      <c r="BB50" s="3"/>
      <c r="BC50" s="3"/>
      <c r="BD50" s="3">
        <v>0</v>
      </c>
      <c r="BE50" s="3">
        <v>139562</v>
      </c>
      <c r="BF50" s="5" t="s">
        <v>43</v>
      </c>
      <c r="BG50" s="3">
        <v>0</v>
      </c>
      <c r="BH50" s="3">
        <v>1855077</v>
      </c>
      <c r="BI50" s="5" t="s">
        <v>43</v>
      </c>
      <c r="BJ50" s="3">
        <v>0</v>
      </c>
      <c r="BK50" s="3">
        <v>2726911</v>
      </c>
      <c r="BL50" s="5" t="s">
        <v>43</v>
      </c>
      <c r="BM50" s="3">
        <v>118500000</v>
      </c>
      <c r="BN50" s="3">
        <v>83423729</v>
      </c>
      <c r="BO50" s="5" t="s">
        <v>85</v>
      </c>
      <c r="BP50" s="3">
        <v>1528450000</v>
      </c>
      <c r="BQ50" s="3" t="str">
        <f>(F50+I50+L50+O50+R50+U50+X50+AA50+AD50+AJ50+AM50+AS50+AV50+AY50+BE50+BH50+BK50+BN50)</f>
        <v>0</v>
      </c>
      <c r="BR50" s="3" t="str">
        <f>IFERROR(BQ50*100/BP50,0)</f>
        <v>0</v>
      </c>
      <c r="BT50" s="4" t="s">
        <v>285</v>
      </c>
      <c r="BU50" s="4" t="str">
        <f>SUM(BU41:BU49)</f>
        <v>0</v>
      </c>
      <c r="BV50" s="4" t="str">
        <f>SUM(BV41:BV49)</f>
        <v>0</v>
      </c>
      <c r="BW50" s="4" t="str">
        <f>SUM(BW41:BW49)</f>
        <v>0</v>
      </c>
      <c r="BX50" s="4" t="str">
        <f>SUM(BX41:BX49)</f>
        <v>0</v>
      </c>
      <c r="BY50" s="4" t="str">
        <f>SUM(BY41:BY49)</f>
        <v>0</v>
      </c>
      <c r="BZ50" s="4" t="str">
        <f>SUM(BZ41:BZ49)</f>
        <v>0</v>
      </c>
      <c r="CA50" s="4" t="str">
        <f>SUM(CA41:CA49)</f>
        <v>0</v>
      </c>
      <c r="CB50" s="4" t="str">
        <f>SUM(CB41:CB49)</f>
        <v>0</v>
      </c>
      <c r="CC50" s="4" t="str">
        <f>SUM(CC41:CC49)</f>
        <v>0</v>
      </c>
      <c r="CD50" s="4" t="str">
        <f>SUM(CD41:CD49)</f>
        <v>0</v>
      </c>
      <c r="CE50" s="4" t="str">
        <f>SUM(CE41:CE49)</f>
        <v>0</v>
      </c>
      <c r="CF50" s="4" t="str">
        <f>SUM(CF41:CF49)</f>
        <v>0</v>
      </c>
      <c r="CG50" s="4" t="str">
        <f>SUM(CG41:CG49)</f>
        <v>0</v>
      </c>
      <c r="CH50" s="4" t="str">
        <f>IFERROR(CE50*100/BP50,0)</f>
        <v>0</v>
      </c>
    </row>
    <row r="52" spans="1:86">
      <c r="A52" s="4" t="s">
        <v>286</v>
      </c>
      <c r="B52" s="2" t="s">
        <v>287</v>
      </c>
      <c r="C52" t="s">
        <v>288</v>
      </c>
      <c r="D52">
        <v>154700000</v>
      </c>
      <c r="E52">
        <v>3543859</v>
      </c>
      <c r="F52">
        <v>198597</v>
      </c>
      <c r="G52" s="2" t="s">
        <v>190</v>
      </c>
      <c r="H52">
        <v>339822</v>
      </c>
      <c r="I52">
        <v>1414312</v>
      </c>
      <c r="J52" s="2" t="s">
        <v>289</v>
      </c>
      <c r="K52">
        <v>28350878</v>
      </c>
      <c r="L52">
        <v>26989384</v>
      </c>
      <c r="M52" s="2" t="s">
        <v>172</v>
      </c>
      <c r="N52">
        <v>17864937</v>
      </c>
      <c r="O52">
        <v>22540270</v>
      </c>
      <c r="P52" s="2" t="s">
        <v>290</v>
      </c>
      <c r="Q52">
        <v>43416328</v>
      </c>
      <c r="R52">
        <v>45429447</v>
      </c>
      <c r="S52" s="2" t="s">
        <v>48</v>
      </c>
      <c r="T52">
        <v>3851317</v>
      </c>
      <c r="U52">
        <v>1078860</v>
      </c>
      <c r="V52" s="2" t="s">
        <v>74</v>
      </c>
      <c r="W52">
        <v>3200000</v>
      </c>
      <c r="X52">
        <v>3348694</v>
      </c>
      <c r="Y52" s="2" t="s">
        <v>48</v>
      </c>
      <c r="Z52">
        <v>3400000</v>
      </c>
      <c r="AA52">
        <v>3541743</v>
      </c>
      <c r="AB52" s="2" t="s">
        <v>180</v>
      </c>
      <c r="AC52">
        <v>700000</v>
      </c>
      <c r="AD52">
        <v>137803</v>
      </c>
      <c r="AE52" s="2" t="s">
        <v>149</v>
      </c>
      <c r="AI52">
        <v>11500000</v>
      </c>
      <c r="AJ52">
        <v>12208533</v>
      </c>
      <c r="AK52" s="2" t="s">
        <v>195</v>
      </c>
      <c r="AL52">
        <v>3750000</v>
      </c>
      <c r="AM52">
        <v>3914463</v>
      </c>
      <c r="AN52" s="2" t="s">
        <v>180</v>
      </c>
      <c r="AR52">
        <v>6900000</v>
      </c>
      <c r="AS52">
        <v>6734559</v>
      </c>
      <c r="AT52" s="2" t="s">
        <v>128</v>
      </c>
      <c r="AU52">
        <v>19250000</v>
      </c>
      <c r="AV52">
        <v>19387066</v>
      </c>
      <c r="AW52" s="2" t="s">
        <v>242</v>
      </c>
      <c r="AX52">
        <v>0</v>
      </c>
      <c r="AY52">
        <v>12224184</v>
      </c>
      <c r="AZ52" s="2" t="s">
        <v>43</v>
      </c>
      <c r="BD52">
        <v>0</v>
      </c>
      <c r="BE52">
        <v>0</v>
      </c>
      <c r="BF52" s="2" t="s">
        <v>43</v>
      </c>
      <c r="BG52">
        <v>0</v>
      </c>
      <c r="BH52">
        <v>28321</v>
      </c>
      <c r="BI52" s="2" t="s">
        <v>43</v>
      </c>
      <c r="BJ52">
        <v>0</v>
      </c>
      <c r="BK52">
        <v>7118</v>
      </c>
      <c r="BL52" s="2" t="s">
        <v>43</v>
      </c>
      <c r="BM52">
        <v>2500000</v>
      </c>
      <c r="BN52">
        <v>2584602</v>
      </c>
      <c r="BO52" s="2" t="s">
        <v>227</v>
      </c>
      <c r="BP52">
        <v>154700000</v>
      </c>
      <c r="BQ52" t="str">
        <f>(F52+I52+L52+O52+R52+U52+X52+AA52+AD52+AJ52+AM52+AS52+AV52+AY52+BE52+BH52+BK52+BN52)</f>
        <v>0</v>
      </c>
      <c r="BR52" s="2" t="str">
        <f>IFERROR(BQ52*100/BP52,0)</f>
        <v>0</v>
      </c>
      <c r="BU52">
        <v>164978172</v>
      </c>
      <c r="BV52">
        <v>0</v>
      </c>
      <c r="BW52">
        <v>0</v>
      </c>
      <c r="BX52">
        <v>-3210216</v>
      </c>
      <c r="BY52">
        <v>0</v>
      </c>
      <c r="BZ52">
        <v>0</v>
      </c>
      <c r="CA52">
        <v>0</v>
      </c>
      <c r="CB52">
        <v>0</v>
      </c>
      <c r="CC52" t="str">
        <f>(BU52+BV52+BW52+BX52+BY52+BZ52+CA52+CB52)</f>
        <v>0</v>
      </c>
      <c r="CD52">
        <v>0</v>
      </c>
      <c r="CE52" t="str">
        <f>(BU52+BV52+BW52+BX52+BY52+BZ52+CA52+CB52)-CD52</f>
        <v>0</v>
      </c>
      <c r="CF52" t="str">
        <f>(BQ52-BP52)</f>
        <v>0</v>
      </c>
      <c r="CG52" t="str">
        <f>CE52-BW52+BZ52</f>
        <v>0</v>
      </c>
      <c r="CH52" t="str">
        <f>IFERROR(CE52*100/BP52,0)</f>
        <v>0</v>
      </c>
    </row>
    <row r="53" spans="1:86">
      <c r="A53" s="3"/>
      <c r="B53" s="2" t="s">
        <v>291</v>
      </c>
      <c r="C53" t="s">
        <v>292</v>
      </c>
      <c r="D53">
        <v>145900000</v>
      </c>
      <c r="E53">
        <v>3342269</v>
      </c>
      <c r="F53">
        <v>145949</v>
      </c>
      <c r="G53" s="2" t="s">
        <v>205</v>
      </c>
      <c r="H53">
        <v>320491</v>
      </c>
      <c r="I53">
        <v>54116</v>
      </c>
      <c r="J53" s="2" t="s">
        <v>137</v>
      </c>
      <c r="K53">
        <v>26738158</v>
      </c>
      <c r="L53">
        <v>33590753</v>
      </c>
      <c r="M53" s="2" t="s">
        <v>290</v>
      </c>
      <c r="N53">
        <v>16848702</v>
      </c>
      <c r="O53">
        <v>22729619</v>
      </c>
      <c r="P53" s="2" t="s">
        <v>218</v>
      </c>
      <c r="Q53">
        <v>40946621</v>
      </c>
      <c r="R53">
        <v>38014619</v>
      </c>
      <c r="S53" s="2" t="s">
        <v>140</v>
      </c>
      <c r="T53">
        <v>3632238</v>
      </c>
      <c r="U53">
        <v>1240572</v>
      </c>
      <c r="V53" s="2" t="s">
        <v>209</v>
      </c>
      <c r="W53">
        <v>2600000</v>
      </c>
      <c r="X53">
        <v>2661405</v>
      </c>
      <c r="Y53" s="2" t="s">
        <v>229</v>
      </c>
      <c r="Z53">
        <v>2700000</v>
      </c>
      <c r="AA53">
        <v>3405104</v>
      </c>
      <c r="AB53" s="2" t="s">
        <v>290</v>
      </c>
      <c r="AC53">
        <v>600000</v>
      </c>
      <c r="AD53">
        <v>123463</v>
      </c>
      <c r="AE53" s="2" t="s">
        <v>293</v>
      </c>
      <c r="AI53">
        <v>9900000</v>
      </c>
      <c r="AJ53">
        <v>9786532</v>
      </c>
      <c r="AK53" s="2" t="s">
        <v>117</v>
      </c>
      <c r="AL53">
        <v>3500000</v>
      </c>
      <c r="AM53">
        <v>3858455</v>
      </c>
      <c r="AN53" s="2" t="s">
        <v>178</v>
      </c>
      <c r="AR53">
        <v>6900000</v>
      </c>
      <c r="AS53">
        <v>5962154</v>
      </c>
      <c r="AT53" s="2" t="s">
        <v>142</v>
      </c>
      <c r="AU53">
        <v>20350000</v>
      </c>
      <c r="AV53">
        <v>17816115</v>
      </c>
      <c r="AW53" s="2" t="s">
        <v>196</v>
      </c>
      <c r="AX53">
        <v>0</v>
      </c>
      <c r="AY53">
        <v>15515238</v>
      </c>
      <c r="AZ53" s="2" t="s">
        <v>43</v>
      </c>
      <c r="BD53">
        <v>0</v>
      </c>
      <c r="BE53">
        <v>0</v>
      </c>
      <c r="BF53" s="2" t="s">
        <v>43</v>
      </c>
      <c r="BG53">
        <v>0</v>
      </c>
      <c r="BH53">
        <v>103269</v>
      </c>
      <c r="BI53" s="2" t="s">
        <v>43</v>
      </c>
      <c r="BJ53">
        <v>0</v>
      </c>
      <c r="BK53">
        <v>0</v>
      </c>
      <c r="BL53" s="2" t="s">
        <v>43</v>
      </c>
      <c r="BM53">
        <v>2500000</v>
      </c>
      <c r="BN53">
        <v>1973100</v>
      </c>
      <c r="BO53" s="2" t="s">
        <v>63</v>
      </c>
      <c r="BP53">
        <v>145900000</v>
      </c>
      <c r="BQ53" t="str">
        <f>(F53+I53+L53+O53+R53+U53+X53+AA53+AD53+AJ53+AM53+AS53+AV53+AY53+BE53+BH53+BK53+BN53)</f>
        <v>0</v>
      </c>
      <c r="BR53" s="2" t="str">
        <f>IFERROR(BQ53*100/BP53,0)</f>
        <v>0</v>
      </c>
      <c r="BU53">
        <v>159131070</v>
      </c>
      <c r="BV53">
        <v>0</v>
      </c>
      <c r="BW53">
        <v>0</v>
      </c>
      <c r="BX53">
        <v>-2150607</v>
      </c>
      <c r="BY53">
        <v>0</v>
      </c>
      <c r="BZ53">
        <v>0</v>
      </c>
      <c r="CA53">
        <v>0</v>
      </c>
      <c r="CB53">
        <v>0</v>
      </c>
      <c r="CC53" t="str">
        <f>(BU53+BV53+BW53+BX53+BY53+BZ53+CA53+CB53)</f>
        <v>0</v>
      </c>
      <c r="CD53">
        <v>0</v>
      </c>
      <c r="CE53" t="str">
        <f>(BU53+BV53+BW53+BX53+BY53+BZ53+CA53+CB53)-CD53</f>
        <v>0</v>
      </c>
      <c r="CF53" t="str">
        <f>(BQ53-BP53)</f>
        <v>0</v>
      </c>
      <c r="CG53" t="str">
        <f>CE53-BW53+BZ53</f>
        <v>0</v>
      </c>
      <c r="CH53" t="str">
        <f>IFERROR(CE53*100/BP53,0)</f>
        <v>0</v>
      </c>
    </row>
    <row r="54" spans="1:86">
      <c r="A54" s="3"/>
      <c r="B54" s="2" t="s">
        <v>294</v>
      </c>
      <c r="C54" t="s">
        <v>295</v>
      </c>
      <c r="D54">
        <v>98800000</v>
      </c>
      <c r="E54">
        <v>2263305</v>
      </c>
      <c r="F54">
        <v>172290</v>
      </c>
      <c r="G54" s="2" t="s">
        <v>208</v>
      </c>
      <c r="H54">
        <v>217029</v>
      </c>
      <c r="I54">
        <v>45687</v>
      </c>
      <c r="J54" s="2" t="s">
        <v>293</v>
      </c>
      <c r="K54">
        <v>18106443</v>
      </c>
      <c r="L54">
        <v>23247536</v>
      </c>
      <c r="M54" s="2" t="s">
        <v>239</v>
      </c>
      <c r="N54">
        <v>11409539</v>
      </c>
      <c r="O54">
        <v>19108590</v>
      </c>
      <c r="P54" s="2" t="s">
        <v>296</v>
      </c>
      <c r="Q54">
        <v>27728075</v>
      </c>
      <c r="R54">
        <v>24157610</v>
      </c>
      <c r="S54" s="2" t="s">
        <v>152</v>
      </c>
      <c r="T54">
        <v>2459665</v>
      </c>
      <c r="U54">
        <v>415061</v>
      </c>
      <c r="V54" s="2" t="s">
        <v>137</v>
      </c>
      <c r="W54">
        <v>990000</v>
      </c>
      <c r="X54">
        <v>1412147</v>
      </c>
      <c r="Y54" s="2" t="s">
        <v>120</v>
      </c>
      <c r="Z54">
        <v>1100000</v>
      </c>
      <c r="AA54">
        <v>1868504</v>
      </c>
      <c r="AB54" s="2" t="s">
        <v>119</v>
      </c>
      <c r="AC54">
        <v>300000</v>
      </c>
      <c r="AD54">
        <v>102880</v>
      </c>
      <c r="AE54" s="2" t="s">
        <v>209</v>
      </c>
      <c r="AI54">
        <v>5500000</v>
      </c>
      <c r="AJ54">
        <v>6158037</v>
      </c>
      <c r="AK54" s="2" t="s">
        <v>276</v>
      </c>
      <c r="AL54">
        <v>1300000</v>
      </c>
      <c r="AM54">
        <v>2173718</v>
      </c>
      <c r="AN54" s="2" t="s">
        <v>296</v>
      </c>
      <c r="AR54">
        <v>2300000</v>
      </c>
      <c r="AS54">
        <v>2411438</v>
      </c>
      <c r="AT54" s="2" t="s">
        <v>48</v>
      </c>
      <c r="AU54">
        <v>16650000</v>
      </c>
      <c r="AV54">
        <v>14920186</v>
      </c>
      <c r="AW54" s="2" t="s">
        <v>158</v>
      </c>
      <c r="AX54">
        <v>0</v>
      </c>
      <c r="AY54">
        <v>5856793</v>
      </c>
      <c r="AZ54" s="2" t="s">
        <v>43</v>
      </c>
      <c r="BD54">
        <v>0</v>
      </c>
      <c r="BE54">
        <v>0</v>
      </c>
      <c r="BF54" s="2" t="s">
        <v>43</v>
      </c>
      <c r="BG54">
        <v>0</v>
      </c>
      <c r="BH54">
        <v>122808</v>
      </c>
      <c r="BI54" s="2" t="s">
        <v>43</v>
      </c>
      <c r="BJ54">
        <v>0</v>
      </c>
      <c r="BK54">
        <v>0</v>
      </c>
      <c r="BL54" s="2" t="s">
        <v>43</v>
      </c>
      <c r="BM54">
        <v>1500000</v>
      </c>
      <c r="BN54">
        <v>1328321</v>
      </c>
      <c r="BO54" s="2" t="s">
        <v>165</v>
      </c>
      <c r="BP54">
        <v>98800000</v>
      </c>
      <c r="BQ54" t="str">
        <f>(F54+I54+L54+O54+R54+U54+X54+AA54+AD54+AJ54+AM54+AS54+AV54+AY54+BE54+BH54+BK54+BN54)</f>
        <v>0</v>
      </c>
      <c r="BR54" s="2" t="str">
        <f>IFERROR(BQ54*100/BP54,0)</f>
        <v>0</v>
      </c>
      <c r="BU54">
        <v>106068691</v>
      </c>
      <c r="BV54">
        <v>0</v>
      </c>
      <c r="BW54">
        <v>0</v>
      </c>
      <c r="BX54">
        <v>-2567085</v>
      </c>
      <c r="BY54">
        <v>0</v>
      </c>
      <c r="BZ54">
        <v>0</v>
      </c>
      <c r="CA54">
        <v>0</v>
      </c>
      <c r="CB54">
        <v>0</v>
      </c>
      <c r="CC54" t="str">
        <f>(BU54+BV54+BW54+BX54+BY54+BZ54+CA54+CB54)</f>
        <v>0</v>
      </c>
      <c r="CD54">
        <v>0</v>
      </c>
      <c r="CE54" t="str">
        <f>(BU54+BV54+BW54+BX54+BY54+BZ54+CA54+CB54)-CD54</f>
        <v>0</v>
      </c>
      <c r="CF54" t="str">
        <f>(BQ54-BP54)</f>
        <v>0</v>
      </c>
      <c r="CG54" t="str">
        <f>CE54-BW54+BZ54</f>
        <v>0</v>
      </c>
      <c r="CH54" t="str">
        <f>IFERROR(CE54*100/BP54,0)</f>
        <v>0</v>
      </c>
    </row>
    <row r="55" spans="1:86">
      <c r="A55" s="3"/>
      <c r="B55" s="2" t="s">
        <v>297</v>
      </c>
      <c r="C55" t="s">
        <v>298</v>
      </c>
      <c r="D55">
        <v>78600000</v>
      </c>
      <c r="E55">
        <v>1800564</v>
      </c>
      <c r="F55">
        <v>287921</v>
      </c>
      <c r="G55" s="2" t="s">
        <v>270</v>
      </c>
      <c r="H55">
        <v>172656</v>
      </c>
      <c r="I55">
        <v>175075</v>
      </c>
      <c r="J55" s="2" t="s">
        <v>242</v>
      </c>
      <c r="K55">
        <v>14404518</v>
      </c>
      <c r="L55">
        <v>29488434</v>
      </c>
      <c r="M55" s="2" t="s">
        <v>299</v>
      </c>
      <c r="N55">
        <v>9076820</v>
      </c>
      <c r="O55">
        <v>24190543</v>
      </c>
      <c r="P55" s="2" t="s">
        <v>300</v>
      </c>
      <c r="Q55">
        <v>22058974</v>
      </c>
      <c r="R55">
        <v>35100641</v>
      </c>
      <c r="S55" s="2" t="s">
        <v>301</v>
      </c>
      <c r="T55">
        <v>1956778</v>
      </c>
      <c r="U55">
        <v>1184707</v>
      </c>
      <c r="V55" s="2" t="s">
        <v>87</v>
      </c>
      <c r="W55">
        <v>750000</v>
      </c>
      <c r="X55">
        <v>1821511</v>
      </c>
      <c r="Y55" s="2" t="s">
        <v>302</v>
      </c>
      <c r="Z55">
        <v>1350000</v>
      </c>
      <c r="AA55">
        <v>2872550</v>
      </c>
      <c r="AB55" s="2" t="s">
        <v>303</v>
      </c>
      <c r="AC55">
        <v>300000</v>
      </c>
      <c r="AD55">
        <v>261056</v>
      </c>
      <c r="AE55" s="2" t="s">
        <v>152</v>
      </c>
      <c r="AI55">
        <v>4350000</v>
      </c>
      <c r="AJ55">
        <v>7445569</v>
      </c>
      <c r="AK55" s="2" t="s">
        <v>267</v>
      </c>
      <c r="AL55">
        <v>990000</v>
      </c>
      <c r="AM55">
        <v>2146923</v>
      </c>
      <c r="AN55" s="2" t="s">
        <v>255</v>
      </c>
      <c r="AR55">
        <v>2250000</v>
      </c>
      <c r="AS55">
        <v>3462128</v>
      </c>
      <c r="AT55" s="2" t="s">
        <v>230</v>
      </c>
      <c r="AU55">
        <v>8950000</v>
      </c>
      <c r="AV55">
        <v>18597174</v>
      </c>
      <c r="AW55" s="2" t="s">
        <v>304</v>
      </c>
      <c r="AX55">
        <v>0</v>
      </c>
      <c r="AY55">
        <v>7166895</v>
      </c>
      <c r="AZ55" s="2" t="s">
        <v>43</v>
      </c>
      <c r="BD55">
        <v>0</v>
      </c>
      <c r="BE55">
        <v>0</v>
      </c>
      <c r="BF55" s="2" t="s">
        <v>43</v>
      </c>
      <c r="BG55">
        <v>0</v>
      </c>
      <c r="BH55">
        <v>0</v>
      </c>
      <c r="BI55" s="2" t="s">
        <v>43</v>
      </c>
      <c r="BJ55">
        <v>0</v>
      </c>
      <c r="BK55">
        <v>0</v>
      </c>
      <c r="BL55" s="2" t="s">
        <v>43</v>
      </c>
      <c r="BM55">
        <v>900000</v>
      </c>
      <c r="BN55">
        <v>979610</v>
      </c>
      <c r="BO55" s="2" t="s">
        <v>72</v>
      </c>
      <c r="BP55">
        <v>78600000</v>
      </c>
      <c r="BQ55" t="str">
        <f>(F55+I55+L55+O55+R55+U55+X55+AA55+AD55+AJ55+AM55+AS55+AV55+AY55+BE55+BH55+BK55+BN55)</f>
        <v>0</v>
      </c>
      <c r="BR55" s="2" t="str">
        <f>IFERROR(BQ55*100/BP55,0)</f>
        <v>0</v>
      </c>
      <c r="BU55">
        <v>137098730</v>
      </c>
      <c r="BV55">
        <v>0</v>
      </c>
      <c r="BW55">
        <v>0</v>
      </c>
      <c r="BX55">
        <v>-1917993</v>
      </c>
      <c r="BY55">
        <v>0</v>
      </c>
      <c r="BZ55">
        <v>0</v>
      </c>
      <c r="CA55">
        <v>0</v>
      </c>
      <c r="CB55">
        <v>0</v>
      </c>
      <c r="CC55" t="str">
        <f>(BU55+BV55+BW55+BX55+BY55+BZ55+CA55+CB55)</f>
        <v>0</v>
      </c>
      <c r="CD55">
        <v>0</v>
      </c>
      <c r="CE55" t="str">
        <f>(BU55+BV55+BW55+BX55+BY55+BZ55+CA55+CB55)-CD55</f>
        <v>0</v>
      </c>
      <c r="CF55" t="str">
        <f>(BQ55-BP55)</f>
        <v>0</v>
      </c>
      <c r="CG55" t="str">
        <f>CE55-BW55+BZ55</f>
        <v>0</v>
      </c>
      <c r="CH55" t="str">
        <f>IFERROR(CE55*100/BP55,0)</f>
        <v>0</v>
      </c>
    </row>
    <row r="56" spans="1:86">
      <c r="A56" s="7" t="s">
        <v>305</v>
      </c>
      <c r="B56" s="3"/>
      <c r="C56" s="3"/>
      <c r="D56" s="3">
        <v>478000000</v>
      </c>
      <c r="E56" s="3">
        <v>10949997</v>
      </c>
      <c r="F56" s="3">
        <v>804757</v>
      </c>
      <c r="G56" s="5" t="s">
        <v>55</v>
      </c>
      <c r="H56" s="3">
        <v>1049998</v>
      </c>
      <c r="I56" s="3">
        <v>1689190</v>
      </c>
      <c r="J56" s="5" t="s">
        <v>306</v>
      </c>
      <c r="K56" s="3">
        <v>87599997</v>
      </c>
      <c r="L56" s="3">
        <v>113316107</v>
      </c>
      <c r="M56" s="5" t="s">
        <v>281</v>
      </c>
      <c r="N56" s="3">
        <v>55199998</v>
      </c>
      <c r="O56" s="3">
        <v>88569022</v>
      </c>
      <c r="P56" s="5" t="s">
        <v>283</v>
      </c>
      <c r="Q56" s="3">
        <v>134149998</v>
      </c>
      <c r="R56" s="3">
        <v>142702317</v>
      </c>
      <c r="S56" s="5" t="s">
        <v>195</v>
      </c>
      <c r="T56" s="3">
        <v>11899998</v>
      </c>
      <c r="U56" s="3">
        <v>3919200</v>
      </c>
      <c r="V56" s="5" t="s">
        <v>78</v>
      </c>
      <c r="W56" s="3">
        <v>7540000</v>
      </c>
      <c r="X56" s="3">
        <v>9243757</v>
      </c>
      <c r="Y56" s="5" t="s">
        <v>122</v>
      </c>
      <c r="Z56" s="3">
        <v>8550000</v>
      </c>
      <c r="AA56" s="3">
        <v>11687901</v>
      </c>
      <c r="AB56" s="5" t="s">
        <v>307</v>
      </c>
      <c r="AC56" s="3">
        <v>1900000</v>
      </c>
      <c r="AD56" s="3">
        <v>625202</v>
      </c>
      <c r="AE56" s="5" t="s">
        <v>78</v>
      </c>
      <c r="AF56" s="3"/>
      <c r="AG56" s="3"/>
      <c r="AH56" s="3"/>
      <c r="AI56" s="3">
        <v>31250000</v>
      </c>
      <c r="AJ56" s="3">
        <v>35598671</v>
      </c>
      <c r="AK56" s="5" t="s">
        <v>213</v>
      </c>
      <c r="AL56" s="3">
        <v>9540000</v>
      </c>
      <c r="AM56" s="3">
        <v>12093559</v>
      </c>
      <c r="AN56" s="5" t="s">
        <v>59</v>
      </c>
      <c r="AO56" s="3"/>
      <c r="AP56" s="3"/>
      <c r="AQ56" s="3"/>
      <c r="AR56" s="3">
        <v>18350000</v>
      </c>
      <c r="AS56" s="3">
        <v>18570279</v>
      </c>
      <c r="AT56" s="5" t="s">
        <v>242</v>
      </c>
      <c r="AU56" s="3">
        <v>65200000</v>
      </c>
      <c r="AV56" s="3">
        <v>70720541</v>
      </c>
      <c r="AW56" s="5" t="s">
        <v>241</v>
      </c>
      <c r="AX56" s="3">
        <v>0</v>
      </c>
      <c r="AY56" s="3">
        <v>40763110</v>
      </c>
      <c r="AZ56" s="5" t="s">
        <v>43</v>
      </c>
      <c r="BA56" s="3"/>
      <c r="BB56" s="3"/>
      <c r="BC56" s="3"/>
      <c r="BD56" s="3">
        <v>0</v>
      </c>
      <c r="BE56" s="3">
        <v>0</v>
      </c>
      <c r="BF56" s="5" t="s">
        <v>43</v>
      </c>
      <c r="BG56" s="3">
        <v>0</v>
      </c>
      <c r="BH56" s="3">
        <v>254398</v>
      </c>
      <c r="BI56" s="5" t="s">
        <v>43</v>
      </c>
      <c r="BJ56" s="3">
        <v>0</v>
      </c>
      <c r="BK56" s="3">
        <v>7118</v>
      </c>
      <c r="BL56" s="5" t="s">
        <v>43</v>
      </c>
      <c r="BM56" s="3">
        <v>7400000</v>
      </c>
      <c r="BN56" s="3">
        <v>6865633</v>
      </c>
      <c r="BO56" s="5" t="s">
        <v>140</v>
      </c>
      <c r="BP56" s="3">
        <v>478000000</v>
      </c>
      <c r="BQ56" s="3" t="str">
        <f>(F56+I56+L56+O56+R56+U56+X56+AA56+AD56+AJ56+AM56+AS56+AV56+AY56+BE56+BH56+BK56+BN56)</f>
        <v>0</v>
      </c>
      <c r="BR56" s="3" t="str">
        <f>IFERROR(BQ56*100/BP56,0)</f>
        <v>0</v>
      </c>
      <c r="BT56" s="4" t="s">
        <v>305</v>
      </c>
      <c r="BU56" s="4" t="str">
        <f>SUM(BU52:BU55)</f>
        <v>0</v>
      </c>
      <c r="BV56" s="4" t="str">
        <f>SUM(BV52:BV55)</f>
        <v>0</v>
      </c>
      <c r="BW56" s="4" t="str">
        <f>SUM(BW52:BW55)</f>
        <v>0</v>
      </c>
      <c r="BX56" s="4" t="str">
        <f>SUM(BX52:BX55)</f>
        <v>0</v>
      </c>
      <c r="BY56" s="4" t="str">
        <f>SUM(BY52:BY55)</f>
        <v>0</v>
      </c>
      <c r="BZ56" s="4" t="str">
        <f>SUM(BZ52:BZ55)</f>
        <v>0</v>
      </c>
      <c r="CA56" s="4" t="str">
        <f>SUM(CA52:CA55)</f>
        <v>0</v>
      </c>
      <c r="CB56" s="4" t="str">
        <f>SUM(CB52:CB55)</f>
        <v>0</v>
      </c>
      <c r="CC56" s="4" t="str">
        <f>SUM(CC52:CC55)</f>
        <v>0</v>
      </c>
      <c r="CD56" s="4" t="str">
        <f>SUM(CD52:CD55)</f>
        <v>0</v>
      </c>
      <c r="CE56" s="4" t="str">
        <f>SUM(CE52:CE55)</f>
        <v>0</v>
      </c>
      <c r="CF56" s="4" t="str">
        <f>SUM(CF52:CF55)</f>
        <v>0</v>
      </c>
      <c r="CG56" s="4" t="str">
        <f>SUM(CG52:CG55)</f>
        <v>0</v>
      </c>
      <c r="CH56" s="4" t="str">
        <f>IFERROR(CE56*100/BP56,0)</f>
        <v>0</v>
      </c>
    </row>
    <row r="58" spans="1:86">
      <c r="A58" s="4" t="s">
        <v>308</v>
      </c>
      <c r="B58" s="2" t="s">
        <v>309</v>
      </c>
      <c r="C58" t="s">
        <v>310</v>
      </c>
      <c r="D58">
        <v>235950000</v>
      </c>
      <c r="E58">
        <v>1194327</v>
      </c>
      <c r="F58">
        <v>1732815</v>
      </c>
      <c r="G58" s="2" t="s">
        <v>60</v>
      </c>
      <c r="H58">
        <v>316145</v>
      </c>
      <c r="I58">
        <v>31754</v>
      </c>
      <c r="J58" s="2" t="s">
        <v>101</v>
      </c>
      <c r="K58">
        <v>24905247</v>
      </c>
      <c r="L58">
        <v>47424241</v>
      </c>
      <c r="M58" s="2" t="s">
        <v>311</v>
      </c>
      <c r="N58">
        <v>16931353</v>
      </c>
      <c r="O58">
        <v>25546906</v>
      </c>
      <c r="P58" s="2" t="s">
        <v>312</v>
      </c>
      <c r="Q58">
        <v>23465029</v>
      </c>
      <c r="R58">
        <v>26764624</v>
      </c>
      <c r="S58" s="2" t="s">
        <v>213</v>
      </c>
      <c r="T58">
        <v>2458910</v>
      </c>
      <c r="U58">
        <v>2020141</v>
      </c>
      <c r="V58" s="2" t="s">
        <v>112</v>
      </c>
      <c r="W58">
        <v>1200000</v>
      </c>
      <c r="X58">
        <v>899921</v>
      </c>
      <c r="Y58" s="2" t="s">
        <v>76</v>
      </c>
      <c r="Z58">
        <v>2250000</v>
      </c>
      <c r="AA58">
        <v>911622</v>
      </c>
      <c r="AB58" s="2" t="s">
        <v>171</v>
      </c>
      <c r="AC58">
        <v>800000</v>
      </c>
      <c r="AD58">
        <v>560052</v>
      </c>
      <c r="AE58" s="2" t="s">
        <v>85</v>
      </c>
      <c r="AI58">
        <v>4900000</v>
      </c>
      <c r="AJ58">
        <v>2451825</v>
      </c>
      <c r="AK58" s="2" t="s">
        <v>179</v>
      </c>
      <c r="AL58">
        <v>3500000</v>
      </c>
      <c r="AM58">
        <v>1689723</v>
      </c>
      <c r="AN58" s="2" t="s">
        <v>81</v>
      </c>
      <c r="AR58">
        <v>4800000</v>
      </c>
      <c r="AS58">
        <v>1488642</v>
      </c>
      <c r="AT58" s="2" t="s">
        <v>93</v>
      </c>
      <c r="AU58">
        <v>95500000</v>
      </c>
      <c r="AV58">
        <v>94239451</v>
      </c>
      <c r="AW58" s="2" t="s">
        <v>117</v>
      </c>
      <c r="AX58">
        <v>0</v>
      </c>
      <c r="AY58">
        <v>14580119</v>
      </c>
      <c r="AZ58" s="2" t="s">
        <v>43</v>
      </c>
      <c r="BD58">
        <v>0</v>
      </c>
      <c r="BE58">
        <v>0</v>
      </c>
      <c r="BF58" s="2" t="s">
        <v>43</v>
      </c>
      <c r="BG58">
        <v>0</v>
      </c>
      <c r="BH58">
        <v>2994051</v>
      </c>
      <c r="BI58" s="2" t="s">
        <v>43</v>
      </c>
      <c r="BJ58">
        <v>0</v>
      </c>
      <c r="BK58">
        <v>28196</v>
      </c>
      <c r="BL58" s="2" t="s">
        <v>43</v>
      </c>
      <c r="BM58">
        <v>950000</v>
      </c>
      <c r="BN58">
        <v>513510</v>
      </c>
      <c r="BO58" s="2" t="s">
        <v>95</v>
      </c>
      <c r="BP58">
        <v>235950000</v>
      </c>
      <c r="BQ58" t="str">
        <f>(F58+I58+L58+O58+R58+U58+X58+AA58+AD58+AJ58+AM58+AS58+AV58+AY58+BE58+BH58+BK58+BN58)</f>
        <v>0</v>
      </c>
      <c r="BR58" s="2" t="str">
        <f>IFERROR(BQ58*100/BP58,0)</f>
        <v>0</v>
      </c>
      <c r="BU58">
        <v>234764357</v>
      </c>
      <c r="BV58">
        <v>0</v>
      </c>
      <c r="BW58">
        <v>0</v>
      </c>
      <c r="BX58">
        <v>-10001857</v>
      </c>
      <c r="BY58">
        <v>0</v>
      </c>
      <c r="BZ58">
        <v>0</v>
      </c>
      <c r="CA58">
        <v>0</v>
      </c>
      <c r="CB58">
        <v>0</v>
      </c>
      <c r="CC58" t="str">
        <f>(BU58+BV58+BW58+BX58+BY58+BZ58+CA58+CB58)</f>
        <v>0</v>
      </c>
      <c r="CD58">
        <v>0</v>
      </c>
      <c r="CE58" t="str">
        <f>(BU58+BV58+BW58+BX58+BY58+BZ58+CA58+CB58)-CD58</f>
        <v>0</v>
      </c>
      <c r="CF58" t="str">
        <f>(BQ58-BP58)</f>
        <v>0</v>
      </c>
      <c r="CG58" t="str">
        <f>CE58-BW58+BZ58</f>
        <v>0</v>
      </c>
      <c r="CH58" t="str">
        <f>IFERROR(CE58*100/BP58,0)</f>
        <v>0</v>
      </c>
    </row>
    <row r="59" spans="1:86">
      <c r="A59" s="3"/>
      <c r="B59" s="2" t="s">
        <v>313</v>
      </c>
      <c r="C59" t="s">
        <v>314</v>
      </c>
      <c r="D59">
        <v>99900000</v>
      </c>
      <c r="E59">
        <v>505672</v>
      </c>
      <c r="F59">
        <v>146594</v>
      </c>
      <c r="G59" s="2" t="s">
        <v>159</v>
      </c>
      <c r="H59">
        <v>133854</v>
      </c>
      <c r="I59">
        <v>230285</v>
      </c>
      <c r="J59" s="2" t="s">
        <v>315</v>
      </c>
      <c r="K59">
        <v>10544752</v>
      </c>
      <c r="L59">
        <v>45798346</v>
      </c>
      <c r="M59" s="2" t="s">
        <v>316</v>
      </c>
      <c r="N59">
        <v>7168646</v>
      </c>
      <c r="O59">
        <v>19601143</v>
      </c>
      <c r="P59" s="2" t="s">
        <v>317</v>
      </c>
      <c r="Q59">
        <v>9934970</v>
      </c>
      <c r="R59">
        <v>8887952</v>
      </c>
      <c r="S59" s="2" t="s">
        <v>165</v>
      </c>
      <c r="T59">
        <v>1041089</v>
      </c>
      <c r="U59">
        <v>725193</v>
      </c>
      <c r="V59" s="2" t="s">
        <v>85</v>
      </c>
      <c r="W59">
        <v>850000</v>
      </c>
      <c r="X59">
        <v>608528</v>
      </c>
      <c r="Y59" s="2" t="s">
        <v>197</v>
      </c>
      <c r="Z59">
        <v>500000</v>
      </c>
      <c r="AA59">
        <v>510246</v>
      </c>
      <c r="AB59" s="2" t="s">
        <v>229</v>
      </c>
      <c r="AC59">
        <v>300000</v>
      </c>
      <c r="AD59">
        <v>118025</v>
      </c>
      <c r="AE59" s="2" t="s">
        <v>86</v>
      </c>
      <c r="AI59">
        <v>1900000</v>
      </c>
      <c r="AJ59">
        <v>2309306</v>
      </c>
      <c r="AK59" s="2" t="s">
        <v>247</v>
      </c>
      <c r="AL59">
        <v>1900000</v>
      </c>
      <c r="AM59">
        <v>1624697</v>
      </c>
      <c r="AN59" s="2" t="s">
        <v>142</v>
      </c>
      <c r="AR59">
        <v>1600000</v>
      </c>
      <c r="AS59">
        <v>1399295</v>
      </c>
      <c r="AT59" s="2" t="s">
        <v>152</v>
      </c>
      <c r="AU59">
        <v>21900000</v>
      </c>
      <c r="AV59">
        <v>18857034</v>
      </c>
      <c r="AW59" s="2" t="s">
        <v>142</v>
      </c>
      <c r="AX59">
        <v>0</v>
      </c>
      <c r="AY59">
        <v>4416251</v>
      </c>
      <c r="AZ59" s="2" t="s">
        <v>43</v>
      </c>
      <c r="BD59">
        <v>0</v>
      </c>
      <c r="BE59">
        <v>0</v>
      </c>
      <c r="BF59" s="2" t="s">
        <v>43</v>
      </c>
      <c r="BG59">
        <v>0</v>
      </c>
      <c r="BH59">
        <v>642100</v>
      </c>
      <c r="BI59" s="2" t="s">
        <v>43</v>
      </c>
      <c r="BJ59">
        <v>0</v>
      </c>
      <c r="BK59">
        <v>210110</v>
      </c>
      <c r="BL59" s="2" t="s">
        <v>43</v>
      </c>
      <c r="BM59">
        <v>400000</v>
      </c>
      <c r="BN59">
        <v>344750</v>
      </c>
      <c r="BO59" s="2" t="s">
        <v>142</v>
      </c>
      <c r="BP59">
        <v>99900000</v>
      </c>
      <c r="BQ59" t="str">
        <f>(F59+I59+L59+O59+R59+U59+X59+AA59+AD59+AJ59+AM59+AS59+AV59+AY59+BE59+BH59+BK59+BN59)</f>
        <v>0</v>
      </c>
      <c r="BR59" s="2" t="str">
        <f>IFERROR(BQ59*100/BP59,0)</f>
        <v>0</v>
      </c>
      <c r="BU59">
        <v>109961861</v>
      </c>
      <c r="BV59">
        <v>0</v>
      </c>
      <c r="BW59">
        <v>0</v>
      </c>
      <c r="BX59">
        <v>-3532006</v>
      </c>
      <c r="BY59">
        <v>0</v>
      </c>
      <c r="BZ59">
        <v>0</v>
      </c>
      <c r="CA59">
        <v>0</v>
      </c>
      <c r="CB59">
        <v>0</v>
      </c>
      <c r="CC59" t="str">
        <f>(BU59+BV59+BW59+BX59+BY59+BZ59+CA59+CB59)</f>
        <v>0</v>
      </c>
      <c r="CD59">
        <v>0</v>
      </c>
      <c r="CE59" t="str">
        <f>(BU59+BV59+BW59+BX59+BY59+BZ59+CA59+CB59)-CD59</f>
        <v>0</v>
      </c>
      <c r="CF59" t="str">
        <f>(BQ59-BP59)</f>
        <v>0</v>
      </c>
      <c r="CG59" t="str">
        <f>CE59-BW59+BZ59</f>
        <v>0</v>
      </c>
      <c r="CH59" t="str">
        <f>IFERROR(CE59*100/BP59,0)</f>
        <v>0</v>
      </c>
    </row>
    <row r="60" spans="1:86">
      <c r="A60" s="7" t="s">
        <v>318</v>
      </c>
      <c r="B60" s="3"/>
      <c r="C60" s="3"/>
      <c r="D60" s="3">
        <v>335850000</v>
      </c>
      <c r="E60" s="3">
        <v>1699999</v>
      </c>
      <c r="F60" s="3">
        <v>1879409</v>
      </c>
      <c r="G60" s="5" t="s">
        <v>252</v>
      </c>
      <c r="H60" s="3">
        <v>449999</v>
      </c>
      <c r="I60" s="3">
        <v>262039</v>
      </c>
      <c r="J60" s="5" t="s">
        <v>144</v>
      </c>
      <c r="K60" s="3">
        <v>35449999</v>
      </c>
      <c r="L60" s="3">
        <v>93222587</v>
      </c>
      <c r="M60" s="5" t="s">
        <v>319</v>
      </c>
      <c r="N60" s="3">
        <v>24099999</v>
      </c>
      <c r="O60" s="3">
        <v>45148049</v>
      </c>
      <c r="P60" s="5" t="s">
        <v>320</v>
      </c>
      <c r="Q60" s="3">
        <v>33399999</v>
      </c>
      <c r="R60" s="3">
        <v>35652576</v>
      </c>
      <c r="S60" s="5" t="s">
        <v>61</v>
      </c>
      <c r="T60" s="3">
        <v>3499999</v>
      </c>
      <c r="U60" s="3">
        <v>2745334</v>
      </c>
      <c r="V60" s="5" t="s">
        <v>219</v>
      </c>
      <c r="W60" s="3">
        <v>2050000</v>
      </c>
      <c r="X60" s="3">
        <v>1508449</v>
      </c>
      <c r="Y60" s="5" t="s">
        <v>51</v>
      </c>
      <c r="Z60" s="3">
        <v>2750000</v>
      </c>
      <c r="AA60" s="3">
        <v>1421868</v>
      </c>
      <c r="AB60" s="5" t="s">
        <v>92</v>
      </c>
      <c r="AC60" s="3">
        <v>1100000</v>
      </c>
      <c r="AD60" s="3">
        <v>678077</v>
      </c>
      <c r="AE60" s="5" t="s">
        <v>198</v>
      </c>
      <c r="AF60" s="3"/>
      <c r="AG60" s="3"/>
      <c r="AH60" s="3"/>
      <c r="AI60" s="3">
        <v>6800000</v>
      </c>
      <c r="AJ60" s="3">
        <v>4761131</v>
      </c>
      <c r="AK60" s="5" t="s">
        <v>85</v>
      </c>
      <c r="AL60" s="3">
        <v>5400000</v>
      </c>
      <c r="AM60" s="3">
        <v>3314420</v>
      </c>
      <c r="AN60" s="5" t="s">
        <v>87</v>
      </c>
      <c r="AO60" s="3"/>
      <c r="AP60" s="3"/>
      <c r="AQ60" s="3"/>
      <c r="AR60" s="3">
        <v>6400000</v>
      </c>
      <c r="AS60" s="3">
        <v>2887937</v>
      </c>
      <c r="AT60" s="5" t="s">
        <v>118</v>
      </c>
      <c r="AU60" s="3">
        <v>117400000</v>
      </c>
      <c r="AV60" s="3">
        <v>113096485</v>
      </c>
      <c r="AW60" s="5" t="s">
        <v>141</v>
      </c>
      <c r="AX60" s="3">
        <v>0</v>
      </c>
      <c r="AY60" s="3">
        <v>18996370</v>
      </c>
      <c r="AZ60" s="5" t="s">
        <v>43</v>
      </c>
      <c r="BA60" s="3"/>
      <c r="BB60" s="3"/>
      <c r="BC60" s="3"/>
      <c r="BD60" s="3">
        <v>0</v>
      </c>
      <c r="BE60" s="3">
        <v>0</v>
      </c>
      <c r="BF60" s="5" t="s">
        <v>43</v>
      </c>
      <c r="BG60" s="3">
        <v>0</v>
      </c>
      <c r="BH60" s="3">
        <v>3636151</v>
      </c>
      <c r="BI60" s="5" t="s">
        <v>43</v>
      </c>
      <c r="BJ60" s="3">
        <v>0</v>
      </c>
      <c r="BK60" s="3">
        <v>238306</v>
      </c>
      <c r="BL60" s="5" t="s">
        <v>43</v>
      </c>
      <c r="BM60" s="3">
        <v>1350000</v>
      </c>
      <c r="BN60" s="3">
        <v>858260</v>
      </c>
      <c r="BO60" s="5" t="s">
        <v>259</v>
      </c>
      <c r="BP60" s="3">
        <v>335850000</v>
      </c>
      <c r="BQ60" s="3" t="str">
        <f>(F60+I60+L60+O60+R60+U60+X60+AA60+AD60+AJ60+AM60+AS60+AV60+AY60+BE60+BH60+BK60+BN60)</f>
        <v>0</v>
      </c>
      <c r="BR60" s="3" t="str">
        <f>IFERROR(BQ60*100/BP60,0)</f>
        <v>0</v>
      </c>
      <c r="BT60" s="4" t="s">
        <v>318</v>
      </c>
      <c r="BU60" s="4" t="str">
        <f>SUM(BU58:BU59)</f>
        <v>0</v>
      </c>
      <c r="BV60" s="4" t="str">
        <f>SUM(BV58:BV59)</f>
        <v>0</v>
      </c>
      <c r="BW60" s="4" t="str">
        <f>SUM(BW58:BW59)</f>
        <v>0</v>
      </c>
      <c r="BX60" s="4" t="str">
        <f>SUM(BX58:BX59)</f>
        <v>0</v>
      </c>
      <c r="BY60" s="4" t="str">
        <f>SUM(BY58:BY59)</f>
        <v>0</v>
      </c>
      <c r="BZ60" s="4" t="str">
        <f>SUM(BZ58:BZ59)</f>
        <v>0</v>
      </c>
      <c r="CA60" s="4" t="str">
        <f>SUM(CA58:CA59)</f>
        <v>0</v>
      </c>
      <c r="CB60" s="4" t="str">
        <f>SUM(CB58:CB59)</f>
        <v>0</v>
      </c>
      <c r="CC60" s="4" t="str">
        <f>SUM(CC58:CC59)</f>
        <v>0</v>
      </c>
      <c r="CD60" s="4" t="str">
        <f>SUM(CD58:CD59)</f>
        <v>0</v>
      </c>
      <c r="CE60" s="4" t="str">
        <f>SUM(CE58:CE59)</f>
        <v>0</v>
      </c>
      <c r="CF60" s="4" t="str">
        <f>SUM(CF58:CF59)</f>
        <v>0</v>
      </c>
      <c r="CG60" s="4" t="str">
        <f>SUM(CG58:CG59)</f>
        <v>0</v>
      </c>
      <c r="CH60" s="4" t="str">
        <f>IFERROR(CE60*100/BP60,0)</f>
        <v>0</v>
      </c>
    </row>
    <row r="62" spans="1:86">
      <c r="A62" s="4" t="s">
        <v>321</v>
      </c>
      <c r="B62" s="2" t="s">
        <v>322</v>
      </c>
      <c r="C62" t="s">
        <v>323</v>
      </c>
      <c r="D62">
        <v>139700000</v>
      </c>
      <c r="E62">
        <v>38180204</v>
      </c>
      <c r="F62">
        <v>58209015</v>
      </c>
      <c r="G62" s="2" t="s">
        <v>324</v>
      </c>
      <c r="H62">
        <v>517182</v>
      </c>
      <c r="I62">
        <v>398942</v>
      </c>
      <c r="J62" s="2" t="s">
        <v>232</v>
      </c>
      <c r="K62">
        <v>13385888</v>
      </c>
      <c r="L62">
        <v>3992402</v>
      </c>
      <c r="M62" s="2" t="s">
        <v>100</v>
      </c>
      <c r="N62">
        <v>8031533</v>
      </c>
      <c r="O62">
        <v>1814927</v>
      </c>
      <c r="P62" s="2" t="s">
        <v>186</v>
      </c>
      <c r="Q62">
        <v>7453506</v>
      </c>
      <c r="R62">
        <v>2728704</v>
      </c>
      <c r="S62" s="2" t="s">
        <v>54</v>
      </c>
      <c r="T62">
        <v>34925000</v>
      </c>
      <c r="U62">
        <v>41583253</v>
      </c>
      <c r="V62" s="2" t="s">
        <v>282</v>
      </c>
      <c r="W62">
        <v>0</v>
      </c>
      <c r="X62">
        <v>82307</v>
      </c>
      <c r="Y62" s="2" t="s">
        <v>43</v>
      </c>
      <c r="Z62">
        <v>0</v>
      </c>
      <c r="AA62">
        <v>45237</v>
      </c>
      <c r="AB62" s="2" t="s">
        <v>43</v>
      </c>
      <c r="AC62">
        <v>2950000</v>
      </c>
      <c r="AD62">
        <v>2511079</v>
      </c>
      <c r="AE62" s="2" t="s">
        <v>102</v>
      </c>
      <c r="AI62">
        <v>0</v>
      </c>
      <c r="AJ62">
        <v>123268</v>
      </c>
      <c r="AK62" s="2" t="s">
        <v>43</v>
      </c>
      <c r="AL62">
        <v>0</v>
      </c>
      <c r="AM62">
        <v>88791</v>
      </c>
      <c r="AN62" s="2" t="s">
        <v>43</v>
      </c>
      <c r="AR62">
        <v>0</v>
      </c>
      <c r="AS62">
        <v>29200</v>
      </c>
      <c r="AT62" s="2" t="s">
        <v>43</v>
      </c>
      <c r="AU62">
        <v>19900000</v>
      </c>
      <c r="AV62">
        <v>8409903</v>
      </c>
      <c r="AW62" s="2" t="s">
        <v>64</v>
      </c>
      <c r="AX62">
        <v>0</v>
      </c>
      <c r="AY62">
        <v>726242</v>
      </c>
      <c r="AZ62" s="2" t="s">
        <v>43</v>
      </c>
      <c r="BD62">
        <v>0</v>
      </c>
      <c r="BE62">
        <v>0</v>
      </c>
      <c r="BF62" s="2" t="s">
        <v>43</v>
      </c>
      <c r="BG62">
        <v>0</v>
      </c>
      <c r="BH62">
        <v>1444797</v>
      </c>
      <c r="BI62" s="2" t="s">
        <v>43</v>
      </c>
      <c r="BJ62">
        <v>0</v>
      </c>
      <c r="BK62">
        <v>360997</v>
      </c>
      <c r="BL62" s="2" t="s">
        <v>43</v>
      </c>
      <c r="BM62">
        <v>0</v>
      </c>
      <c r="BN62">
        <v>0</v>
      </c>
      <c r="BO62" s="2" t="s">
        <v>43</v>
      </c>
      <c r="BP62">
        <v>139700000</v>
      </c>
      <c r="BQ62" t="str">
        <f>(F62+I62+L62+O62+R62+U62+X62+AA62+AD62+AJ62+AM62+AS62+AV62+AY62+BE62+BH62+BK62+BN62)</f>
        <v>0</v>
      </c>
      <c r="BR62" s="2" t="str">
        <f>IFERROR(BQ62*100/BP62,0)</f>
        <v>0</v>
      </c>
      <c r="BU62">
        <v>125142688</v>
      </c>
      <c r="BV62">
        <v>0</v>
      </c>
      <c r="BW62">
        <v>0</v>
      </c>
      <c r="BX62">
        <v>-2593624</v>
      </c>
      <c r="BY62">
        <v>0</v>
      </c>
      <c r="BZ62">
        <v>0</v>
      </c>
      <c r="CA62">
        <v>0</v>
      </c>
      <c r="CB62">
        <v>0</v>
      </c>
      <c r="CC62" t="str">
        <f>(BU62+BV62+BW62+BX62+BY62+BZ62+CA62+CB62)</f>
        <v>0</v>
      </c>
      <c r="CD62">
        <v>0</v>
      </c>
      <c r="CE62" t="str">
        <f>(BU62+BV62+BW62+BX62+BY62+BZ62+CA62+CB62)-CD62</f>
        <v>0</v>
      </c>
      <c r="CF62" t="str">
        <f>(BQ62-BP62)</f>
        <v>0</v>
      </c>
      <c r="CG62" t="str">
        <f>CE62-BW62+BZ62</f>
        <v>0</v>
      </c>
      <c r="CH62" t="str">
        <f>IFERROR(CE62*100/BP62,0)</f>
        <v>0</v>
      </c>
    </row>
    <row r="63" spans="1:86">
      <c r="A63" s="3"/>
      <c r="B63" s="2" t="s">
        <v>325</v>
      </c>
      <c r="C63" t="s">
        <v>326</v>
      </c>
      <c r="D63">
        <v>0</v>
      </c>
      <c r="E63">
        <v>0</v>
      </c>
      <c r="F63">
        <v>0</v>
      </c>
      <c r="G63" s="2" t="s">
        <v>43</v>
      </c>
      <c r="H63">
        <v>0</v>
      </c>
      <c r="I63">
        <v>0</v>
      </c>
      <c r="J63" s="2" t="s">
        <v>43</v>
      </c>
      <c r="K63">
        <v>0</v>
      </c>
      <c r="L63">
        <v>0</v>
      </c>
      <c r="M63" s="2" t="s">
        <v>43</v>
      </c>
      <c r="N63">
        <v>0</v>
      </c>
      <c r="O63">
        <v>0</v>
      </c>
      <c r="P63" s="2" t="s">
        <v>43</v>
      </c>
      <c r="Q63">
        <v>0</v>
      </c>
      <c r="R63">
        <v>0</v>
      </c>
      <c r="S63" s="2" t="s">
        <v>43</v>
      </c>
      <c r="T63">
        <v>0</v>
      </c>
      <c r="U63">
        <v>0</v>
      </c>
      <c r="V63" s="2" t="s">
        <v>43</v>
      </c>
      <c r="W63">
        <v>0</v>
      </c>
      <c r="X63">
        <v>0</v>
      </c>
      <c r="Y63" s="2" t="s">
        <v>43</v>
      </c>
      <c r="Z63">
        <v>0</v>
      </c>
      <c r="AA63">
        <v>0</v>
      </c>
      <c r="AB63" s="2" t="s">
        <v>43</v>
      </c>
      <c r="AC63">
        <v>0</v>
      </c>
      <c r="AD63">
        <v>0</v>
      </c>
      <c r="AE63" s="2" t="s">
        <v>43</v>
      </c>
      <c r="AI63">
        <v>0</v>
      </c>
      <c r="AJ63">
        <v>0</v>
      </c>
      <c r="AK63" s="2" t="s">
        <v>43</v>
      </c>
      <c r="AL63">
        <v>0</v>
      </c>
      <c r="AM63">
        <v>0</v>
      </c>
      <c r="AN63" s="2" t="s">
        <v>43</v>
      </c>
      <c r="AR63">
        <v>0</v>
      </c>
      <c r="AS63">
        <v>0</v>
      </c>
      <c r="AT63" s="2" t="s">
        <v>43</v>
      </c>
      <c r="AU63">
        <v>0</v>
      </c>
      <c r="AV63">
        <v>0</v>
      </c>
      <c r="AW63" s="2" t="s">
        <v>43</v>
      </c>
      <c r="AX63">
        <v>0</v>
      </c>
      <c r="AY63">
        <v>0</v>
      </c>
      <c r="AZ63" s="2" t="s">
        <v>43</v>
      </c>
      <c r="BD63">
        <v>0</v>
      </c>
      <c r="BE63">
        <v>0</v>
      </c>
      <c r="BF63" s="2" t="s">
        <v>43</v>
      </c>
      <c r="BG63">
        <v>0</v>
      </c>
      <c r="BH63">
        <v>0</v>
      </c>
      <c r="BI63" s="2" t="s">
        <v>43</v>
      </c>
      <c r="BJ63">
        <v>0</v>
      </c>
      <c r="BK63">
        <v>0</v>
      </c>
      <c r="BL63" s="2" t="s">
        <v>43</v>
      </c>
      <c r="BM63">
        <v>0</v>
      </c>
      <c r="BN63">
        <v>0</v>
      </c>
      <c r="BO63" s="2" t="s">
        <v>43</v>
      </c>
      <c r="BP63">
        <v>0</v>
      </c>
      <c r="BQ63" t="str">
        <f>(F63+I63+L63+O63+R63+U63+X63+AA63+AD63+AJ63+AM63+AS63+AV63+AY63+BE63+BH63+BK63+BN63)</f>
        <v>0</v>
      </c>
      <c r="BR63" s="2" t="str">
        <f>IFERROR(BQ63*100/BP63,0)</f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 t="str">
        <f>(BU63+BV63+BW63+BX63+BY63+BZ63+CA63+CB63)</f>
        <v>0</v>
      </c>
      <c r="CD63">
        <v>0</v>
      </c>
      <c r="CE63" t="str">
        <f>(BU63+BV63+BW63+BX63+BY63+BZ63+CA63+CB63)-CD63</f>
        <v>0</v>
      </c>
      <c r="CF63" t="str">
        <f>(BQ63-BP63)</f>
        <v>0</v>
      </c>
      <c r="CG63" t="str">
        <f>CE63-BW63+BZ63</f>
        <v>0</v>
      </c>
      <c r="CH63" t="str">
        <f>IFERROR(CE63*100/BP63,0)</f>
        <v>0</v>
      </c>
    </row>
    <row r="64" spans="1:86">
      <c r="A64" s="3"/>
      <c r="B64" s="2" t="s">
        <v>327</v>
      </c>
      <c r="C64" t="s">
        <v>328</v>
      </c>
      <c r="D64">
        <v>89900000</v>
      </c>
      <c r="E64">
        <v>24569795</v>
      </c>
      <c r="F64">
        <v>8205433</v>
      </c>
      <c r="G64" s="2" t="s">
        <v>78</v>
      </c>
      <c r="H64">
        <v>332817</v>
      </c>
      <c r="I64">
        <v>117368</v>
      </c>
      <c r="J64" s="2" t="s">
        <v>138</v>
      </c>
      <c r="K64">
        <v>8614111</v>
      </c>
      <c r="L64">
        <v>1742024</v>
      </c>
      <c r="M64" s="2" t="s">
        <v>149</v>
      </c>
      <c r="N64">
        <v>0</v>
      </c>
      <c r="O64">
        <v>425340</v>
      </c>
      <c r="P64" s="2" t="s">
        <v>43</v>
      </c>
      <c r="Q64">
        <v>0</v>
      </c>
      <c r="R64">
        <v>822046</v>
      </c>
      <c r="S64" s="2" t="s">
        <v>43</v>
      </c>
      <c r="T64">
        <v>22475000</v>
      </c>
      <c r="U64">
        <v>10880536</v>
      </c>
      <c r="V64" s="2" t="s">
        <v>81</v>
      </c>
      <c r="W64">
        <v>0</v>
      </c>
      <c r="X64">
        <v>0</v>
      </c>
      <c r="Y64" s="2" t="s">
        <v>43</v>
      </c>
      <c r="Z64">
        <v>0</v>
      </c>
      <c r="AA64">
        <v>0</v>
      </c>
      <c r="AB64" s="2" t="s">
        <v>43</v>
      </c>
      <c r="AC64">
        <v>1900000</v>
      </c>
      <c r="AD64">
        <v>555533</v>
      </c>
      <c r="AE64" s="2" t="s">
        <v>159</v>
      </c>
      <c r="AI64">
        <v>0</v>
      </c>
      <c r="AJ64">
        <v>15983</v>
      </c>
      <c r="AK64" s="2" t="s">
        <v>43</v>
      </c>
      <c r="AL64">
        <v>0</v>
      </c>
      <c r="AM64">
        <v>0</v>
      </c>
      <c r="AN64" s="2" t="s">
        <v>43</v>
      </c>
      <c r="AR64">
        <v>0</v>
      </c>
      <c r="AS64">
        <v>155830</v>
      </c>
      <c r="AT64" s="2" t="s">
        <v>43</v>
      </c>
      <c r="AU64">
        <v>12900000</v>
      </c>
      <c r="AV64">
        <v>1865767</v>
      </c>
      <c r="AW64" s="2" t="s">
        <v>236</v>
      </c>
      <c r="AX64">
        <v>0</v>
      </c>
      <c r="AY64">
        <v>3875</v>
      </c>
      <c r="AZ64" s="2" t="s">
        <v>43</v>
      </c>
      <c r="BD64">
        <v>0</v>
      </c>
      <c r="BE64">
        <v>0</v>
      </c>
      <c r="BF64" s="2" t="s">
        <v>43</v>
      </c>
      <c r="BG64">
        <v>0</v>
      </c>
      <c r="BH64">
        <v>14204</v>
      </c>
      <c r="BI64" s="2" t="s">
        <v>43</v>
      </c>
      <c r="BJ64">
        <v>0</v>
      </c>
      <c r="BK64">
        <v>488651</v>
      </c>
      <c r="BL64" s="2" t="s">
        <v>43</v>
      </c>
      <c r="BM64">
        <v>0</v>
      </c>
      <c r="BN64">
        <v>13500</v>
      </c>
      <c r="BO64" s="2" t="s">
        <v>43</v>
      </c>
      <c r="BP64">
        <v>89900000</v>
      </c>
      <c r="BQ64" t="str">
        <f>(F64+I64+L64+O64+R64+U64+X64+AA64+AD64+AJ64+AM64+AS64+AV64+AY64+BE64+BH64+BK64+BN64)</f>
        <v>0</v>
      </c>
      <c r="BR64" s="2" t="str">
        <f>IFERROR(BQ64*100/BP64,0)</f>
        <v>0</v>
      </c>
      <c r="BU64">
        <v>25531794</v>
      </c>
      <c r="BV64">
        <v>0</v>
      </c>
      <c r="BW64">
        <v>0</v>
      </c>
      <c r="BX64">
        <v>-225704</v>
      </c>
      <c r="BY64">
        <v>0</v>
      </c>
      <c r="BZ64">
        <v>0</v>
      </c>
      <c r="CA64">
        <v>0</v>
      </c>
      <c r="CB64">
        <v>0</v>
      </c>
      <c r="CC64" t="str">
        <f>(BU64+BV64+BW64+BX64+BY64+BZ64+CA64+CB64)</f>
        <v>0</v>
      </c>
      <c r="CD64">
        <v>0</v>
      </c>
      <c r="CE64" t="str">
        <f>(BU64+BV64+BW64+BX64+BY64+BZ64+CA64+CB64)-CD64</f>
        <v>0</v>
      </c>
      <c r="CF64" t="str">
        <f>(BQ64-BP64)</f>
        <v>0</v>
      </c>
      <c r="CG64" t="str">
        <f>CE64-BW64+BZ64</f>
        <v>0</v>
      </c>
      <c r="CH64" t="str">
        <f>IFERROR(CE64*100/BP64,0)</f>
        <v>0</v>
      </c>
    </row>
    <row r="65" spans="1:86">
      <c r="A65" s="7" t="s">
        <v>329</v>
      </c>
      <c r="B65" s="3"/>
      <c r="C65" s="3"/>
      <c r="D65" s="3">
        <v>229600000</v>
      </c>
      <c r="E65" s="3">
        <v>62749999</v>
      </c>
      <c r="F65" s="3">
        <v>66414448</v>
      </c>
      <c r="G65" s="5" t="s">
        <v>195</v>
      </c>
      <c r="H65" s="3">
        <v>849999</v>
      </c>
      <c r="I65" s="3">
        <v>516310</v>
      </c>
      <c r="J65" s="5" t="s">
        <v>87</v>
      </c>
      <c r="K65" s="3">
        <v>21999999</v>
      </c>
      <c r="L65" s="3">
        <v>5734426</v>
      </c>
      <c r="M65" s="5" t="s">
        <v>330</v>
      </c>
      <c r="N65" s="3">
        <v>8031533</v>
      </c>
      <c r="O65" s="3">
        <v>2240267</v>
      </c>
      <c r="P65" s="5" t="s">
        <v>74</v>
      </c>
      <c r="Q65" s="3">
        <v>7453506</v>
      </c>
      <c r="R65" s="3">
        <v>3550750</v>
      </c>
      <c r="S65" s="5" t="s">
        <v>81</v>
      </c>
      <c r="T65" s="3">
        <v>57400000</v>
      </c>
      <c r="U65" s="3">
        <v>52463789</v>
      </c>
      <c r="V65" s="5" t="s">
        <v>139</v>
      </c>
      <c r="W65" s="3">
        <v>0</v>
      </c>
      <c r="X65" s="3">
        <v>82307</v>
      </c>
      <c r="Y65" s="5" t="s">
        <v>43</v>
      </c>
      <c r="Z65" s="3">
        <v>0</v>
      </c>
      <c r="AA65" s="3">
        <v>45237</v>
      </c>
      <c r="AB65" s="5" t="s">
        <v>43</v>
      </c>
      <c r="AC65" s="3">
        <v>4850000</v>
      </c>
      <c r="AD65" s="3">
        <v>3066612</v>
      </c>
      <c r="AE65" s="5" t="s">
        <v>52</v>
      </c>
      <c r="AF65" s="3"/>
      <c r="AG65" s="3"/>
      <c r="AH65" s="3"/>
      <c r="AI65" s="3">
        <v>0</v>
      </c>
      <c r="AJ65" s="3">
        <v>139251</v>
      </c>
      <c r="AK65" s="5" t="s">
        <v>43</v>
      </c>
      <c r="AL65" s="3">
        <v>0</v>
      </c>
      <c r="AM65" s="3">
        <v>88791</v>
      </c>
      <c r="AN65" s="5" t="s">
        <v>43</v>
      </c>
      <c r="AO65" s="3"/>
      <c r="AP65" s="3"/>
      <c r="AQ65" s="3"/>
      <c r="AR65" s="3">
        <v>0</v>
      </c>
      <c r="AS65" s="3">
        <v>185030</v>
      </c>
      <c r="AT65" s="5" t="s">
        <v>43</v>
      </c>
      <c r="AU65" s="3">
        <v>32800000</v>
      </c>
      <c r="AV65" s="3">
        <v>10275670</v>
      </c>
      <c r="AW65" s="5" t="s">
        <v>93</v>
      </c>
      <c r="AX65" s="3">
        <v>0</v>
      </c>
      <c r="AY65" s="3">
        <v>730117</v>
      </c>
      <c r="AZ65" s="5" t="s">
        <v>43</v>
      </c>
      <c r="BA65" s="3"/>
      <c r="BB65" s="3"/>
      <c r="BC65" s="3"/>
      <c r="BD65" s="3">
        <v>0</v>
      </c>
      <c r="BE65" s="3">
        <v>0</v>
      </c>
      <c r="BF65" s="5" t="s">
        <v>43</v>
      </c>
      <c r="BG65" s="3">
        <v>0</v>
      </c>
      <c r="BH65" s="3">
        <v>1459001</v>
      </c>
      <c r="BI65" s="5" t="s">
        <v>43</v>
      </c>
      <c r="BJ65" s="3">
        <v>0</v>
      </c>
      <c r="BK65" s="3">
        <v>849648</v>
      </c>
      <c r="BL65" s="5" t="s">
        <v>43</v>
      </c>
      <c r="BM65" s="3">
        <v>0</v>
      </c>
      <c r="BN65" s="3">
        <v>13500</v>
      </c>
      <c r="BO65" s="5" t="s">
        <v>43</v>
      </c>
      <c r="BP65" s="3">
        <v>229600000</v>
      </c>
      <c r="BQ65" s="3" t="str">
        <f>(F65+I65+L65+O65+R65+U65+X65+AA65+AD65+AJ65+AM65+AS65+AV65+AY65+BE65+BH65+BK65+BN65)</f>
        <v>0</v>
      </c>
      <c r="BR65" s="3" t="str">
        <f>IFERROR(BQ65*100/BP65,0)</f>
        <v>0</v>
      </c>
      <c r="BT65" s="4" t="s">
        <v>329</v>
      </c>
      <c r="BU65" s="4" t="str">
        <f>SUM(BU62:BU64)</f>
        <v>0</v>
      </c>
      <c r="BV65" s="4" t="str">
        <f>SUM(BV62:BV64)</f>
        <v>0</v>
      </c>
      <c r="BW65" s="4" t="str">
        <f>SUM(BW62:BW64)</f>
        <v>0</v>
      </c>
      <c r="BX65" s="4" t="str">
        <f>SUM(BX62:BX64)</f>
        <v>0</v>
      </c>
      <c r="BY65" s="4" t="str">
        <f>SUM(BY62:BY64)</f>
        <v>0</v>
      </c>
      <c r="BZ65" s="4" t="str">
        <f>SUM(BZ62:BZ64)</f>
        <v>0</v>
      </c>
      <c r="CA65" s="4" t="str">
        <f>SUM(CA62:CA64)</f>
        <v>0</v>
      </c>
      <c r="CB65" s="4" t="str">
        <f>SUM(CB62:CB64)</f>
        <v>0</v>
      </c>
      <c r="CC65" s="4" t="str">
        <f>SUM(CC62:CC64)</f>
        <v>0</v>
      </c>
      <c r="CD65" s="4" t="str">
        <f>SUM(CD62:CD64)</f>
        <v>0</v>
      </c>
      <c r="CE65" s="4" t="str">
        <f>SUM(CE62:CE64)</f>
        <v>0</v>
      </c>
      <c r="CF65" s="4" t="str">
        <f>SUM(CF62:CF64)</f>
        <v>0</v>
      </c>
      <c r="CG65" s="4" t="str">
        <f>SUM(CG62:CG64)</f>
        <v>0</v>
      </c>
      <c r="CH65" s="4" t="str">
        <f>IFERROR(CE65*100/BP65,0)</f>
        <v>0</v>
      </c>
    </row>
    <row r="67" spans="1:86">
      <c r="A67" s="4" t="s">
        <v>331</v>
      </c>
      <c r="B67" s="2" t="s">
        <v>332</v>
      </c>
      <c r="C67" t="s">
        <v>333</v>
      </c>
      <c r="D67">
        <v>77600000</v>
      </c>
      <c r="E67">
        <v>0</v>
      </c>
      <c r="F67">
        <v>16923</v>
      </c>
      <c r="G67" s="2" t="s">
        <v>43</v>
      </c>
      <c r="H67">
        <v>0</v>
      </c>
      <c r="I67">
        <v>0</v>
      </c>
      <c r="J67" s="2" t="s">
        <v>43</v>
      </c>
      <c r="K67">
        <v>0</v>
      </c>
      <c r="L67">
        <v>1415835</v>
      </c>
      <c r="M67" s="2" t="s">
        <v>43</v>
      </c>
      <c r="N67">
        <v>0</v>
      </c>
      <c r="O67">
        <v>364589</v>
      </c>
      <c r="P67" s="2" t="s">
        <v>43</v>
      </c>
      <c r="Q67">
        <v>35850000</v>
      </c>
      <c r="R67">
        <v>39751107</v>
      </c>
      <c r="S67" s="2" t="s">
        <v>252</v>
      </c>
      <c r="T67">
        <v>0</v>
      </c>
      <c r="U67">
        <v>104502</v>
      </c>
      <c r="V67" s="2" t="s">
        <v>43</v>
      </c>
      <c r="W67">
        <v>0</v>
      </c>
      <c r="X67">
        <v>0</v>
      </c>
      <c r="Y67" s="2" t="s">
        <v>43</v>
      </c>
      <c r="Z67">
        <v>0</v>
      </c>
      <c r="AA67">
        <v>20883</v>
      </c>
      <c r="AB67" s="2" t="s">
        <v>43</v>
      </c>
      <c r="AC67">
        <v>0</v>
      </c>
      <c r="AD67">
        <v>0</v>
      </c>
      <c r="AE67" s="2" t="s">
        <v>43</v>
      </c>
      <c r="AI67">
        <v>0</v>
      </c>
      <c r="AJ67">
        <v>103013</v>
      </c>
      <c r="AK67" s="2" t="s">
        <v>43</v>
      </c>
      <c r="AL67">
        <v>0</v>
      </c>
      <c r="AM67">
        <v>0</v>
      </c>
      <c r="AN67" s="2" t="s">
        <v>43</v>
      </c>
      <c r="AR67">
        <v>0</v>
      </c>
      <c r="AS67">
        <v>301400</v>
      </c>
      <c r="AT67" s="2" t="s">
        <v>43</v>
      </c>
      <c r="AU67">
        <v>0</v>
      </c>
      <c r="AV67">
        <v>148189</v>
      </c>
      <c r="AW67" s="2" t="s">
        <v>43</v>
      </c>
      <c r="AX67">
        <v>0</v>
      </c>
      <c r="AY67">
        <v>26197307</v>
      </c>
      <c r="AZ67" s="2" t="s">
        <v>43</v>
      </c>
      <c r="BD67">
        <v>0</v>
      </c>
      <c r="BE67">
        <v>0</v>
      </c>
      <c r="BF67" s="2" t="s">
        <v>43</v>
      </c>
      <c r="BG67">
        <v>0</v>
      </c>
      <c r="BH67">
        <v>0</v>
      </c>
      <c r="BI67" s="2" t="s">
        <v>43</v>
      </c>
      <c r="BJ67">
        <v>0</v>
      </c>
      <c r="BK67">
        <v>0</v>
      </c>
      <c r="BL67" s="2" t="s">
        <v>43</v>
      </c>
      <c r="BM67">
        <v>0</v>
      </c>
      <c r="BN67">
        <v>17500</v>
      </c>
      <c r="BO67" s="2" t="s">
        <v>43</v>
      </c>
      <c r="BP67">
        <v>77600000</v>
      </c>
      <c r="BQ67" t="str">
        <f>(F67+I67+L67+O67+R67+U67+X67+AA67+AD67+AJ67+AM67+AS67+AV67+AY67+BE67+BH67+BK67+BN67)</f>
        <v>0</v>
      </c>
      <c r="BR67" s="2" t="str">
        <f>IFERROR(BQ67*100/BP67,0)</f>
        <v>0</v>
      </c>
      <c r="BU67">
        <v>69265248</v>
      </c>
      <c r="BV67">
        <v>0</v>
      </c>
      <c r="BW67">
        <v>0</v>
      </c>
      <c r="BX67">
        <v>-824000</v>
      </c>
      <c r="BY67">
        <v>0</v>
      </c>
      <c r="BZ67">
        <v>0</v>
      </c>
      <c r="CA67">
        <v>0</v>
      </c>
      <c r="CB67">
        <v>0</v>
      </c>
      <c r="CC67" t="str">
        <f>(BU67+BV67+BW67+BX67+BY67+BZ67+CA67+CB67)</f>
        <v>0</v>
      </c>
      <c r="CD67">
        <v>0</v>
      </c>
      <c r="CE67" t="str">
        <f>(BU67+BV67+BW67+BX67+BY67+BZ67+CA67+CB67)-CD67</f>
        <v>0</v>
      </c>
      <c r="CF67" t="str">
        <f>(BQ67-BP67)</f>
        <v>0</v>
      </c>
      <c r="CG67" t="str">
        <f>CE67-BW67+BZ67</f>
        <v>0</v>
      </c>
      <c r="CH67" t="str">
        <f>IFERROR(CE67*100/BP67,0)</f>
        <v>0</v>
      </c>
    </row>
    <row r="68" spans="1:86">
      <c r="A68" s="7" t="s">
        <v>334</v>
      </c>
      <c r="B68" s="3"/>
      <c r="C68" s="3"/>
      <c r="D68" s="3">
        <v>77600000</v>
      </c>
      <c r="E68" s="3">
        <v>0</v>
      </c>
      <c r="F68" s="3">
        <v>16923</v>
      </c>
      <c r="G68" s="5" t="s">
        <v>43</v>
      </c>
      <c r="H68" s="3">
        <v>0</v>
      </c>
      <c r="I68" s="3">
        <v>0</v>
      </c>
      <c r="J68" s="5" t="s">
        <v>43</v>
      </c>
      <c r="K68" s="3">
        <v>0</v>
      </c>
      <c r="L68" s="3">
        <v>1415835</v>
      </c>
      <c r="M68" s="5" t="s">
        <v>43</v>
      </c>
      <c r="N68" s="3">
        <v>0</v>
      </c>
      <c r="O68" s="3">
        <v>364589</v>
      </c>
      <c r="P68" s="5" t="s">
        <v>43</v>
      </c>
      <c r="Q68" s="3">
        <v>35850000</v>
      </c>
      <c r="R68" s="3">
        <v>39751107</v>
      </c>
      <c r="S68" s="5" t="s">
        <v>252</v>
      </c>
      <c r="T68" s="3">
        <v>0</v>
      </c>
      <c r="U68" s="3">
        <v>104502</v>
      </c>
      <c r="V68" s="5" t="s">
        <v>43</v>
      </c>
      <c r="W68" s="3">
        <v>0</v>
      </c>
      <c r="X68" s="3">
        <v>0</v>
      </c>
      <c r="Y68" s="5" t="s">
        <v>43</v>
      </c>
      <c r="Z68" s="3">
        <v>0</v>
      </c>
      <c r="AA68" s="3">
        <v>20883</v>
      </c>
      <c r="AB68" s="5" t="s">
        <v>43</v>
      </c>
      <c r="AC68" s="3">
        <v>0</v>
      </c>
      <c r="AD68" s="3">
        <v>0</v>
      </c>
      <c r="AE68" s="5" t="s">
        <v>43</v>
      </c>
      <c r="AF68" s="3"/>
      <c r="AG68" s="3"/>
      <c r="AH68" s="3"/>
      <c r="AI68" s="3">
        <v>0</v>
      </c>
      <c r="AJ68" s="3">
        <v>103013</v>
      </c>
      <c r="AK68" s="5" t="s">
        <v>43</v>
      </c>
      <c r="AL68" s="3">
        <v>0</v>
      </c>
      <c r="AM68" s="3">
        <v>0</v>
      </c>
      <c r="AN68" s="5" t="s">
        <v>43</v>
      </c>
      <c r="AO68" s="3"/>
      <c r="AP68" s="3"/>
      <c r="AQ68" s="3"/>
      <c r="AR68" s="3">
        <v>0</v>
      </c>
      <c r="AS68" s="3">
        <v>301400</v>
      </c>
      <c r="AT68" s="5" t="s">
        <v>43</v>
      </c>
      <c r="AU68" s="3">
        <v>0</v>
      </c>
      <c r="AV68" s="3">
        <v>148189</v>
      </c>
      <c r="AW68" s="5" t="s">
        <v>43</v>
      </c>
      <c r="AX68" s="3">
        <v>0</v>
      </c>
      <c r="AY68" s="3">
        <v>26197307</v>
      </c>
      <c r="AZ68" s="5" t="s">
        <v>43</v>
      </c>
      <c r="BA68" s="3"/>
      <c r="BB68" s="3"/>
      <c r="BC68" s="3"/>
      <c r="BD68" s="3">
        <v>0</v>
      </c>
      <c r="BE68" s="3">
        <v>0</v>
      </c>
      <c r="BF68" s="5" t="s">
        <v>43</v>
      </c>
      <c r="BG68" s="3">
        <v>0</v>
      </c>
      <c r="BH68" s="3">
        <v>0</v>
      </c>
      <c r="BI68" s="5" t="s">
        <v>43</v>
      </c>
      <c r="BJ68" s="3">
        <v>0</v>
      </c>
      <c r="BK68" s="3">
        <v>0</v>
      </c>
      <c r="BL68" s="5" t="s">
        <v>43</v>
      </c>
      <c r="BM68" s="3">
        <v>0</v>
      </c>
      <c r="BN68" s="3">
        <v>17500</v>
      </c>
      <c r="BO68" s="5" t="s">
        <v>43</v>
      </c>
      <c r="BP68" s="3">
        <v>77600000</v>
      </c>
      <c r="BQ68" s="3" t="str">
        <f>(F68+I68+L68+O68+R68+U68+X68+AA68+AD68+AJ68+AM68+AS68+AV68+AY68+BE68+BH68+BK68+BN68)</f>
        <v>0</v>
      </c>
      <c r="BR68" s="3" t="str">
        <f>IFERROR(BQ68*100/BP68,0)</f>
        <v>0</v>
      </c>
      <c r="BT68" s="4" t="s">
        <v>334</v>
      </c>
      <c r="BU68" s="4" t="str">
        <f>SUM(BU67:BU67)</f>
        <v>0</v>
      </c>
      <c r="BV68" s="4" t="str">
        <f>SUM(BV67:BV67)</f>
        <v>0</v>
      </c>
      <c r="BW68" s="4" t="str">
        <f>SUM(BW67:BW67)</f>
        <v>0</v>
      </c>
      <c r="BX68" s="4" t="str">
        <f>SUM(BX67:BX67)</f>
        <v>0</v>
      </c>
      <c r="BY68" s="4" t="str">
        <f>SUM(BY67:BY67)</f>
        <v>0</v>
      </c>
      <c r="BZ68" s="4" t="str">
        <f>SUM(BZ67:BZ67)</f>
        <v>0</v>
      </c>
      <c r="CA68" s="4" t="str">
        <f>SUM(CA67:CA67)</f>
        <v>0</v>
      </c>
      <c r="CB68" s="4" t="str">
        <f>SUM(CB67:CB67)</f>
        <v>0</v>
      </c>
      <c r="CC68" s="4" t="str">
        <f>SUM(CC67:CC67)</f>
        <v>0</v>
      </c>
      <c r="CD68" s="4" t="str">
        <f>SUM(CD67:CD67)</f>
        <v>0</v>
      </c>
      <c r="CE68" s="4" t="str">
        <f>SUM(CE67:CE67)</f>
        <v>0</v>
      </c>
      <c r="CF68" s="4" t="str">
        <f>SUM(CF67:CF67)</f>
        <v>0</v>
      </c>
      <c r="CG68" s="4" t="str">
        <f>SUM(CG67:CG67)</f>
        <v>0</v>
      </c>
      <c r="CH68" s="4" t="str">
        <f>IFERROR(CE68*100/BP68,0)</f>
        <v>0</v>
      </c>
    </row>
    <row r="70" spans="1:86">
      <c r="A70" s="4" t="s">
        <v>335</v>
      </c>
      <c r="B70" s="2" t="s">
        <v>336</v>
      </c>
      <c r="C70" t="s">
        <v>337</v>
      </c>
      <c r="D70">
        <v>258723249</v>
      </c>
      <c r="E70">
        <v>0</v>
      </c>
      <c r="F70">
        <v>17538</v>
      </c>
      <c r="G70" s="2" t="s">
        <v>43</v>
      </c>
      <c r="H70">
        <v>0</v>
      </c>
      <c r="I70">
        <v>0</v>
      </c>
      <c r="J70" s="2" t="s">
        <v>43</v>
      </c>
      <c r="K70">
        <v>0</v>
      </c>
      <c r="L70">
        <v>216771116</v>
      </c>
      <c r="M70" s="2" t="s">
        <v>43</v>
      </c>
      <c r="N70">
        <v>0</v>
      </c>
      <c r="O70">
        <v>19701886</v>
      </c>
      <c r="P70" s="2" t="s">
        <v>43</v>
      </c>
      <c r="Q70">
        <v>0</v>
      </c>
      <c r="R70">
        <v>11362213</v>
      </c>
      <c r="S70" s="2" t="s">
        <v>43</v>
      </c>
      <c r="T70">
        <v>0</v>
      </c>
      <c r="U70">
        <v>0</v>
      </c>
      <c r="V70" s="2" t="s">
        <v>43</v>
      </c>
      <c r="W70">
        <v>0</v>
      </c>
      <c r="X70">
        <v>188852</v>
      </c>
      <c r="Y70" s="2" t="s">
        <v>43</v>
      </c>
      <c r="Z70">
        <v>0</v>
      </c>
      <c r="AA70">
        <v>97668</v>
      </c>
      <c r="AB70" s="2" t="s">
        <v>43</v>
      </c>
      <c r="AC70">
        <v>0</v>
      </c>
      <c r="AD70">
        <v>0</v>
      </c>
      <c r="AE70" s="2" t="s">
        <v>43</v>
      </c>
      <c r="AI70">
        <v>0</v>
      </c>
      <c r="AJ70">
        <v>1963477</v>
      </c>
      <c r="AK70" s="2" t="s">
        <v>43</v>
      </c>
      <c r="AL70">
        <v>0</v>
      </c>
      <c r="AM70">
        <v>0</v>
      </c>
      <c r="AN70" s="2" t="s">
        <v>43</v>
      </c>
      <c r="AR70">
        <v>0</v>
      </c>
      <c r="AS70">
        <v>216972</v>
      </c>
      <c r="AT70" s="2" t="s">
        <v>43</v>
      </c>
      <c r="AU70">
        <v>0</v>
      </c>
      <c r="AV70">
        <v>6557388</v>
      </c>
      <c r="AW70" s="2" t="s">
        <v>43</v>
      </c>
      <c r="AX70">
        <v>0</v>
      </c>
      <c r="AY70">
        <v>1846139</v>
      </c>
      <c r="AZ70" s="2" t="s">
        <v>43</v>
      </c>
      <c r="BD70">
        <v>0</v>
      </c>
      <c r="BE70">
        <v>0</v>
      </c>
      <c r="BF70" s="2" t="s">
        <v>43</v>
      </c>
      <c r="BG70">
        <v>0</v>
      </c>
      <c r="BH70">
        <v>0</v>
      </c>
      <c r="BI70" s="2" t="s">
        <v>43</v>
      </c>
      <c r="BJ70">
        <v>0</v>
      </c>
      <c r="BK70">
        <v>0</v>
      </c>
      <c r="BL70" s="2" t="s">
        <v>43</v>
      </c>
      <c r="BM70">
        <v>0</v>
      </c>
      <c r="BN70">
        <v>0</v>
      </c>
      <c r="BO70" s="2" t="s">
        <v>43</v>
      </c>
      <c r="BP70">
        <v>258723249</v>
      </c>
      <c r="BQ70" t="str">
        <f>(F70+I70+L70+O70+R70+U70+X70+AA70+AD70+AJ70+AM70+AS70+AV70+AY70+BE70+BH70+BK70+BN70)</f>
        <v>0</v>
      </c>
      <c r="BR70" s="2" t="str">
        <f>IFERROR(BQ70*100/BP70,0)</f>
        <v>0</v>
      </c>
      <c r="BU70">
        <v>0</v>
      </c>
      <c r="BV70">
        <v>260777774</v>
      </c>
      <c r="BW70">
        <v>0</v>
      </c>
      <c r="BX70">
        <v>-437104</v>
      </c>
      <c r="BY70">
        <v>-1615962</v>
      </c>
      <c r="BZ70">
        <v>0</v>
      </c>
      <c r="CA70">
        <v>0</v>
      </c>
      <c r="CB70">
        <v>0</v>
      </c>
      <c r="CC70" t="str">
        <f>(BU70+BV70+BW70+BX70+BY70+BZ70+CA70+CB70)</f>
        <v>0</v>
      </c>
      <c r="CD70">
        <v>0</v>
      </c>
      <c r="CE70" t="str">
        <f>(BU70+BV70+BW70+BX70+BY70+BZ70+CA70+CB70)-CD70</f>
        <v>0</v>
      </c>
      <c r="CF70" t="str">
        <f>(BQ70-BP70)</f>
        <v>0</v>
      </c>
      <c r="CG70" t="str">
        <f>CE70-BW70+BZ70</f>
        <v>0</v>
      </c>
      <c r="CH70" t="str">
        <f>IFERROR(CE70*100/BP70,0)</f>
        <v>0</v>
      </c>
    </row>
    <row r="71" spans="1:86">
      <c r="A71" s="3"/>
      <c r="B71" s="2" t="s">
        <v>338</v>
      </c>
      <c r="C71" t="s">
        <v>339</v>
      </c>
      <c r="D71">
        <v>14744240</v>
      </c>
      <c r="E71">
        <v>0</v>
      </c>
      <c r="F71">
        <v>0</v>
      </c>
      <c r="G71" s="2" t="s">
        <v>43</v>
      </c>
      <c r="H71">
        <v>0</v>
      </c>
      <c r="I71">
        <v>0</v>
      </c>
      <c r="J71" s="2" t="s">
        <v>43</v>
      </c>
      <c r="K71">
        <v>0</v>
      </c>
      <c r="L71">
        <v>11727967</v>
      </c>
      <c r="M71" s="2" t="s">
        <v>43</v>
      </c>
      <c r="N71">
        <v>0</v>
      </c>
      <c r="O71">
        <v>1083872</v>
      </c>
      <c r="P71" s="2" t="s">
        <v>43</v>
      </c>
      <c r="Q71">
        <v>0</v>
      </c>
      <c r="R71">
        <v>1348757</v>
      </c>
      <c r="S71" s="2" t="s">
        <v>43</v>
      </c>
      <c r="T71">
        <v>0</v>
      </c>
      <c r="U71">
        <v>0</v>
      </c>
      <c r="V71" s="2" t="s">
        <v>43</v>
      </c>
      <c r="W71">
        <v>0</v>
      </c>
      <c r="X71">
        <v>0</v>
      </c>
      <c r="Y71" s="2" t="s">
        <v>43</v>
      </c>
      <c r="Z71">
        <v>0</v>
      </c>
      <c r="AA71">
        <v>0</v>
      </c>
      <c r="AB71" s="2" t="s">
        <v>43</v>
      </c>
      <c r="AC71">
        <v>0</v>
      </c>
      <c r="AD71">
        <v>0</v>
      </c>
      <c r="AE71" s="2" t="s">
        <v>43</v>
      </c>
      <c r="AI71">
        <v>0</v>
      </c>
      <c r="AJ71">
        <v>0</v>
      </c>
      <c r="AK71" s="2" t="s">
        <v>43</v>
      </c>
      <c r="AL71">
        <v>0</v>
      </c>
      <c r="AM71">
        <v>0</v>
      </c>
      <c r="AN71" s="2" t="s">
        <v>43</v>
      </c>
      <c r="AR71">
        <v>0</v>
      </c>
      <c r="AS71">
        <v>79361</v>
      </c>
      <c r="AT71" s="2" t="s">
        <v>43</v>
      </c>
      <c r="AU71">
        <v>0</v>
      </c>
      <c r="AV71">
        <v>427980</v>
      </c>
      <c r="AW71" s="2" t="s">
        <v>43</v>
      </c>
      <c r="AX71">
        <v>0</v>
      </c>
      <c r="AY71">
        <v>76303</v>
      </c>
      <c r="AZ71" s="2" t="s">
        <v>43</v>
      </c>
      <c r="BD71">
        <v>0</v>
      </c>
      <c r="BE71">
        <v>0</v>
      </c>
      <c r="BF71" s="2" t="s">
        <v>43</v>
      </c>
      <c r="BG71">
        <v>0</v>
      </c>
      <c r="BH71">
        <v>0</v>
      </c>
      <c r="BI71" s="2" t="s">
        <v>43</v>
      </c>
      <c r="BJ71">
        <v>0</v>
      </c>
      <c r="BK71">
        <v>0</v>
      </c>
      <c r="BL71" s="2" t="s">
        <v>43</v>
      </c>
      <c r="BM71">
        <v>0</v>
      </c>
      <c r="BN71">
        <v>0</v>
      </c>
      <c r="BO71" s="2" t="s">
        <v>43</v>
      </c>
      <c r="BP71">
        <v>14744240</v>
      </c>
      <c r="BQ71" t="str">
        <f>(F71+I71+L71+O71+R71+U71+X71+AA71+AD71+AJ71+AM71+AS71+AV71+AY71+BE71+BH71+BK71+BN71)</f>
        <v>0</v>
      </c>
      <c r="BR71" s="2" t="str">
        <f>IFERROR(BQ71*100/BP71,0)</f>
        <v>0</v>
      </c>
      <c r="BU71">
        <v>0</v>
      </c>
      <c r="BV71">
        <v>14810786</v>
      </c>
      <c r="BW71">
        <v>0</v>
      </c>
      <c r="BX71">
        <v>-66546</v>
      </c>
      <c r="BY71">
        <v>0</v>
      </c>
      <c r="BZ71">
        <v>0</v>
      </c>
      <c r="CA71">
        <v>0</v>
      </c>
      <c r="CB71">
        <v>0</v>
      </c>
      <c r="CC71" t="str">
        <f>(BU71+BV71+BW71+BX71+BY71+BZ71+CA71+CB71)</f>
        <v>0</v>
      </c>
      <c r="CD71">
        <v>0</v>
      </c>
      <c r="CE71" t="str">
        <f>(BU71+BV71+BW71+BX71+BY71+BZ71+CA71+CB71)-CD71</f>
        <v>0</v>
      </c>
      <c r="CF71" t="str">
        <f>(BQ71-BP71)</f>
        <v>0</v>
      </c>
      <c r="CG71" t="str">
        <f>CE71-BW71+BZ71</f>
        <v>0</v>
      </c>
      <c r="CH71" t="str">
        <f>IFERROR(CE71*100/BP71,0)</f>
        <v>0</v>
      </c>
    </row>
    <row r="72" spans="1:86">
      <c r="A72" s="3"/>
      <c r="B72" s="2" t="s">
        <v>340</v>
      </c>
      <c r="C72" t="s">
        <v>341</v>
      </c>
      <c r="D72">
        <v>0</v>
      </c>
      <c r="E72">
        <v>0</v>
      </c>
      <c r="F72">
        <v>0</v>
      </c>
      <c r="G72" s="2" t="s">
        <v>43</v>
      </c>
      <c r="H72">
        <v>0</v>
      </c>
      <c r="I72">
        <v>0</v>
      </c>
      <c r="J72" s="2" t="s">
        <v>43</v>
      </c>
      <c r="K72">
        <v>0</v>
      </c>
      <c r="L72">
        <v>0</v>
      </c>
      <c r="M72" s="2" t="s">
        <v>43</v>
      </c>
      <c r="N72">
        <v>0</v>
      </c>
      <c r="O72">
        <v>0</v>
      </c>
      <c r="P72" s="2" t="s">
        <v>43</v>
      </c>
      <c r="Q72">
        <v>0</v>
      </c>
      <c r="R72">
        <v>0</v>
      </c>
      <c r="S72" s="2" t="s">
        <v>43</v>
      </c>
      <c r="T72">
        <v>0</v>
      </c>
      <c r="U72">
        <v>0</v>
      </c>
      <c r="V72" s="2" t="s">
        <v>43</v>
      </c>
      <c r="W72">
        <v>0</v>
      </c>
      <c r="X72">
        <v>0</v>
      </c>
      <c r="Y72" s="2" t="s">
        <v>43</v>
      </c>
      <c r="Z72">
        <v>0</v>
      </c>
      <c r="AA72">
        <v>0</v>
      </c>
      <c r="AB72" s="2" t="s">
        <v>43</v>
      </c>
      <c r="AC72">
        <v>0</v>
      </c>
      <c r="AD72">
        <v>0</v>
      </c>
      <c r="AE72" s="2" t="s">
        <v>43</v>
      </c>
      <c r="AI72">
        <v>0</v>
      </c>
      <c r="AJ72">
        <v>0</v>
      </c>
      <c r="AK72" s="2" t="s">
        <v>43</v>
      </c>
      <c r="AL72">
        <v>0</v>
      </c>
      <c r="AM72">
        <v>0</v>
      </c>
      <c r="AN72" s="2" t="s">
        <v>43</v>
      </c>
      <c r="AR72">
        <v>0</v>
      </c>
      <c r="AS72">
        <v>0</v>
      </c>
      <c r="AT72" s="2" t="s">
        <v>43</v>
      </c>
      <c r="AU72">
        <v>0</v>
      </c>
      <c r="AV72">
        <v>0</v>
      </c>
      <c r="AW72" s="2" t="s">
        <v>43</v>
      </c>
      <c r="AX72">
        <v>0</v>
      </c>
      <c r="AY72">
        <v>0</v>
      </c>
      <c r="AZ72" s="2" t="s">
        <v>43</v>
      </c>
      <c r="BD72">
        <v>0</v>
      </c>
      <c r="BE72">
        <v>0</v>
      </c>
      <c r="BF72" s="2" t="s">
        <v>43</v>
      </c>
      <c r="BG72">
        <v>0</v>
      </c>
      <c r="BH72">
        <v>0</v>
      </c>
      <c r="BI72" s="2" t="s">
        <v>43</v>
      </c>
      <c r="BJ72">
        <v>0</v>
      </c>
      <c r="BK72">
        <v>0</v>
      </c>
      <c r="BL72" s="2" t="s">
        <v>43</v>
      </c>
      <c r="BM72">
        <v>0</v>
      </c>
      <c r="BN72">
        <v>0</v>
      </c>
      <c r="BO72" s="2" t="s">
        <v>43</v>
      </c>
      <c r="BP72">
        <v>0</v>
      </c>
      <c r="BQ72" t="str">
        <f>(F72+I72+L72+O72+R72+U72+X72+AA72+AD72+AJ72+AM72+AS72+AV72+AY72+BE72+BH72+BK72+BN72)</f>
        <v>0</v>
      </c>
      <c r="BR72" s="2" t="str">
        <f>IFERROR(BQ72*100/BP72,0)</f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 t="str">
        <f>(BU72+BV72+BW72+BX72+BY72+BZ72+CA72+CB72)</f>
        <v>0</v>
      </c>
      <c r="CD72">
        <v>0</v>
      </c>
      <c r="CE72" t="str">
        <f>(BU72+BV72+BW72+BX72+BY72+BZ72+CA72+CB72)-CD72</f>
        <v>0</v>
      </c>
      <c r="CF72" t="str">
        <f>(BQ72-BP72)</f>
        <v>0</v>
      </c>
      <c r="CG72" t="str">
        <f>CE72-BW72+BZ72</f>
        <v>0</v>
      </c>
      <c r="CH72" t="str">
        <f>IFERROR(CE72*100/BP72,0)</f>
        <v>0</v>
      </c>
    </row>
    <row r="73" spans="1:86">
      <c r="A73" s="3"/>
      <c r="B73" s="2" t="s">
        <v>342</v>
      </c>
      <c r="C73" t="s">
        <v>343</v>
      </c>
      <c r="D73">
        <v>0</v>
      </c>
      <c r="E73">
        <v>0</v>
      </c>
      <c r="F73">
        <v>0</v>
      </c>
      <c r="G73" s="2" t="s">
        <v>43</v>
      </c>
      <c r="H73">
        <v>0</v>
      </c>
      <c r="I73">
        <v>0</v>
      </c>
      <c r="J73" s="2" t="s">
        <v>43</v>
      </c>
      <c r="K73">
        <v>0</v>
      </c>
      <c r="L73">
        <v>0</v>
      </c>
      <c r="M73" s="2" t="s">
        <v>43</v>
      </c>
      <c r="N73">
        <v>0</v>
      </c>
      <c r="O73">
        <v>0</v>
      </c>
      <c r="P73" s="2" t="s">
        <v>43</v>
      </c>
      <c r="Q73">
        <v>0</v>
      </c>
      <c r="R73">
        <v>0</v>
      </c>
      <c r="S73" s="2" t="s">
        <v>43</v>
      </c>
      <c r="T73">
        <v>0</v>
      </c>
      <c r="U73">
        <v>0</v>
      </c>
      <c r="V73" s="2" t="s">
        <v>43</v>
      </c>
      <c r="W73">
        <v>0</v>
      </c>
      <c r="X73">
        <v>0</v>
      </c>
      <c r="Y73" s="2" t="s">
        <v>43</v>
      </c>
      <c r="Z73">
        <v>0</v>
      </c>
      <c r="AA73">
        <v>0</v>
      </c>
      <c r="AB73" s="2" t="s">
        <v>43</v>
      </c>
      <c r="AC73">
        <v>0</v>
      </c>
      <c r="AD73">
        <v>0</v>
      </c>
      <c r="AE73" s="2" t="s">
        <v>43</v>
      </c>
      <c r="AI73">
        <v>0</v>
      </c>
      <c r="AJ73">
        <v>0</v>
      </c>
      <c r="AK73" s="2" t="s">
        <v>43</v>
      </c>
      <c r="AL73">
        <v>0</v>
      </c>
      <c r="AM73">
        <v>0</v>
      </c>
      <c r="AN73" s="2" t="s">
        <v>43</v>
      </c>
      <c r="AR73">
        <v>0</v>
      </c>
      <c r="AS73">
        <v>0</v>
      </c>
      <c r="AT73" s="2" t="s">
        <v>43</v>
      </c>
      <c r="AU73">
        <v>0</v>
      </c>
      <c r="AV73">
        <v>0</v>
      </c>
      <c r="AW73" s="2" t="s">
        <v>43</v>
      </c>
      <c r="AX73">
        <v>0</v>
      </c>
      <c r="AY73">
        <v>0</v>
      </c>
      <c r="AZ73" s="2" t="s">
        <v>43</v>
      </c>
      <c r="BD73">
        <v>0</v>
      </c>
      <c r="BE73">
        <v>0</v>
      </c>
      <c r="BF73" s="2" t="s">
        <v>43</v>
      </c>
      <c r="BG73">
        <v>0</v>
      </c>
      <c r="BH73">
        <v>0</v>
      </c>
      <c r="BI73" s="2" t="s">
        <v>43</v>
      </c>
      <c r="BJ73">
        <v>0</v>
      </c>
      <c r="BK73">
        <v>0</v>
      </c>
      <c r="BL73" s="2" t="s">
        <v>43</v>
      </c>
      <c r="BM73">
        <v>0</v>
      </c>
      <c r="BN73">
        <v>0</v>
      </c>
      <c r="BO73" s="2" t="s">
        <v>43</v>
      </c>
      <c r="BP73">
        <v>0</v>
      </c>
      <c r="BQ73" t="str">
        <f>(F73+I73+L73+O73+R73+U73+X73+AA73+AD73+AJ73+AM73+AS73+AV73+AY73+BE73+BH73+BK73+BN73)</f>
        <v>0</v>
      </c>
      <c r="BR73" s="2" t="str">
        <f>IFERROR(BQ73*100/BP73,0)</f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 t="str">
        <f>(BU73+BV73+BW73+BX73+BY73+BZ73+CA73+CB73)</f>
        <v>0</v>
      </c>
      <c r="CD73">
        <v>0</v>
      </c>
      <c r="CE73" t="str">
        <f>(BU73+BV73+BW73+BX73+BY73+BZ73+CA73+CB73)-CD73</f>
        <v>0</v>
      </c>
      <c r="CF73" t="str">
        <f>(BQ73-BP73)</f>
        <v>0</v>
      </c>
      <c r="CG73" t="str">
        <f>CE73-BW73+BZ73</f>
        <v>0</v>
      </c>
      <c r="CH73" t="str">
        <f>IFERROR(CE73*100/BP73,0)</f>
        <v>0</v>
      </c>
    </row>
    <row r="74" spans="1:86">
      <c r="A74" s="3"/>
      <c r="B74" s="2" t="s">
        <v>344</v>
      </c>
      <c r="C74" t="s">
        <v>345</v>
      </c>
      <c r="D74">
        <v>0</v>
      </c>
      <c r="E74">
        <v>0</v>
      </c>
      <c r="F74">
        <v>0</v>
      </c>
      <c r="G74" s="2" t="s">
        <v>43</v>
      </c>
      <c r="H74">
        <v>0</v>
      </c>
      <c r="I74">
        <v>0</v>
      </c>
      <c r="J74" s="2" t="s">
        <v>43</v>
      </c>
      <c r="K74">
        <v>0</v>
      </c>
      <c r="L74">
        <v>0</v>
      </c>
      <c r="M74" s="2" t="s">
        <v>43</v>
      </c>
      <c r="N74">
        <v>0</v>
      </c>
      <c r="O74">
        <v>0</v>
      </c>
      <c r="P74" s="2" t="s">
        <v>43</v>
      </c>
      <c r="Q74">
        <v>0</v>
      </c>
      <c r="R74">
        <v>0</v>
      </c>
      <c r="S74" s="2" t="s">
        <v>43</v>
      </c>
      <c r="T74">
        <v>0</v>
      </c>
      <c r="U74">
        <v>0</v>
      </c>
      <c r="V74" s="2" t="s">
        <v>43</v>
      </c>
      <c r="W74">
        <v>0</v>
      </c>
      <c r="X74">
        <v>0</v>
      </c>
      <c r="Y74" s="2" t="s">
        <v>43</v>
      </c>
      <c r="Z74">
        <v>0</v>
      </c>
      <c r="AA74">
        <v>0</v>
      </c>
      <c r="AB74" s="2" t="s">
        <v>43</v>
      </c>
      <c r="AC74">
        <v>0</v>
      </c>
      <c r="AD74">
        <v>0</v>
      </c>
      <c r="AE74" s="2" t="s">
        <v>43</v>
      </c>
      <c r="AI74">
        <v>0</v>
      </c>
      <c r="AJ74">
        <v>0</v>
      </c>
      <c r="AK74" s="2" t="s">
        <v>43</v>
      </c>
      <c r="AL74">
        <v>0</v>
      </c>
      <c r="AM74">
        <v>0</v>
      </c>
      <c r="AN74" s="2" t="s">
        <v>43</v>
      </c>
      <c r="AR74">
        <v>0</v>
      </c>
      <c r="AS74">
        <v>0</v>
      </c>
      <c r="AT74" s="2" t="s">
        <v>43</v>
      </c>
      <c r="AU74">
        <v>0</v>
      </c>
      <c r="AV74">
        <v>0</v>
      </c>
      <c r="AW74" s="2" t="s">
        <v>43</v>
      </c>
      <c r="AX74">
        <v>0</v>
      </c>
      <c r="AY74">
        <v>0</v>
      </c>
      <c r="AZ74" s="2" t="s">
        <v>43</v>
      </c>
      <c r="BD74">
        <v>0</v>
      </c>
      <c r="BE74">
        <v>0</v>
      </c>
      <c r="BF74" s="2" t="s">
        <v>43</v>
      </c>
      <c r="BG74">
        <v>0</v>
      </c>
      <c r="BH74">
        <v>0</v>
      </c>
      <c r="BI74" s="2" t="s">
        <v>43</v>
      </c>
      <c r="BJ74">
        <v>0</v>
      </c>
      <c r="BK74">
        <v>0</v>
      </c>
      <c r="BL74" s="2" t="s">
        <v>43</v>
      </c>
      <c r="BM74">
        <v>0</v>
      </c>
      <c r="BN74">
        <v>0</v>
      </c>
      <c r="BO74" s="2" t="s">
        <v>43</v>
      </c>
      <c r="BP74">
        <v>0</v>
      </c>
      <c r="BQ74" t="str">
        <f>(F74+I74+L74+O74+R74+U74+X74+AA74+AD74+AJ74+AM74+AS74+AV74+AY74+BE74+BH74+BK74+BN74)</f>
        <v>0</v>
      </c>
      <c r="BR74" s="2" t="str">
        <f>IFERROR(BQ74*100/BP74,0)</f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 t="str">
        <f>(BU74+BV74+BW74+BX74+BY74+BZ74+CA74+CB74)</f>
        <v>0</v>
      </c>
      <c r="CD74">
        <v>0</v>
      </c>
      <c r="CE74" t="str">
        <f>(BU74+BV74+BW74+BX74+BY74+BZ74+CA74+CB74)-CD74</f>
        <v>0</v>
      </c>
      <c r="CF74" t="str">
        <f>(BQ74-BP74)</f>
        <v>0</v>
      </c>
      <c r="CG74" t="str">
        <f>CE74-BW74+BZ74</f>
        <v>0</v>
      </c>
      <c r="CH74" t="str">
        <f>IFERROR(CE74*100/BP74,0)</f>
        <v>0</v>
      </c>
    </row>
    <row r="75" spans="1:86">
      <c r="A75" s="3"/>
      <c r="B75" s="2" t="s">
        <v>346</v>
      </c>
      <c r="C75" t="s">
        <v>347</v>
      </c>
      <c r="D75">
        <v>66030098</v>
      </c>
      <c r="E75">
        <v>0</v>
      </c>
      <c r="F75">
        <v>26208</v>
      </c>
      <c r="G75" s="2" t="s">
        <v>43</v>
      </c>
      <c r="H75">
        <v>0</v>
      </c>
      <c r="I75">
        <v>0</v>
      </c>
      <c r="J75" s="2" t="s">
        <v>43</v>
      </c>
      <c r="K75">
        <v>302450000</v>
      </c>
      <c r="L75">
        <v>58948450</v>
      </c>
      <c r="M75" s="2" t="s">
        <v>75</v>
      </c>
      <c r="N75">
        <v>25150000</v>
      </c>
      <c r="O75">
        <v>2295181</v>
      </c>
      <c r="P75" s="2" t="s">
        <v>111</v>
      </c>
      <c r="Q75">
        <v>21700000</v>
      </c>
      <c r="R75">
        <v>2989828</v>
      </c>
      <c r="S75" s="2" t="s">
        <v>236</v>
      </c>
      <c r="T75">
        <v>0</v>
      </c>
      <c r="U75">
        <v>0</v>
      </c>
      <c r="V75" s="2" t="s">
        <v>43</v>
      </c>
      <c r="W75">
        <v>0</v>
      </c>
      <c r="X75">
        <v>0</v>
      </c>
      <c r="Y75" s="2" t="s">
        <v>43</v>
      </c>
      <c r="Z75">
        <v>0</v>
      </c>
      <c r="AA75">
        <v>0</v>
      </c>
      <c r="AB75" s="2" t="s">
        <v>43</v>
      </c>
      <c r="AC75">
        <v>0</v>
      </c>
      <c r="AD75">
        <v>0</v>
      </c>
      <c r="AE75" s="2" t="s">
        <v>43</v>
      </c>
      <c r="AI75">
        <v>0</v>
      </c>
      <c r="AJ75">
        <v>385577</v>
      </c>
      <c r="AK75" s="2" t="s">
        <v>43</v>
      </c>
      <c r="AL75">
        <v>0</v>
      </c>
      <c r="AM75">
        <v>0</v>
      </c>
      <c r="AN75" s="2" t="s">
        <v>43</v>
      </c>
      <c r="AR75">
        <v>0</v>
      </c>
      <c r="AS75">
        <v>40800</v>
      </c>
      <c r="AT75" s="2" t="s">
        <v>43</v>
      </c>
      <c r="AU75">
        <v>0</v>
      </c>
      <c r="AV75">
        <v>621004</v>
      </c>
      <c r="AW75" s="2" t="s">
        <v>43</v>
      </c>
      <c r="AX75">
        <v>0</v>
      </c>
      <c r="AY75">
        <v>723050</v>
      </c>
      <c r="AZ75" s="2" t="s">
        <v>43</v>
      </c>
      <c r="BD75">
        <v>0</v>
      </c>
      <c r="BE75">
        <v>0</v>
      </c>
      <c r="BF75" s="2" t="s">
        <v>43</v>
      </c>
      <c r="BG75">
        <v>0</v>
      </c>
      <c r="BH75">
        <v>0</v>
      </c>
      <c r="BI75" s="2" t="s">
        <v>43</v>
      </c>
      <c r="BJ75">
        <v>0</v>
      </c>
      <c r="BK75">
        <v>0</v>
      </c>
      <c r="BL75" s="2" t="s">
        <v>43</v>
      </c>
      <c r="BM75">
        <v>0</v>
      </c>
      <c r="BN75">
        <v>0</v>
      </c>
      <c r="BO75" s="2" t="s">
        <v>43</v>
      </c>
      <c r="BP75">
        <v>66030098</v>
      </c>
      <c r="BQ75" t="str">
        <f>(F75+I75+L75+O75+R75+U75+X75+AA75+AD75+AJ75+AM75+AS75+AV75+AY75+BE75+BH75+BK75+BN75)</f>
        <v>0</v>
      </c>
      <c r="BR75" s="2" t="str">
        <f>IFERROR(BQ75*100/BP75,0)</f>
        <v>0</v>
      </c>
      <c r="BU75">
        <v>0</v>
      </c>
      <c r="BV75">
        <v>66030098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 t="str">
        <f>(BU75+BV75+BW75+BX75+BY75+BZ75+CA75+CB75)</f>
        <v>0</v>
      </c>
      <c r="CD75">
        <v>0</v>
      </c>
      <c r="CE75" t="str">
        <f>(BU75+BV75+BW75+BX75+BY75+BZ75+CA75+CB75)-CD75</f>
        <v>0</v>
      </c>
      <c r="CF75" t="str">
        <f>(BQ75-BP75)</f>
        <v>0</v>
      </c>
      <c r="CG75" t="str">
        <f>CE75-BW75+BZ75</f>
        <v>0</v>
      </c>
      <c r="CH75" t="str">
        <f>IFERROR(CE75*100/BP75,0)</f>
        <v>0</v>
      </c>
    </row>
    <row r="76" spans="1:86">
      <c r="A76" s="3"/>
      <c r="B76" s="2" t="s">
        <v>348</v>
      </c>
      <c r="C76" t="s">
        <v>349</v>
      </c>
      <c r="D76">
        <v>0</v>
      </c>
      <c r="E76">
        <v>0</v>
      </c>
      <c r="F76">
        <v>0</v>
      </c>
      <c r="G76" s="2" t="s">
        <v>43</v>
      </c>
      <c r="H76">
        <v>0</v>
      </c>
      <c r="I76">
        <v>0</v>
      </c>
      <c r="J76" s="2" t="s">
        <v>43</v>
      </c>
      <c r="K76">
        <v>0</v>
      </c>
      <c r="L76">
        <v>0</v>
      </c>
      <c r="M76" s="2" t="s">
        <v>43</v>
      </c>
      <c r="N76">
        <v>0</v>
      </c>
      <c r="O76">
        <v>0</v>
      </c>
      <c r="P76" s="2" t="s">
        <v>43</v>
      </c>
      <c r="Q76">
        <v>0</v>
      </c>
      <c r="R76">
        <v>0</v>
      </c>
      <c r="S76" s="2" t="s">
        <v>43</v>
      </c>
      <c r="T76">
        <v>0</v>
      </c>
      <c r="U76">
        <v>0</v>
      </c>
      <c r="V76" s="2" t="s">
        <v>43</v>
      </c>
      <c r="W76">
        <v>0</v>
      </c>
      <c r="X76">
        <v>0</v>
      </c>
      <c r="Y76" s="2" t="s">
        <v>43</v>
      </c>
      <c r="Z76">
        <v>0</v>
      </c>
      <c r="AA76">
        <v>0</v>
      </c>
      <c r="AB76" s="2" t="s">
        <v>43</v>
      </c>
      <c r="AC76">
        <v>0</v>
      </c>
      <c r="AD76">
        <v>0</v>
      </c>
      <c r="AE76" s="2" t="s">
        <v>43</v>
      </c>
      <c r="AI76">
        <v>0</v>
      </c>
      <c r="AJ76">
        <v>0</v>
      </c>
      <c r="AK76" s="2" t="s">
        <v>43</v>
      </c>
      <c r="AL76">
        <v>0</v>
      </c>
      <c r="AM76">
        <v>0</v>
      </c>
      <c r="AN76" s="2" t="s">
        <v>43</v>
      </c>
      <c r="AR76">
        <v>0</v>
      </c>
      <c r="AS76">
        <v>0</v>
      </c>
      <c r="AT76" s="2" t="s">
        <v>43</v>
      </c>
      <c r="AU76">
        <v>0</v>
      </c>
      <c r="AV76">
        <v>0</v>
      </c>
      <c r="AW76" s="2" t="s">
        <v>43</v>
      </c>
      <c r="AX76">
        <v>0</v>
      </c>
      <c r="AY76">
        <v>0</v>
      </c>
      <c r="AZ76" s="2" t="s">
        <v>43</v>
      </c>
      <c r="BD76">
        <v>0</v>
      </c>
      <c r="BE76">
        <v>0</v>
      </c>
      <c r="BF76" s="2" t="s">
        <v>43</v>
      </c>
      <c r="BG76">
        <v>0</v>
      </c>
      <c r="BH76">
        <v>0</v>
      </c>
      <c r="BI76" s="2" t="s">
        <v>43</v>
      </c>
      <c r="BJ76">
        <v>0</v>
      </c>
      <c r="BK76">
        <v>0</v>
      </c>
      <c r="BL76" s="2" t="s">
        <v>43</v>
      </c>
      <c r="BM76">
        <v>0</v>
      </c>
      <c r="BN76">
        <v>0</v>
      </c>
      <c r="BO76" s="2" t="s">
        <v>43</v>
      </c>
      <c r="BP76">
        <v>0</v>
      </c>
      <c r="BQ76" t="str">
        <f>(F76+I76+L76+O76+R76+U76+X76+AA76+AD76+AJ76+AM76+AS76+AV76+AY76+BE76+BH76+BK76+BN76)</f>
        <v>0</v>
      </c>
      <c r="BR76" s="2" t="str">
        <f>IFERROR(BQ76*100/BP76,0)</f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 t="str">
        <f>(BU76+BV76+BW76+BX76+BY76+BZ76+CA76+CB76)</f>
        <v>0</v>
      </c>
      <c r="CD76">
        <v>0</v>
      </c>
      <c r="CE76" t="str">
        <f>(BU76+BV76+BW76+BX76+BY76+BZ76+CA76+CB76)-CD76</f>
        <v>0</v>
      </c>
      <c r="CF76" t="str">
        <f>(BQ76-BP76)</f>
        <v>0</v>
      </c>
      <c r="CG76" t="str">
        <f>CE76-BW76+BZ76</f>
        <v>0</v>
      </c>
      <c r="CH76" t="str">
        <f>IFERROR(CE76*100/BP76,0)</f>
        <v>0</v>
      </c>
    </row>
    <row r="77" spans="1:86">
      <c r="A77" s="3"/>
      <c r="B77" s="2" t="s">
        <v>350</v>
      </c>
      <c r="C77" t="s">
        <v>351</v>
      </c>
      <c r="D77">
        <v>0</v>
      </c>
      <c r="E77">
        <v>0</v>
      </c>
      <c r="F77">
        <v>0</v>
      </c>
      <c r="G77" s="2" t="s">
        <v>43</v>
      </c>
      <c r="H77">
        <v>0</v>
      </c>
      <c r="I77">
        <v>0</v>
      </c>
      <c r="J77" s="2" t="s">
        <v>43</v>
      </c>
      <c r="K77">
        <v>0</v>
      </c>
      <c r="L77">
        <v>0</v>
      </c>
      <c r="M77" s="2" t="s">
        <v>43</v>
      </c>
      <c r="N77">
        <v>0</v>
      </c>
      <c r="O77">
        <v>0</v>
      </c>
      <c r="P77" s="2" t="s">
        <v>43</v>
      </c>
      <c r="Q77">
        <v>0</v>
      </c>
      <c r="R77">
        <v>0</v>
      </c>
      <c r="S77" s="2" t="s">
        <v>43</v>
      </c>
      <c r="T77">
        <v>0</v>
      </c>
      <c r="U77">
        <v>0</v>
      </c>
      <c r="V77" s="2" t="s">
        <v>43</v>
      </c>
      <c r="W77">
        <v>0</v>
      </c>
      <c r="X77">
        <v>0</v>
      </c>
      <c r="Y77" s="2" t="s">
        <v>43</v>
      </c>
      <c r="Z77">
        <v>0</v>
      </c>
      <c r="AA77">
        <v>0</v>
      </c>
      <c r="AB77" s="2" t="s">
        <v>43</v>
      </c>
      <c r="AC77">
        <v>0</v>
      </c>
      <c r="AD77">
        <v>0</v>
      </c>
      <c r="AE77" s="2" t="s">
        <v>43</v>
      </c>
      <c r="AI77">
        <v>0</v>
      </c>
      <c r="AJ77">
        <v>0</v>
      </c>
      <c r="AK77" s="2" t="s">
        <v>43</v>
      </c>
      <c r="AL77">
        <v>0</v>
      </c>
      <c r="AM77">
        <v>0</v>
      </c>
      <c r="AN77" s="2" t="s">
        <v>43</v>
      </c>
      <c r="AR77">
        <v>0</v>
      </c>
      <c r="AS77">
        <v>0</v>
      </c>
      <c r="AT77" s="2" t="s">
        <v>43</v>
      </c>
      <c r="AU77">
        <v>0</v>
      </c>
      <c r="AV77">
        <v>0</v>
      </c>
      <c r="AW77" s="2" t="s">
        <v>43</v>
      </c>
      <c r="AX77">
        <v>0</v>
      </c>
      <c r="AY77">
        <v>0</v>
      </c>
      <c r="AZ77" s="2" t="s">
        <v>43</v>
      </c>
      <c r="BD77">
        <v>0</v>
      </c>
      <c r="BE77">
        <v>0</v>
      </c>
      <c r="BF77" s="2" t="s">
        <v>43</v>
      </c>
      <c r="BG77">
        <v>0</v>
      </c>
      <c r="BH77">
        <v>0</v>
      </c>
      <c r="BI77" s="2" t="s">
        <v>43</v>
      </c>
      <c r="BJ77">
        <v>0</v>
      </c>
      <c r="BK77">
        <v>0</v>
      </c>
      <c r="BL77" s="2" t="s">
        <v>43</v>
      </c>
      <c r="BM77">
        <v>0</v>
      </c>
      <c r="BN77">
        <v>0</v>
      </c>
      <c r="BO77" s="2" t="s">
        <v>43</v>
      </c>
      <c r="BP77">
        <v>0</v>
      </c>
      <c r="BQ77" t="str">
        <f>(F77+I77+L77+O77+R77+U77+X77+AA77+AD77+AJ77+AM77+AS77+AV77+AY77+BE77+BH77+BK77+BN77)</f>
        <v>0</v>
      </c>
      <c r="BR77" s="2" t="str">
        <f>IFERROR(BQ77*100/BP77,0)</f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 t="str">
        <f>(BU77+BV77+BW77+BX77+BY77+BZ77+CA77+CB77)</f>
        <v>0</v>
      </c>
      <c r="CD77">
        <v>0</v>
      </c>
      <c r="CE77" t="str">
        <f>(BU77+BV77+BW77+BX77+BY77+BZ77+CA77+CB77)-CD77</f>
        <v>0</v>
      </c>
      <c r="CF77" t="str">
        <f>(BQ77-BP77)</f>
        <v>0</v>
      </c>
      <c r="CG77" t="str">
        <f>CE77-BW77+BZ77</f>
        <v>0</v>
      </c>
      <c r="CH77" t="str">
        <f>IFERROR(CE77*100/BP77,0)</f>
        <v>0</v>
      </c>
    </row>
    <row r="78" spans="1:86">
      <c r="A78" s="3"/>
      <c r="B78" s="2" t="s">
        <v>352</v>
      </c>
      <c r="C78" t="s">
        <v>353</v>
      </c>
      <c r="D78">
        <v>1750448030</v>
      </c>
      <c r="E78">
        <v>0</v>
      </c>
      <c r="F78">
        <v>225609</v>
      </c>
      <c r="G78" s="2" t="s">
        <v>43</v>
      </c>
      <c r="H78">
        <v>0</v>
      </c>
      <c r="I78">
        <v>55457</v>
      </c>
      <c r="J78" s="2" t="s">
        <v>43</v>
      </c>
      <c r="K78">
        <v>1283100000</v>
      </c>
      <c r="L78">
        <v>1454013294</v>
      </c>
      <c r="M78" s="2" t="s">
        <v>217</v>
      </c>
      <c r="N78">
        <v>65150000</v>
      </c>
      <c r="O78">
        <v>80226406</v>
      </c>
      <c r="P78" s="2" t="s">
        <v>122</v>
      </c>
      <c r="Q78">
        <v>109900000</v>
      </c>
      <c r="R78">
        <v>97873851</v>
      </c>
      <c r="S78" s="2" t="s">
        <v>165</v>
      </c>
      <c r="T78">
        <v>0</v>
      </c>
      <c r="U78">
        <v>19395</v>
      </c>
      <c r="V78" s="2" t="s">
        <v>43</v>
      </c>
      <c r="W78">
        <v>0</v>
      </c>
      <c r="X78">
        <v>713468</v>
      </c>
      <c r="Y78" s="2" t="s">
        <v>43</v>
      </c>
      <c r="Z78">
        <v>0</v>
      </c>
      <c r="AA78">
        <v>1990822</v>
      </c>
      <c r="AB78" s="2" t="s">
        <v>43</v>
      </c>
      <c r="AC78">
        <v>0</v>
      </c>
      <c r="AD78">
        <v>159998</v>
      </c>
      <c r="AE78" s="2" t="s">
        <v>43</v>
      </c>
      <c r="AI78">
        <v>0</v>
      </c>
      <c r="AJ78">
        <v>19590171</v>
      </c>
      <c r="AK78" s="2" t="s">
        <v>43</v>
      </c>
      <c r="AL78">
        <v>0</v>
      </c>
      <c r="AM78">
        <v>2610684</v>
      </c>
      <c r="AN78" s="2" t="s">
        <v>43</v>
      </c>
      <c r="AR78">
        <v>0</v>
      </c>
      <c r="AS78">
        <v>3672841</v>
      </c>
      <c r="AT78" s="2" t="s">
        <v>43</v>
      </c>
      <c r="AU78">
        <v>0</v>
      </c>
      <c r="AV78">
        <v>55695082</v>
      </c>
      <c r="AW78" s="2" t="s">
        <v>43</v>
      </c>
      <c r="AX78">
        <v>0</v>
      </c>
      <c r="AY78">
        <v>32355048</v>
      </c>
      <c r="AZ78" s="2" t="s">
        <v>43</v>
      </c>
      <c r="BD78">
        <v>0</v>
      </c>
      <c r="BE78">
        <v>0</v>
      </c>
      <c r="BF78" s="2" t="s">
        <v>43</v>
      </c>
      <c r="BG78">
        <v>0</v>
      </c>
      <c r="BH78">
        <v>0</v>
      </c>
      <c r="BI78" s="2" t="s">
        <v>43</v>
      </c>
      <c r="BJ78">
        <v>0</v>
      </c>
      <c r="BK78">
        <v>0</v>
      </c>
      <c r="BL78" s="2" t="s">
        <v>43</v>
      </c>
      <c r="BM78">
        <v>0</v>
      </c>
      <c r="BN78">
        <v>1245904</v>
      </c>
      <c r="BO78" s="2" t="s">
        <v>43</v>
      </c>
      <c r="BP78">
        <v>1750448030</v>
      </c>
      <c r="BQ78" t="str">
        <f>(F78+I78+L78+O78+R78+U78+X78+AA78+AD78+AJ78+AM78+AS78+AV78+AY78+BE78+BH78+BK78+BN78)</f>
        <v>0</v>
      </c>
      <c r="BR78" s="2" t="str">
        <f>IFERROR(BQ78*100/BP78,0)</f>
        <v>0</v>
      </c>
      <c r="BU78">
        <v>1775365188</v>
      </c>
      <c r="BV78">
        <v>0</v>
      </c>
      <c r="BW78">
        <v>0</v>
      </c>
      <c r="BX78">
        <v>-50047611</v>
      </c>
      <c r="BY78">
        <v>0</v>
      </c>
      <c r="BZ78">
        <v>0</v>
      </c>
      <c r="CA78">
        <v>0</v>
      </c>
      <c r="CB78">
        <v>0</v>
      </c>
      <c r="CC78" t="str">
        <f>(BU78+BV78+BW78+BX78+BY78+BZ78+CA78+CB78)</f>
        <v>0</v>
      </c>
      <c r="CD78">
        <v>0</v>
      </c>
      <c r="CE78" t="str">
        <f>(BU78+BV78+BW78+BX78+BY78+BZ78+CA78+CB78)-CD78</f>
        <v>0</v>
      </c>
      <c r="CF78" t="str">
        <f>(BQ78-BP78)</f>
        <v>0</v>
      </c>
      <c r="CG78" t="str">
        <f>CE78-BW78+BZ78</f>
        <v>0</v>
      </c>
      <c r="CH78" t="str">
        <f>IFERROR(CE78*100/BP78,0)</f>
        <v>0</v>
      </c>
    </row>
    <row r="79" spans="1:86">
      <c r="A79" s="7" t="s">
        <v>354</v>
      </c>
      <c r="B79" s="3"/>
      <c r="C79" s="3"/>
      <c r="D79" s="3">
        <v>2089945617</v>
      </c>
      <c r="E79" s="3">
        <v>0</v>
      </c>
      <c r="F79" s="3">
        <v>269355</v>
      </c>
      <c r="G79" s="5" t="s">
        <v>43</v>
      </c>
      <c r="H79" s="3">
        <v>0</v>
      </c>
      <c r="I79" s="3">
        <v>55457</v>
      </c>
      <c r="J79" s="5" t="s">
        <v>43</v>
      </c>
      <c r="K79" s="3">
        <v>1585550000</v>
      </c>
      <c r="L79" s="3">
        <v>1741460827</v>
      </c>
      <c r="M79" s="5" t="s">
        <v>178</v>
      </c>
      <c r="N79" s="3">
        <v>90300000</v>
      </c>
      <c r="O79" s="3">
        <v>103307345</v>
      </c>
      <c r="P79" s="5" t="s">
        <v>213</v>
      </c>
      <c r="Q79" s="3">
        <v>131600000</v>
      </c>
      <c r="R79" s="3">
        <v>113574649</v>
      </c>
      <c r="S79" s="5" t="s">
        <v>142</v>
      </c>
      <c r="T79" s="3">
        <v>0</v>
      </c>
      <c r="U79" s="3">
        <v>19395</v>
      </c>
      <c r="V79" s="5" t="s">
        <v>43</v>
      </c>
      <c r="W79" s="3">
        <v>0</v>
      </c>
      <c r="X79" s="3">
        <v>902320</v>
      </c>
      <c r="Y79" s="5" t="s">
        <v>43</v>
      </c>
      <c r="Z79" s="3">
        <v>0</v>
      </c>
      <c r="AA79" s="3">
        <v>2088490</v>
      </c>
      <c r="AB79" s="5" t="s">
        <v>43</v>
      </c>
      <c r="AC79" s="3">
        <v>0</v>
      </c>
      <c r="AD79" s="3">
        <v>159998</v>
      </c>
      <c r="AE79" s="5" t="s">
        <v>43</v>
      </c>
      <c r="AF79" s="3"/>
      <c r="AG79" s="3"/>
      <c r="AH79" s="3"/>
      <c r="AI79" s="3">
        <v>0</v>
      </c>
      <c r="AJ79" s="3">
        <v>21939225</v>
      </c>
      <c r="AK79" s="5" t="s">
        <v>43</v>
      </c>
      <c r="AL79" s="3">
        <v>0</v>
      </c>
      <c r="AM79" s="3">
        <v>2610684</v>
      </c>
      <c r="AN79" s="5" t="s">
        <v>43</v>
      </c>
      <c r="AO79" s="3"/>
      <c r="AP79" s="3"/>
      <c r="AQ79" s="3"/>
      <c r="AR79" s="3">
        <v>0</v>
      </c>
      <c r="AS79" s="3">
        <v>4009974</v>
      </c>
      <c r="AT79" s="5" t="s">
        <v>43</v>
      </c>
      <c r="AU79" s="3">
        <v>0</v>
      </c>
      <c r="AV79" s="3">
        <v>63301454</v>
      </c>
      <c r="AW79" s="5" t="s">
        <v>43</v>
      </c>
      <c r="AX79" s="3">
        <v>0</v>
      </c>
      <c r="AY79" s="3">
        <v>35000540</v>
      </c>
      <c r="AZ79" s="5" t="s">
        <v>43</v>
      </c>
      <c r="BA79" s="3"/>
      <c r="BB79" s="3"/>
      <c r="BC79" s="3"/>
      <c r="BD79" s="3">
        <v>0</v>
      </c>
      <c r="BE79" s="3">
        <v>0</v>
      </c>
      <c r="BF79" s="5" t="s">
        <v>43</v>
      </c>
      <c r="BG79" s="3">
        <v>0</v>
      </c>
      <c r="BH79" s="3">
        <v>0</v>
      </c>
      <c r="BI79" s="5" t="s">
        <v>43</v>
      </c>
      <c r="BJ79" s="3">
        <v>0</v>
      </c>
      <c r="BK79" s="3">
        <v>0</v>
      </c>
      <c r="BL79" s="5" t="s">
        <v>43</v>
      </c>
      <c r="BM79" s="3">
        <v>0</v>
      </c>
      <c r="BN79" s="3">
        <v>1245904</v>
      </c>
      <c r="BO79" s="5" t="s">
        <v>43</v>
      </c>
      <c r="BP79" s="3">
        <v>2089945617</v>
      </c>
      <c r="BQ79" s="3" t="str">
        <f>(F79+I79+L79+O79+R79+U79+X79+AA79+AD79+AJ79+AM79+AS79+AV79+AY79+BE79+BH79+BK79+BN79)</f>
        <v>0</v>
      </c>
      <c r="BR79" s="3" t="str">
        <f>IFERROR(BQ79*100/BP79,0)</f>
        <v>0</v>
      </c>
      <c r="BT79" s="4" t="s">
        <v>354</v>
      </c>
      <c r="BU79" s="4" t="str">
        <f>SUM(BU70:BU78)</f>
        <v>0</v>
      </c>
      <c r="BV79" s="4" t="str">
        <f>SUM(BV70:BV78)</f>
        <v>0</v>
      </c>
      <c r="BW79" s="4" t="str">
        <f>SUM(BW70:BW78)</f>
        <v>0</v>
      </c>
      <c r="BX79" s="4" t="str">
        <f>SUM(BX70:BX78)</f>
        <v>0</v>
      </c>
      <c r="BY79" s="4" t="str">
        <f>SUM(BY70:BY78)</f>
        <v>0</v>
      </c>
      <c r="BZ79" s="4" t="str">
        <f>SUM(BZ70:BZ78)</f>
        <v>0</v>
      </c>
      <c r="CA79" s="4" t="str">
        <f>SUM(CA70:CA78)</f>
        <v>0</v>
      </c>
      <c r="CB79" s="4" t="str">
        <f>SUM(CB70:CB78)</f>
        <v>0</v>
      </c>
      <c r="CC79" s="4" t="str">
        <f>SUM(CC70:CC78)</f>
        <v>0</v>
      </c>
      <c r="CD79" s="4" t="str">
        <f>SUM(CD70:CD78)</f>
        <v>0</v>
      </c>
      <c r="CE79" s="4" t="str">
        <f>SUM(CE70:CE78)</f>
        <v>0</v>
      </c>
      <c r="CF79" s="4" t="str">
        <f>SUM(CF70:CF78)</f>
        <v>0</v>
      </c>
      <c r="CG79" s="4" t="str">
        <f>SUM(CG70:CG78)</f>
        <v>0</v>
      </c>
      <c r="CH79" s="4" t="str">
        <f>IFERROR(CE79*100/BP79,0)</f>
        <v>0</v>
      </c>
    </row>
    <row r="81" spans="1:86">
      <c r="A81" s="4" t="s">
        <v>355</v>
      </c>
      <c r="B81" s="2" t="s">
        <v>356</v>
      </c>
      <c r="C81" t="s">
        <v>357</v>
      </c>
      <c r="D81">
        <v>0</v>
      </c>
      <c r="E81">
        <v>0</v>
      </c>
      <c r="F81">
        <v>0</v>
      </c>
      <c r="G81" s="2" t="s">
        <v>43</v>
      </c>
      <c r="H81">
        <v>0</v>
      </c>
      <c r="I81">
        <v>0</v>
      </c>
      <c r="J81" s="2" t="s">
        <v>43</v>
      </c>
      <c r="K81">
        <v>0</v>
      </c>
      <c r="L81">
        <v>0</v>
      </c>
      <c r="M81" s="2" t="s">
        <v>43</v>
      </c>
      <c r="N81">
        <v>0</v>
      </c>
      <c r="O81">
        <v>0</v>
      </c>
      <c r="P81" s="2" t="s">
        <v>43</v>
      </c>
      <c r="Q81">
        <v>0</v>
      </c>
      <c r="R81">
        <v>0</v>
      </c>
      <c r="S81" s="2" t="s">
        <v>43</v>
      </c>
      <c r="T81">
        <v>0</v>
      </c>
      <c r="U81">
        <v>0</v>
      </c>
      <c r="V81" s="2" t="s">
        <v>43</v>
      </c>
      <c r="W81">
        <v>0</v>
      </c>
      <c r="X81">
        <v>0</v>
      </c>
      <c r="Y81" s="2" t="s">
        <v>43</v>
      </c>
      <c r="Z81">
        <v>0</v>
      </c>
      <c r="AA81">
        <v>0</v>
      </c>
      <c r="AB81" s="2" t="s">
        <v>43</v>
      </c>
      <c r="AC81">
        <v>0</v>
      </c>
      <c r="AD81">
        <v>0</v>
      </c>
      <c r="AE81" s="2" t="s">
        <v>43</v>
      </c>
      <c r="AI81">
        <v>0</v>
      </c>
      <c r="AJ81">
        <v>0</v>
      </c>
      <c r="AK81" s="2" t="s">
        <v>43</v>
      </c>
      <c r="AL81">
        <v>0</v>
      </c>
      <c r="AM81">
        <v>0</v>
      </c>
      <c r="AN81" s="2" t="s">
        <v>43</v>
      </c>
      <c r="AR81">
        <v>0</v>
      </c>
      <c r="AS81">
        <v>0</v>
      </c>
      <c r="AT81" s="2" t="s">
        <v>43</v>
      </c>
      <c r="AU81">
        <v>0</v>
      </c>
      <c r="AV81">
        <v>0</v>
      </c>
      <c r="AW81" s="2" t="s">
        <v>43</v>
      </c>
      <c r="AX81">
        <v>0</v>
      </c>
      <c r="AY81">
        <v>0</v>
      </c>
      <c r="AZ81" s="2" t="s">
        <v>43</v>
      </c>
      <c r="BD81">
        <v>0</v>
      </c>
      <c r="BE81">
        <v>0</v>
      </c>
      <c r="BF81" s="2" t="s">
        <v>43</v>
      </c>
      <c r="BG81">
        <v>0</v>
      </c>
      <c r="BH81">
        <v>0</v>
      </c>
      <c r="BI81" s="2" t="s">
        <v>43</v>
      </c>
      <c r="BJ81">
        <v>0</v>
      </c>
      <c r="BK81">
        <v>0</v>
      </c>
      <c r="BL81" s="2" t="s">
        <v>43</v>
      </c>
      <c r="BM81">
        <v>0</v>
      </c>
      <c r="BN81">
        <v>0</v>
      </c>
      <c r="BO81" s="2" t="s">
        <v>43</v>
      </c>
      <c r="BP81">
        <v>0</v>
      </c>
      <c r="BQ81" t="str">
        <f>(F81+I81+L81+O81+R81+U81+X81+AA81+AD81+AJ81+AM81+AS81+AV81+AY81+BE81+BH81+BK81+BN81)</f>
        <v>0</v>
      </c>
      <c r="BR81" s="2" t="str">
        <f>IFERROR(BQ81*100/BP81,0)</f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 t="str">
        <f>(BU81+BV81+BW81+BX81+BY81+BZ81+CA81+CB81)</f>
        <v>0</v>
      </c>
      <c r="CD81">
        <v>0</v>
      </c>
      <c r="CE81" t="str">
        <f>(BU81+BV81+BW81+BX81+BY81+BZ81+CA81+CB81)-CD81</f>
        <v>0</v>
      </c>
      <c r="CF81" t="str">
        <f>(BQ81-BP81)</f>
        <v>0</v>
      </c>
      <c r="CG81" t="str">
        <f>CE81-BW81+BZ81</f>
        <v>0</v>
      </c>
      <c r="CH81" t="str">
        <f>IFERROR(CE81*100/BP81,0)</f>
        <v>0</v>
      </c>
    </row>
    <row r="82" spans="1:86">
      <c r="A82" s="3"/>
      <c r="B82" s="2" t="s">
        <v>358</v>
      </c>
      <c r="C82" t="s">
        <v>359</v>
      </c>
      <c r="D82">
        <v>0</v>
      </c>
      <c r="E82">
        <v>0</v>
      </c>
      <c r="F82">
        <v>19841</v>
      </c>
      <c r="G82" s="2" t="s">
        <v>43</v>
      </c>
      <c r="H82">
        <v>0</v>
      </c>
      <c r="I82">
        <v>2216969</v>
      </c>
      <c r="J82" s="2" t="s">
        <v>43</v>
      </c>
      <c r="K82">
        <v>0</v>
      </c>
      <c r="L82">
        <v>1569424</v>
      </c>
      <c r="M82" s="2" t="s">
        <v>43</v>
      </c>
      <c r="N82">
        <v>0</v>
      </c>
      <c r="O82">
        <v>708603</v>
      </c>
      <c r="P82" s="2" t="s">
        <v>43</v>
      </c>
      <c r="Q82">
        <v>0</v>
      </c>
      <c r="R82">
        <v>1085160</v>
      </c>
      <c r="S82" s="2" t="s">
        <v>43</v>
      </c>
      <c r="T82">
        <v>0</v>
      </c>
      <c r="U82">
        <v>9657324</v>
      </c>
      <c r="V82" s="2" t="s">
        <v>43</v>
      </c>
      <c r="W82">
        <v>0</v>
      </c>
      <c r="X82">
        <v>0</v>
      </c>
      <c r="Y82" s="2" t="s">
        <v>43</v>
      </c>
      <c r="Z82">
        <v>0</v>
      </c>
      <c r="AA82">
        <v>52871</v>
      </c>
      <c r="AB82" s="2" t="s">
        <v>43</v>
      </c>
      <c r="AC82">
        <v>0</v>
      </c>
      <c r="AD82">
        <v>5295</v>
      </c>
      <c r="AE82" s="2" t="s">
        <v>43</v>
      </c>
      <c r="AI82">
        <v>0</v>
      </c>
      <c r="AJ82">
        <v>419319</v>
      </c>
      <c r="AK82" s="2" t="s">
        <v>43</v>
      </c>
      <c r="AL82">
        <v>0</v>
      </c>
      <c r="AM82">
        <v>32462</v>
      </c>
      <c r="AN82" s="2" t="s">
        <v>43</v>
      </c>
      <c r="AR82">
        <v>0</v>
      </c>
      <c r="AS82">
        <v>104600</v>
      </c>
      <c r="AT82" s="2" t="s">
        <v>43</v>
      </c>
      <c r="AU82">
        <v>0</v>
      </c>
      <c r="AV82">
        <v>912310</v>
      </c>
      <c r="AW82" s="2" t="s">
        <v>43</v>
      </c>
      <c r="AX82">
        <v>0</v>
      </c>
      <c r="AY82">
        <v>226676</v>
      </c>
      <c r="AZ82" s="2" t="s">
        <v>43</v>
      </c>
      <c r="BD82">
        <v>0</v>
      </c>
      <c r="BE82">
        <v>0</v>
      </c>
      <c r="BF82" s="2" t="s">
        <v>43</v>
      </c>
      <c r="BG82">
        <v>0</v>
      </c>
      <c r="BH82">
        <v>0</v>
      </c>
      <c r="BI82" s="2" t="s">
        <v>43</v>
      </c>
      <c r="BJ82">
        <v>0</v>
      </c>
      <c r="BK82">
        <v>218515</v>
      </c>
      <c r="BL82" s="2" t="s">
        <v>43</v>
      </c>
      <c r="BM82">
        <v>0</v>
      </c>
      <c r="BN82">
        <v>68499</v>
      </c>
      <c r="BO82" s="2" t="s">
        <v>43</v>
      </c>
      <c r="BP82">
        <v>0</v>
      </c>
      <c r="BQ82" t="str">
        <f>(F82+I82+L82+O82+R82+U82+X82+AA82+AD82+AJ82+AM82+AS82+AV82+AY82+BE82+BH82+BK82+BN82)</f>
        <v>0</v>
      </c>
      <c r="BR82" s="2" t="str">
        <f>IFERROR(BQ82*100/BP82,0)</f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 t="str">
        <f>(BU82+BV82+BW82+BX82+BY82+BZ82+CA82+CB82)</f>
        <v>0</v>
      </c>
      <c r="CD82">
        <v>0</v>
      </c>
      <c r="CE82" t="str">
        <f>(BU82+BV82+BW82+BX82+BY82+BZ82+CA82+CB82)-CD82</f>
        <v>0</v>
      </c>
      <c r="CF82" t="str">
        <f>(BQ82-BP82)</f>
        <v>0</v>
      </c>
      <c r="CG82" t="str">
        <f>CE82-BW82+BZ82</f>
        <v>0</v>
      </c>
      <c r="CH82" t="str">
        <f>IFERROR(CE82*100/BP82,0)</f>
        <v>0</v>
      </c>
    </row>
    <row r="83" spans="1:86">
      <c r="A83" s="7" t="s">
        <v>360</v>
      </c>
      <c r="B83" s="3"/>
      <c r="C83" s="3"/>
      <c r="D83" s="3">
        <v>0</v>
      </c>
      <c r="E83" s="3">
        <v>0</v>
      </c>
      <c r="F83" s="3">
        <v>19841</v>
      </c>
      <c r="G83" s="5" t="s">
        <v>43</v>
      </c>
      <c r="H83" s="3">
        <v>0</v>
      </c>
      <c r="I83" s="3">
        <v>2216969</v>
      </c>
      <c r="J83" s="5" t="s">
        <v>43</v>
      </c>
      <c r="K83" s="3">
        <v>0</v>
      </c>
      <c r="L83" s="3">
        <v>1569424</v>
      </c>
      <c r="M83" s="5" t="s">
        <v>43</v>
      </c>
      <c r="N83" s="3">
        <v>0</v>
      </c>
      <c r="O83" s="3">
        <v>708603</v>
      </c>
      <c r="P83" s="5" t="s">
        <v>43</v>
      </c>
      <c r="Q83" s="3">
        <v>0</v>
      </c>
      <c r="R83" s="3">
        <v>1085160</v>
      </c>
      <c r="S83" s="5" t="s">
        <v>43</v>
      </c>
      <c r="T83" s="3">
        <v>0</v>
      </c>
      <c r="U83" s="3">
        <v>9657324</v>
      </c>
      <c r="V83" s="5" t="s">
        <v>43</v>
      </c>
      <c r="W83" s="3">
        <v>0</v>
      </c>
      <c r="X83" s="3">
        <v>0</v>
      </c>
      <c r="Y83" s="5" t="s">
        <v>43</v>
      </c>
      <c r="Z83" s="3">
        <v>0</v>
      </c>
      <c r="AA83" s="3">
        <v>52871</v>
      </c>
      <c r="AB83" s="5" t="s">
        <v>43</v>
      </c>
      <c r="AC83" s="3">
        <v>0</v>
      </c>
      <c r="AD83" s="3">
        <v>5295</v>
      </c>
      <c r="AE83" s="5" t="s">
        <v>43</v>
      </c>
      <c r="AF83" s="3"/>
      <c r="AG83" s="3"/>
      <c r="AH83" s="3"/>
      <c r="AI83" s="3">
        <v>0</v>
      </c>
      <c r="AJ83" s="3">
        <v>419319</v>
      </c>
      <c r="AK83" s="5" t="s">
        <v>43</v>
      </c>
      <c r="AL83" s="3">
        <v>0</v>
      </c>
      <c r="AM83" s="3">
        <v>32462</v>
      </c>
      <c r="AN83" s="5" t="s">
        <v>43</v>
      </c>
      <c r="AO83" s="3"/>
      <c r="AP83" s="3"/>
      <c r="AQ83" s="3"/>
      <c r="AR83" s="3">
        <v>0</v>
      </c>
      <c r="AS83" s="3">
        <v>104600</v>
      </c>
      <c r="AT83" s="5" t="s">
        <v>43</v>
      </c>
      <c r="AU83" s="3">
        <v>0</v>
      </c>
      <c r="AV83" s="3">
        <v>912310</v>
      </c>
      <c r="AW83" s="5" t="s">
        <v>43</v>
      </c>
      <c r="AX83" s="3">
        <v>0</v>
      </c>
      <c r="AY83" s="3">
        <v>226676</v>
      </c>
      <c r="AZ83" s="5" t="s">
        <v>43</v>
      </c>
      <c r="BA83" s="3"/>
      <c r="BB83" s="3"/>
      <c r="BC83" s="3"/>
      <c r="BD83" s="3">
        <v>0</v>
      </c>
      <c r="BE83" s="3">
        <v>0</v>
      </c>
      <c r="BF83" s="5" t="s">
        <v>43</v>
      </c>
      <c r="BG83" s="3">
        <v>0</v>
      </c>
      <c r="BH83" s="3">
        <v>0</v>
      </c>
      <c r="BI83" s="5" t="s">
        <v>43</v>
      </c>
      <c r="BJ83" s="3">
        <v>0</v>
      </c>
      <c r="BK83" s="3">
        <v>218515</v>
      </c>
      <c r="BL83" s="5" t="s">
        <v>43</v>
      </c>
      <c r="BM83" s="3">
        <v>0</v>
      </c>
      <c r="BN83" s="3">
        <v>68499</v>
      </c>
      <c r="BO83" s="5" t="s">
        <v>43</v>
      </c>
      <c r="BP83" s="3">
        <v>0</v>
      </c>
      <c r="BQ83" s="3" t="str">
        <f>(F83+I83+L83+O83+R83+U83+X83+AA83+AD83+AJ83+AM83+AS83+AV83+AY83+BE83+BH83+BK83+BN83)</f>
        <v>0</v>
      </c>
      <c r="BR83" s="3" t="str">
        <f>IFERROR(BQ83*100/BP83,0)</f>
        <v>0</v>
      </c>
      <c r="BT83" s="4" t="s">
        <v>360</v>
      </c>
      <c r="BU83" s="4" t="str">
        <f>SUM(BU81:BU82)</f>
        <v>0</v>
      </c>
      <c r="BV83" s="4" t="str">
        <f>SUM(BV81:BV82)</f>
        <v>0</v>
      </c>
      <c r="BW83" s="4" t="str">
        <f>SUM(BW81:BW82)</f>
        <v>0</v>
      </c>
      <c r="BX83" s="4" t="str">
        <f>SUM(BX81:BX82)</f>
        <v>0</v>
      </c>
      <c r="BY83" s="4" t="str">
        <f>SUM(BY81:BY82)</f>
        <v>0</v>
      </c>
      <c r="BZ83" s="4" t="str">
        <f>SUM(BZ81:BZ82)</f>
        <v>0</v>
      </c>
      <c r="CA83" s="4" t="str">
        <f>SUM(CA81:CA82)</f>
        <v>0</v>
      </c>
      <c r="CB83" s="4" t="str">
        <f>SUM(CB81:CB82)</f>
        <v>0</v>
      </c>
      <c r="CC83" s="4" t="str">
        <f>SUM(CC81:CC82)</f>
        <v>0</v>
      </c>
      <c r="CD83" s="4" t="str">
        <f>SUM(CD81:CD82)</f>
        <v>0</v>
      </c>
      <c r="CE83" s="4" t="str">
        <f>SUM(CE81:CE82)</f>
        <v>0</v>
      </c>
      <c r="CF83" s="4" t="str">
        <f>SUM(CF81:CF82)</f>
        <v>0</v>
      </c>
      <c r="CG83" s="4" t="str">
        <f>SUM(CG81:CG82)</f>
        <v>0</v>
      </c>
      <c r="CH83" s="4" t="str">
        <f>IFERROR(CE83*100/BP83,0)</f>
        <v>0</v>
      </c>
    </row>
    <row r="84" spans="1:86" customHeight="1" ht="30">
      <c r="A84" s="8" t="s">
        <v>361</v>
      </c>
      <c r="B84" s="9"/>
      <c r="C84" s="9"/>
      <c r="D84" s="9">
        <v>6229345617</v>
      </c>
      <c r="E84" s="9">
        <v>98149989</v>
      </c>
      <c r="F84" s="9">
        <v>82467452</v>
      </c>
      <c r="G84" s="9"/>
      <c r="H84" s="9">
        <v>13549989</v>
      </c>
      <c r="I84" s="9">
        <v>11930210</v>
      </c>
      <c r="J84" s="9"/>
      <c r="K84" s="9">
        <v>2971649985</v>
      </c>
      <c r="L84" s="9">
        <v>3164064331</v>
      </c>
      <c r="M84" s="9"/>
      <c r="N84" s="9">
        <v>329181522</v>
      </c>
      <c r="O84" s="9">
        <v>417447820</v>
      </c>
      <c r="P84" s="9"/>
      <c r="Q84" s="9">
        <v>971403495</v>
      </c>
      <c r="R84" s="9">
        <v>897570610</v>
      </c>
      <c r="S84" s="9"/>
      <c r="T84" s="9">
        <v>114999990</v>
      </c>
      <c r="U84" s="9">
        <v>85762847</v>
      </c>
      <c r="V84" s="9"/>
      <c r="W84" s="9">
        <v>33190000</v>
      </c>
      <c r="X84" s="9">
        <v>30360789</v>
      </c>
      <c r="Y84" s="9"/>
      <c r="Z84" s="9">
        <v>43280000</v>
      </c>
      <c r="AA84" s="9">
        <v>41126173</v>
      </c>
      <c r="AB84" s="9"/>
      <c r="AC84" s="9">
        <v>20300000</v>
      </c>
      <c r="AD84" s="9">
        <v>8630133</v>
      </c>
      <c r="AE84" s="9"/>
      <c r="AF84" s="9"/>
      <c r="AG84" s="9"/>
      <c r="AH84" s="9"/>
      <c r="AI84" s="9">
        <v>107040000</v>
      </c>
      <c r="AJ84" s="9">
        <v>121283052</v>
      </c>
      <c r="AK84" s="9"/>
      <c r="AL84" s="9">
        <v>149840000</v>
      </c>
      <c r="AM84" s="9">
        <v>132519529</v>
      </c>
      <c r="AN84" s="9"/>
      <c r="AO84" s="9"/>
      <c r="AP84" s="9"/>
      <c r="AQ84" s="9"/>
      <c r="AR84" s="9">
        <v>199600000</v>
      </c>
      <c r="AS84" s="9">
        <v>141086590</v>
      </c>
      <c r="AT84" s="9"/>
      <c r="AU84" s="9">
        <v>435400000</v>
      </c>
      <c r="AV84" s="9">
        <v>438516139</v>
      </c>
      <c r="AW84" s="9"/>
      <c r="AX84" s="9">
        <v>0</v>
      </c>
      <c r="AY84" s="9">
        <v>255988021</v>
      </c>
      <c r="AZ84" s="9"/>
      <c r="BA84" s="9"/>
      <c r="BB84" s="9"/>
      <c r="BC84" s="9"/>
      <c r="BD84" s="9">
        <v>0</v>
      </c>
      <c r="BE84" s="9">
        <v>139562</v>
      </c>
      <c r="BF84" s="9"/>
      <c r="BG84" s="9">
        <v>0</v>
      </c>
      <c r="BH84" s="9">
        <v>8385915</v>
      </c>
      <c r="BI84" s="9"/>
      <c r="BJ84" s="9">
        <v>0</v>
      </c>
      <c r="BK84" s="9">
        <v>4089772</v>
      </c>
      <c r="BL84" s="9"/>
      <c r="BM84" s="9">
        <v>132550000</v>
      </c>
      <c r="BN84" s="9">
        <v>94872843</v>
      </c>
      <c r="BO84" s="9"/>
      <c r="BP84" s="9">
        <v>6229345617</v>
      </c>
      <c r="BQ84" s="9" t="str">
        <f>(F84+I84+L84+O84+R84+U84+X84+AA84+AD84+AJ84+AM84+AS84+AV84+AY84+BE84+BH84+BK84+BN84)</f>
        <v>0</v>
      </c>
      <c r="BR84" s="10" t="str">
        <f>IFERROR(BQ84*100/BP84,0)</f>
        <v>0</v>
      </c>
    </row>
    <row r="86" spans="1:86">
      <c r="A86" s="4" t="s">
        <v>362</v>
      </c>
      <c r="B86" s="5" t="s">
        <v>363</v>
      </c>
      <c r="C86" s="3" t="s">
        <v>364</v>
      </c>
      <c r="D86">
        <v>0</v>
      </c>
      <c r="F86">
        <v>0</v>
      </c>
      <c r="G86" s="2" t="s">
        <v>43</v>
      </c>
      <c r="I86">
        <v>0</v>
      </c>
      <c r="J86" s="2" t="s">
        <v>43</v>
      </c>
      <c r="L86">
        <v>10645017</v>
      </c>
      <c r="M86" s="2" t="s">
        <v>43</v>
      </c>
      <c r="O86">
        <v>802925</v>
      </c>
      <c r="P86" s="2" t="s">
        <v>43</v>
      </c>
      <c r="R86">
        <v>768344</v>
      </c>
      <c r="S86" s="2" t="s">
        <v>43</v>
      </c>
      <c r="U86">
        <v>0</v>
      </c>
      <c r="V86" s="2" t="s">
        <v>43</v>
      </c>
      <c r="W86">
        <v>0</v>
      </c>
      <c r="X86">
        <v>0</v>
      </c>
      <c r="Y86" s="2" t="s">
        <v>43</v>
      </c>
      <c r="Z86">
        <v>0</v>
      </c>
      <c r="AA86">
        <v>0</v>
      </c>
      <c r="AB86" s="2" t="s">
        <v>43</v>
      </c>
      <c r="AC86">
        <v>0</v>
      </c>
      <c r="AD86">
        <v>0</v>
      </c>
      <c r="AE86" s="2" t="s">
        <v>43</v>
      </c>
      <c r="AI86">
        <v>0</v>
      </c>
      <c r="AJ86">
        <v>268057</v>
      </c>
      <c r="AK86" s="2" t="s">
        <v>43</v>
      </c>
      <c r="AL86">
        <v>0</v>
      </c>
      <c r="AM86">
        <v>0</v>
      </c>
      <c r="AN86" s="2" t="s">
        <v>43</v>
      </c>
      <c r="AR86">
        <v>0</v>
      </c>
      <c r="AS86">
        <v>0</v>
      </c>
      <c r="AT86" s="2" t="s">
        <v>43</v>
      </c>
      <c r="AU86">
        <v>0</v>
      </c>
      <c r="AV86">
        <v>0</v>
      </c>
      <c r="AW86" s="2" t="s">
        <v>43</v>
      </c>
      <c r="AX86">
        <v>0</v>
      </c>
      <c r="AY86">
        <v>400254</v>
      </c>
      <c r="AZ86" s="2" t="s">
        <v>43</v>
      </c>
      <c r="BE86">
        <v>0</v>
      </c>
      <c r="BF86" s="2" t="s">
        <v>43</v>
      </c>
      <c r="BH86">
        <v>0</v>
      </c>
      <c r="BI86" s="2" t="s">
        <v>43</v>
      </c>
      <c r="BK86">
        <v>0</v>
      </c>
      <c r="BL86" s="2" t="s">
        <v>43</v>
      </c>
      <c r="BM86">
        <v>0</v>
      </c>
      <c r="BN86">
        <v>0</v>
      </c>
      <c r="BO86" s="2" t="s">
        <v>43</v>
      </c>
      <c r="BP86">
        <v>0</v>
      </c>
      <c r="BQ86">
        <v>12884597</v>
      </c>
      <c r="BR86" t="str">
        <f>IFERROR(BQ86*100/BP86,0)</f>
        <v>0</v>
      </c>
    </row>
    <row r="87" spans="1:86">
      <c r="A87" s="3"/>
      <c r="B87" s="3"/>
      <c r="C87" s="3" t="s">
        <v>365</v>
      </c>
      <c r="D87">
        <v>0</v>
      </c>
      <c r="F87">
        <v>0</v>
      </c>
      <c r="I87">
        <v>0</v>
      </c>
      <c r="L87">
        <v>0</v>
      </c>
      <c r="O87">
        <v>0</v>
      </c>
      <c r="R87">
        <v>0</v>
      </c>
      <c r="U87">
        <v>0</v>
      </c>
      <c r="X87">
        <v>0</v>
      </c>
      <c r="AA87">
        <v>0</v>
      </c>
      <c r="AD87">
        <v>0</v>
      </c>
      <c r="AJ87">
        <v>0</v>
      </c>
      <c r="AM87">
        <v>0</v>
      </c>
      <c r="AS87">
        <v>0</v>
      </c>
      <c r="AV87">
        <v>0</v>
      </c>
      <c r="AY87">
        <v>0</v>
      </c>
      <c r="BE87">
        <v>0</v>
      </c>
      <c r="BH87">
        <v>0</v>
      </c>
      <c r="BK87">
        <v>0</v>
      </c>
      <c r="BN87">
        <v>0</v>
      </c>
      <c r="BP87">
        <v>0</v>
      </c>
      <c r="BQ87">
        <v>0</v>
      </c>
      <c r="BR87" t="str">
        <f>IFERROR(BQ87*100/BP87,0)</f>
        <v>0</v>
      </c>
    </row>
    <row r="88" spans="1:86">
      <c r="A88" s="3"/>
      <c r="B88" s="3"/>
      <c r="C88" s="3" t="s">
        <v>366</v>
      </c>
      <c r="D88" s="3">
        <v>0</v>
      </c>
      <c r="E88" s="3">
        <v>0</v>
      </c>
      <c r="F88" s="3">
        <v>0</v>
      </c>
      <c r="G88" s="5" t="s">
        <v>43</v>
      </c>
      <c r="H88" s="3">
        <v>0</v>
      </c>
      <c r="I88" s="3">
        <v>0</v>
      </c>
      <c r="J88" s="5" t="s">
        <v>43</v>
      </c>
      <c r="K88" s="3">
        <v>0</v>
      </c>
      <c r="L88" s="3">
        <v>10645017</v>
      </c>
      <c r="M88" s="5" t="s">
        <v>43</v>
      </c>
      <c r="N88" s="3">
        <v>0</v>
      </c>
      <c r="O88" s="3">
        <v>802925</v>
      </c>
      <c r="P88" s="5" t="s">
        <v>43</v>
      </c>
      <c r="Q88" s="3">
        <v>0</v>
      </c>
      <c r="R88" s="3">
        <v>768344</v>
      </c>
      <c r="S88" s="5" t="s">
        <v>43</v>
      </c>
      <c r="T88" s="3">
        <v>0</v>
      </c>
      <c r="U88" s="3">
        <v>0</v>
      </c>
      <c r="V88" s="5" t="s">
        <v>43</v>
      </c>
      <c r="W88" s="3">
        <v>0</v>
      </c>
      <c r="X88" s="3">
        <v>0</v>
      </c>
      <c r="Y88" s="5" t="s">
        <v>43</v>
      </c>
      <c r="Z88" s="3">
        <v>0</v>
      </c>
      <c r="AA88" s="3">
        <v>0</v>
      </c>
      <c r="AB88" s="5" t="s">
        <v>43</v>
      </c>
      <c r="AC88" s="3">
        <v>0</v>
      </c>
      <c r="AD88" s="3">
        <v>0</v>
      </c>
      <c r="AE88" s="5" t="s">
        <v>43</v>
      </c>
      <c r="AF88" s="3"/>
      <c r="AG88" s="3"/>
      <c r="AH88" s="3"/>
      <c r="AI88" s="3">
        <v>0</v>
      </c>
      <c r="AJ88" s="3">
        <v>268057</v>
      </c>
      <c r="AK88" s="5" t="s">
        <v>43</v>
      </c>
      <c r="AL88" s="3">
        <v>0</v>
      </c>
      <c r="AM88" s="3">
        <v>0</v>
      </c>
      <c r="AN88" s="5" t="s">
        <v>43</v>
      </c>
      <c r="AO88" s="3"/>
      <c r="AP88" s="3"/>
      <c r="AQ88" s="3"/>
      <c r="AR88" s="3">
        <v>0</v>
      </c>
      <c r="AS88" s="3">
        <v>0</v>
      </c>
      <c r="AT88" s="5" t="s">
        <v>43</v>
      </c>
      <c r="AU88" s="3">
        <v>0</v>
      </c>
      <c r="AV88" s="3">
        <v>0</v>
      </c>
      <c r="AW88" s="5" t="s">
        <v>43</v>
      </c>
      <c r="AX88" s="3">
        <v>0</v>
      </c>
      <c r="AY88" s="3">
        <v>400254</v>
      </c>
      <c r="AZ88" s="5" t="s">
        <v>43</v>
      </c>
      <c r="BA88" s="3"/>
      <c r="BB88" s="3"/>
      <c r="BC88" s="3"/>
      <c r="BD88" s="3">
        <v>0</v>
      </c>
      <c r="BE88" s="3">
        <v>0</v>
      </c>
      <c r="BF88" s="5" t="s">
        <v>43</v>
      </c>
      <c r="BG88" s="3">
        <v>0</v>
      </c>
      <c r="BH88" s="3">
        <v>0</v>
      </c>
      <c r="BI88" s="5" t="s">
        <v>43</v>
      </c>
      <c r="BJ88" s="3">
        <v>0</v>
      </c>
      <c r="BK88" s="3">
        <v>0</v>
      </c>
      <c r="BL88" s="5" t="s">
        <v>43</v>
      </c>
      <c r="BM88" s="3">
        <v>0</v>
      </c>
      <c r="BN88" s="3">
        <v>0</v>
      </c>
      <c r="BO88" s="5" t="s">
        <v>43</v>
      </c>
      <c r="BP88" s="3">
        <v>0</v>
      </c>
      <c r="BQ88" s="3" t="str">
        <f>BQ87+BQ86</f>
        <v>0</v>
      </c>
      <c r="BR88" s="3" t="str">
        <f>IFERROR(BQ88*100/BP88,0)</f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D88">
        <v>0</v>
      </c>
      <c r="CE88">
        <v>0</v>
      </c>
      <c r="CF88" t="str">
        <f>BQ88-BP88</f>
        <v>0</v>
      </c>
      <c r="CG88" t="str">
        <f>CE82-BW82+BZ82</f>
        <v>0</v>
      </c>
      <c r="CH88" t="str">
        <f>IFERROR(CE88*100/BP88,0)</f>
        <v>0</v>
      </c>
    </row>
    <row r="89" spans="1:86">
      <c r="A89" s="3"/>
    </row>
    <row r="90" spans="1:86">
      <c r="A90" s="3"/>
      <c r="B90" s="5" t="s">
        <v>367</v>
      </c>
      <c r="C90" s="3" t="s">
        <v>364</v>
      </c>
      <c r="D90">
        <v>96000000</v>
      </c>
      <c r="F90">
        <v>0</v>
      </c>
      <c r="G90" s="2" t="s">
        <v>43</v>
      </c>
      <c r="I90">
        <v>25860</v>
      </c>
      <c r="J90" s="2" t="s">
        <v>137</v>
      </c>
      <c r="L90">
        <v>23281699</v>
      </c>
      <c r="M90" s="2" t="s">
        <v>130</v>
      </c>
      <c r="O90">
        <v>691368</v>
      </c>
      <c r="P90" s="2" t="s">
        <v>133</v>
      </c>
      <c r="R90">
        <v>16157033</v>
      </c>
      <c r="S90" s="2" t="s">
        <v>232</v>
      </c>
      <c r="U90">
        <v>44919</v>
      </c>
      <c r="V90" s="2" t="s">
        <v>104</v>
      </c>
      <c r="W90">
        <v>3200000</v>
      </c>
      <c r="X90">
        <v>1423111</v>
      </c>
      <c r="Y90" s="2" t="s">
        <v>82</v>
      </c>
      <c r="Z90">
        <v>4700000</v>
      </c>
      <c r="AA90">
        <v>979095</v>
      </c>
      <c r="AB90" s="2" t="s">
        <v>293</v>
      </c>
      <c r="AC90">
        <v>1700000</v>
      </c>
      <c r="AD90">
        <v>525410</v>
      </c>
      <c r="AE90" s="2" t="s">
        <v>93</v>
      </c>
      <c r="AI90">
        <v>1500000</v>
      </c>
      <c r="AJ90">
        <v>616058</v>
      </c>
      <c r="AK90" s="2" t="s">
        <v>171</v>
      </c>
      <c r="AL90">
        <v>19300000</v>
      </c>
      <c r="AM90">
        <v>1500084</v>
      </c>
      <c r="AN90" s="2" t="s">
        <v>208</v>
      </c>
      <c r="AR90">
        <v>18900000</v>
      </c>
      <c r="AS90">
        <v>2673899</v>
      </c>
      <c r="AT90" s="2" t="s">
        <v>236</v>
      </c>
      <c r="AU90">
        <v>8700000</v>
      </c>
      <c r="AV90">
        <v>7272268</v>
      </c>
      <c r="AW90" s="2" t="s">
        <v>68</v>
      </c>
      <c r="AX90">
        <v>0</v>
      </c>
      <c r="AY90">
        <v>3671570</v>
      </c>
      <c r="AZ90" s="2" t="s">
        <v>43</v>
      </c>
      <c r="BE90">
        <v>0</v>
      </c>
      <c r="BF90" s="2" t="s">
        <v>43</v>
      </c>
      <c r="BH90">
        <v>0</v>
      </c>
      <c r="BI90" s="2" t="s">
        <v>43</v>
      </c>
      <c r="BK90">
        <v>0</v>
      </c>
      <c r="BL90" s="2" t="s">
        <v>43</v>
      </c>
      <c r="BM90">
        <v>3300000</v>
      </c>
      <c r="BN90">
        <v>477304</v>
      </c>
      <c r="BO90" s="2" t="s">
        <v>236</v>
      </c>
      <c r="BP90">
        <v>96000000</v>
      </c>
      <c r="BQ90">
        <v>59339678</v>
      </c>
      <c r="BR90" t="str">
        <f>IFERROR(BQ90*100/BP90,0)</f>
        <v>0</v>
      </c>
    </row>
    <row r="91" spans="1:86">
      <c r="A91" s="3"/>
      <c r="B91" s="3"/>
      <c r="C91" s="3" t="s">
        <v>365</v>
      </c>
      <c r="D91">
        <v>119000000</v>
      </c>
      <c r="F91">
        <v>23800</v>
      </c>
      <c r="I91">
        <v>132000</v>
      </c>
      <c r="L91">
        <v>0</v>
      </c>
      <c r="O91">
        <v>0</v>
      </c>
      <c r="R91">
        <v>43577070</v>
      </c>
      <c r="U91">
        <v>0</v>
      </c>
      <c r="X91">
        <v>2635578</v>
      </c>
      <c r="AA91">
        <v>9774825</v>
      </c>
      <c r="AD91">
        <v>393455</v>
      </c>
      <c r="AJ91">
        <v>0</v>
      </c>
      <c r="AM91">
        <v>8940778</v>
      </c>
      <c r="AS91">
        <v>9571723</v>
      </c>
      <c r="AV91">
        <v>4356696</v>
      </c>
      <c r="AY91">
        <v>3705719</v>
      </c>
      <c r="BE91">
        <v>0</v>
      </c>
      <c r="BH91">
        <v>0</v>
      </c>
      <c r="BK91">
        <v>0</v>
      </c>
      <c r="BN91">
        <v>4481848</v>
      </c>
      <c r="BP91">
        <v>119000000</v>
      </c>
      <c r="BQ91">
        <v>87593492</v>
      </c>
      <c r="BR91" t="str">
        <f>IFERROR(BQ91*100/BP91,0)</f>
        <v>0</v>
      </c>
    </row>
    <row r="92" spans="1:86">
      <c r="A92" s="3"/>
      <c r="B92" s="3"/>
      <c r="C92" s="3" t="s">
        <v>368</v>
      </c>
      <c r="D92" s="3">
        <v>215000000</v>
      </c>
      <c r="E92" s="3">
        <v>228571</v>
      </c>
      <c r="F92" s="3">
        <v>23800</v>
      </c>
      <c r="G92" s="5" t="s">
        <v>101</v>
      </c>
      <c r="H92" s="3">
        <v>152380</v>
      </c>
      <c r="I92" s="3">
        <v>157860</v>
      </c>
      <c r="J92" s="5" t="s">
        <v>180</v>
      </c>
      <c r="K92" s="3">
        <v>47347619</v>
      </c>
      <c r="L92" s="3">
        <v>23281699</v>
      </c>
      <c r="M92" s="5" t="s">
        <v>130</v>
      </c>
      <c r="N92" s="3">
        <v>1514285</v>
      </c>
      <c r="O92" s="3">
        <v>691368</v>
      </c>
      <c r="P92" s="5" t="s">
        <v>133</v>
      </c>
      <c r="Q92" s="3">
        <v>20966666</v>
      </c>
      <c r="R92" s="3">
        <v>59734103</v>
      </c>
      <c r="S92" s="5" t="s">
        <v>369</v>
      </c>
      <c r="T92" s="3">
        <v>857142</v>
      </c>
      <c r="U92" s="3">
        <v>44919</v>
      </c>
      <c r="V92" s="5" t="s">
        <v>104</v>
      </c>
      <c r="W92" s="3">
        <v>3200000</v>
      </c>
      <c r="X92" s="3">
        <v>4058689</v>
      </c>
      <c r="Y92" s="5" t="s">
        <v>59</v>
      </c>
      <c r="Z92" s="3">
        <v>4700000</v>
      </c>
      <c r="AA92" s="3">
        <v>10753920</v>
      </c>
      <c r="AB92" s="5" t="s">
        <v>370</v>
      </c>
      <c r="AC92" s="3">
        <v>1700000</v>
      </c>
      <c r="AD92" s="3">
        <v>918865</v>
      </c>
      <c r="AE92" s="5" t="s">
        <v>95</v>
      </c>
      <c r="AF92" s="3"/>
      <c r="AG92" s="3"/>
      <c r="AH92" s="3"/>
      <c r="AI92" s="3">
        <v>1500000</v>
      </c>
      <c r="AJ92" s="3">
        <v>616058</v>
      </c>
      <c r="AK92" s="5" t="s">
        <v>171</v>
      </c>
      <c r="AL92" s="3">
        <v>19300000</v>
      </c>
      <c r="AM92" s="3">
        <v>10440862</v>
      </c>
      <c r="AN92" s="5" t="s">
        <v>95</v>
      </c>
      <c r="AO92" s="3"/>
      <c r="AP92" s="3"/>
      <c r="AQ92" s="3"/>
      <c r="AR92" s="3">
        <v>18900000</v>
      </c>
      <c r="AS92" s="3">
        <v>12245622</v>
      </c>
      <c r="AT92" s="5" t="s">
        <v>221</v>
      </c>
      <c r="AU92" s="3">
        <v>8700000</v>
      </c>
      <c r="AV92" s="3">
        <v>7272268</v>
      </c>
      <c r="AW92" s="5" t="s">
        <v>68</v>
      </c>
      <c r="AX92" s="3">
        <v>0</v>
      </c>
      <c r="AY92" s="3">
        <v>7377289</v>
      </c>
      <c r="AZ92" s="5" t="s">
        <v>43</v>
      </c>
      <c r="BA92" s="3"/>
      <c r="BB92" s="3"/>
      <c r="BC92" s="3"/>
      <c r="BD92" s="3">
        <v>0</v>
      </c>
      <c r="BE92" s="3">
        <v>0</v>
      </c>
      <c r="BF92" s="5" t="s">
        <v>43</v>
      </c>
      <c r="BG92" s="3">
        <v>0</v>
      </c>
      <c r="BH92" s="3">
        <v>0</v>
      </c>
      <c r="BI92" s="5" t="s">
        <v>43</v>
      </c>
      <c r="BJ92" s="3">
        <v>0</v>
      </c>
      <c r="BK92" s="3">
        <v>0</v>
      </c>
      <c r="BL92" s="5" t="s">
        <v>43</v>
      </c>
      <c r="BM92" s="3">
        <v>3300000</v>
      </c>
      <c r="BN92" s="3">
        <v>4959152</v>
      </c>
      <c r="BO92" s="5" t="s">
        <v>371</v>
      </c>
      <c r="BP92" s="3">
        <v>215000000</v>
      </c>
      <c r="BQ92" s="3" t="str">
        <f>BQ91+BQ90</f>
        <v>0</v>
      </c>
      <c r="BR92" s="3" t="str">
        <f>IFERROR(BQ92*100/BP92,0)</f>
        <v>0</v>
      </c>
      <c r="BU92">
        <v>12975184</v>
      </c>
      <c r="BV92">
        <v>-256670</v>
      </c>
      <c r="BW92">
        <v>0</v>
      </c>
      <c r="BX92">
        <v>0</v>
      </c>
      <c r="BY92">
        <v>-256670</v>
      </c>
      <c r="BZ92">
        <v>0</v>
      </c>
      <c r="CA92">
        <v>0</v>
      </c>
      <c r="CB92">
        <v>0</v>
      </c>
      <c r="CD92">
        <v>0</v>
      </c>
      <c r="CE92">
        <v>0</v>
      </c>
      <c r="CF92" t="str">
        <f>BQ92-BP92</f>
        <v>0</v>
      </c>
      <c r="CG92" t="str">
        <f>CE82-BW82+BZ82</f>
        <v>0</v>
      </c>
      <c r="CH92" t="str">
        <f>IFERROR(CE92*100/BP92,0)</f>
        <v>0</v>
      </c>
    </row>
    <row r="93" spans="1:86">
      <c r="A93" s="3"/>
    </row>
    <row r="94" spans="1:86">
      <c r="A94" s="3"/>
      <c r="B94" s="5" t="s">
        <v>372</v>
      </c>
      <c r="C94" s="3" t="s">
        <v>364</v>
      </c>
      <c r="D94">
        <v>46000000</v>
      </c>
      <c r="F94">
        <v>0</v>
      </c>
      <c r="G94" s="2" t="s">
        <v>43</v>
      </c>
      <c r="I94">
        <v>0</v>
      </c>
      <c r="J94" s="2" t="s">
        <v>43</v>
      </c>
      <c r="L94">
        <v>21759283</v>
      </c>
      <c r="M94" s="2" t="s">
        <v>141</v>
      </c>
      <c r="O94">
        <v>1133070</v>
      </c>
      <c r="P94" s="2" t="s">
        <v>204</v>
      </c>
      <c r="R94">
        <v>12648764</v>
      </c>
      <c r="S94" s="2" t="s">
        <v>290</v>
      </c>
      <c r="U94">
        <v>135429</v>
      </c>
      <c r="V94" s="2" t="s">
        <v>78</v>
      </c>
      <c r="W94">
        <v>1000000</v>
      </c>
      <c r="X94">
        <v>158109</v>
      </c>
      <c r="Y94" s="2" t="s">
        <v>270</v>
      </c>
      <c r="Z94">
        <v>2900000</v>
      </c>
      <c r="AA94">
        <v>1053858</v>
      </c>
      <c r="AB94" s="2" t="s">
        <v>157</v>
      </c>
      <c r="AC94">
        <v>800000</v>
      </c>
      <c r="AD94">
        <v>0</v>
      </c>
      <c r="AE94" s="2" t="s">
        <v>43</v>
      </c>
      <c r="AI94">
        <v>1300000</v>
      </c>
      <c r="AJ94">
        <v>1172344</v>
      </c>
      <c r="AK94" s="2" t="s">
        <v>158</v>
      </c>
      <c r="AL94">
        <v>4900000</v>
      </c>
      <c r="AM94">
        <v>295501</v>
      </c>
      <c r="AN94" s="2" t="s">
        <v>190</v>
      </c>
      <c r="AR94">
        <v>6700000</v>
      </c>
      <c r="AS94">
        <v>1460423</v>
      </c>
      <c r="AT94" s="2" t="s">
        <v>173</v>
      </c>
      <c r="AU94">
        <v>2800000</v>
      </c>
      <c r="AV94">
        <v>2534381</v>
      </c>
      <c r="AW94" s="2" t="s">
        <v>139</v>
      </c>
      <c r="AX94">
        <v>0</v>
      </c>
      <c r="AY94">
        <v>1878827</v>
      </c>
      <c r="AZ94" s="2" t="s">
        <v>43</v>
      </c>
      <c r="BE94">
        <v>0</v>
      </c>
      <c r="BF94" s="2" t="s">
        <v>43</v>
      </c>
      <c r="BH94">
        <v>0</v>
      </c>
      <c r="BI94" s="2" t="s">
        <v>43</v>
      </c>
      <c r="BK94">
        <v>0</v>
      </c>
      <c r="BL94" s="2" t="s">
        <v>43</v>
      </c>
      <c r="BM94">
        <v>2100000</v>
      </c>
      <c r="BN94">
        <v>559401</v>
      </c>
      <c r="BO94" s="2" t="s">
        <v>210</v>
      </c>
      <c r="BP94">
        <v>46000000</v>
      </c>
      <c r="BQ94">
        <v>44789390</v>
      </c>
      <c r="BR94" t="str">
        <f>IFERROR(BQ94*100/BP94,0)</f>
        <v>0</v>
      </c>
    </row>
    <row r="95" spans="1:86">
      <c r="A95" s="3"/>
      <c r="B95" s="3"/>
      <c r="C95" s="3" t="s">
        <v>365</v>
      </c>
      <c r="D95">
        <v>69000000</v>
      </c>
      <c r="F95">
        <v>13035</v>
      </c>
      <c r="I95">
        <v>184589</v>
      </c>
      <c r="L95">
        <v>19428240</v>
      </c>
      <c r="O95">
        <v>50654</v>
      </c>
      <c r="R95">
        <v>31338457</v>
      </c>
      <c r="U95">
        <v>0</v>
      </c>
      <c r="X95">
        <v>748729</v>
      </c>
      <c r="AA95">
        <v>1998757</v>
      </c>
      <c r="AD95">
        <v>517181</v>
      </c>
      <c r="AJ95">
        <v>375347</v>
      </c>
      <c r="AM95">
        <v>3533417</v>
      </c>
      <c r="AS95">
        <v>9388716</v>
      </c>
      <c r="AV95">
        <v>1582984</v>
      </c>
      <c r="AY95">
        <v>5884435</v>
      </c>
      <c r="BE95">
        <v>0</v>
      </c>
      <c r="BH95">
        <v>0</v>
      </c>
      <c r="BK95">
        <v>0</v>
      </c>
      <c r="BN95">
        <v>500922</v>
      </c>
      <c r="BP95">
        <v>69000000</v>
      </c>
      <c r="BQ95">
        <v>75545463</v>
      </c>
      <c r="BR95" t="str">
        <f>IFERROR(BQ95*100/BP95,0)</f>
        <v>0</v>
      </c>
    </row>
    <row r="96" spans="1:86">
      <c r="A96" s="3"/>
      <c r="B96" s="3"/>
      <c r="C96" s="3" t="s">
        <v>373</v>
      </c>
      <c r="D96" s="3">
        <v>115000000</v>
      </c>
      <c r="E96" s="3">
        <v>109523</v>
      </c>
      <c r="F96" s="3">
        <v>13035</v>
      </c>
      <c r="G96" s="5" t="s">
        <v>84</v>
      </c>
      <c r="H96" s="3">
        <v>73015</v>
      </c>
      <c r="I96" s="3">
        <v>184589</v>
      </c>
      <c r="J96" s="5" t="s">
        <v>374</v>
      </c>
      <c r="K96" s="3">
        <v>22687400</v>
      </c>
      <c r="L96" s="3">
        <v>41187523</v>
      </c>
      <c r="M96" s="5" t="s">
        <v>375</v>
      </c>
      <c r="N96" s="3">
        <v>725595</v>
      </c>
      <c r="O96" s="3">
        <v>1183724</v>
      </c>
      <c r="P96" s="5" t="s">
        <v>376</v>
      </c>
      <c r="Q96" s="3">
        <v>10046527</v>
      </c>
      <c r="R96" s="3">
        <v>43987221</v>
      </c>
      <c r="S96" s="5" t="s">
        <v>377</v>
      </c>
      <c r="T96" s="3">
        <v>410714</v>
      </c>
      <c r="U96" s="3">
        <v>135429</v>
      </c>
      <c r="V96" s="5" t="s">
        <v>78</v>
      </c>
      <c r="W96" s="3">
        <v>1000000</v>
      </c>
      <c r="X96" s="3">
        <v>906838</v>
      </c>
      <c r="Y96" s="5" t="s">
        <v>139</v>
      </c>
      <c r="Z96" s="3">
        <v>2900000</v>
      </c>
      <c r="AA96" s="3">
        <v>3052615</v>
      </c>
      <c r="AB96" s="5" t="s">
        <v>48</v>
      </c>
      <c r="AC96" s="3">
        <v>800000</v>
      </c>
      <c r="AD96" s="3">
        <v>517181</v>
      </c>
      <c r="AE96" s="5" t="s">
        <v>221</v>
      </c>
      <c r="AF96" s="3"/>
      <c r="AG96" s="3"/>
      <c r="AH96" s="3"/>
      <c r="AI96" s="3">
        <v>1300000</v>
      </c>
      <c r="AJ96" s="3">
        <v>1547691</v>
      </c>
      <c r="AK96" s="5" t="s">
        <v>282</v>
      </c>
      <c r="AL96" s="3">
        <v>4900000</v>
      </c>
      <c r="AM96" s="3">
        <v>3828918</v>
      </c>
      <c r="AN96" s="5" t="s">
        <v>219</v>
      </c>
      <c r="AO96" s="3"/>
      <c r="AP96" s="3"/>
      <c r="AQ96" s="3"/>
      <c r="AR96" s="3">
        <v>6700000</v>
      </c>
      <c r="AS96" s="3">
        <v>10849139</v>
      </c>
      <c r="AT96" s="5" t="s">
        <v>378</v>
      </c>
      <c r="AU96" s="3">
        <v>2800000</v>
      </c>
      <c r="AV96" s="3">
        <v>2534381</v>
      </c>
      <c r="AW96" s="5" t="s">
        <v>139</v>
      </c>
      <c r="AX96" s="3">
        <v>0</v>
      </c>
      <c r="AY96" s="3">
        <v>7763262</v>
      </c>
      <c r="AZ96" s="5" t="s">
        <v>43</v>
      </c>
      <c r="BA96" s="3"/>
      <c r="BB96" s="3"/>
      <c r="BC96" s="3"/>
      <c r="BD96" s="3">
        <v>0</v>
      </c>
      <c r="BE96" s="3">
        <v>0</v>
      </c>
      <c r="BF96" s="5" t="s">
        <v>43</v>
      </c>
      <c r="BG96" s="3">
        <v>0</v>
      </c>
      <c r="BH96" s="3">
        <v>0</v>
      </c>
      <c r="BI96" s="5" t="s">
        <v>43</v>
      </c>
      <c r="BJ96" s="3">
        <v>0</v>
      </c>
      <c r="BK96" s="3">
        <v>0</v>
      </c>
      <c r="BL96" s="5" t="s">
        <v>43</v>
      </c>
      <c r="BM96" s="3">
        <v>2100000</v>
      </c>
      <c r="BN96" s="3">
        <v>1060323</v>
      </c>
      <c r="BO96" s="5" t="s">
        <v>179</v>
      </c>
      <c r="BP96" s="3">
        <v>115000000</v>
      </c>
      <c r="BQ96" s="3" t="str">
        <f>BQ95+BQ94</f>
        <v>0</v>
      </c>
      <c r="BR96" s="3" t="str">
        <f>IFERROR(BQ96*100/BP96,0)</f>
        <v>0</v>
      </c>
      <c r="BU96">
        <v>10416227</v>
      </c>
      <c r="BV96">
        <v>836056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D96">
        <v>0</v>
      </c>
      <c r="CE96">
        <v>0</v>
      </c>
      <c r="CF96" t="str">
        <f>BQ96-BP96</f>
        <v>0</v>
      </c>
      <c r="CG96" t="str">
        <f>CE82-BW82+BZ82</f>
        <v>0</v>
      </c>
      <c r="CH96" t="str">
        <f>IFERROR(CE96*100/BP96,0)</f>
        <v>0</v>
      </c>
    </row>
    <row r="97" spans="1:86">
      <c r="A97" s="3"/>
    </row>
    <row r="98" spans="1:86">
      <c r="A98" s="3"/>
      <c r="B98" s="5" t="s">
        <v>379</v>
      </c>
      <c r="C98" s="3" t="s">
        <v>364</v>
      </c>
      <c r="D98">
        <v>32000000</v>
      </c>
      <c r="F98">
        <v>257360</v>
      </c>
      <c r="G98" s="2" t="s">
        <v>380</v>
      </c>
      <c r="I98">
        <v>0</v>
      </c>
      <c r="J98" s="2" t="s">
        <v>43</v>
      </c>
      <c r="L98">
        <v>17016689</v>
      </c>
      <c r="M98" s="2" t="s">
        <v>241</v>
      </c>
      <c r="O98">
        <v>436605</v>
      </c>
      <c r="P98" s="2" t="s">
        <v>142</v>
      </c>
      <c r="R98">
        <v>2926763</v>
      </c>
      <c r="S98" s="2" t="s">
        <v>64</v>
      </c>
      <c r="U98">
        <v>101437</v>
      </c>
      <c r="V98" s="2" t="s">
        <v>157</v>
      </c>
      <c r="W98">
        <v>1000000</v>
      </c>
      <c r="X98">
        <v>197957</v>
      </c>
      <c r="Y98" s="2" t="s">
        <v>149</v>
      </c>
      <c r="Z98">
        <v>2900000</v>
      </c>
      <c r="AA98">
        <v>160875</v>
      </c>
      <c r="AB98" s="2" t="s">
        <v>190</v>
      </c>
      <c r="AC98">
        <v>1900000</v>
      </c>
      <c r="AD98">
        <v>0</v>
      </c>
      <c r="AE98" s="2" t="s">
        <v>43</v>
      </c>
      <c r="AI98">
        <v>1400000</v>
      </c>
      <c r="AJ98">
        <v>478053</v>
      </c>
      <c r="AK98" s="2" t="s">
        <v>209</v>
      </c>
      <c r="AL98">
        <v>5700000</v>
      </c>
      <c r="AM98">
        <v>579088</v>
      </c>
      <c r="AN98" s="2" t="s">
        <v>101</v>
      </c>
      <c r="AR98">
        <v>5700000</v>
      </c>
      <c r="AS98">
        <v>796399</v>
      </c>
      <c r="AT98" s="2" t="s">
        <v>236</v>
      </c>
      <c r="AU98">
        <v>2600000</v>
      </c>
      <c r="AV98">
        <v>1163157</v>
      </c>
      <c r="AW98" s="2" t="s">
        <v>118</v>
      </c>
      <c r="AX98">
        <v>0</v>
      </c>
      <c r="AY98">
        <v>834872</v>
      </c>
      <c r="AZ98" s="2" t="s">
        <v>43</v>
      </c>
      <c r="BE98">
        <v>0</v>
      </c>
      <c r="BF98" s="2" t="s">
        <v>43</v>
      </c>
      <c r="BH98">
        <v>0</v>
      </c>
      <c r="BI98" s="2" t="s">
        <v>43</v>
      </c>
      <c r="BK98">
        <v>0</v>
      </c>
      <c r="BL98" s="2" t="s">
        <v>43</v>
      </c>
      <c r="BM98">
        <v>2100000</v>
      </c>
      <c r="BN98">
        <v>407800</v>
      </c>
      <c r="BO98" s="2" t="s">
        <v>75</v>
      </c>
      <c r="BP98">
        <v>32000000</v>
      </c>
      <c r="BQ98">
        <v>25357055</v>
      </c>
      <c r="BR98" t="str">
        <f>IFERROR(BQ98*100/BP98,0)</f>
        <v>0</v>
      </c>
    </row>
    <row r="99" spans="1:86">
      <c r="A99" s="3"/>
      <c r="B99" s="3"/>
      <c r="C99" s="3" t="s">
        <v>365</v>
      </c>
      <c r="D99">
        <v>77000000</v>
      </c>
      <c r="F99">
        <v>835905</v>
      </c>
      <c r="I99">
        <v>209343</v>
      </c>
      <c r="L99">
        <v>0</v>
      </c>
      <c r="O99">
        <v>0</v>
      </c>
      <c r="R99">
        <v>68221260</v>
      </c>
      <c r="U99">
        <v>0</v>
      </c>
      <c r="X99">
        <v>1671435</v>
      </c>
      <c r="AA99">
        <v>6263103</v>
      </c>
      <c r="AD99">
        <v>497384</v>
      </c>
      <c r="AJ99">
        <v>335054</v>
      </c>
      <c r="AM99">
        <v>5062043</v>
      </c>
      <c r="AS99">
        <v>7297018</v>
      </c>
      <c r="AV99">
        <v>3928968</v>
      </c>
      <c r="AY99">
        <v>15333394</v>
      </c>
      <c r="BE99">
        <v>0</v>
      </c>
      <c r="BH99">
        <v>0</v>
      </c>
      <c r="BK99">
        <v>0</v>
      </c>
      <c r="BN99">
        <v>960829</v>
      </c>
      <c r="BP99">
        <v>77000000</v>
      </c>
      <c r="BQ99">
        <v>110615736</v>
      </c>
      <c r="BR99" t="str">
        <f>IFERROR(BQ99*100/BP99,0)</f>
        <v>0</v>
      </c>
    </row>
    <row r="100" spans="1:86">
      <c r="A100" s="3"/>
      <c r="B100" s="3"/>
      <c r="C100" s="3" t="s">
        <v>381</v>
      </c>
      <c r="D100" s="3">
        <v>109000000</v>
      </c>
      <c r="E100" s="3">
        <v>76190</v>
      </c>
      <c r="F100" s="3">
        <v>1093265</v>
      </c>
      <c r="G100" s="5" t="s">
        <v>382</v>
      </c>
      <c r="H100" s="3">
        <v>50793</v>
      </c>
      <c r="I100" s="3">
        <v>209343</v>
      </c>
      <c r="J100" s="5" t="s">
        <v>383</v>
      </c>
      <c r="K100" s="3">
        <v>15782539</v>
      </c>
      <c r="L100" s="3">
        <v>17016689</v>
      </c>
      <c r="M100" s="5" t="s">
        <v>241</v>
      </c>
      <c r="N100" s="3">
        <v>504761</v>
      </c>
      <c r="O100" s="3">
        <v>436605</v>
      </c>
      <c r="P100" s="5" t="s">
        <v>142</v>
      </c>
      <c r="Q100" s="3">
        <v>6988888</v>
      </c>
      <c r="R100" s="3">
        <v>71148023</v>
      </c>
      <c r="S100" s="5" t="s">
        <v>384</v>
      </c>
      <c r="T100" s="3">
        <v>285714</v>
      </c>
      <c r="U100" s="3">
        <v>101437</v>
      </c>
      <c r="V100" s="5" t="s">
        <v>157</v>
      </c>
      <c r="W100" s="3">
        <v>1000000</v>
      </c>
      <c r="X100" s="3">
        <v>1869392</v>
      </c>
      <c r="Y100" s="5" t="s">
        <v>320</v>
      </c>
      <c r="Z100" s="3">
        <v>2900000</v>
      </c>
      <c r="AA100" s="3">
        <v>6423978</v>
      </c>
      <c r="AB100" s="5" t="s">
        <v>385</v>
      </c>
      <c r="AC100" s="3">
        <v>1900000</v>
      </c>
      <c r="AD100" s="3">
        <v>497384</v>
      </c>
      <c r="AE100" s="5" t="s">
        <v>330</v>
      </c>
      <c r="AF100" s="3"/>
      <c r="AG100" s="3"/>
      <c r="AH100" s="3"/>
      <c r="AI100" s="3">
        <v>1400000</v>
      </c>
      <c r="AJ100" s="3">
        <v>813107</v>
      </c>
      <c r="AK100" s="5" t="s">
        <v>144</v>
      </c>
      <c r="AL100" s="3">
        <v>5700000</v>
      </c>
      <c r="AM100" s="3">
        <v>5641131</v>
      </c>
      <c r="AN100" s="5" t="s">
        <v>117</v>
      </c>
      <c r="AO100" s="3"/>
      <c r="AP100" s="3"/>
      <c r="AQ100" s="3"/>
      <c r="AR100" s="3">
        <v>5700000</v>
      </c>
      <c r="AS100" s="3">
        <v>8093417</v>
      </c>
      <c r="AT100" s="5" t="s">
        <v>386</v>
      </c>
      <c r="AU100" s="3">
        <v>2600000</v>
      </c>
      <c r="AV100" s="3">
        <v>1163157</v>
      </c>
      <c r="AW100" s="5" t="s">
        <v>118</v>
      </c>
      <c r="AX100" s="3">
        <v>0</v>
      </c>
      <c r="AY100" s="3">
        <v>16168266</v>
      </c>
      <c r="AZ100" s="5" t="s">
        <v>43</v>
      </c>
      <c r="BA100" s="3"/>
      <c r="BB100" s="3"/>
      <c r="BC100" s="3"/>
      <c r="BD100" s="3">
        <v>0</v>
      </c>
      <c r="BE100" s="3">
        <v>0</v>
      </c>
      <c r="BF100" s="5" t="s">
        <v>43</v>
      </c>
      <c r="BG100" s="3">
        <v>0</v>
      </c>
      <c r="BH100" s="3">
        <v>0</v>
      </c>
      <c r="BI100" s="5" t="s">
        <v>43</v>
      </c>
      <c r="BJ100" s="3">
        <v>0</v>
      </c>
      <c r="BK100" s="3">
        <v>0</v>
      </c>
      <c r="BL100" s="5" t="s">
        <v>43</v>
      </c>
      <c r="BM100" s="3">
        <v>2100000</v>
      </c>
      <c r="BN100" s="3">
        <v>1368629</v>
      </c>
      <c r="BO100" s="5" t="s">
        <v>221</v>
      </c>
      <c r="BP100" s="3">
        <v>109000000</v>
      </c>
      <c r="BQ100" s="3" t="str">
        <f>BQ99+BQ98</f>
        <v>0</v>
      </c>
      <c r="BR100" s="3" t="str">
        <f>IFERROR(BQ100*100/BP100,0)</f>
        <v>0</v>
      </c>
      <c r="BU100">
        <v>532445</v>
      </c>
      <c r="BV100">
        <v>2064268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D100">
        <v>0</v>
      </c>
      <c r="CE100">
        <v>0</v>
      </c>
      <c r="CF100" t="str">
        <f>BQ100-BP100</f>
        <v>0</v>
      </c>
      <c r="CG100" t="str">
        <f>CE82-BW82+BZ82</f>
        <v>0</v>
      </c>
      <c r="CH100" t="str">
        <f>IFERROR(CE100*100/BP100,0)</f>
        <v>0</v>
      </c>
    </row>
    <row r="101" spans="1:86">
      <c r="A101" s="3"/>
    </row>
    <row r="102" spans="1:86">
      <c r="A102" s="3"/>
      <c r="B102" s="5" t="s">
        <v>387</v>
      </c>
      <c r="C102" s="3" t="s">
        <v>364</v>
      </c>
      <c r="D102">
        <v>52000000</v>
      </c>
      <c r="F102">
        <v>0</v>
      </c>
      <c r="G102" s="2" t="s">
        <v>43</v>
      </c>
      <c r="I102">
        <v>84500</v>
      </c>
      <c r="J102" s="2" t="s">
        <v>229</v>
      </c>
      <c r="L102">
        <v>5853522</v>
      </c>
      <c r="M102" s="2" t="s">
        <v>186</v>
      </c>
      <c r="O102">
        <v>148764</v>
      </c>
      <c r="P102" s="2" t="s">
        <v>58</v>
      </c>
      <c r="R102">
        <v>9587422</v>
      </c>
      <c r="S102" s="2" t="s">
        <v>68</v>
      </c>
      <c r="U102">
        <v>237196</v>
      </c>
      <c r="V102" s="2" t="s">
        <v>96</v>
      </c>
      <c r="W102">
        <v>900000</v>
      </c>
      <c r="X102">
        <v>754397</v>
      </c>
      <c r="Y102" s="2" t="s">
        <v>68</v>
      </c>
      <c r="Z102">
        <v>1500000</v>
      </c>
      <c r="AA102">
        <v>142495</v>
      </c>
      <c r="AB102" s="2" t="s">
        <v>111</v>
      </c>
      <c r="AC102">
        <v>600000</v>
      </c>
      <c r="AD102">
        <v>122749</v>
      </c>
      <c r="AE102" s="2" t="s">
        <v>149</v>
      </c>
      <c r="AI102">
        <v>1400000</v>
      </c>
      <c r="AJ102">
        <v>360560</v>
      </c>
      <c r="AK102" s="2" t="s">
        <v>330</v>
      </c>
      <c r="AL102">
        <v>1700000</v>
      </c>
      <c r="AM102">
        <v>1833097</v>
      </c>
      <c r="AN102" s="2" t="s">
        <v>241</v>
      </c>
      <c r="AR102">
        <v>1000000</v>
      </c>
      <c r="AS102">
        <v>2423600</v>
      </c>
      <c r="AT102" s="2" t="s">
        <v>388</v>
      </c>
      <c r="AU102">
        <v>3500000</v>
      </c>
      <c r="AV102">
        <v>2012907</v>
      </c>
      <c r="AW102" s="2" t="s">
        <v>144</v>
      </c>
      <c r="AX102">
        <v>0</v>
      </c>
      <c r="AY102">
        <v>4707652</v>
      </c>
      <c r="AZ102" s="2" t="s">
        <v>43</v>
      </c>
      <c r="BE102">
        <v>0</v>
      </c>
      <c r="BF102" s="2" t="s">
        <v>43</v>
      </c>
      <c r="BH102">
        <v>0</v>
      </c>
      <c r="BI102" s="2" t="s">
        <v>43</v>
      </c>
      <c r="BK102">
        <v>0</v>
      </c>
      <c r="BL102" s="2" t="s">
        <v>43</v>
      </c>
      <c r="BM102">
        <v>800000</v>
      </c>
      <c r="BN102">
        <v>377100</v>
      </c>
      <c r="BO102" s="2" t="s">
        <v>251</v>
      </c>
      <c r="BP102">
        <v>52000000</v>
      </c>
      <c r="BQ102">
        <v>28645961</v>
      </c>
      <c r="BR102" t="str">
        <f>IFERROR(BQ102*100/BP102,0)</f>
        <v>0</v>
      </c>
    </row>
    <row r="103" spans="1:86">
      <c r="A103" s="3"/>
      <c r="B103" s="3"/>
      <c r="C103" s="3" t="s">
        <v>365</v>
      </c>
      <c r="D103">
        <v>0</v>
      </c>
      <c r="F103">
        <v>0</v>
      </c>
      <c r="I103">
        <v>0</v>
      </c>
      <c r="L103">
        <v>0</v>
      </c>
      <c r="O103">
        <v>0</v>
      </c>
      <c r="R103">
        <v>0</v>
      </c>
      <c r="U103">
        <v>0</v>
      </c>
      <c r="X103">
        <v>0</v>
      </c>
      <c r="AA103">
        <v>0</v>
      </c>
      <c r="AD103">
        <v>0</v>
      </c>
      <c r="AJ103">
        <v>0</v>
      </c>
      <c r="AM103">
        <v>0</v>
      </c>
      <c r="AS103">
        <v>0</v>
      </c>
      <c r="AV103">
        <v>0</v>
      </c>
      <c r="AY103">
        <v>0</v>
      </c>
      <c r="BE103">
        <v>0</v>
      </c>
      <c r="BH103">
        <v>0</v>
      </c>
      <c r="BK103">
        <v>0</v>
      </c>
      <c r="BN103">
        <v>0</v>
      </c>
      <c r="BP103">
        <v>0</v>
      </c>
      <c r="BQ103">
        <v>0</v>
      </c>
      <c r="BR103" t="str">
        <f>IFERROR(BQ103*100/BP103,0)</f>
        <v>0</v>
      </c>
    </row>
    <row r="104" spans="1:86">
      <c r="A104" s="3"/>
      <c r="B104" s="3"/>
      <c r="C104" s="3" t="s">
        <v>389</v>
      </c>
      <c r="D104" s="3">
        <v>52000000</v>
      </c>
      <c r="E104" s="3">
        <v>123809</v>
      </c>
      <c r="F104" s="3">
        <v>0</v>
      </c>
      <c r="G104" s="5" t="s">
        <v>43</v>
      </c>
      <c r="H104" s="3">
        <v>82539</v>
      </c>
      <c r="I104" s="3">
        <v>84500</v>
      </c>
      <c r="J104" s="5" t="s">
        <v>229</v>
      </c>
      <c r="K104" s="3">
        <v>25646626</v>
      </c>
      <c r="L104" s="3">
        <v>5853522</v>
      </c>
      <c r="M104" s="5" t="s">
        <v>186</v>
      </c>
      <c r="N104" s="3">
        <v>820238</v>
      </c>
      <c r="O104" s="3">
        <v>148764</v>
      </c>
      <c r="P104" s="5" t="s">
        <v>58</v>
      </c>
      <c r="Q104" s="3">
        <v>11356944</v>
      </c>
      <c r="R104" s="3">
        <v>9587422</v>
      </c>
      <c r="S104" s="5" t="s">
        <v>68</v>
      </c>
      <c r="T104" s="3">
        <v>464285</v>
      </c>
      <c r="U104" s="3">
        <v>237196</v>
      </c>
      <c r="V104" s="5" t="s">
        <v>96</v>
      </c>
      <c r="W104" s="3">
        <v>900000</v>
      </c>
      <c r="X104" s="3">
        <v>754397</v>
      </c>
      <c r="Y104" s="5" t="s">
        <v>68</v>
      </c>
      <c r="Z104" s="3">
        <v>1500000</v>
      </c>
      <c r="AA104" s="3">
        <v>142495</v>
      </c>
      <c r="AB104" s="5" t="s">
        <v>111</v>
      </c>
      <c r="AC104" s="3">
        <v>600000</v>
      </c>
      <c r="AD104" s="3">
        <v>122749</v>
      </c>
      <c r="AE104" s="5" t="s">
        <v>149</v>
      </c>
      <c r="AF104" s="3"/>
      <c r="AG104" s="3"/>
      <c r="AH104" s="3"/>
      <c r="AI104" s="3">
        <v>1400000</v>
      </c>
      <c r="AJ104" s="3">
        <v>360560</v>
      </c>
      <c r="AK104" s="5" t="s">
        <v>330</v>
      </c>
      <c r="AL104" s="3">
        <v>1700000</v>
      </c>
      <c r="AM104" s="3">
        <v>1833097</v>
      </c>
      <c r="AN104" s="5" t="s">
        <v>241</v>
      </c>
      <c r="AO104" s="3"/>
      <c r="AP104" s="3"/>
      <c r="AQ104" s="3"/>
      <c r="AR104" s="3">
        <v>1000000</v>
      </c>
      <c r="AS104" s="3">
        <v>2423600</v>
      </c>
      <c r="AT104" s="5" t="s">
        <v>388</v>
      </c>
      <c r="AU104" s="3">
        <v>3500000</v>
      </c>
      <c r="AV104" s="3">
        <v>2012907</v>
      </c>
      <c r="AW104" s="5" t="s">
        <v>144</v>
      </c>
      <c r="AX104" s="3">
        <v>0</v>
      </c>
      <c r="AY104" s="3">
        <v>4707652</v>
      </c>
      <c r="AZ104" s="5" t="s">
        <v>43</v>
      </c>
      <c r="BA104" s="3"/>
      <c r="BB104" s="3"/>
      <c r="BC104" s="3"/>
      <c r="BD104" s="3">
        <v>0</v>
      </c>
      <c r="BE104" s="3">
        <v>0</v>
      </c>
      <c r="BF104" s="5" t="s">
        <v>43</v>
      </c>
      <c r="BG104" s="3">
        <v>0</v>
      </c>
      <c r="BH104" s="3">
        <v>0</v>
      </c>
      <c r="BI104" s="5" t="s">
        <v>43</v>
      </c>
      <c r="BJ104" s="3">
        <v>0</v>
      </c>
      <c r="BK104" s="3">
        <v>0</v>
      </c>
      <c r="BL104" s="5" t="s">
        <v>43</v>
      </c>
      <c r="BM104" s="3">
        <v>800000</v>
      </c>
      <c r="BN104" s="3">
        <v>377100</v>
      </c>
      <c r="BO104" s="5" t="s">
        <v>251</v>
      </c>
      <c r="BP104" s="3">
        <v>52000000</v>
      </c>
      <c r="BQ104" s="3" t="str">
        <f>BQ103+BQ102</f>
        <v>0</v>
      </c>
      <c r="BR104" s="3" t="str">
        <f>IFERROR(BQ104*100/BP104,0)</f>
        <v>0</v>
      </c>
      <c r="BU104">
        <v>1562546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D104">
        <v>0</v>
      </c>
      <c r="CE104">
        <v>0</v>
      </c>
      <c r="CF104" t="str">
        <f>BQ104-BP104</f>
        <v>0</v>
      </c>
      <c r="CG104" t="str">
        <f>CE82-BW82+BZ82</f>
        <v>0</v>
      </c>
      <c r="CH104" t="str">
        <f>IFERROR(CE104*100/BP104,0)</f>
        <v>0</v>
      </c>
    </row>
    <row r="105" spans="1:86">
      <c r="A105" s="3"/>
    </row>
    <row r="106" spans="1:86">
      <c r="A106" s="3"/>
      <c r="B106" s="5" t="s">
        <v>390</v>
      </c>
      <c r="C106" s="3" t="s">
        <v>364</v>
      </c>
      <c r="D106">
        <v>40000000</v>
      </c>
      <c r="F106">
        <v>0</v>
      </c>
      <c r="G106" s="2" t="s">
        <v>43</v>
      </c>
      <c r="I106">
        <v>33800</v>
      </c>
      <c r="J106" s="2" t="s">
        <v>108</v>
      </c>
      <c r="L106">
        <v>17894427</v>
      </c>
      <c r="M106" s="2" t="s">
        <v>139</v>
      </c>
      <c r="O106">
        <v>413157</v>
      </c>
      <c r="P106" s="2" t="s">
        <v>221</v>
      </c>
      <c r="R106">
        <v>5157769</v>
      </c>
      <c r="S106" s="2" t="s">
        <v>71</v>
      </c>
      <c r="U106">
        <v>-44328</v>
      </c>
      <c r="V106" s="2" t="s">
        <v>391</v>
      </c>
      <c r="W106">
        <v>800000</v>
      </c>
      <c r="X106">
        <v>44865</v>
      </c>
      <c r="Y106" s="2" t="s">
        <v>190</v>
      </c>
      <c r="Z106">
        <v>900000</v>
      </c>
      <c r="AA106">
        <v>189897</v>
      </c>
      <c r="AB106" s="2" t="s">
        <v>293</v>
      </c>
      <c r="AC106">
        <v>700000</v>
      </c>
      <c r="AD106">
        <v>0</v>
      </c>
      <c r="AE106" s="2" t="s">
        <v>43</v>
      </c>
      <c r="AI106">
        <v>900000</v>
      </c>
      <c r="AJ106">
        <v>520022</v>
      </c>
      <c r="AK106" s="2" t="s">
        <v>144</v>
      </c>
      <c r="AL106">
        <v>3900000</v>
      </c>
      <c r="AM106">
        <v>671080</v>
      </c>
      <c r="AN106" s="2" t="s">
        <v>137</v>
      </c>
      <c r="AR106">
        <v>5500000</v>
      </c>
      <c r="AS106">
        <v>248252</v>
      </c>
      <c r="AT106" s="2" t="s">
        <v>104</v>
      </c>
      <c r="AU106">
        <v>1500000</v>
      </c>
      <c r="AV106">
        <v>1643880</v>
      </c>
      <c r="AW106" s="2" t="s">
        <v>178</v>
      </c>
      <c r="AX106">
        <v>0</v>
      </c>
      <c r="AY106">
        <v>778380</v>
      </c>
      <c r="AZ106" s="2" t="s">
        <v>43</v>
      </c>
      <c r="BE106">
        <v>0</v>
      </c>
      <c r="BF106" s="2" t="s">
        <v>43</v>
      </c>
      <c r="BH106">
        <v>0</v>
      </c>
      <c r="BI106" s="2" t="s">
        <v>43</v>
      </c>
      <c r="BK106">
        <v>0</v>
      </c>
      <c r="BL106" s="2" t="s">
        <v>43</v>
      </c>
      <c r="BM106">
        <v>2000000</v>
      </c>
      <c r="BN106">
        <v>171800</v>
      </c>
      <c r="BO106" s="2" t="s">
        <v>111</v>
      </c>
      <c r="BP106">
        <v>40000000</v>
      </c>
      <c r="BQ106">
        <v>27723001</v>
      </c>
      <c r="BR106" t="str">
        <f>IFERROR(BQ106*100/BP106,0)</f>
        <v>0</v>
      </c>
    </row>
    <row r="107" spans="1:86">
      <c r="A107" s="3"/>
      <c r="B107" s="3"/>
      <c r="C107" s="3" t="s">
        <v>365</v>
      </c>
      <c r="D107">
        <v>51000000</v>
      </c>
      <c r="F107">
        <v>34524</v>
      </c>
      <c r="I107">
        <v>247972</v>
      </c>
      <c r="L107">
        <v>0</v>
      </c>
      <c r="O107">
        <v>0</v>
      </c>
      <c r="R107">
        <v>36991595</v>
      </c>
      <c r="U107">
        <v>0</v>
      </c>
      <c r="X107">
        <v>194372</v>
      </c>
      <c r="AA107">
        <v>716870</v>
      </c>
      <c r="AD107">
        <v>261498</v>
      </c>
      <c r="AJ107">
        <v>25835</v>
      </c>
      <c r="AM107">
        <v>5142051</v>
      </c>
      <c r="AS107">
        <v>3277531</v>
      </c>
      <c r="AV107">
        <v>4139004</v>
      </c>
      <c r="AY107">
        <v>4680580</v>
      </c>
      <c r="BE107">
        <v>0</v>
      </c>
      <c r="BH107">
        <v>0</v>
      </c>
      <c r="BK107">
        <v>0</v>
      </c>
      <c r="BN107">
        <v>507000</v>
      </c>
      <c r="BP107">
        <v>51000000</v>
      </c>
      <c r="BQ107">
        <v>56218832</v>
      </c>
      <c r="BR107" t="str">
        <f>IFERROR(BQ107*100/BP107,0)</f>
        <v>0</v>
      </c>
    </row>
    <row r="108" spans="1:86">
      <c r="A108" s="3"/>
      <c r="B108" s="3"/>
      <c r="C108" s="3" t="s">
        <v>392</v>
      </c>
      <c r="D108" s="3">
        <v>91000000</v>
      </c>
      <c r="E108" s="3">
        <v>95238</v>
      </c>
      <c r="F108" s="3">
        <v>34524</v>
      </c>
      <c r="G108" s="5" t="s">
        <v>157</v>
      </c>
      <c r="H108" s="3">
        <v>63492</v>
      </c>
      <c r="I108" s="3">
        <v>281772</v>
      </c>
      <c r="J108" s="5" t="s">
        <v>393</v>
      </c>
      <c r="K108" s="3">
        <v>19728174</v>
      </c>
      <c r="L108" s="3">
        <v>17894427</v>
      </c>
      <c r="M108" s="5" t="s">
        <v>139</v>
      </c>
      <c r="N108" s="3">
        <v>630952</v>
      </c>
      <c r="O108" s="3">
        <v>413157</v>
      </c>
      <c r="P108" s="5" t="s">
        <v>221</v>
      </c>
      <c r="Q108" s="3">
        <v>8736111</v>
      </c>
      <c r="R108" s="3">
        <v>42149364</v>
      </c>
      <c r="S108" s="5" t="s">
        <v>394</v>
      </c>
      <c r="T108" s="3">
        <v>357142</v>
      </c>
      <c r="U108" s="3">
        <v>-44328</v>
      </c>
      <c r="V108" s="5" t="s">
        <v>391</v>
      </c>
      <c r="W108" s="3">
        <v>800000</v>
      </c>
      <c r="X108" s="3">
        <v>239237</v>
      </c>
      <c r="Y108" s="5" t="s">
        <v>100</v>
      </c>
      <c r="Z108" s="3">
        <v>900000</v>
      </c>
      <c r="AA108" s="3">
        <v>906767</v>
      </c>
      <c r="AB108" s="5" t="s">
        <v>242</v>
      </c>
      <c r="AC108" s="3">
        <v>700000</v>
      </c>
      <c r="AD108" s="3">
        <v>261498</v>
      </c>
      <c r="AE108" s="5" t="s">
        <v>54</v>
      </c>
      <c r="AF108" s="3"/>
      <c r="AG108" s="3"/>
      <c r="AH108" s="3"/>
      <c r="AI108" s="3">
        <v>900000</v>
      </c>
      <c r="AJ108" s="3">
        <v>545857</v>
      </c>
      <c r="AK108" s="5" t="s">
        <v>87</v>
      </c>
      <c r="AL108" s="3">
        <v>3900000</v>
      </c>
      <c r="AM108" s="3">
        <v>5813131</v>
      </c>
      <c r="AN108" s="5" t="s">
        <v>395</v>
      </c>
      <c r="AO108" s="3"/>
      <c r="AP108" s="3"/>
      <c r="AQ108" s="3"/>
      <c r="AR108" s="3">
        <v>5500000</v>
      </c>
      <c r="AS108" s="3">
        <v>3525783</v>
      </c>
      <c r="AT108" s="5" t="s">
        <v>259</v>
      </c>
      <c r="AU108" s="3">
        <v>1500000</v>
      </c>
      <c r="AV108" s="3">
        <v>1643880</v>
      </c>
      <c r="AW108" s="5" t="s">
        <v>178</v>
      </c>
      <c r="AX108" s="3">
        <v>0</v>
      </c>
      <c r="AY108" s="3">
        <v>5458960</v>
      </c>
      <c r="AZ108" s="5" t="s">
        <v>43</v>
      </c>
      <c r="BA108" s="3"/>
      <c r="BB108" s="3"/>
      <c r="BC108" s="3"/>
      <c r="BD108" s="3">
        <v>0</v>
      </c>
      <c r="BE108" s="3">
        <v>0</v>
      </c>
      <c r="BF108" s="5" t="s">
        <v>43</v>
      </c>
      <c r="BG108" s="3">
        <v>0</v>
      </c>
      <c r="BH108" s="3">
        <v>0</v>
      </c>
      <c r="BI108" s="5" t="s">
        <v>43</v>
      </c>
      <c r="BJ108" s="3">
        <v>0</v>
      </c>
      <c r="BK108" s="3">
        <v>0</v>
      </c>
      <c r="BL108" s="5" t="s">
        <v>43</v>
      </c>
      <c r="BM108" s="3">
        <v>2000000</v>
      </c>
      <c r="BN108" s="3">
        <v>678800</v>
      </c>
      <c r="BO108" s="5" t="s">
        <v>209</v>
      </c>
      <c r="BP108" s="3">
        <v>91000000</v>
      </c>
      <c r="BQ108" s="3" t="str">
        <f>BQ107+BQ106</f>
        <v>0</v>
      </c>
      <c r="BR108" s="3" t="str">
        <f>IFERROR(BQ108*100/BP108,0)</f>
        <v>0</v>
      </c>
      <c r="BU108">
        <v>1245502</v>
      </c>
      <c r="BV108">
        <v>374801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D108">
        <v>0</v>
      </c>
      <c r="CE108">
        <v>0</v>
      </c>
      <c r="CF108" t="str">
        <f>BQ108-BP108</f>
        <v>0</v>
      </c>
      <c r="CG108" t="str">
        <f>CE82-BW82+BZ82</f>
        <v>0</v>
      </c>
      <c r="CH108" t="str">
        <f>IFERROR(CE108*100/BP108,0)</f>
        <v>0</v>
      </c>
    </row>
    <row r="109" spans="1:86">
      <c r="A109" s="3"/>
    </row>
    <row r="110" spans="1:86">
      <c r="A110" s="3"/>
      <c r="B110" s="5" t="s">
        <v>396</v>
      </c>
      <c r="C110" s="3" t="s">
        <v>364</v>
      </c>
      <c r="D110">
        <v>59000000</v>
      </c>
      <c r="F110">
        <v>0</v>
      </c>
      <c r="G110" s="2" t="s">
        <v>43</v>
      </c>
      <c r="I110">
        <v>0</v>
      </c>
      <c r="J110" s="2" t="s">
        <v>43</v>
      </c>
      <c r="L110">
        <v>16762870</v>
      </c>
      <c r="M110" s="2" t="s">
        <v>144</v>
      </c>
      <c r="O110">
        <v>388440</v>
      </c>
      <c r="P110" s="2" t="s">
        <v>64</v>
      </c>
      <c r="R110">
        <v>12482502</v>
      </c>
      <c r="S110" s="2" t="s">
        <v>224</v>
      </c>
      <c r="U110">
        <v>76597</v>
      </c>
      <c r="V110" s="2" t="s">
        <v>132</v>
      </c>
      <c r="W110">
        <v>2000000</v>
      </c>
      <c r="X110">
        <v>666224</v>
      </c>
      <c r="Y110" s="2" t="s">
        <v>78</v>
      </c>
      <c r="Z110">
        <v>2400000</v>
      </c>
      <c r="AA110">
        <v>809762</v>
      </c>
      <c r="AB110" s="2" t="s">
        <v>209</v>
      </c>
      <c r="AC110">
        <v>1000000</v>
      </c>
      <c r="AD110">
        <v>45590</v>
      </c>
      <c r="AE110" s="2" t="s">
        <v>104</v>
      </c>
      <c r="AI110">
        <v>1100000</v>
      </c>
      <c r="AJ110">
        <v>347833</v>
      </c>
      <c r="AK110" s="2" t="s">
        <v>248</v>
      </c>
      <c r="AL110">
        <v>15000000</v>
      </c>
      <c r="AM110">
        <v>1472736</v>
      </c>
      <c r="AN110" s="2" t="s">
        <v>101</v>
      </c>
      <c r="AR110">
        <v>9500000</v>
      </c>
      <c r="AS110">
        <v>1548408</v>
      </c>
      <c r="AT110" s="2" t="s">
        <v>270</v>
      </c>
      <c r="AU110">
        <v>3200000</v>
      </c>
      <c r="AV110">
        <v>3835036</v>
      </c>
      <c r="AW110" s="2" t="s">
        <v>397</v>
      </c>
      <c r="AX110">
        <v>0</v>
      </c>
      <c r="AY110">
        <v>1945387</v>
      </c>
      <c r="AZ110" s="2" t="s">
        <v>43</v>
      </c>
      <c r="BE110">
        <v>0</v>
      </c>
      <c r="BF110" s="2" t="s">
        <v>43</v>
      </c>
      <c r="BH110">
        <v>0</v>
      </c>
      <c r="BI110" s="2" t="s">
        <v>43</v>
      </c>
      <c r="BK110">
        <v>218515</v>
      </c>
      <c r="BL110" s="2" t="s">
        <v>43</v>
      </c>
      <c r="BM110">
        <v>1900000</v>
      </c>
      <c r="BN110">
        <v>741310</v>
      </c>
      <c r="BO110" s="2" t="s">
        <v>86</v>
      </c>
      <c r="BP110">
        <v>59000000</v>
      </c>
      <c r="BQ110">
        <v>41341210</v>
      </c>
      <c r="BR110" t="str">
        <f>IFERROR(BQ110*100/BP110,0)</f>
        <v>0</v>
      </c>
    </row>
    <row r="111" spans="1:86">
      <c r="A111" s="3"/>
      <c r="B111" s="3"/>
      <c r="C111" s="3" t="s">
        <v>365</v>
      </c>
      <c r="D111">
        <v>76000000</v>
      </c>
      <c r="F111">
        <v>109788</v>
      </c>
      <c r="I111">
        <v>594000</v>
      </c>
      <c r="L111">
        <v>0</v>
      </c>
      <c r="O111">
        <v>0</v>
      </c>
      <c r="R111">
        <v>40654337</v>
      </c>
      <c r="U111">
        <v>0</v>
      </c>
      <c r="X111">
        <v>0</v>
      </c>
      <c r="AA111">
        <v>2659562</v>
      </c>
      <c r="AD111">
        <v>1336262</v>
      </c>
      <c r="AJ111">
        <v>0</v>
      </c>
      <c r="AM111">
        <v>9845308</v>
      </c>
      <c r="AS111">
        <v>11973173</v>
      </c>
      <c r="AV111">
        <v>5482968</v>
      </c>
      <c r="AY111">
        <v>9484106</v>
      </c>
      <c r="BE111">
        <v>0</v>
      </c>
      <c r="BH111">
        <v>0</v>
      </c>
      <c r="BK111">
        <v>268801</v>
      </c>
      <c r="BN111">
        <v>167575</v>
      </c>
      <c r="BP111">
        <v>76000000</v>
      </c>
      <c r="BQ111">
        <v>82575880</v>
      </c>
      <c r="BR111" t="str">
        <f>IFERROR(BQ111*100/BP111,0)</f>
        <v>0</v>
      </c>
    </row>
    <row r="112" spans="1:86">
      <c r="A112" s="3"/>
      <c r="B112" s="3"/>
      <c r="C112" s="3" t="s">
        <v>398</v>
      </c>
      <c r="D112" s="3">
        <v>135000000</v>
      </c>
      <c r="E112" s="3">
        <v>140476</v>
      </c>
      <c r="F112" s="3">
        <v>109788</v>
      </c>
      <c r="G112" s="5" t="s">
        <v>219</v>
      </c>
      <c r="H112" s="3">
        <v>93650</v>
      </c>
      <c r="I112" s="3">
        <v>594000</v>
      </c>
      <c r="J112" s="5" t="s">
        <v>399</v>
      </c>
      <c r="K112" s="3">
        <v>29099057</v>
      </c>
      <c r="L112" s="3">
        <v>16762870</v>
      </c>
      <c r="M112" s="5" t="s">
        <v>144</v>
      </c>
      <c r="N112" s="3">
        <v>930654</v>
      </c>
      <c r="O112" s="3">
        <v>388440</v>
      </c>
      <c r="P112" s="5" t="s">
        <v>64</v>
      </c>
      <c r="Q112" s="3">
        <v>12885763</v>
      </c>
      <c r="R112" s="3">
        <v>53136839</v>
      </c>
      <c r="S112" s="5" t="s">
        <v>383</v>
      </c>
      <c r="T112" s="3">
        <v>526785</v>
      </c>
      <c r="U112" s="3">
        <v>76597</v>
      </c>
      <c r="V112" s="5" t="s">
        <v>132</v>
      </c>
      <c r="W112" s="3">
        <v>2000000</v>
      </c>
      <c r="X112" s="3">
        <v>666224</v>
      </c>
      <c r="Y112" s="5" t="s">
        <v>78</v>
      </c>
      <c r="Z112" s="3">
        <v>2400000</v>
      </c>
      <c r="AA112" s="3">
        <v>3469324</v>
      </c>
      <c r="AB112" s="5" t="s">
        <v>60</v>
      </c>
      <c r="AC112" s="3">
        <v>1000000</v>
      </c>
      <c r="AD112" s="3">
        <v>1381852</v>
      </c>
      <c r="AE112" s="5" t="s">
        <v>400</v>
      </c>
      <c r="AF112" s="3"/>
      <c r="AG112" s="3"/>
      <c r="AH112" s="3"/>
      <c r="AI112" s="3">
        <v>1100000</v>
      </c>
      <c r="AJ112" s="3">
        <v>347833</v>
      </c>
      <c r="AK112" s="5" t="s">
        <v>248</v>
      </c>
      <c r="AL112" s="3">
        <v>15000000</v>
      </c>
      <c r="AM112" s="3">
        <v>11318044</v>
      </c>
      <c r="AN112" s="5" t="s">
        <v>76</v>
      </c>
      <c r="AO112" s="3"/>
      <c r="AP112" s="3"/>
      <c r="AQ112" s="3"/>
      <c r="AR112" s="3">
        <v>9500000</v>
      </c>
      <c r="AS112" s="3">
        <v>13521581</v>
      </c>
      <c r="AT112" s="5" t="s">
        <v>386</v>
      </c>
      <c r="AU112" s="3">
        <v>3200000</v>
      </c>
      <c r="AV112" s="3">
        <v>3835036</v>
      </c>
      <c r="AW112" s="5" t="s">
        <v>397</v>
      </c>
      <c r="AX112" s="3">
        <v>0</v>
      </c>
      <c r="AY112" s="3">
        <v>11429493</v>
      </c>
      <c r="AZ112" s="5" t="s">
        <v>43</v>
      </c>
      <c r="BA112" s="3"/>
      <c r="BB112" s="3"/>
      <c r="BC112" s="3"/>
      <c r="BD112" s="3">
        <v>0</v>
      </c>
      <c r="BE112" s="3">
        <v>0</v>
      </c>
      <c r="BF112" s="5" t="s">
        <v>43</v>
      </c>
      <c r="BG112" s="3">
        <v>0</v>
      </c>
      <c r="BH112" s="3">
        <v>0</v>
      </c>
      <c r="BI112" s="5" t="s">
        <v>43</v>
      </c>
      <c r="BJ112" s="3">
        <v>0</v>
      </c>
      <c r="BK112" s="3">
        <v>487316</v>
      </c>
      <c r="BL112" s="5" t="s">
        <v>43</v>
      </c>
      <c r="BM112" s="3">
        <v>1900000</v>
      </c>
      <c r="BN112" s="3">
        <v>908885</v>
      </c>
      <c r="BO112" s="5" t="s">
        <v>81</v>
      </c>
      <c r="BP112" s="3">
        <v>135000000</v>
      </c>
      <c r="BQ112" s="3" t="str">
        <f>BQ111+BQ110</f>
        <v>0</v>
      </c>
      <c r="BR112" s="3" t="str">
        <f>IFERROR(BQ112*100/BP112,0)</f>
        <v>0</v>
      </c>
      <c r="BU112">
        <v>1109173</v>
      </c>
      <c r="BV112">
        <v>27296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D112">
        <v>0</v>
      </c>
      <c r="CE112">
        <v>0</v>
      </c>
      <c r="CF112" t="str">
        <f>BQ112-BP112</f>
        <v>0</v>
      </c>
      <c r="CG112" t="str">
        <f>CE82-BW82+BZ82</f>
        <v>0</v>
      </c>
      <c r="CH112" t="str">
        <f>IFERROR(CE112*100/BP112,0)</f>
        <v>0</v>
      </c>
    </row>
    <row r="113" spans="1:86">
      <c r="A113" s="3"/>
    </row>
    <row r="114" spans="1:86">
      <c r="A114" s="3"/>
      <c r="B114" s="5" t="s">
        <v>401</v>
      </c>
      <c r="C114" s="3" t="s">
        <v>364</v>
      </c>
      <c r="D114">
        <v>37000000</v>
      </c>
      <c r="F114">
        <v>19386</v>
      </c>
      <c r="G114" s="2" t="s">
        <v>173</v>
      </c>
      <c r="I114">
        <v>15000</v>
      </c>
      <c r="J114" s="2" t="s">
        <v>330</v>
      </c>
      <c r="L114">
        <v>14135829</v>
      </c>
      <c r="M114" s="2" t="s">
        <v>232</v>
      </c>
      <c r="O114">
        <v>386328</v>
      </c>
      <c r="P114" s="2" t="s">
        <v>67</v>
      </c>
      <c r="R114">
        <v>5539413</v>
      </c>
      <c r="S114" s="2" t="s">
        <v>143</v>
      </c>
      <c r="U114">
        <v>0</v>
      </c>
      <c r="V114" s="2" t="s">
        <v>43</v>
      </c>
      <c r="W114">
        <v>600000</v>
      </c>
      <c r="X114">
        <v>162055</v>
      </c>
      <c r="Y114" s="2" t="s">
        <v>210</v>
      </c>
      <c r="Z114">
        <v>900000</v>
      </c>
      <c r="AA114">
        <v>121990</v>
      </c>
      <c r="AB114" s="2" t="s">
        <v>236</v>
      </c>
      <c r="AC114">
        <v>800000</v>
      </c>
      <c r="AD114">
        <v>37064</v>
      </c>
      <c r="AE114" s="2" t="s">
        <v>104</v>
      </c>
      <c r="AI114">
        <v>900000</v>
      </c>
      <c r="AJ114">
        <v>1045524</v>
      </c>
      <c r="AK114" s="2" t="s">
        <v>73</v>
      </c>
      <c r="AL114">
        <v>2300000</v>
      </c>
      <c r="AM114">
        <v>1768381</v>
      </c>
      <c r="AN114" s="2" t="s">
        <v>232</v>
      </c>
      <c r="AR114">
        <v>2700000</v>
      </c>
      <c r="AS114">
        <v>1204041</v>
      </c>
      <c r="AT114" s="2" t="s">
        <v>118</v>
      </c>
      <c r="AU114">
        <v>2000000</v>
      </c>
      <c r="AV114">
        <v>1692792</v>
      </c>
      <c r="AW114" s="2" t="s">
        <v>102</v>
      </c>
      <c r="AX114">
        <v>0</v>
      </c>
      <c r="AY114">
        <v>831664</v>
      </c>
      <c r="AZ114" s="2" t="s">
        <v>43</v>
      </c>
      <c r="BE114">
        <v>0</v>
      </c>
      <c r="BF114" s="2" t="s">
        <v>43</v>
      </c>
      <c r="BH114">
        <v>0</v>
      </c>
      <c r="BI114" s="2" t="s">
        <v>43</v>
      </c>
      <c r="BK114">
        <v>0</v>
      </c>
      <c r="BL114" s="2" t="s">
        <v>43</v>
      </c>
      <c r="BM114">
        <v>2300000</v>
      </c>
      <c r="BN114">
        <v>87300</v>
      </c>
      <c r="BO114" s="2" t="s">
        <v>205</v>
      </c>
      <c r="BP114">
        <v>37000000</v>
      </c>
      <c r="BQ114">
        <v>27046767</v>
      </c>
      <c r="BR114" t="str">
        <f>IFERROR(BQ114*100/BP114,0)</f>
        <v>0</v>
      </c>
    </row>
    <row r="115" spans="1:86">
      <c r="A115" s="3"/>
      <c r="B115" s="3"/>
      <c r="C115" s="3" t="s">
        <v>365</v>
      </c>
      <c r="D115">
        <v>29000000</v>
      </c>
      <c r="F115">
        <v>0</v>
      </c>
      <c r="I115">
        <v>0</v>
      </c>
      <c r="L115">
        <v>0</v>
      </c>
      <c r="O115">
        <v>0</v>
      </c>
      <c r="R115">
        <v>17801229</v>
      </c>
      <c r="U115">
        <v>0</v>
      </c>
      <c r="X115">
        <v>519039</v>
      </c>
      <c r="AA115">
        <v>832188</v>
      </c>
      <c r="AD115">
        <v>396794</v>
      </c>
      <c r="AJ115">
        <v>399744</v>
      </c>
      <c r="AM115">
        <v>3339706</v>
      </c>
      <c r="AS115">
        <v>1737800</v>
      </c>
      <c r="AV115">
        <v>1202438</v>
      </c>
      <c r="AY115">
        <v>7860208</v>
      </c>
      <c r="BE115">
        <v>0</v>
      </c>
      <c r="BH115">
        <v>0</v>
      </c>
      <c r="BK115">
        <v>0</v>
      </c>
      <c r="BN115">
        <v>294047</v>
      </c>
      <c r="BP115">
        <v>29000000</v>
      </c>
      <c r="BQ115">
        <v>34383193</v>
      </c>
      <c r="BR115" t="str">
        <f>IFERROR(BQ115*100/BP115,0)</f>
        <v>0</v>
      </c>
    </row>
    <row r="116" spans="1:86">
      <c r="A116" s="3"/>
      <c r="B116" s="3"/>
      <c r="C116" s="3" t="s">
        <v>402</v>
      </c>
      <c r="D116" s="3">
        <v>66000000</v>
      </c>
      <c r="E116" s="3">
        <v>88095</v>
      </c>
      <c r="F116" s="3">
        <v>19386</v>
      </c>
      <c r="G116" s="5" t="s">
        <v>173</v>
      </c>
      <c r="H116" s="3">
        <v>58730</v>
      </c>
      <c r="I116" s="3">
        <v>15000</v>
      </c>
      <c r="J116" s="5" t="s">
        <v>330</v>
      </c>
      <c r="K116" s="3">
        <v>18248561</v>
      </c>
      <c r="L116" s="3">
        <v>14135829</v>
      </c>
      <c r="M116" s="5" t="s">
        <v>232</v>
      </c>
      <c r="N116" s="3">
        <v>583630</v>
      </c>
      <c r="O116" s="3">
        <v>386328</v>
      </c>
      <c r="P116" s="5" t="s">
        <v>67</v>
      </c>
      <c r="Q116" s="3">
        <v>8080902</v>
      </c>
      <c r="R116" s="3">
        <v>23340642</v>
      </c>
      <c r="S116" s="5" t="s">
        <v>403</v>
      </c>
      <c r="T116" s="3">
        <v>330357</v>
      </c>
      <c r="U116" s="3">
        <v>0</v>
      </c>
      <c r="V116" s="5" t="s">
        <v>43</v>
      </c>
      <c r="W116" s="3">
        <v>600000</v>
      </c>
      <c r="X116" s="3">
        <v>681094</v>
      </c>
      <c r="Y116" s="5" t="s">
        <v>213</v>
      </c>
      <c r="Z116" s="3">
        <v>900000</v>
      </c>
      <c r="AA116" s="3">
        <v>954178</v>
      </c>
      <c r="AB116" s="5" t="s">
        <v>195</v>
      </c>
      <c r="AC116" s="3">
        <v>800000</v>
      </c>
      <c r="AD116" s="3">
        <v>433858</v>
      </c>
      <c r="AE116" s="5" t="s">
        <v>95</v>
      </c>
      <c r="AF116" s="3"/>
      <c r="AG116" s="3"/>
      <c r="AH116" s="3"/>
      <c r="AI116" s="3">
        <v>900000</v>
      </c>
      <c r="AJ116" s="3">
        <v>1445268</v>
      </c>
      <c r="AK116" s="5" t="s">
        <v>306</v>
      </c>
      <c r="AL116" s="3">
        <v>2300000</v>
      </c>
      <c r="AM116" s="3">
        <v>5108087</v>
      </c>
      <c r="AN116" s="5" t="s">
        <v>385</v>
      </c>
      <c r="AO116" s="3"/>
      <c r="AP116" s="3"/>
      <c r="AQ116" s="3"/>
      <c r="AR116" s="3">
        <v>2700000</v>
      </c>
      <c r="AS116" s="3">
        <v>2941841</v>
      </c>
      <c r="AT116" s="5" t="s">
        <v>72</v>
      </c>
      <c r="AU116" s="3">
        <v>2000000</v>
      </c>
      <c r="AV116" s="3">
        <v>1692792</v>
      </c>
      <c r="AW116" s="5" t="s">
        <v>102</v>
      </c>
      <c r="AX116" s="3">
        <v>0</v>
      </c>
      <c r="AY116" s="3">
        <v>8691872</v>
      </c>
      <c r="AZ116" s="5" t="s">
        <v>43</v>
      </c>
      <c r="BA116" s="3"/>
      <c r="BB116" s="3"/>
      <c r="BC116" s="3"/>
      <c r="BD116" s="3">
        <v>0</v>
      </c>
      <c r="BE116" s="3">
        <v>0</v>
      </c>
      <c r="BF116" s="5" t="s">
        <v>43</v>
      </c>
      <c r="BG116" s="3">
        <v>0</v>
      </c>
      <c r="BH116" s="3">
        <v>0</v>
      </c>
      <c r="BI116" s="5" t="s">
        <v>43</v>
      </c>
      <c r="BJ116" s="3">
        <v>0</v>
      </c>
      <c r="BK116" s="3">
        <v>0</v>
      </c>
      <c r="BL116" s="5" t="s">
        <v>43</v>
      </c>
      <c r="BM116" s="3">
        <v>2300000</v>
      </c>
      <c r="BN116" s="3">
        <v>381347</v>
      </c>
      <c r="BO116" s="5" t="s">
        <v>137</v>
      </c>
      <c r="BP116" s="3">
        <v>66000000</v>
      </c>
      <c r="BQ116" s="3" t="str">
        <f>BQ115+BQ114</f>
        <v>0</v>
      </c>
      <c r="BR116" s="3" t="str">
        <f>IFERROR(BQ116*100/BP116,0)</f>
        <v>0</v>
      </c>
      <c r="BU116">
        <v>6639109</v>
      </c>
      <c r="BV116">
        <v>859387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D116">
        <v>0</v>
      </c>
      <c r="CE116">
        <v>0</v>
      </c>
      <c r="CF116" t="str">
        <f>BQ116-BP116</f>
        <v>0</v>
      </c>
      <c r="CG116" t="str">
        <f>CE82-BW82+BZ82</f>
        <v>0</v>
      </c>
      <c r="CH116" t="str">
        <f>IFERROR(CE116*100/BP116,0)</f>
        <v>0</v>
      </c>
    </row>
    <row r="117" spans="1:86">
      <c r="A117" s="3"/>
    </row>
    <row r="118" spans="1:86">
      <c r="A118" s="3"/>
      <c r="B118" s="5" t="s">
        <v>404</v>
      </c>
      <c r="C118" s="3" t="s">
        <v>364</v>
      </c>
      <c r="D118">
        <v>52000000</v>
      </c>
      <c r="F118">
        <v>0</v>
      </c>
      <c r="G118" s="2" t="s">
        <v>43</v>
      </c>
      <c r="I118">
        <v>84400</v>
      </c>
      <c r="J118" s="2" t="s">
        <v>229</v>
      </c>
      <c r="L118">
        <v>19351238</v>
      </c>
      <c r="M118" s="2" t="s">
        <v>76</v>
      </c>
      <c r="O118">
        <v>143273</v>
      </c>
      <c r="P118" s="2" t="s">
        <v>137</v>
      </c>
      <c r="R118">
        <v>8018565</v>
      </c>
      <c r="S118" s="2" t="s">
        <v>91</v>
      </c>
      <c r="U118">
        <v>44280</v>
      </c>
      <c r="V118" s="2" t="s">
        <v>101</v>
      </c>
      <c r="W118">
        <v>1800000</v>
      </c>
      <c r="X118">
        <v>756389</v>
      </c>
      <c r="Y118" s="2" t="s">
        <v>64</v>
      </c>
      <c r="Z118">
        <v>1100000</v>
      </c>
      <c r="AA118">
        <v>666937</v>
      </c>
      <c r="AB118" s="2" t="s">
        <v>87</v>
      </c>
      <c r="AC118">
        <v>1100000</v>
      </c>
      <c r="AD118">
        <v>31999</v>
      </c>
      <c r="AE118" s="2" t="s">
        <v>136</v>
      </c>
      <c r="AI118">
        <v>1000000</v>
      </c>
      <c r="AJ118">
        <v>1631667</v>
      </c>
      <c r="AK118" s="2" t="s">
        <v>376</v>
      </c>
      <c r="AL118">
        <v>6300000</v>
      </c>
      <c r="AM118">
        <v>2138744</v>
      </c>
      <c r="AN118" s="2" t="s">
        <v>209</v>
      </c>
      <c r="AR118">
        <v>10600000</v>
      </c>
      <c r="AS118">
        <v>6243480</v>
      </c>
      <c r="AT118" s="2" t="s">
        <v>71</v>
      </c>
      <c r="AU118">
        <v>4900000</v>
      </c>
      <c r="AV118">
        <v>4965745</v>
      </c>
      <c r="AW118" s="2" t="s">
        <v>242</v>
      </c>
      <c r="AX118">
        <v>0</v>
      </c>
      <c r="AY118">
        <v>1062921</v>
      </c>
      <c r="AZ118" s="2" t="s">
        <v>43</v>
      </c>
      <c r="BE118">
        <v>0</v>
      </c>
      <c r="BF118" s="2" t="s">
        <v>43</v>
      </c>
      <c r="BH118">
        <v>0</v>
      </c>
      <c r="BI118" s="2" t="s">
        <v>43</v>
      </c>
      <c r="BK118">
        <v>210110</v>
      </c>
      <c r="BL118" s="2" t="s">
        <v>43</v>
      </c>
      <c r="BM118">
        <v>1700000</v>
      </c>
      <c r="BN118">
        <v>516083</v>
      </c>
      <c r="BO118" s="2" t="s">
        <v>100</v>
      </c>
      <c r="BP118">
        <v>52000000</v>
      </c>
      <c r="BQ118">
        <v>45865831</v>
      </c>
      <c r="BR118" t="str">
        <f>IFERROR(BQ118*100/BP118,0)</f>
        <v>0</v>
      </c>
    </row>
    <row r="119" spans="1:86">
      <c r="A119" s="3"/>
      <c r="B119" s="3"/>
      <c r="C119" s="3" t="s">
        <v>365</v>
      </c>
      <c r="D119">
        <v>50000000</v>
      </c>
      <c r="F119">
        <v>0</v>
      </c>
      <c r="I119">
        <v>87488</v>
      </c>
      <c r="L119">
        <v>0</v>
      </c>
      <c r="O119">
        <v>0</v>
      </c>
      <c r="R119">
        <v>13703690</v>
      </c>
      <c r="U119">
        <v>0</v>
      </c>
      <c r="X119">
        <v>386455</v>
      </c>
      <c r="AA119">
        <v>1528149</v>
      </c>
      <c r="AD119">
        <v>1157708</v>
      </c>
      <c r="AJ119">
        <v>23580</v>
      </c>
      <c r="AM119">
        <v>6398705</v>
      </c>
      <c r="AS119">
        <v>9922724</v>
      </c>
      <c r="AV119">
        <v>776271</v>
      </c>
      <c r="AY119">
        <v>1889633</v>
      </c>
      <c r="BE119">
        <v>0</v>
      </c>
      <c r="BH119">
        <v>0</v>
      </c>
      <c r="BK119">
        <v>12811</v>
      </c>
      <c r="BN119">
        <v>796550</v>
      </c>
      <c r="BP119">
        <v>50000000</v>
      </c>
      <c r="BQ119">
        <v>36683764</v>
      </c>
      <c r="BR119" t="str">
        <f>IFERROR(BQ119*100/BP119,0)</f>
        <v>0</v>
      </c>
    </row>
    <row r="120" spans="1:86">
      <c r="A120" s="3"/>
      <c r="B120" s="3"/>
      <c r="C120" s="3" t="s">
        <v>405</v>
      </c>
      <c r="D120" s="3">
        <v>102000000</v>
      </c>
      <c r="E120" s="3">
        <v>123809</v>
      </c>
      <c r="F120" s="3">
        <v>0</v>
      </c>
      <c r="G120" s="5" t="s">
        <v>43</v>
      </c>
      <c r="H120" s="3">
        <v>82539</v>
      </c>
      <c r="I120" s="3">
        <v>171888</v>
      </c>
      <c r="J120" s="5" t="s">
        <v>304</v>
      </c>
      <c r="K120" s="3">
        <v>25646626</v>
      </c>
      <c r="L120" s="3">
        <v>19351238</v>
      </c>
      <c r="M120" s="5" t="s">
        <v>76</v>
      </c>
      <c r="N120" s="3">
        <v>820238</v>
      </c>
      <c r="O120" s="3">
        <v>143273</v>
      </c>
      <c r="P120" s="5" t="s">
        <v>137</v>
      </c>
      <c r="Q120" s="3">
        <v>11356944</v>
      </c>
      <c r="R120" s="3">
        <v>21722255</v>
      </c>
      <c r="S120" s="5" t="s">
        <v>406</v>
      </c>
      <c r="T120" s="3">
        <v>464285</v>
      </c>
      <c r="U120" s="3">
        <v>44280</v>
      </c>
      <c r="V120" s="5" t="s">
        <v>101</v>
      </c>
      <c r="W120" s="3">
        <v>1800000</v>
      </c>
      <c r="X120" s="3">
        <v>1142844</v>
      </c>
      <c r="Y120" s="5" t="s">
        <v>52</v>
      </c>
      <c r="Z120" s="3">
        <v>1100000</v>
      </c>
      <c r="AA120" s="3">
        <v>2195086</v>
      </c>
      <c r="AB120" s="5" t="s">
        <v>407</v>
      </c>
      <c r="AC120" s="3">
        <v>1100000</v>
      </c>
      <c r="AD120" s="3">
        <v>1189707</v>
      </c>
      <c r="AE120" s="5" t="s">
        <v>241</v>
      </c>
      <c r="AF120" s="3"/>
      <c r="AG120" s="3"/>
      <c r="AH120" s="3"/>
      <c r="AI120" s="3">
        <v>1000000</v>
      </c>
      <c r="AJ120" s="3">
        <v>1655247</v>
      </c>
      <c r="AK120" s="5" t="s">
        <v>110</v>
      </c>
      <c r="AL120" s="3">
        <v>6300000</v>
      </c>
      <c r="AM120" s="3">
        <v>8537449</v>
      </c>
      <c r="AN120" s="5" t="s">
        <v>408</v>
      </c>
      <c r="AO120" s="3"/>
      <c r="AP120" s="3"/>
      <c r="AQ120" s="3"/>
      <c r="AR120" s="3">
        <v>10600000</v>
      </c>
      <c r="AS120" s="3">
        <v>16166204</v>
      </c>
      <c r="AT120" s="5" t="s">
        <v>409</v>
      </c>
      <c r="AU120" s="3">
        <v>4900000</v>
      </c>
      <c r="AV120" s="3">
        <v>4965745</v>
      </c>
      <c r="AW120" s="5" t="s">
        <v>242</v>
      </c>
      <c r="AX120" s="3">
        <v>0</v>
      </c>
      <c r="AY120" s="3">
        <v>2952554</v>
      </c>
      <c r="AZ120" s="5" t="s">
        <v>43</v>
      </c>
      <c r="BA120" s="3"/>
      <c r="BB120" s="3"/>
      <c r="BC120" s="3"/>
      <c r="BD120" s="3">
        <v>0</v>
      </c>
      <c r="BE120" s="3">
        <v>0</v>
      </c>
      <c r="BF120" s="5" t="s">
        <v>43</v>
      </c>
      <c r="BG120" s="3">
        <v>0</v>
      </c>
      <c r="BH120" s="3">
        <v>0</v>
      </c>
      <c r="BI120" s="5" t="s">
        <v>43</v>
      </c>
      <c r="BJ120" s="3">
        <v>0</v>
      </c>
      <c r="BK120" s="3">
        <v>222921</v>
      </c>
      <c r="BL120" s="5" t="s">
        <v>43</v>
      </c>
      <c r="BM120" s="3">
        <v>1700000</v>
      </c>
      <c r="BN120" s="3">
        <v>1312633</v>
      </c>
      <c r="BO120" s="5" t="s">
        <v>232</v>
      </c>
      <c r="BP120" s="3">
        <v>102000000</v>
      </c>
      <c r="BQ120" s="3" t="str">
        <f>BQ119+BQ118</f>
        <v>0</v>
      </c>
      <c r="BR120" s="3" t="str">
        <f>IFERROR(BQ120*100/BP120,0)</f>
        <v>0</v>
      </c>
      <c r="BU120">
        <v>8724917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D120">
        <v>0</v>
      </c>
      <c r="CE120">
        <v>0</v>
      </c>
      <c r="CF120" t="str">
        <f>BQ120-BP120</f>
        <v>0</v>
      </c>
      <c r="CG120" t="str">
        <f>CE82-BW82+BZ82</f>
        <v>0</v>
      </c>
      <c r="CH120" t="str">
        <f>IFERROR(CE120*100/BP120,0)</f>
        <v>0</v>
      </c>
    </row>
    <row r="121" spans="1:86">
      <c r="A121" s="3"/>
    </row>
    <row r="122" spans="1:86">
      <c r="A122" s="3"/>
      <c r="B122" s="5" t="s">
        <v>410</v>
      </c>
      <c r="C122" s="3" t="s">
        <v>364</v>
      </c>
      <c r="D122">
        <v>45000000</v>
      </c>
      <c r="F122">
        <v>0</v>
      </c>
      <c r="G122" s="2" t="s">
        <v>43</v>
      </c>
      <c r="I122">
        <v>16900</v>
      </c>
      <c r="J122" s="2" t="s">
        <v>411</v>
      </c>
      <c r="L122">
        <v>21117509</v>
      </c>
      <c r="M122" s="2" t="s">
        <v>172</v>
      </c>
      <c r="O122">
        <v>899697</v>
      </c>
      <c r="P122" s="2" t="s">
        <v>59</v>
      </c>
      <c r="R122">
        <v>4547513</v>
      </c>
      <c r="S122" s="2" t="s">
        <v>133</v>
      </c>
      <c r="U122">
        <v>134956</v>
      </c>
      <c r="V122" s="2" t="s">
        <v>209</v>
      </c>
      <c r="W122">
        <v>1300000</v>
      </c>
      <c r="X122">
        <v>228952</v>
      </c>
      <c r="Y122" s="2" t="s">
        <v>58</v>
      </c>
      <c r="Z122">
        <v>1100000</v>
      </c>
      <c r="AA122">
        <v>446001</v>
      </c>
      <c r="AB122" s="2" t="s">
        <v>171</v>
      </c>
      <c r="AC122">
        <v>500000</v>
      </c>
      <c r="AD122">
        <v>0</v>
      </c>
      <c r="AE122" s="2" t="s">
        <v>43</v>
      </c>
      <c r="AI122">
        <v>1400000</v>
      </c>
      <c r="AJ122">
        <v>357869</v>
      </c>
      <c r="AK122" s="2" t="s">
        <v>330</v>
      </c>
      <c r="AL122">
        <v>5900000</v>
      </c>
      <c r="AM122">
        <v>466379</v>
      </c>
      <c r="AN122" s="2" t="s">
        <v>208</v>
      </c>
      <c r="AR122">
        <v>8800000</v>
      </c>
      <c r="AS122">
        <v>292213</v>
      </c>
      <c r="AT122" s="2" t="s">
        <v>136</v>
      </c>
      <c r="AU122">
        <v>3200000</v>
      </c>
      <c r="AV122">
        <v>1620033</v>
      </c>
      <c r="AW122" s="2" t="s">
        <v>96</v>
      </c>
      <c r="AX122">
        <v>0</v>
      </c>
      <c r="AY122">
        <v>2548515</v>
      </c>
      <c r="AZ122" s="2" t="s">
        <v>43</v>
      </c>
      <c r="BE122">
        <v>0</v>
      </c>
      <c r="BF122" s="2" t="s">
        <v>43</v>
      </c>
      <c r="BH122">
        <v>0</v>
      </c>
      <c r="BI122" s="2" t="s">
        <v>43</v>
      </c>
      <c r="BK122">
        <v>0</v>
      </c>
      <c r="BL122" s="2" t="s">
        <v>43</v>
      </c>
      <c r="BM122">
        <v>1300000</v>
      </c>
      <c r="BN122">
        <v>19900</v>
      </c>
      <c r="BO122" s="2" t="s">
        <v>97</v>
      </c>
      <c r="BP122">
        <v>45000000</v>
      </c>
      <c r="BQ122">
        <v>32696437</v>
      </c>
      <c r="BR122" t="str">
        <f>IFERROR(BQ122*100/BP122,0)</f>
        <v>0</v>
      </c>
    </row>
    <row r="123" spans="1:86">
      <c r="A123" s="3"/>
      <c r="B123" s="3"/>
      <c r="C123" s="3" t="s">
        <v>365</v>
      </c>
      <c r="D123">
        <v>67000000</v>
      </c>
      <c r="F123">
        <v>125984</v>
      </c>
      <c r="I123">
        <v>24000</v>
      </c>
      <c r="L123">
        <v>0</v>
      </c>
      <c r="O123">
        <v>0</v>
      </c>
      <c r="R123">
        <v>42456480</v>
      </c>
      <c r="U123">
        <v>0</v>
      </c>
      <c r="X123">
        <v>519741</v>
      </c>
      <c r="AA123">
        <v>587641</v>
      </c>
      <c r="AD123">
        <v>0</v>
      </c>
      <c r="AJ123">
        <v>125257</v>
      </c>
      <c r="AM123">
        <v>2979131</v>
      </c>
      <c r="AS123">
        <v>5715850</v>
      </c>
      <c r="AV123">
        <v>2858089</v>
      </c>
      <c r="AY123">
        <v>8508825</v>
      </c>
      <c r="BE123">
        <v>0</v>
      </c>
      <c r="BH123">
        <v>0</v>
      </c>
      <c r="BK123">
        <v>42705</v>
      </c>
      <c r="BN123">
        <v>690614</v>
      </c>
      <c r="BP123">
        <v>67000000</v>
      </c>
      <c r="BQ123">
        <v>64634317</v>
      </c>
      <c r="BR123" t="str">
        <f>IFERROR(BQ123*100/BP123,0)</f>
        <v>0</v>
      </c>
    </row>
    <row r="124" spans="1:86">
      <c r="A124" s="3"/>
      <c r="B124" s="3"/>
      <c r="C124" s="3" t="s">
        <v>412</v>
      </c>
      <c r="D124" s="3">
        <v>112000000</v>
      </c>
      <c r="E124" s="3">
        <v>107142</v>
      </c>
      <c r="F124" s="3">
        <v>125984</v>
      </c>
      <c r="G124" s="5" t="s">
        <v>413</v>
      </c>
      <c r="H124" s="3">
        <v>71428</v>
      </c>
      <c r="I124" s="3">
        <v>40900</v>
      </c>
      <c r="J124" s="5" t="s">
        <v>414</v>
      </c>
      <c r="K124" s="3">
        <v>22194196</v>
      </c>
      <c r="L124" s="3">
        <v>21117509</v>
      </c>
      <c r="M124" s="5" t="s">
        <v>172</v>
      </c>
      <c r="N124" s="3">
        <v>709821</v>
      </c>
      <c r="O124" s="3">
        <v>899697</v>
      </c>
      <c r="P124" s="5" t="s">
        <v>59</v>
      </c>
      <c r="Q124" s="3">
        <v>9828125</v>
      </c>
      <c r="R124" s="3">
        <v>47003993</v>
      </c>
      <c r="S124" s="5" t="s">
        <v>415</v>
      </c>
      <c r="T124" s="3">
        <v>401785</v>
      </c>
      <c r="U124" s="3">
        <v>134956</v>
      </c>
      <c r="V124" s="5" t="s">
        <v>209</v>
      </c>
      <c r="W124" s="3">
        <v>1300000</v>
      </c>
      <c r="X124" s="3">
        <v>748693</v>
      </c>
      <c r="Y124" s="5" t="s">
        <v>144</v>
      </c>
      <c r="Z124" s="3">
        <v>1100000</v>
      </c>
      <c r="AA124" s="3">
        <v>1033642</v>
      </c>
      <c r="AB124" s="5" t="s">
        <v>66</v>
      </c>
      <c r="AC124" s="3">
        <v>500000</v>
      </c>
      <c r="AD124" s="3">
        <v>0</v>
      </c>
      <c r="AE124" s="5" t="s">
        <v>43</v>
      </c>
      <c r="AF124" s="3"/>
      <c r="AG124" s="3"/>
      <c r="AH124" s="3"/>
      <c r="AI124" s="3">
        <v>1400000</v>
      </c>
      <c r="AJ124" s="3">
        <v>483126</v>
      </c>
      <c r="AK124" s="5" t="s">
        <v>138</v>
      </c>
      <c r="AL124" s="3">
        <v>5900000</v>
      </c>
      <c r="AM124" s="3">
        <v>3445510</v>
      </c>
      <c r="AN124" s="5" t="s">
        <v>144</v>
      </c>
      <c r="AO124" s="3"/>
      <c r="AP124" s="3"/>
      <c r="AQ124" s="3"/>
      <c r="AR124" s="3">
        <v>8800000</v>
      </c>
      <c r="AS124" s="3">
        <v>6008063</v>
      </c>
      <c r="AT124" s="5" t="s">
        <v>151</v>
      </c>
      <c r="AU124" s="3">
        <v>3200000</v>
      </c>
      <c r="AV124" s="3">
        <v>1620033</v>
      </c>
      <c r="AW124" s="5" t="s">
        <v>96</v>
      </c>
      <c r="AX124" s="3">
        <v>0</v>
      </c>
      <c r="AY124" s="3">
        <v>11057340</v>
      </c>
      <c r="AZ124" s="5" t="s">
        <v>43</v>
      </c>
      <c r="BA124" s="3"/>
      <c r="BB124" s="3"/>
      <c r="BC124" s="3"/>
      <c r="BD124" s="3">
        <v>0</v>
      </c>
      <c r="BE124" s="3">
        <v>0</v>
      </c>
      <c r="BF124" s="5" t="s">
        <v>43</v>
      </c>
      <c r="BG124" s="3">
        <v>0</v>
      </c>
      <c r="BH124" s="3">
        <v>0</v>
      </c>
      <c r="BI124" s="5" t="s">
        <v>43</v>
      </c>
      <c r="BJ124" s="3">
        <v>0</v>
      </c>
      <c r="BK124" s="3">
        <v>42705</v>
      </c>
      <c r="BL124" s="5" t="s">
        <v>43</v>
      </c>
      <c r="BM124" s="3">
        <v>1300000</v>
      </c>
      <c r="BN124" s="3">
        <v>710514</v>
      </c>
      <c r="BO124" s="5" t="s">
        <v>103</v>
      </c>
      <c r="BP124" s="3">
        <v>112000000</v>
      </c>
      <c r="BQ124" s="3" t="str">
        <f>BQ123+BQ122</f>
        <v>0</v>
      </c>
      <c r="BR124" s="3" t="str">
        <f>IFERROR(BQ124*100/BP124,0)</f>
        <v>0</v>
      </c>
      <c r="BU124">
        <v>2080926</v>
      </c>
      <c r="BV124">
        <v>2762437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D124">
        <v>0</v>
      </c>
      <c r="CE124">
        <v>0</v>
      </c>
      <c r="CF124" t="str">
        <f>BQ124-BP124</f>
        <v>0</v>
      </c>
      <c r="CG124" t="str">
        <f>CE82-BW82+BZ82</f>
        <v>0</v>
      </c>
      <c r="CH124" t="str">
        <f>IFERROR(CE124*100/BP124,0)</f>
        <v>0</v>
      </c>
    </row>
    <row r="125" spans="1:86">
      <c r="A125" s="3"/>
    </row>
    <row r="126" spans="1:86">
      <c r="A126" s="3"/>
      <c r="B126" s="5" t="s">
        <v>416</v>
      </c>
      <c r="C126" s="3" t="s">
        <v>364</v>
      </c>
      <c r="D126">
        <v>60000000</v>
      </c>
      <c r="F126">
        <v>0</v>
      </c>
      <c r="G126" s="2" t="s">
        <v>43</v>
      </c>
      <c r="I126">
        <v>2586</v>
      </c>
      <c r="J126" s="2" t="s">
        <v>136</v>
      </c>
      <c r="L126">
        <v>16678882</v>
      </c>
      <c r="M126" s="2" t="s">
        <v>129</v>
      </c>
      <c r="O126">
        <v>324516</v>
      </c>
      <c r="P126" s="2" t="s">
        <v>209</v>
      </c>
      <c r="R126">
        <v>10943568</v>
      </c>
      <c r="S126" s="2" t="s">
        <v>68</v>
      </c>
      <c r="U126">
        <v>254692</v>
      </c>
      <c r="V126" s="2" t="s">
        <v>81</v>
      </c>
      <c r="W126">
        <v>3600000</v>
      </c>
      <c r="X126">
        <v>1131249</v>
      </c>
      <c r="Y126" s="2" t="s">
        <v>93</v>
      </c>
      <c r="Z126">
        <v>2200000</v>
      </c>
      <c r="AA126">
        <v>414808</v>
      </c>
      <c r="AB126" s="2" t="s">
        <v>75</v>
      </c>
      <c r="AC126">
        <v>1600000</v>
      </c>
      <c r="AD126">
        <v>0</v>
      </c>
      <c r="AE126" s="2" t="s">
        <v>43</v>
      </c>
      <c r="AI126">
        <v>2000000</v>
      </c>
      <c r="AJ126">
        <v>448352</v>
      </c>
      <c r="AK126" s="2" t="s">
        <v>173</v>
      </c>
      <c r="AL126">
        <v>8700000</v>
      </c>
      <c r="AM126">
        <v>737304</v>
      </c>
      <c r="AN126" s="2" t="s">
        <v>208</v>
      </c>
      <c r="AR126">
        <v>6100000</v>
      </c>
      <c r="AS126">
        <v>967732</v>
      </c>
      <c r="AT126" s="2" t="s">
        <v>270</v>
      </c>
      <c r="AU126">
        <v>2800000</v>
      </c>
      <c r="AV126">
        <v>2374709</v>
      </c>
      <c r="AW126" s="2" t="s">
        <v>102</v>
      </c>
      <c r="AX126">
        <v>0</v>
      </c>
      <c r="AY126">
        <v>1247376</v>
      </c>
      <c r="AZ126" s="2" t="s">
        <v>43</v>
      </c>
      <c r="BE126">
        <v>0</v>
      </c>
      <c r="BF126" s="2" t="s">
        <v>43</v>
      </c>
      <c r="BH126">
        <v>0</v>
      </c>
      <c r="BI126" s="2" t="s">
        <v>43</v>
      </c>
      <c r="BK126">
        <v>0</v>
      </c>
      <c r="BL126" s="2" t="s">
        <v>43</v>
      </c>
      <c r="BM126">
        <v>1900000</v>
      </c>
      <c r="BN126">
        <v>131500</v>
      </c>
      <c r="BO126" s="2" t="s">
        <v>55</v>
      </c>
      <c r="BP126">
        <v>60000000</v>
      </c>
      <c r="BQ126">
        <v>35657274</v>
      </c>
      <c r="BR126" t="str">
        <f>IFERROR(BQ126*100/BP126,0)</f>
        <v>0</v>
      </c>
    </row>
    <row r="127" spans="1:86">
      <c r="A127" s="3"/>
      <c r="B127" s="3"/>
      <c r="C127" s="3" t="s">
        <v>365</v>
      </c>
      <c r="D127">
        <v>73000000</v>
      </c>
      <c r="F127">
        <v>879298</v>
      </c>
      <c r="I127">
        <v>123000</v>
      </c>
      <c r="L127">
        <v>0</v>
      </c>
      <c r="O127">
        <v>65856</v>
      </c>
      <c r="R127">
        <v>46986204</v>
      </c>
      <c r="U127">
        <v>0</v>
      </c>
      <c r="X127">
        <v>130491</v>
      </c>
      <c r="AA127">
        <v>523762</v>
      </c>
      <c r="AD127">
        <v>913535</v>
      </c>
      <c r="AJ127">
        <v>0</v>
      </c>
      <c r="AM127">
        <v>12801382</v>
      </c>
      <c r="AS127">
        <v>1359115</v>
      </c>
      <c r="AV127">
        <v>6338890</v>
      </c>
      <c r="AY127">
        <v>22366902</v>
      </c>
      <c r="BE127">
        <v>0</v>
      </c>
      <c r="BH127">
        <v>0</v>
      </c>
      <c r="BK127">
        <v>1179979</v>
      </c>
      <c r="BN127">
        <v>662900</v>
      </c>
      <c r="BP127">
        <v>73000000</v>
      </c>
      <c r="BQ127">
        <v>94331314</v>
      </c>
      <c r="BR127" t="str">
        <f>IFERROR(BQ127*100/BP127,0)</f>
        <v>0</v>
      </c>
    </row>
    <row r="128" spans="1:86">
      <c r="A128" s="3"/>
      <c r="B128" s="3"/>
      <c r="C128" s="3" t="s">
        <v>417</v>
      </c>
      <c r="D128" s="3">
        <v>133000000</v>
      </c>
      <c r="E128" s="3">
        <v>142857</v>
      </c>
      <c r="F128" s="3">
        <v>879298</v>
      </c>
      <c r="G128" s="5" t="s">
        <v>418</v>
      </c>
      <c r="H128" s="3">
        <v>95238</v>
      </c>
      <c r="I128" s="3">
        <v>125586</v>
      </c>
      <c r="J128" s="5" t="s">
        <v>164</v>
      </c>
      <c r="K128" s="3">
        <v>29592261</v>
      </c>
      <c r="L128" s="3">
        <v>16678882</v>
      </c>
      <c r="M128" s="5" t="s">
        <v>129</v>
      </c>
      <c r="N128" s="3">
        <v>946428</v>
      </c>
      <c r="O128" s="3">
        <v>390372</v>
      </c>
      <c r="P128" s="5" t="s">
        <v>171</v>
      </c>
      <c r="Q128" s="3">
        <v>13104166</v>
      </c>
      <c r="R128" s="3">
        <v>57929772</v>
      </c>
      <c r="S128" s="5" t="s">
        <v>419</v>
      </c>
      <c r="T128" s="3">
        <v>535714</v>
      </c>
      <c r="U128" s="3">
        <v>254692</v>
      </c>
      <c r="V128" s="5" t="s">
        <v>81</v>
      </c>
      <c r="W128" s="3">
        <v>3600000</v>
      </c>
      <c r="X128" s="3">
        <v>1261740</v>
      </c>
      <c r="Y128" s="5" t="s">
        <v>138</v>
      </c>
      <c r="Z128" s="3">
        <v>2200000</v>
      </c>
      <c r="AA128" s="3">
        <v>938570</v>
      </c>
      <c r="AB128" s="5" t="s">
        <v>182</v>
      </c>
      <c r="AC128" s="3">
        <v>1600000</v>
      </c>
      <c r="AD128" s="3">
        <v>913535</v>
      </c>
      <c r="AE128" s="5" t="s">
        <v>414</v>
      </c>
      <c r="AF128" s="3"/>
      <c r="AG128" s="3"/>
      <c r="AH128" s="3"/>
      <c r="AI128" s="3">
        <v>2000000</v>
      </c>
      <c r="AJ128" s="3">
        <v>448352</v>
      </c>
      <c r="AK128" s="5" t="s">
        <v>173</v>
      </c>
      <c r="AL128" s="3">
        <v>8700000</v>
      </c>
      <c r="AM128" s="3">
        <v>13538686</v>
      </c>
      <c r="AN128" s="5" t="s">
        <v>204</v>
      </c>
      <c r="AO128" s="3"/>
      <c r="AP128" s="3"/>
      <c r="AQ128" s="3"/>
      <c r="AR128" s="3">
        <v>6100000</v>
      </c>
      <c r="AS128" s="3">
        <v>2326847</v>
      </c>
      <c r="AT128" s="5" t="s">
        <v>170</v>
      </c>
      <c r="AU128" s="3">
        <v>2800000</v>
      </c>
      <c r="AV128" s="3">
        <v>2374709</v>
      </c>
      <c r="AW128" s="5" t="s">
        <v>102</v>
      </c>
      <c r="AX128" s="3">
        <v>0</v>
      </c>
      <c r="AY128" s="3">
        <v>23614278</v>
      </c>
      <c r="AZ128" s="5" t="s">
        <v>43</v>
      </c>
      <c r="BA128" s="3"/>
      <c r="BB128" s="3"/>
      <c r="BC128" s="3"/>
      <c r="BD128" s="3">
        <v>0</v>
      </c>
      <c r="BE128" s="3">
        <v>0</v>
      </c>
      <c r="BF128" s="5" t="s">
        <v>43</v>
      </c>
      <c r="BG128" s="3">
        <v>0</v>
      </c>
      <c r="BH128" s="3">
        <v>0</v>
      </c>
      <c r="BI128" s="5" t="s">
        <v>43</v>
      </c>
      <c r="BJ128" s="3">
        <v>0</v>
      </c>
      <c r="BK128" s="3">
        <v>1179979</v>
      </c>
      <c r="BL128" s="5" t="s">
        <v>43</v>
      </c>
      <c r="BM128" s="3">
        <v>1900000</v>
      </c>
      <c r="BN128" s="3">
        <v>794400</v>
      </c>
      <c r="BO128" s="5" t="s">
        <v>64</v>
      </c>
      <c r="BP128" s="3">
        <v>133000000</v>
      </c>
      <c r="BQ128" s="3" t="str">
        <f>BQ127+BQ126</f>
        <v>0</v>
      </c>
      <c r="BR128" s="3" t="str">
        <f>IFERROR(BQ128*100/BP128,0)</f>
        <v>0</v>
      </c>
      <c r="BU128">
        <v>2574186</v>
      </c>
      <c r="BV128">
        <v>490490</v>
      </c>
      <c r="BW128">
        <v>0</v>
      </c>
      <c r="BX128">
        <v>0</v>
      </c>
      <c r="BY128">
        <v>-26514</v>
      </c>
      <c r="BZ128">
        <v>0</v>
      </c>
      <c r="CA128">
        <v>0</v>
      </c>
      <c r="CB128">
        <v>0</v>
      </c>
      <c r="CD128">
        <v>0</v>
      </c>
      <c r="CE128">
        <v>0</v>
      </c>
      <c r="CF128" t="str">
        <f>BQ128-BP128</f>
        <v>0</v>
      </c>
      <c r="CG128" t="str">
        <f>CE82-BW82+BZ82</f>
        <v>0</v>
      </c>
      <c r="CH128" t="str">
        <f>IFERROR(CE128*100/BP128,0)</f>
        <v>0</v>
      </c>
    </row>
    <row r="129" spans="1:86">
      <c r="A129" s="3"/>
    </row>
    <row r="130" spans="1:86">
      <c r="A130" s="3"/>
      <c r="B130" s="5" t="s">
        <v>420</v>
      </c>
      <c r="C130" s="3" t="s">
        <v>364</v>
      </c>
      <c r="D130">
        <v>132000000</v>
      </c>
      <c r="F130">
        <v>13721</v>
      </c>
      <c r="G130" s="2" t="s">
        <v>205</v>
      </c>
      <c r="I130">
        <v>0</v>
      </c>
      <c r="J130" s="2" t="s">
        <v>43</v>
      </c>
      <c r="L130">
        <v>21534803</v>
      </c>
      <c r="M130" s="2" t="s">
        <v>78</v>
      </c>
      <c r="O130">
        <v>727057</v>
      </c>
      <c r="P130" s="2" t="s">
        <v>138</v>
      </c>
      <c r="R130">
        <v>61619768</v>
      </c>
      <c r="S130" s="2" t="s">
        <v>116</v>
      </c>
      <c r="U130">
        <v>79674</v>
      </c>
      <c r="V130" s="2" t="s">
        <v>55</v>
      </c>
      <c r="W130">
        <v>3500000</v>
      </c>
      <c r="X130">
        <v>2763087</v>
      </c>
      <c r="Y130" s="2" t="s">
        <v>63</v>
      </c>
      <c r="Z130">
        <v>5400000</v>
      </c>
      <c r="AA130">
        <v>6774862</v>
      </c>
      <c r="AB130" s="2" t="s">
        <v>421</v>
      </c>
      <c r="AC130">
        <v>600000</v>
      </c>
      <c r="AD130">
        <v>591931</v>
      </c>
      <c r="AE130" s="2" t="s">
        <v>117</v>
      </c>
      <c r="AI130">
        <v>4700000</v>
      </c>
      <c r="AJ130">
        <v>3305498</v>
      </c>
      <c r="AK130" s="2" t="s">
        <v>85</v>
      </c>
      <c r="AL130">
        <v>10600000</v>
      </c>
      <c r="AM130">
        <v>1602493</v>
      </c>
      <c r="AN130" s="2" t="s">
        <v>132</v>
      </c>
      <c r="AR130">
        <v>10200000</v>
      </c>
      <c r="AS130">
        <v>5933829</v>
      </c>
      <c r="AT130" s="2" t="s">
        <v>144</v>
      </c>
      <c r="AU130">
        <v>5000000</v>
      </c>
      <c r="AV130">
        <v>3678196</v>
      </c>
      <c r="AW130" s="2" t="s">
        <v>51</v>
      </c>
      <c r="AX130">
        <v>0</v>
      </c>
      <c r="AY130">
        <v>17804117</v>
      </c>
      <c r="AZ130" s="2" t="s">
        <v>43</v>
      </c>
      <c r="BE130">
        <v>0</v>
      </c>
      <c r="BF130" s="2" t="s">
        <v>43</v>
      </c>
      <c r="BH130">
        <v>0</v>
      </c>
      <c r="BI130" s="2" t="s">
        <v>43</v>
      </c>
      <c r="BK130">
        <v>0</v>
      </c>
      <c r="BL130" s="2" t="s">
        <v>43</v>
      </c>
      <c r="BM130">
        <v>4100000</v>
      </c>
      <c r="BN130">
        <v>900037</v>
      </c>
      <c r="BO130" s="2" t="s">
        <v>173</v>
      </c>
      <c r="BP130">
        <v>132000000</v>
      </c>
      <c r="BQ130">
        <v>127329073</v>
      </c>
      <c r="BR130" t="str">
        <f>IFERROR(BQ130*100/BP130,0)</f>
        <v>0</v>
      </c>
    </row>
    <row r="131" spans="1:86">
      <c r="A131" s="3"/>
      <c r="B131" s="3"/>
      <c r="C131" s="3" t="s">
        <v>365</v>
      </c>
      <c r="D131">
        <v>71000000</v>
      </c>
      <c r="F131">
        <v>0</v>
      </c>
      <c r="I131">
        <v>137001</v>
      </c>
      <c r="L131">
        <v>0</v>
      </c>
      <c r="O131">
        <v>0</v>
      </c>
      <c r="R131">
        <v>39695520</v>
      </c>
      <c r="U131">
        <v>0</v>
      </c>
      <c r="X131">
        <v>369477</v>
      </c>
      <c r="AA131">
        <v>3528146</v>
      </c>
      <c r="AD131">
        <v>1050983</v>
      </c>
      <c r="AJ131">
        <v>1981811</v>
      </c>
      <c r="AM131">
        <v>14373882</v>
      </c>
      <c r="AS131">
        <v>2155569</v>
      </c>
      <c r="AV131">
        <v>1977549</v>
      </c>
      <c r="AY131">
        <v>7184648</v>
      </c>
      <c r="BE131">
        <v>0</v>
      </c>
      <c r="BH131">
        <v>0</v>
      </c>
      <c r="BK131">
        <v>0</v>
      </c>
      <c r="BN131">
        <v>1447437</v>
      </c>
      <c r="BP131">
        <v>71000000</v>
      </c>
      <c r="BQ131">
        <v>73902023</v>
      </c>
      <c r="BR131" t="str">
        <f>IFERROR(BQ131*100/BP131,0)</f>
        <v>0</v>
      </c>
    </row>
    <row r="132" spans="1:86">
      <c r="A132" s="3"/>
      <c r="B132" s="3"/>
      <c r="C132" s="3" t="s">
        <v>422</v>
      </c>
      <c r="D132" s="3">
        <v>203000000</v>
      </c>
      <c r="E132" s="3">
        <v>314285</v>
      </c>
      <c r="F132" s="3">
        <v>13721</v>
      </c>
      <c r="G132" s="5" t="s">
        <v>205</v>
      </c>
      <c r="H132" s="3">
        <v>209523</v>
      </c>
      <c r="I132" s="3">
        <v>137001</v>
      </c>
      <c r="J132" s="5" t="s">
        <v>221</v>
      </c>
      <c r="K132" s="3">
        <v>65102976</v>
      </c>
      <c r="L132" s="3">
        <v>21534803</v>
      </c>
      <c r="M132" s="5" t="s">
        <v>78</v>
      </c>
      <c r="N132" s="3">
        <v>2082142</v>
      </c>
      <c r="O132" s="3">
        <v>727057</v>
      </c>
      <c r="P132" s="5" t="s">
        <v>138</v>
      </c>
      <c r="Q132" s="3">
        <v>28829166</v>
      </c>
      <c r="R132" s="3">
        <v>101315288</v>
      </c>
      <c r="S132" s="5" t="s">
        <v>423</v>
      </c>
      <c r="T132" s="3">
        <v>1178571</v>
      </c>
      <c r="U132" s="3">
        <v>79674</v>
      </c>
      <c r="V132" s="5" t="s">
        <v>55</v>
      </c>
      <c r="W132" s="3">
        <v>3500000</v>
      </c>
      <c r="X132" s="3">
        <v>3132564</v>
      </c>
      <c r="Y132" s="5" t="s">
        <v>158</v>
      </c>
      <c r="Z132" s="3">
        <v>5400000</v>
      </c>
      <c r="AA132" s="3">
        <v>10303008</v>
      </c>
      <c r="AB132" s="5" t="s">
        <v>406</v>
      </c>
      <c r="AC132" s="3">
        <v>600000</v>
      </c>
      <c r="AD132" s="3">
        <v>1642914</v>
      </c>
      <c r="AE132" s="5" t="s">
        <v>424</v>
      </c>
      <c r="AF132" s="3"/>
      <c r="AG132" s="3"/>
      <c r="AH132" s="3"/>
      <c r="AI132" s="3">
        <v>4700000</v>
      </c>
      <c r="AJ132" s="3">
        <v>5287309</v>
      </c>
      <c r="AK132" s="5" t="s">
        <v>276</v>
      </c>
      <c r="AL132" s="3">
        <v>10600000</v>
      </c>
      <c r="AM132" s="3">
        <v>15976375</v>
      </c>
      <c r="AN132" s="5" t="s">
        <v>312</v>
      </c>
      <c r="AO132" s="3"/>
      <c r="AP132" s="3"/>
      <c r="AQ132" s="3"/>
      <c r="AR132" s="3">
        <v>10200000</v>
      </c>
      <c r="AS132" s="3">
        <v>8089398</v>
      </c>
      <c r="AT132" s="5" t="s">
        <v>63</v>
      </c>
      <c r="AU132" s="3">
        <v>5000000</v>
      </c>
      <c r="AV132" s="3">
        <v>3678196</v>
      </c>
      <c r="AW132" s="5" t="s">
        <v>51</v>
      </c>
      <c r="AX132" s="3">
        <v>0</v>
      </c>
      <c r="AY132" s="3">
        <v>24988765</v>
      </c>
      <c r="AZ132" s="5" t="s">
        <v>43</v>
      </c>
      <c r="BA132" s="3"/>
      <c r="BB132" s="3"/>
      <c r="BC132" s="3"/>
      <c r="BD132" s="3">
        <v>0</v>
      </c>
      <c r="BE132" s="3">
        <v>0</v>
      </c>
      <c r="BF132" s="5" t="s">
        <v>43</v>
      </c>
      <c r="BG132" s="3">
        <v>0</v>
      </c>
      <c r="BH132" s="3">
        <v>0</v>
      </c>
      <c r="BI132" s="5" t="s">
        <v>43</v>
      </c>
      <c r="BJ132" s="3">
        <v>0</v>
      </c>
      <c r="BK132" s="3">
        <v>0</v>
      </c>
      <c r="BL132" s="5" t="s">
        <v>43</v>
      </c>
      <c r="BM132" s="3">
        <v>4100000</v>
      </c>
      <c r="BN132" s="3">
        <v>2347474</v>
      </c>
      <c r="BO132" s="5" t="s">
        <v>414</v>
      </c>
      <c r="BP132" s="3">
        <v>203000000</v>
      </c>
      <c r="BQ132" s="3" t="str">
        <f>BQ131+BQ130</f>
        <v>0</v>
      </c>
      <c r="BR132" s="3" t="str">
        <f>IFERROR(BQ132*100/BP132,0)</f>
        <v>0</v>
      </c>
      <c r="BU132">
        <v>10383225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D132">
        <v>0</v>
      </c>
      <c r="CE132">
        <v>0</v>
      </c>
      <c r="CF132" t="str">
        <f>BQ132-BP132</f>
        <v>0</v>
      </c>
      <c r="CG132" t="str">
        <f>CE82-BW82+BZ82</f>
        <v>0</v>
      </c>
      <c r="CH132" t="str">
        <f>IFERROR(CE132*100/BP132,0)</f>
        <v>0</v>
      </c>
    </row>
    <row r="133" spans="1:86">
      <c r="A133" s="3"/>
    </row>
    <row r="134" spans="1:86">
      <c r="A134" s="3"/>
      <c r="B134" s="5" t="s">
        <v>425</v>
      </c>
      <c r="C134" s="3" t="s">
        <v>364</v>
      </c>
      <c r="D134">
        <v>68000000</v>
      </c>
      <c r="F134">
        <v>0</v>
      </c>
      <c r="G134" s="2" t="s">
        <v>43</v>
      </c>
      <c r="I134">
        <v>167701</v>
      </c>
      <c r="J134" s="2" t="s">
        <v>50</v>
      </c>
      <c r="L134">
        <v>23786783</v>
      </c>
      <c r="M134" s="2" t="s">
        <v>91</v>
      </c>
      <c r="O134">
        <v>177533</v>
      </c>
      <c r="P134" s="2" t="s">
        <v>137</v>
      </c>
      <c r="R134">
        <v>33338931</v>
      </c>
      <c r="S134" s="2" t="s">
        <v>426</v>
      </c>
      <c r="U134">
        <v>0</v>
      </c>
      <c r="V134" s="2" t="s">
        <v>43</v>
      </c>
      <c r="W134">
        <v>2300000</v>
      </c>
      <c r="X134">
        <v>2055860</v>
      </c>
      <c r="Y134" s="2" t="s">
        <v>165</v>
      </c>
      <c r="Z134">
        <v>3200000</v>
      </c>
      <c r="AA134">
        <v>1706906</v>
      </c>
      <c r="AB134" s="2" t="s">
        <v>108</v>
      </c>
      <c r="AC134">
        <v>1300000</v>
      </c>
      <c r="AD134">
        <v>47998</v>
      </c>
      <c r="AE134" s="2" t="s">
        <v>205</v>
      </c>
      <c r="AI134">
        <v>2000000</v>
      </c>
      <c r="AJ134">
        <v>1356520</v>
      </c>
      <c r="AK134" s="2" t="s">
        <v>151</v>
      </c>
      <c r="AL134">
        <v>5800000</v>
      </c>
      <c r="AM134">
        <v>1736880</v>
      </c>
      <c r="AN134" s="2" t="s">
        <v>100</v>
      </c>
      <c r="AR134">
        <v>14100000</v>
      </c>
      <c r="AS134">
        <v>7749149</v>
      </c>
      <c r="AT134" s="2" t="s">
        <v>103</v>
      </c>
      <c r="AU134">
        <v>4800000</v>
      </c>
      <c r="AV134">
        <v>2049951</v>
      </c>
      <c r="AW134" s="2" t="s">
        <v>182</v>
      </c>
      <c r="AX134">
        <v>0</v>
      </c>
      <c r="AY134">
        <v>5603561</v>
      </c>
      <c r="AZ134" s="2" t="s">
        <v>43</v>
      </c>
      <c r="BE134">
        <v>0</v>
      </c>
      <c r="BF134" s="2" t="s">
        <v>43</v>
      </c>
      <c r="BH134">
        <v>0</v>
      </c>
      <c r="BI134" s="2" t="s">
        <v>43</v>
      </c>
      <c r="BK134">
        <v>0</v>
      </c>
      <c r="BL134" s="2" t="s">
        <v>43</v>
      </c>
      <c r="BM134">
        <v>2800000</v>
      </c>
      <c r="BN134">
        <v>1149941</v>
      </c>
      <c r="BO134" s="2" t="s">
        <v>171</v>
      </c>
      <c r="BP134">
        <v>68000000</v>
      </c>
      <c r="BQ134">
        <v>80927714</v>
      </c>
      <c r="BR134" t="str">
        <f>IFERROR(BQ134*100/BP134,0)</f>
        <v>0</v>
      </c>
    </row>
    <row r="135" spans="1:86">
      <c r="A135" s="3"/>
      <c r="B135" s="3"/>
      <c r="C135" s="3" t="s">
        <v>365</v>
      </c>
      <c r="D135">
        <v>82000000</v>
      </c>
      <c r="F135">
        <v>68306</v>
      </c>
      <c r="I135">
        <v>316426</v>
      </c>
      <c r="L135">
        <v>101816</v>
      </c>
      <c r="O135">
        <v>38148</v>
      </c>
      <c r="R135">
        <v>87895179</v>
      </c>
      <c r="U135">
        <v>0</v>
      </c>
      <c r="X135">
        <v>1085243</v>
      </c>
      <c r="AA135">
        <v>5676102</v>
      </c>
      <c r="AD135">
        <v>1284947</v>
      </c>
      <c r="AJ135">
        <v>293222</v>
      </c>
      <c r="AM135">
        <v>6474820</v>
      </c>
      <c r="AS135">
        <v>7164922</v>
      </c>
      <c r="AV135">
        <v>1572837</v>
      </c>
      <c r="AY135">
        <v>19561839</v>
      </c>
      <c r="BE135">
        <v>0</v>
      </c>
      <c r="BH135">
        <v>0</v>
      </c>
      <c r="BK135">
        <v>0</v>
      </c>
      <c r="BN135">
        <v>3506714</v>
      </c>
      <c r="BP135">
        <v>82000000</v>
      </c>
      <c r="BQ135">
        <v>135040521</v>
      </c>
      <c r="BR135" t="str">
        <f>IFERROR(BQ135*100/BP135,0)</f>
        <v>0</v>
      </c>
    </row>
    <row r="136" spans="1:86">
      <c r="A136" s="3"/>
      <c r="B136" s="3"/>
      <c r="C136" s="3" t="s">
        <v>427</v>
      </c>
      <c r="D136" s="3">
        <v>150000000</v>
      </c>
      <c r="E136" s="3">
        <v>161904</v>
      </c>
      <c r="F136" s="3">
        <v>68306</v>
      </c>
      <c r="G136" s="5" t="s">
        <v>64</v>
      </c>
      <c r="H136" s="3">
        <v>107936</v>
      </c>
      <c r="I136" s="3">
        <v>484127</v>
      </c>
      <c r="J136" s="5" t="s">
        <v>428</v>
      </c>
      <c r="K136" s="3">
        <v>33537896</v>
      </c>
      <c r="L136" s="3">
        <v>23888599</v>
      </c>
      <c r="M136" s="5" t="s">
        <v>91</v>
      </c>
      <c r="N136" s="3">
        <v>1072619</v>
      </c>
      <c r="O136" s="3">
        <v>215681</v>
      </c>
      <c r="P136" s="5" t="s">
        <v>149</v>
      </c>
      <c r="Q136" s="3">
        <v>14851388</v>
      </c>
      <c r="R136" s="3">
        <v>121234110</v>
      </c>
      <c r="S136" s="5" t="s">
        <v>429</v>
      </c>
      <c r="T136" s="3">
        <v>607142</v>
      </c>
      <c r="U136" s="3">
        <v>0</v>
      </c>
      <c r="V136" s="5" t="s">
        <v>43</v>
      </c>
      <c r="W136" s="3">
        <v>2300000</v>
      </c>
      <c r="X136" s="3">
        <v>3141103</v>
      </c>
      <c r="Y136" s="5" t="s">
        <v>307</v>
      </c>
      <c r="Z136" s="3">
        <v>3200000</v>
      </c>
      <c r="AA136" s="3">
        <v>7383008</v>
      </c>
      <c r="AB136" s="5" t="s">
        <v>430</v>
      </c>
      <c r="AC136" s="3">
        <v>1300000</v>
      </c>
      <c r="AD136" s="3">
        <v>1332945</v>
      </c>
      <c r="AE136" s="5" t="s">
        <v>227</v>
      </c>
      <c r="AF136" s="3"/>
      <c r="AG136" s="3"/>
      <c r="AH136" s="3"/>
      <c r="AI136" s="3">
        <v>2000000</v>
      </c>
      <c r="AJ136" s="3">
        <v>1649742</v>
      </c>
      <c r="AK136" s="5" t="s">
        <v>112</v>
      </c>
      <c r="AL136" s="3">
        <v>5800000</v>
      </c>
      <c r="AM136" s="3">
        <v>8211700</v>
      </c>
      <c r="AN136" s="5" t="s">
        <v>386</v>
      </c>
      <c r="AO136" s="3"/>
      <c r="AP136" s="3"/>
      <c r="AQ136" s="3"/>
      <c r="AR136" s="3">
        <v>14100000</v>
      </c>
      <c r="AS136" s="3">
        <v>14914071</v>
      </c>
      <c r="AT136" s="5" t="s">
        <v>195</v>
      </c>
      <c r="AU136" s="3">
        <v>4800000</v>
      </c>
      <c r="AV136" s="3">
        <v>2049951</v>
      </c>
      <c r="AW136" s="5" t="s">
        <v>182</v>
      </c>
      <c r="AX136" s="3">
        <v>0</v>
      </c>
      <c r="AY136" s="3">
        <v>25165400</v>
      </c>
      <c r="AZ136" s="5" t="s">
        <v>43</v>
      </c>
      <c r="BA136" s="3"/>
      <c r="BB136" s="3"/>
      <c r="BC136" s="3"/>
      <c r="BD136" s="3">
        <v>0</v>
      </c>
      <c r="BE136" s="3">
        <v>0</v>
      </c>
      <c r="BF136" s="5" t="s">
        <v>43</v>
      </c>
      <c r="BG136" s="3">
        <v>0</v>
      </c>
      <c r="BH136" s="3">
        <v>0</v>
      </c>
      <c r="BI136" s="5" t="s">
        <v>43</v>
      </c>
      <c r="BJ136" s="3">
        <v>0</v>
      </c>
      <c r="BK136" s="3">
        <v>0</v>
      </c>
      <c r="BL136" s="5" t="s">
        <v>43</v>
      </c>
      <c r="BM136" s="3">
        <v>2800000</v>
      </c>
      <c r="BN136" s="3">
        <v>4656655</v>
      </c>
      <c r="BO136" s="5" t="s">
        <v>110</v>
      </c>
      <c r="BP136" s="3">
        <v>150000000</v>
      </c>
      <c r="BQ136" s="3" t="str">
        <f>BQ135+BQ134</f>
        <v>0</v>
      </c>
      <c r="BR136" s="3" t="str">
        <f>IFERROR(BQ136*100/BP136,0)</f>
        <v>0</v>
      </c>
      <c r="BU136">
        <v>18401634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D136">
        <v>0</v>
      </c>
      <c r="CE136">
        <v>0</v>
      </c>
      <c r="CF136" t="str">
        <f>BQ136-BP136</f>
        <v>0</v>
      </c>
      <c r="CG136" t="str">
        <f>CE82-BW82+BZ82</f>
        <v>0</v>
      </c>
      <c r="CH136" t="str">
        <f>IFERROR(CE136*100/BP136,0)</f>
        <v>0</v>
      </c>
    </row>
    <row r="137" spans="1:86">
      <c r="A137" s="3"/>
    </row>
    <row r="138" spans="1:86">
      <c r="A138" s="3"/>
      <c r="B138" s="5" t="s">
        <v>431</v>
      </c>
      <c r="C138" s="3" t="s">
        <v>364</v>
      </c>
      <c r="D138">
        <v>48000000</v>
      </c>
      <c r="F138">
        <v>0</v>
      </c>
      <c r="G138" s="2" t="s">
        <v>43</v>
      </c>
      <c r="I138">
        <v>51558</v>
      </c>
      <c r="J138" s="2" t="s">
        <v>151</v>
      </c>
      <c r="L138">
        <v>21896254</v>
      </c>
      <c r="M138" s="2" t="s">
        <v>163</v>
      </c>
      <c r="O138">
        <v>804929</v>
      </c>
      <c r="P138" s="2" t="s">
        <v>195</v>
      </c>
      <c r="R138">
        <v>5426981</v>
      </c>
      <c r="S138" s="2" t="s">
        <v>92</v>
      </c>
      <c r="U138">
        <v>4318461</v>
      </c>
      <c r="V138" s="2" t="s">
        <v>432</v>
      </c>
      <c r="W138">
        <v>700000</v>
      </c>
      <c r="X138">
        <v>88703</v>
      </c>
      <c r="Y138" s="2" t="s">
        <v>202</v>
      </c>
      <c r="Z138">
        <v>1100000</v>
      </c>
      <c r="AA138">
        <v>82438</v>
      </c>
      <c r="AB138" s="2" t="s">
        <v>55</v>
      </c>
      <c r="AC138">
        <v>600000</v>
      </c>
      <c r="AD138">
        <v>426469</v>
      </c>
      <c r="AE138" s="2" t="s">
        <v>91</v>
      </c>
      <c r="AI138">
        <v>1200000</v>
      </c>
      <c r="AJ138">
        <v>552734</v>
      </c>
      <c r="AK138" s="2" t="s">
        <v>133</v>
      </c>
      <c r="AL138">
        <v>3200000</v>
      </c>
      <c r="AM138">
        <v>1514803</v>
      </c>
      <c r="AN138" s="2" t="s">
        <v>251</v>
      </c>
      <c r="AR138">
        <v>2700000</v>
      </c>
      <c r="AS138">
        <v>1003088</v>
      </c>
      <c r="AT138" s="2" t="s">
        <v>54</v>
      </c>
      <c r="AU138">
        <v>2700000</v>
      </c>
      <c r="AV138">
        <v>2620410</v>
      </c>
      <c r="AW138" s="2" t="s">
        <v>224</v>
      </c>
      <c r="AX138">
        <v>0</v>
      </c>
      <c r="AY138">
        <v>2099839</v>
      </c>
      <c r="AZ138" s="2" t="s">
        <v>43</v>
      </c>
      <c r="BE138">
        <v>0</v>
      </c>
      <c r="BF138" s="2" t="s">
        <v>43</v>
      </c>
      <c r="BH138">
        <v>0</v>
      </c>
      <c r="BI138" s="2" t="s">
        <v>43</v>
      </c>
      <c r="BK138">
        <v>0</v>
      </c>
      <c r="BL138" s="2" t="s">
        <v>43</v>
      </c>
      <c r="BM138">
        <v>2600000</v>
      </c>
      <c r="BN138">
        <v>307800</v>
      </c>
      <c r="BO138" s="2" t="s">
        <v>84</v>
      </c>
      <c r="BP138">
        <v>48000000</v>
      </c>
      <c r="BQ138">
        <v>41194467</v>
      </c>
      <c r="BR138" t="str">
        <f>IFERROR(BQ138*100/BP138,0)</f>
        <v>0</v>
      </c>
    </row>
    <row r="139" spans="1:86">
      <c r="A139" s="3"/>
      <c r="B139" s="3"/>
      <c r="C139" s="3" t="s">
        <v>365</v>
      </c>
      <c r="D139">
        <v>36000000</v>
      </c>
      <c r="F139">
        <v>814128</v>
      </c>
      <c r="I139">
        <v>0</v>
      </c>
      <c r="L139">
        <v>0</v>
      </c>
      <c r="O139">
        <v>0</v>
      </c>
      <c r="R139">
        <v>18461614</v>
      </c>
      <c r="U139">
        <v>0</v>
      </c>
      <c r="X139">
        <v>0</v>
      </c>
      <c r="AA139">
        <v>259131</v>
      </c>
      <c r="AD139">
        <v>681675</v>
      </c>
      <c r="AJ139">
        <v>79851</v>
      </c>
      <c r="AM139">
        <v>4065888</v>
      </c>
      <c r="AS139">
        <v>1086183</v>
      </c>
      <c r="AV139">
        <v>1325690</v>
      </c>
      <c r="AY139">
        <v>2118751</v>
      </c>
      <c r="BE139">
        <v>0</v>
      </c>
      <c r="BH139">
        <v>0</v>
      </c>
      <c r="BK139">
        <v>0</v>
      </c>
      <c r="BN139">
        <v>753570</v>
      </c>
      <c r="BP139">
        <v>36000000</v>
      </c>
      <c r="BQ139">
        <v>29646481</v>
      </c>
      <c r="BR139" t="str">
        <f>IFERROR(BQ139*100/BP139,0)</f>
        <v>0</v>
      </c>
    </row>
    <row r="140" spans="1:86">
      <c r="A140" s="3"/>
      <c r="B140" s="3"/>
      <c r="C140" s="3" t="s">
        <v>433</v>
      </c>
      <c r="D140" s="3">
        <v>84000000</v>
      </c>
      <c r="E140" s="3">
        <v>114285</v>
      </c>
      <c r="F140" s="3">
        <v>814128</v>
      </c>
      <c r="G140" s="5" t="s">
        <v>434</v>
      </c>
      <c r="H140" s="3">
        <v>76190</v>
      </c>
      <c r="I140" s="3">
        <v>51558</v>
      </c>
      <c r="J140" s="5" t="s">
        <v>151</v>
      </c>
      <c r="K140" s="3">
        <v>23673809</v>
      </c>
      <c r="L140" s="3">
        <v>21896254</v>
      </c>
      <c r="M140" s="5" t="s">
        <v>163</v>
      </c>
      <c r="N140" s="3">
        <v>757142</v>
      </c>
      <c r="O140" s="3">
        <v>804929</v>
      </c>
      <c r="P140" s="5" t="s">
        <v>195</v>
      </c>
      <c r="Q140" s="3">
        <v>10483333</v>
      </c>
      <c r="R140" s="3">
        <v>23888595</v>
      </c>
      <c r="S140" s="5" t="s">
        <v>435</v>
      </c>
      <c r="T140" s="3">
        <v>428571</v>
      </c>
      <c r="U140" s="3">
        <v>4318461</v>
      </c>
      <c r="V140" s="5" t="s">
        <v>432</v>
      </c>
      <c r="W140" s="3">
        <v>700000</v>
      </c>
      <c r="X140" s="3">
        <v>88703</v>
      </c>
      <c r="Y140" s="5" t="s">
        <v>202</v>
      </c>
      <c r="Z140" s="3">
        <v>1100000</v>
      </c>
      <c r="AA140" s="3">
        <v>341569</v>
      </c>
      <c r="AB140" s="5" t="s">
        <v>93</v>
      </c>
      <c r="AC140" s="3">
        <v>600000</v>
      </c>
      <c r="AD140" s="3">
        <v>1108144</v>
      </c>
      <c r="AE140" s="5" t="s">
        <v>436</v>
      </c>
      <c r="AF140" s="3"/>
      <c r="AG140" s="3"/>
      <c r="AH140" s="3"/>
      <c r="AI140" s="3">
        <v>1200000</v>
      </c>
      <c r="AJ140" s="3">
        <v>632585</v>
      </c>
      <c r="AK140" s="5" t="s">
        <v>108</v>
      </c>
      <c r="AL140" s="3">
        <v>3200000</v>
      </c>
      <c r="AM140" s="3">
        <v>5580691</v>
      </c>
      <c r="AN140" s="5" t="s">
        <v>275</v>
      </c>
      <c r="AO140" s="3"/>
      <c r="AP140" s="3"/>
      <c r="AQ140" s="3"/>
      <c r="AR140" s="3">
        <v>2700000</v>
      </c>
      <c r="AS140" s="3">
        <v>2089271</v>
      </c>
      <c r="AT140" s="5" t="s">
        <v>232</v>
      </c>
      <c r="AU140" s="3">
        <v>2700000</v>
      </c>
      <c r="AV140" s="3">
        <v>2620410</v>
      </c>
      <c r="AW140" s="5" t="s">
        <v>224</v>
      </c>
      <c r="AX140" s="3">
        <v>0</v>
      </c>
      <c r="AY140" s="3">
        <v>4218590</v>
      </c>
      <c r="AZ140" s="5" t="s">
        <v>43</v>
      </c>
      <c r="BA140" s="3"/>
      <c r="BB140" s="3"/>
      <c r="BC140" s="3"/>
      <c r="BD140" s="3">
        <v>0</v>
      </c>
      <c r="BE140" s="3">
        <v>0</v>
      </c>
      <c r="BF140" s="5" t="s">
        <v>43</v>
      </c>
      <c r="BG140" s="3">
        <v>0</v>
      </c>
      <c r="BH140" s="3">
        <v>0</v>
      </c>
      <c r="BI140" s="5" t="s">
        <v>43</v>
      </c>
      <c r="BJ140" s="3">
        <v>0</v>
      </c>
      <c r="BK140" s="3">
        <v>0</v>
      </c>
      <c r="BL140" s="5" t="s">
        <v>43</v>
      </c>
      <c r="BM140" s="3">
        <v>2600000</v>
      </c>
      <c r="BN140" s="3">
        <v>1061370</v>
      </c>
      <c r="BO140" s="5" t="s">
        <v>171</v>
      </c>
      <c r="BP140" s="3">
        <v>84000000</v>
      </c>
      <c r="BQ140" s="3" t="str">
        <f>BQ139+BQ138</f>
        <v>0</v>
      </c>
      <c r="BR140" s="3" t="str">
        <f>IFERROR(BQ140*100/BP140,0)</f>
        <v>0</v>
      </c>
      <c r="BU140">
        <v>2215942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D140">
        <v>0</v>
      </c>
      <c r="CE140">
        <v>0</v>
      </c>
      <c r="CF140" t="str">
        <f>BQ140-BP140</f>
        <v>0</v>
      </c>
      <c r="CG140" t="str">
        <f>CE82-BW82+BZ82</f>
        <v>0</v>
      </c>
      <c r="CH140" t="str">
        <f>IFERROR(CE140*100/BP140,0)</f>
        <v>0</v>
      </c>
    </row>
    <row r="141" spans="1:86">
      <c r="A141" s="3"/>
    </row>
    <row r="142" spans="1:86">
      <c r="A142" s="3"/>
      <c r="B142" s="5" t="s">
        <v>437</v>
      </c>
      <c r="C142" s="3" t="s">
        <v>364</v>
      </c>
      <c r="D142">
        <v>38000000</v>
      </c>
      <c r="F142">
        <v>150711</v>
      </c>
      <c r="G142" s="2" t="s">
        <v>296</v>
      </c>
      <c r="I142">
        <v>302000</v>
      </c>
      <c r="J142" s="2" t="s">
        <v>438</v>
      </c>
      <c r="L142">
        <v>19534066</v>
      </c>
      <c r="M142" s="2" t="s">
        <v>180</v>
      </c>
      <c r="O142">
        <v>947699</v>
      </c>
      <c r="P142" s="2" t="s">
        <v>439</v>
      </c>
      <c r="R142">
        <v>8714889</v>
      </c>
      <c r="S142" s="2" t="s">
        <v>48</v>
      </c>
      <c r="U142">
        <v>0</v>
      </c>
      <c r="V142" s="2" t="s">
        <v>43</v>
      </c>
      <c r="W142">
        <v>1000000</v>
      </c>
      <c r="X142">
        <v>1066382</v>
      </c>
      <c r="Y142" s="2" t="s">
        <v>61</v>
      </c>
      <c r="Z142">
        <v>1600000</v>
      </c>
      <c r="AA142">
        <v>1078551</v>
      </c>
      <c r="AB142" s="2" t="s">
        <v>256</v>
      </c>
      <c r="AC142">
        <v>300000</v>
      </c>
      <c r="AD142">
        <v>0</v>
      </c>
      <c r="AE142" s="2" t="s">
        <v>43</v>
      </c>
      <c r="AI142">
        <v>1200000</v>
      </c>
      <c r="AJ142">
        <v>1143898</v>
      </c>
      <c r="AK142" s="2" t="s">
        <v>172</v>
      </c>
      <c r="AL142">
        <v>2700000</v>
      </c>
      <c r="AM142">
        <v>168601</v>
      </c>
      <c r="AN142" s="2" t="s">
        <v>190</v>
      </c>
      <c r="AR142">
        <v>5800000</v>
      </c>
      <c r="AS142">
        <v>4770998</v>
      </c>
      <c r="AT142" s="2" t="s">
        <v>112</v>
      </c>
      <c r="AU142">
        <v>2700000</v>
      </c>
      <c r="AV142">
        <v>3653051</v>
      </c>
      <c r="AW142" s="2" t="s">
        <v>218</v>
      </c>
      <c r="AX142">
        <v>0</v>
      </c>
      <c r="AY142">
        <v>3076625</v>
      </c>
      <c r="AZ142" s="2" t="s">
        <v>43</v>
      </c>
      <c r="BE142">
        <v>0</v>
      </c>
      <c r="BF142" s="2" t="s">
        <v>43</v>
      </c>
      <c r="BH142">
        <v>0</v>
      </c>
      <c r="BI142" s="2" t="s">
        <v>43</v>
      </c>
      <c r="BK142">
        <v>0</v>
      </c>
      <c r="BL142" s="2" t="s">
        <v>43</v>
      </c>
      <c r="BM142">
        <v>2100000</v>
      </c>
      <c r="BN142">
        <v>401900</v>
      </c>
      <c r="BO142" s="2" t="s">
        <v>75</v>
      </c>
      <c r="BP142">
        <v>38000000</v>
      </c>
      <c r="BQ142">
        <v>45009371</v>
      </c>
      <c r="BR142" t="str">
        <f>IFERROR(BQ142*100/BP142,0)</f>
        <v>0</v>
      </c>
    </row>
    <row r="143" spans="1:86">
      <c r="A143" s="3"/>
      <c r="B143" s="3"/>
      <c r="C143" s="3" t="s">
        <v>365</v>
      </c>
      <c r="D143">
        <v>37000000</v>
      </c>
      <c r="F143">
        <v>0</v>
      </c>
      <c r="I143">
        <v>30000</v>
      </c>
      <c r="L143">
        <v>0</v>
      </c>
      <c r="O143">
        <v>0</v>
      </c>
      <c r="R143">
        <v>19218024</v>
      </c>
      <c r="U143">
        <v>0</v>
      </c>
      <c r="X143">
        <v>0</v>
      </c>
      <c r="AA143">
        <v>1401810</v>
      </c>
      <c r="AD143">
        <v>406701</v>
      </c>
      <c r="AJ143">
        <v>107353</v>
      </c>
      <c r="AM143">
        <v>350229</v>
      </c>
      <c r="AS143">
        <v>4511059</v>
      </c>
      <c r="AV143">
        <v>357565</v>
      </c>
      <c r="AY143">
        <v>1266043</v>
      </c>
      <c r="BE143">
        <v>0</v>
      </c>
      <c r="BH143">
        <v>0</v>
      </c>
      <c r="BK143">
        <v>0</v>
      </c>
      <c r="BN143">
        <v>408500</v>
      </c>
      <c r="BP143">
        <v>37000000</v>
      </c>
      <c r="BQ143">
        <v>28057284</v>
      </c>
      <c r="BR143" t="str">
        <f>IFERROR(BQ143*100/BP143,0)</f>
        <v>0</v>
      </c>
    </row>
    <row r="144" spans="1:86">
      <c r="A144" s="3"/>
      <c r="B144" s="3"/>
      <c r="C144" s="3" t="s">
        <v>440</v>
      </c>
      <c r="D144" s="3">
        <v>75000000</v>
      </c>
      <c r="E144" s="3">
        <v>90476</v>
      </c>
      <c r="F144" s="3">
        <v>150711</v>
      </c>
      <c r="G144" s="5" t="s">
        <v>296</v>
      </c>
      <c r="H144" s="3">
        <v>60317</v>
      </c>
      <c r="I144" s="3">
        <v>332000</v>
      </c>
      <c r="J144" s="5" t="s">
        <v>441</v>
      </c>
      <c r="K144" s="3">
        <v>18741765</v>
      </c>
      <c r="L144" s="3">
        <v>19534066</v>
      </c>
      <c r="M144" s="5" t="s">
        <v>180</v>
      </c>
      <c r="N144" s="3">
        <v>599404</v>
      </c>
      <c r="O144" s="3">
        <v>947699</v>
      </c>
      <c r="P144" s="5" t="s">
        <v>439</v>
      </c>
      <c r="Q144" s="3">
        <v>8299305</v>
      </c>
      <c r="R144" s="3">
        <v>27932913</v>
      </c>
      <c r="S144" s="5" t="s">
        <v>442</v>
      </c>
      <c r="T144" s="3">
        <v>339285</v>
      </c>
      <c r="U144" s="3">
        <v>0</v>
      </c>
      <c r="V144" s="5" t="s">
        <v>43</v>
      </c>
      <c r="W144" s="3">
        <v>1000000</v>
      </c>
      <c r="X144" s="3">
        <v>1066382</v>
      </c>
      <c r="Y144" s="5" t="s">
        <v>61</v>
      </c>
      <c r="Z144" s="3">
        <v>1600000</v>
      </c>
      <c r="AA144" s="3">
        <v>2480361</v>
      </c>
      <c r="AB144" s="5" t="s">
        <v>50</v>
      </c>
      <c r="AC144" s="3">
        <v>300000</v>
      </c>
      <c r="AD144" s="3">
        <v>406701</v>
      </c>
      <c r="AE144" s="5" t="s">
        <v>408</v>
      </c>
      <c r="AF144" s="3"/>
      <c r="AG144" s="3"/>
      <c r="AH144" s="3"/>
      <c r="AI144" s="3">
        <v>1200000</v>
      </c>
      <c r="AJ144" s="3">
        <v>1251251</v>
      </c>
      <c r="AK144" s="5" t="s">
        <v>180</v>
      </c>
      <c r="AL144" s="3">
        <v>2700000</v>
      </c>
      <c r="AM144" s="3">
        <v>518830</v>
      </c>
      <c r="AN144" s="5" t="s">
        <v>75</v>
      </c>
      <c r="AO144" s="3"/>
      <c r="AP144" s="3"/>
      <c r="AQ144" s="3"/>
      <c r="AR144" s="3">
        <v>5800000</v>
      </c>
      <c r="AS144" s="3">
        <v>9282057</v>
      </c>
      <c r="AT144" s="5" t="s">
        <v>283</v>
      </c>
      <c r="AU144" s="3">
        <v>2700000</v>
      </c>
      <c r="AV144" s="3">
        <v>3653051</v>
      </c>
      <c r="AW144" s="5" t="s">
        <v>218</v>
      </c>
      <c r="AX144" s="3">
        <v>0</v>
      </c>
      <c r="AY144" s="3">
        <v>4342668</v>
      </c>
      <c r="AZ144" s="5" t="s">
        <v>43</v>
      </c>
      <c r="BA144" s="3"/>
      <c r="BB144" s="3"/>
      <c r="BC144" s="3"/>
      <c r="BD144" s="3">
        <v>0</v>
      </c>
      <c r="BE144" s="3">
        <v>0</v>
      </c>
      <c r="BF144" s="5" t="s">
        <v>43</v>
      </c>
      <c r="BG144" s="3">
        <v>0</v>
      </c>
      <c r="BH144" s="3">
        <v>0</v>
      </c>
      <c r="BI144" s="5" t="s">
        <v>43</v>
      </c>
      <c r="BJ144" s="3">
        <v>0</v>
      </c>
      <c r="BK144" s="3">
        <v>0</v>
      </c>
      <c r="BL144" s="5" t="s">
        <v>43</v>
      </c>
      <c r="BM144" s="3">
        <v>2100000</v>
      </c>
      <c r="BN144" s="3">
        <v>810400</v>
      </c>
      <c r="BO144" s="5" t="s">
        <v>86</v>
      </c>
      <c r="BP144" s="3">
        <v>75000000</v>
      </c>
      <c r="BQ144" s="3" t="str">
        <f>BQ143+BQ142</f>
        <v>0</v>
      </c>
      <c r="BR144" s="3" t="str">
        <f>IFERROR(BQ144*100/BP144,0)</f>
        <v>0</v>
      </c>
      <c r="BU144">
        <v>9314106</v>
      </c>
      <c r="BV144">
        <v>0</v>
      </c>
      <c r="BW144">
        <v>0</v>
      </c>
      <c r="BX144">
        <v>0</v>
      </c>
      <c r="BY144">
        <v>-24094</v>
      </c>
      <c r="BZ144">
        <v>0</v>
      </c>
      <c r="CA144">
        <v>0</v>
      </c>
      <c r="CB144">
        <v>0</v>
      </c>
      <c r="CD144">
        <v>0</v>
      </c>
      <c r="CE144">
        <v>0</v>
      </c>
      <c r="CF144" t="str">
        <f>BQ144-BP144</f>
        <v>0</v>
      </c>
      <c r="CG144" t="str">
        <f>CE82-BW82+BZ82</f>
        <v>0</v>
      </c>
      <c r="CH144" t="str">
        <f>IFERROR(CE144*100/BP144,0)</f>
        <v>0</v>
      </c>
    </row>
    <row r="145" spans="1:86">
      <c r="A145" s="3"/>
    </row>
    <row r="146" spans="1:86">
      <c r="A146" s="3"/>
      <c r="B146" s="5" t="s">
        <v>443</v>
      </c>
      <c r="C146" s="3" t="s">
        <v>364</v>
      </c>
      <c r="D146">
        <v>31000000</v>
      </c>
      <c r="F146">
        <v>0</v>
      </c>
      <c r="G146" s="2" t="s">
        <v>43</v>
      </c>
      <c r="I146">
        <v>0</v>
      </c>
      <c r="J146" s="2" t="s">
        <v>43</v>
      </c>
      <c r="L146">
        <v>17887162</v>
      </c>
      <c r="M146" s="2" t="s">
        <v>214</v>
      </c>
      <c r="O146">
        <v>446277</v>
      </c>
      <c r="P146" s="2" t="s">
        <v>139</v>
      </c>
      <c r="R146">
        <v>3428968</v>
      </c>
      <c r="S146" s="2" t="s">
        <v>96</v>
      </c>
      <c r="U146">
        <v>477019</v>
      </c>
      <c r="V146" s="2" t="s">
        <v>315</v>
      </c>
      <c r="W146">
        <v>300000</v>
      </c>
      <c r="X146">
        <v>210894</v>
      </c>
      <c r="Y146" s="2" t="s">
        <v>85</v>
      </c>
      <c r="Z146">
        <v>300000</v>
      </c>
      <c r="AA146">
        <v>106435</v>
      </c>
      <c r="AB146" s="2" t="s">
        <v>138</v>
      </c>
      <c r="AC146">
        <v>300000</v>
      </c>
      <c r="AD146">
        <v>0</v>
      </c>
      <c r="AE146" s="2" t="s">
        <v>43</v>
      </c>
      <c r="AI146">
        <v>700000</v>
      </c>
      <c r="AJ146">
        <v>469837</v>
      </c>
      <c r="AK146" s="2" t="s">
        <v>256</v>
      </c>
      <c r="AL146">
        <v>400000</v>
      </c>
      <c r="AM146">
        <v>722012</v>
      </c>
      <c r="AN146" s="2" t="s">
        <v>444</v>
      </c>
      <c r="AR146">
        <v>300000</v>
      </c>
      <c r="AS146">
        <v>251241</v>
      </c>
      <c r="AT146" s="2" t="s">
        <v>68</v>
      </c>
      <c r="AU146">
        <v>1400000</v>
      </c>
      <c r="AV146">
        <v>1375180</v>
      </c>
      <c r="AW146" s="2" t="s">
        <v>128</v>
      </c>
      <c r="AX146">
        <v>0</v>
      </c>
      <c r="AY146">
        <v>383297</v>
      </c>
      <c r="AZ146" s="2" t="s">
        <v>43</v>
      </c>
      <c r="BE146">
        <v>0</v>
      </c>
      <c r="BF146" s="2" t="s">
        <v>43</v>
      </c>
      <c r="BH146">
        <v>0</v>
      </c>
      <c r="BI146" s="2" t="s">
        <v>43</v>
      </c>
      <c r="BK146">
        <v>0</v>
      </c>
      <c r="BL146" s="2" t="s">
        <v>43</v>
      </c>
      <c r="BM146">
        <v>300000</v>
      </c>
      <c r="BN146">
        <v>135000</v>
      </c>
      <c r="BO146" s="2" t="s">
        <v>118</v>
      </c>
      <c r="BP146">
        <v>31000000</v>
      </c>
      <c r="BQ146">
        <v>25893322</v>
      </c>
      <c r="BR146" t="str">
        <f>IFERROR(BQ146*100/BP146,0)</f>
        <v>0</v>
      </c>
    </row>
    <row r="147" spans="1:86">
      <c r="A147" s="3"/>
      <c r="B147" s="3"/>
      <c r="C147" s="3" t="s">
        <v>365</v>
      </c>
      <c r="D147">
        <v>0</v>
      </c>
      <c r="F147">
        <v>0</v>
      </c>
      <c r="I147">
        <v>0</v>
      </c>
      <c r="L147">
        <v>0</v>
      </c>
      <c r="O147">
        <v>0</v>
      </c>
      <c r="R147">
        <v>0</v>
      </c>
      <c r="U147">
        <v>0</v>
      </c>
      <c r="X147">
        <v>0</v>
      </c>
      <c r="AA147">
        <v>0</v>
      </c>
      <c r="AD147">
        <v>0</v>
      </c>
      <c r="AJ147">
        <v>0</v>
      </c>
      <c r="AM147">
        <v>0</v>
      </c>
      <c r="AS147">
        <v>0</v>
      </c>
      <c r="AV147">
        <v>0</v>
      </c>
      <c r="AY147">
        <v>0</v>
      </c>
      <c r="BE147">
        <v>0</v>
      </c>
      <c r="BH147">
        <v>0</v>
      </c>
      <c r="BK147">
        <v>0</v>
      </c>
      <c r="BN147">
        <v>0</v>
      </c>
      <c r="BP147">
        <v>0</v>
      </c>
      <c r="BQ147">
        <v>0</v>
      </c>
      <c r="BR147" t="str">
        <f>IFERROR(BQ147*100/BP147,0)</f>
        <v>0</v>
      </c>
    </row>
    <row r="148" spans="1:86">
      <c r="A148" s="3"/>
      <c r="B148" s="3"/>
      <c r="C148" s="3" t="s">
        <v>445</v>
      </c>
      <c r="D148" s="3">
        <v>31000000</v>
      </c>
      <c r="E148" s="3">
        <v>73809</v>
      </c>
      <c r="F148" s="3">
        <v>0</v>
      </c>
      <c r="G148" s="5" t="s">
        <v>43</v>
      </c>
      <c r="H148" s="3">
        <v>49206</v>
      </c>
      <c r="I148" s="3">
        <v>0</v>
      </c>
      <c r="J148" s="5" t="s">
        <v>43</v>
      </c>
      <c r="K148" s="3">
        <v>15289335</v>
      </c>
      <c r="L148" s="3">
        <v>17887162</v>
      </c>
      <c r="M148" s="5" t="s">
        <v>214</v>
      </c>
      <c r="N148" s="3">
        <v>488988</v>
      </c>
      <c r="O148" s="3">
        <v>446277</v>
      </c>
      <c r="P148" s="5" t="s">
        <v>139</v>
      </c>
      <c r="Q148" s="3">
        <v>6770486</v>
      </c>
      <c r="R148" s="3">
        <v>3428968</v>
      </c>
      <c r="S148" s="5" t="s">
        <v>96</v>
      </c>
      <c r="T148" s="3">
        <v>276785</v>
      </c>
      <c r="U148" s="3">
        <v>477019</v>
      </c>
      <c r="V148" s="5" t="s">
        <v>315</v>
      </c>
      <c r="W148" s="3">
        <v>300000</v>
      </c>
      <c r="X148" s="3">
        <v>210894</v>
      </c>
      <c r="Y148" s="5" t="s">
        <v>85</v>
      </c>
      <c r="Z148" s="3">
        <v>300000</v>
      </c>
      <c r="AA148" s="3">
        <v>106435</v>
      </c>
      <c r="AB148" s="5" t="s">
        <v>138</v>
      </c>
      <c r="AC148" s="3">
        <v>300000</v>
      </c>
      <c r="AD148" s="3">
        <v>0</v>
      </c>
      <c r="AE148" s="5" t="s">
        <v>43</v>
      </c>
      <c r="AF148" s="3"/>
      <c r="AG148" s="3"/>
      <c r="AH148" s="3"/>
      <c r="AI148" s="3">
        <v>700000</v>
      </c>
      <c r="AJ148" s="3">
        <v>469837</v>
      </c>
      <c r="AK148" s="5" t="s">
        <v>256</v>
      </c>
      <c r="AL148" s="3">
        <v>400000</v>
      </c>
      <c r="AM148" s="3">
        <v>722012</v>
      </c>
      <c r="AN148" s="5" t="s">
        <v>444</v>
      </c>
      <c r="AO148" s="3"/>
      <c r="AP148" s="3"/>
      <c r="AQ148" s="3"/>
      <c r="AR148" s="3">
        <v>300000</v>
      </c>
      <c r="AS148" s="3">
        <v>251241</v>
      </c>
      <c r="AT148" s="5" t="s">
        <v>68</v>
      </c>
      <c r="AU148" s="3">
        <v>1400000</v>
      </c>
      <c r="AV148" s="3">
        <v>1375180</v>
      </c>
      <c r="AW148" s="5" t="s">
        <v>128</v>
      </c>
      <c r="AX148" s="3">
        <v>0</v>
      </c>
      <c r="AY148" s="3">
        <v>383297</v>
      </c>
      <c r="AZ148" s="5" t="s">
        <v>43</v>
      </c>
      <c r="BA148" s="3"/>
      <c r="BB148" s="3"/>
      <c r="BC148" s="3"/>
      <c r="BD148" s="3">
        <v>0</v>
      </c>
      <c r="BE148" s="3">
        <v>0</v>
      </c>
      <c r="BF148" s="5" t="s">
        <v>43</v>
      </c>
      <c r="BG148" s="3">
        <v>0</v>
      </c>
      <c r="BH148" s="3">
        <v>0</v>
      </c>
      <c r="BI148" s="5" t="s">
        <v>43</v>
      </c>
      <c r="BJ148" s="3">
        <v>0</v>
      </c>
      <c r="BK148" s="3">
        <v>0</v>
      </c>
      <c r="BL148" s="5" t="s">
        <v>43</v>
      </c>
      <c r="BM148" s="3">
        <v>300000</v>
      </c>
      <c r="BN148" s="3">
        <v>135000</v>
      </c>
      <c r="BO148" s="5" t="s">
        <v>118</v>
      </c>
      <c r="BP148" s="3">
        <v>31000000</v>
      </c>
      <c r="BQ148" s="3" t="str">
        <f>BQ147+BQ146</f>
        <v>0</v>
      </c>
      <c r="BR148" s="3" t="str">
        <f>IFERROR(BQ148*100/BP148,0)</f>
        <v>0</v>
      </c>
      <c r="BU148">
        <v>2706338</v>
      </c>
      <c r="BV148">
        <v>178114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D148">
        <v>0</v>
      </c>
      <c r="CE148">
        <v>0</v>
      </c>
      <c r="CF148" t="str">
        <f>BQ148-BP148</f>
        <v>0</v>
      </c>
      <c r="CG148" t="str">
        <f>CE82-BW82+BZ82</f>
        <v>0</v>
      </c>
      <c r="CH148" t="str">
        <f>IFERROR(CE148*100/BP148,0)</f>
        <v>0</v>
      </c>
    </row>
    <row r="149" spans="1:86">
      <c r="A149" s="3"/>
    </row>
    <row r="150" spans="1:86">
      <c r="A150" s="3"/>
      <c r="B150" s="5" t="s">
        <v>446</v>
      </c>
      <c r="C150" s="3" t="s">
        <v>364</v>
      </c>
      <c r="D150">
        <v>31000000</v>
      </c>
      <c r="F150">
        <v>0</v>
      </c>
      <c r="G150" s="2" t="s">
        <v>43</v>
      </c>
      <c r="I150">
        <v>5191</v>
      </c>
      <c r="J150" s="2" t="s">
        <v>113</v>
      </c>
      <c r="L150">
        <v>19838024</v>
      </c>
      <c r="M150" s="2" t="s">
        <v>264</v>
      </c>
      <c r="O150">
        <v>844118</v>
      </c>
      <c r="P150" s="2" t="s">
        <v>280</v>
      </c>
      <c r="R150">
        <v>5443476</v>
      </c>
      <c r="S150" s="2" t="s">
        <v>53</v>
      </c>
      <c r="U150">
        <v>1406440</v>
      </c>
      <c r="V150" s="2" t="s">
        <v>447</v>
      </c>
      <c r="W150">
        <v>300000</v>
      </c>
      <c r="X150">
        <v>194550</v>
      </c>
      <c r="Y150" s="2" t="s">
        <v>221</v>
      </c>
      <c r="Z150">
        <v>300000</v>
      </c>
      <c r="AA150">
        <v>274262</v>
      </c>
      <c r="AB150" s="2" t="s">
        <v>139</v>
      </c>
      <c r="AC150">
        <v>300000</v>
      </c>
      <c r="AD150">
        <v>0</v>
      </c>
      <c r="AE150" s="2" t="s">
        <v>43</v>
      </c>
      <c r="AI150">
        <v>700000</v>
      </c>
      <c r="AJ150">
        <v>505939</v>
      </c>
      <c r="AK150" s="2" t="s">
        <v>197</v>
      </c>
      <c r="AL150">
        <v>300000</v>
      </c>
      <c r="AM150">
        <v>697378</v>
      </c>
      <c r="AN150" s="2" t="s">
        <v>448</v>
      </c>
      <c r="AR150">
        <v>300000</v>
      </c>
      <c r="AS150">
        <v>1343885</v>
      </c>
      <c r="AT150" s="2" t="s">
        <v>449</v>
      </c>
      <c r="AU150">
        <v>1200000</v>
      </c>
      <c r="AV150">
        <v>1071274</v>
      </c>
      <c r="AW150" s="2" t="s">
        <v>165</v>
      </c>
      <c r="AX150">
        <v>0</v>
      </c>
      <c r="AY150">
        <v>1109818</v>
      </c>
      <c r="AZ150" s="2" t="s">
        <v>43</v>
      </c>
      <c r="BE150">
        <v>0</v>
      </c>
      <c r="BF150" s="2" t="s">
        <v>43</v>
      </c>
      <c r="BH150">
        <v>0</v>
      </c>
      <c r="BI150" s="2" t="s">
        <v>43</v>
      </c>
      <c r="BK150">
        <v>0</v>
      </c>
      <c r="BL150" s="2" t="s">
        <v>43</v>
      </c>
      <c r="BM150">
        <v>300000</v>
      </c>
      <c r="BN150">
        <v>19700</v>
      </c>
      <c r="BO150" s="2" t="s">
        <v>55</v>
      </c>
      <c r="BP150">
        <v>31000000</v>
      </c>
      <c r="BQ150">
        <v>32754055</v>
      </c>
      <c r="BR150" t="str">
        <f>IFERROR(BQ150*100/BP150,0)</f>
        <v>0</v>
      </c>
    </row>
    <row r="151" spans="1:86">
      <c r="A151" s="3"/>
      <c r="B151" s="3"/>
      <c r="C151" s="3" t="s">
        <v>365</v>
      </c>
      <c r="D151">
        <v>0</v>
      </c>
      <c r="F151">
        <v>0</v>
      </c>
      <c r="I151">
        <v>0</v>
      </c>
      <c r="L151">
        <v>0</v>
      </c>
      <c r="O151">
        <v>0</v>
      </c>
      <c r="R151">
        <v>0</v>
      </c>
      <c r="U151">
        <v>0</v>
      </c>
      <c r="X151">
        <v>0</v>
      </c>
      <c r="AA151">
        <v>0</v>
      </c>
      <c r="AD151">
        <v>0</v>
      </c>
      <c r="AJ151">
        <v>0</v>
      </c>
      <c r="AM151">
        <v>0</v>
      </c>
      <c r="AS151">
        <v>0</v>
      </c>
      <c r="AV151">
        <v>0</v>
      </c>
      <c r="AY151">
        <v>0</v>
      </c>
      <c r="BE151">
        <v>0</v>
      </c>
      <c r="BH151">
        <v>0</v>
      </c>
      <c r="BK151">
        <v>0</v>
      </c>
      <c r="BN151">
        <v>0</v>
      </c>
      <c r="BP151">
        <v>0</v>
      </c>
      <c r="BQ151">
        <v>0</v>
      </c>
      <c r="BR151" t="str">
        <f>IFERROR(BQ151*100/BP151,0)</f>
        <v>0</v>
      </c>
    </row>
    <row r="152" spans="1:86">
      <c r="A152" s="3"/>
      <c r="B152" s="3"/>
      <c r="C152" s="3" t="s">
        <v>450</v>
      </c>
      <c r="D152" s="3">
        <v>31000000</v>
      </c>
      <c r="E152" s="3">
        <v>73809</v>
      </c>
      <c r="F152" s="3">
        <v>0</v>
      </c>
      <c r="G152" s="5" t="s">
        <v>43</v>
      </c>
      <c r="H152" s="3">
        <v>49206</v>
      </c>
      <c r="I152" s="3">
        <v>5191</v>
      </c>
      <c r="J152" s="5" t="s">
        <v>113</v>
      </c>
      <c r="K152" s="3">
        <v>15289335</v>
      </c>
      <c r="L152" s="3">
        <v>19838024</v>
      </c>
      <c r="M152" s="5" t="s">
        <v>264</v>
      </c>
      <c r="N152" s="3">
        <v>488988</v>
      </c>
      <c r="O152" s="3">
        <v>844118</v>
      </c>
      <c r="P152" s="5" t="s">
        <v>280</v>
      </c>
      <c r="Q152" s="3">
        <v>6770486</v>
      </c>
      <c r="R152" s="3">
        <v>5443476</v>
      </c>
      <c r="S152" s="5" t="s">
        <v>53</v>
      </c>
      <c r="T152" s="3">
        <v>276785</v>
      </c>
      <c r="U152" s="3">
        <v>1406440</v>
      </c>
      <c r="V152" s="5" t="s">
        <v>447</v>
      </c>
      <c r="W152" s="3">
        <v>300000</v>
      </c>
      <c r="X152" s="3">
        <v>194550</v>
      </c>
      <c r="Y152" s="5" t="s">
        <v>221</v>
      </c>
      <c r="Z152" s="3">
        <v>300000</v>
      </c>
      <c r="AA152" s="3">
        <v>274262</v>
      </c>
      <c r="AB152" s="5" t="s">
        <v>139</v>
      </c>
      <c r="AC152" s="3">
        <v>300000</v>
      </c>
      <c r="AD152" s="3">
        <v>0</v>
      </c>
      <c r="AE152" s="5" t="s">
        <v>43</v>
      </c>
      <c r="AF152" s="3"/>
      <c r="AG152" s="3"/>
      <c r="AH152" s="3"/>
      <c r="AI152" s="3">
        <v>700000</v>
      </c>
      <c r="AJ152" s="3">
        <v>505939</v>
      </c>
      <c r="AK152" s="5" t="s">
        <v>197</v>
      </c>
      <c r="AL152" s="3">
        <v>300000</v>
      </c>
      <c r="AM152" s="3">
        <v>697378</v>
      </c>
      <c r="AN152" s="5" t="s">
        <v>448</v>
      </c>
      <c r="AO152" s="3"/>
      <c r="AP152" s="3"/>
      <c r="AQ152" s="3"/>
      <c r="AR152" s="3">
        <v>300000</v>
      </c>
      <c r="AS152" s="3">
        <v>1343885</v>
      </c>
      <c r="AT152" s="5" t="s">
        <v>449</v>
      </c>
      <c r="AU152" s="3">
        <v>1200000</v>
      </c>
      <c r="AV152" s="3">
        <v>1071274</v>
      </c>
      <c r="AW152" s="5" t="s">
        <v>165</v>
      </c>
      <c r="AX152" s="3">
        <v>0</v>
      </c>
      <c r="AY152" s="3">
        <v>1109818</v>
      </c>
      <c r="AZ152" s="5" t="s">
        <v>43</v>
      </c>
      <c r="BA152" s="3"/>
      <c r="BB152" s="3"/>
      <c r="BC152" s="3"/>
      <c r="BD152" s="3">
        <v>0</v>
      </c>
      <c r="BE152" s="3">
        <v>0</v>
      </c>
      <c r="BF152" s="5" t="s">
        <v>43</v>
      </c>
      <c r="BG152" s="3">
        <v>0</v>
      </c>
      <c r="BH152" s="3">
        <v>0</v>
      </c>
      <c r="BI152" s="5" t="s">
        <v>43</v>
      </c>
      <c r="BJ152" s="3">
        <v>0</v>
      </c>
      <c r="BK152" s="3">
        <v>0</v>
      </c>
      <c r="BL152" s="5" t="s">
        <v>43</v>
      </c>
      <c r="BM152" s="3">
        <v>300000</v>
      </c>
      <c r="BN152" s="3">
        <v>19700</v>
      </c>
      <c r="BO152" s="5" t="s">
        <v>55</v>
      </c>
      <c r="BP152" s="3">
        <v>31000000</v>
      </c>
      <c r="BQ152" s="3" t="str">
        <f>BQ151+BQ150</f>
        <v>0</v>
      </c>
      <c r="BR152" s="3" t="str">
        <f>IFERROR(BQ152*100/BP152,0)</f>
        <v>0</v>
      </c>
      <c r="BU152">
        <v>7777382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D152">
        <v>0</v>
      </c>
      <c r="CE152">
        <v>0</v>
      </c>
      <c r="CF152" t="str">
        <f>BQ152-BP152</f>
        <v>0</v>
      </c>
      <c r="CG152" t="str">
        <f>CE82-BW82+BZ82</f>
        <v>0</v>
      </c>
      <c r="CH152" t="str">
        <f>IFERROR(CE152*100/BP152,0)</f>
        <v>0</v>
      </c>
    </row>
    <row r="153" spans="1:86">
      <c r="A153" s="3"/>
    </row>
    <row r="154" spans="1:86">
      <c r="A154" s="3"/>
      <c r="B154" s="5" t="s">
        <v>451</v>
      </c>
      <c r="C154" s="3" t="s">
        <v>364</v>
      </c>
      <c r="D154">
        <v>33000000</v>
      </c>
      <c r="F154">
        <v>0</v>
      </c>
      <c r="G154" s="2" t="s">
        <v>43</v>
      </c>
      <c r="I154">
        <v>0</v>
      </c>
      <c r="J154" s="2" t="s">
        <v>43</v>
      </c>
      <c r="L154">
        <v>16345421</v>
      </c>
      <c r="M154" s="2" t="s">
        <v>65</v>
      </c>
      <c r="O154">
        <v>563281</v>
      </c>
      <c r="P154" s="2" t="s">
        <v>241</v>
      </c>
      <c r="R154">
        <v>2974401</v>
      </c>
      <c r="S154" s="2" t="s">
        <v>171</v>
      </c>
      <c r="U154">
        <v>2536279</v>
      </c>
      <c r="V154" s="2" t="s">
        <v>452</v>
      </c>
      <c r="W154">
        <v>300000</v>
      </c>
      <c r="X154">
        <v>151159</v>
      </c>
      <c r="Y154" s="2" t="s">
        <v>179</v>
      </c>
      <c r="Z154">
        <v>300000</v>
      </c>
      <c r="AA154">
        <v>248318</v>
      </c>
      <c r="AB154" s="2" t="s">
        <v>126</v>
      </c>
      <c r="AC154">
        <v>300000</v>
      </c>
      <c r="AD154">
        <v>0</v>
      </c>
      <c r="AE154" s="2" t="s">
        <v>43</v>
      </c>
      <c r="AI154">
        <v>1200000</v>
      </c>
      <c r="AJ154">
        <v>365060</v>
      </c>
      <c r="AK154" s="2" t="s">
        <v>100</v>
      </c>
      <c r="AL154">
        <v>300000</v>
      </c>
      <c r="AM154">
        <v>879269</v>
      </c>
      <c r="AN154" s="2" t="s">
        <v>453</v>
      </c>
      <c r="AR154">
        <v>300000</v>
      </c>
      <c r="AS154">
        <v>506247</v>
      </c>
      <c r="AT154" s="2" t="s">
        <v>454</v>
      </c>
      <c r="AU154">
        <v>1600000</v>
      </c>
      <c r="AV154">
        <v>2815234</v>
      </c>
      <c r="AW154" s="2" t="s">
        <v>455</v>
      </c>
      <c r="AX154">
        <v>0</v>
      </c>
      <c r="AY154">
        <v>1048475</v>
      </c>
      <c r="AZ154" s="2" t="s">
        <v>43</v>
      </c>
      <c r="BE154">
        <v>0</v>
      </c>
      <c r="BF154" s="2" t="s">
        <v>43</v>
      </c>
      <c r="BH154">
        <v>0</v>
      </c>
      <c r="BI154" s="2" t="s">
        <v>43</v>
      </c>
      <c r="BK154">
        <v>0</v>
      </c>
      <c r="BL154" s="2" t="s">
        <v>43</v>
      </c>
      <c r="BM154">
        <v>300000</v>
      </c>
      <c r="BN154">
        <v>318880</v>
      </c>
      <c r="BO154" s="2" t="s">
        <v>195</v>
      </c>
      <c r="BP154">
        <v>33000000</v>
      </c>
      <c r="BQ154">
        <v>28752024</v>
      </c>
      <c r="BR154" t="str">
        <f>IFERROR(BQ154*100/BP154,0)</f>
        <v>0</v>
      </c>
    </row>
    <row r="155" spans="1:86">
      <c r="A155" s="3"/>
      <c r="B155" s="3"/>
      <c r="C155" s="3" t="s">
        <v>365</v>
      </c>
      <c r="D155">
        <v>0</v>
      </c>
      <c r="F155">
        <v>0</v>
      </c>
      <c r="I155">
        <v>0</v>
      </c>
      <c r="L155">
        <v>0</v>
      </c>
      <c r="O155">
        <v>0</v>
      </c>
      <c r="R155">
        <v>0</v>
      </c>
      <c r="U155">
        <v>0</v>
      </c>
      <c r="X155">
        <v>0</v>
      </c>
      <c r="AA155">
        <v>0</v>
      </c>
      <c r="AD155">
        <v>0</v>
      </c>
      <c r="AJ155">
        <v>0</v>
      </c>
      <c r="AM155">
        <v>0</v>
      </c>
      <c r="AS155">
        <v>0</v>
      </c>
      <c r="AV155">
        <v>0</v>
      </c>
      <c r="AY155">
        <v>0</v>
      </c>
      <c r="BE155">
        <v>0</v>
      </c>
      <c r="BH155">
        <v>0</v>
      </c>
      <c r="BK155">
        <v>0</v>
      </c>
      <c r="BN155">
        <v>0</v>
      </c>
      <c r="BP155">
        <v>0</v>
      </c>
      <c r="BQ155">
        <v>0</v>
      </c>
      <c r="BR155" t="str">
        <f>IFERROR(BQ155*100/BP155,0)</f>
        <v>0</v>
      </c>
    </row>
    <row r="156" spans="1:86">
      <c r="A156" s="3"/>
      <c r="B156" s="3"/>
      <c r="C156" s="3" t="s">
        <v>456</v>
      </c>
      <c r="D156" s="3">
        <v>33000000</v>
      </c>
      <c r="E156" s="3">
        <v>78571</v>
      </c>
      <c r="F156" s="3">
        <v>0</v>
      </c>
      <c r="G156" s="5" t="s">
        <v>43</v>
      </c>
      <c r="H156" s="3">
        <v>52380</v>
      </c>
      <c r="I156" s="3">
        <v>0</v>
      </c>
      <c r="J156" s="5" t="s">
        <v>43</v>
      </c>
      <c r="K156" s="3">
        <v>16275744</v>
      </c>
      <c r="L156" s="3">
        <v>16345421</v>
      </c>
      <c r="M156" s="5" t="s">
        <v>65</v>
      </c>
      <c r="N156" s="3">
        <v>520535</v>
      </c>
      <c r="O156" s="3">
        <v>563281</v>
      </c>
      <c r="P156" s="5" t="s">
        <v>241</v>
      </c>
      <c r="Q156" s="3">
        <v>7207291</v>
      </c>
      <c r="R156" s="3">
        <v>2974401</v>
      </c>
      <c r="S156" s="5" t="s">
        <v>171</v>
      </c>
      <c r="T156" s="3">
        <v>294642</v>
      </c>
      <c r="U156" s="3">
        <v>2536279</v>
      </c>
      <c r="V156" s="5" t="s">
        <v>452</v>
      </c>
      <c r="W156" s="3">
        <v>300000</v>
      </c>
      <c r="X156" s="3">
        <v>151159</v>
      </c>
      <c r="Y156" s="5" t="s">
        <v>179</v>
      </c>
      <c r="Z156" s="3">
        <v>300000</v>
      </c>
      <c r="AA156" s="3">
        <v>248318</v>
      </c>
      <c r="AB156" s="5" t="s">
        <v>126</v>
      </c>
      <c r="AC156" s="3">
        <v>300000</v>
      </c>
      <c r="AD156" s="3">
        <v>0</v>
      </c>
      <c r="AE156" s="5" t="s">
        <v>43</v>
      </c>
      <c r="AF156" s="3"/>
      <c r="AG156" s="3"/>
      <c r="AH156" s="3"/>
      <c r="AI156" s="3">
        <v>1200000</v>
      </c>
      <c r="AJ156" s="3">
        <v>365060</v>
      </c>
      <c r="AK156" s="5" t="s">
        <v>100</v>
      </c>
      <c r="AL156" s="3">
        <v>300000</v>
      </c>
      <c r="AM156" s="3">
        <v>879269</v>
      </c>
      <c r="AN156" s="5" t="s">
        <v>453</v>
      </c>
      <c r="AO156" s="3"/>
      <c r="AP156" s="3"/>
      <c r="AQ156" s="3"/>
      <c r="AR156" s="3">
        <v>300000</v>
      </c>
      <c r="AS156" s="3">
        <v>506247</v>
      </c>
      <c r="AT156" s="5" t="s">
        <v>454</v>
      </c>
      <c r="AU156" s="3">
        <v>1600000</v>
      </c>
      <c r="AV156" s="3">
        <v>2815234</v>
      </c>
      <c r="AW156" s="5" t="s">
        <v>455</v>
      </c>
      <c r="AX156" s="3">
        <v>0</v>
      </c>
      <c r="AY156" s="3">
        <v>1048475</v>
      </c>
      <c r="AZ156" s="5" t="s">
        <v>43</v>
      </c>
      <c r="BA156" s="3"/>
      <c r="BB156" s="3"/>
      <c r="BC156" s="3"/>
      <c r="BD156" s="3">
        <v>0</v>
      </c>
      <c r="BE156" s="3">
        <v>0</v>
      </c>
      <c r="BF156" s="5" t="s">
        <v>43</v>
      </c>
      <c r="BG156" s="3">
        <v>0</v>
      </c>
      <c r="BH156" s="3">
        <v>0</v>
      </c>
      <c r="BI156" s="5" t="s">
        <v>43</v>
      </c>
      <c r="BJ156" s="3">
        <v>0</v>
      </c>
      <c r="BK156" s="3">
        <v>0</v>
      </c>
      <c r="BL156" s="5" t="s">
        <v>43</v>
      </c>
      <c r="BM156" s="3">
        <v>300000</v>
      </c>
      <c r="BN156" s="3">
        <v>318880</v>
      </c>
      <c r="BO156" s="5" t="s">
        <v>195</v>
      </c>
      <c r="BP156" s="3">
        <v>33000000</v>
      </c>
      <c r="BQ156" s="3" t="str">
        <f>BQ155+BQ154</f>
        <v>0</v>
      </c>
      <c r="BR156" s="3" t="str">
        <f>IFERROR(BQ156*100/BP156,0)</f>
        <v>0</v>
      </c>
      <c r="BU156">
        <v>1770001</v>
      </c>
      <c r="BV156">
        <v>1154104</v>
      </c>
      <c r="BW156">
        <v>0</v>
      </c>
      <c r="BX156">
        <v>0</v>
      </c>
      <c r="BY156">
        <v>-71261</v>
      </c>
      <c r="BZ156">
        <v>0</v>
      </c>
      <c r="CA156">
        <v>0</v>
      </c>
      <c r="CB156">
        <v>0</v>
      </c>
      <c r="CD156">
        <v>0</v>
      </c>
      <c r="CE156">
        <v>0</v>
      </c>
      <c r="CF156" t="str">
        <f>BQ156-BP156</f>
        <v>0</v>
      </c>
      <c r="CG156" t="str">
        <f>CE82-BW82+BZ82</f>
        <v>0</v>
      </c>
      <c r="CH156" t="str">
        <f>IFERROR(CE156*100/BP156,0)</f>
        <v>0</v>
      </c>
    </row>
    <row r="157" spans="1:86">
      <c r="A157" s="3"/>
    </row>
    <row r="158" spans="1:86">
      <c r="A158" s="3"/>
      <c r="B158" s="5" t="s">
        <v>457</v>
      </c>
      <c r="C158" s="3" t="s">
        <v>364</v>
      </c>
      <c r="D158">
        <v>32000000</v>
      </c>
      <c r="F158">
        <v>427475</v>
      </c>
      <c r="G158" s="2" t="s">
        <v>458</v>
      </c>
      <c r="I158">
        <v>2586</v>
      </c>
      <c r="J158" s="2" t="s">
        <v>104</v>
      </c>
      <c r="L158">
        <v>24645531</v>
      </c>
      <c r="M158" s="2" t="s">
        <v>204</v>
      </c>
      <c r="O158">
        <v>763815</v>
      </c>
      <c r="P158" s="2" t="s">
        <v>312</v>
      </c>
      <c r="R158">
        <v>3873695</v>
      </c>
      <c r="S158" s="2" t="s">
        <v>103</v>
      </c>
      <c r="U158">
        <v>0</v>
      </c>
      <c r="V158" s="2" t="s">
        <v>43</v>
      </c>
      <c r="W158">
        <v>300000</v>
      </c>
      <c r="X158">
        <v>49826</v>
      </c>
      <c r="Y158" s="2" t="s">
        <v>137</v>
      </c>
      <c r="Z158">
        <v>300000</v>
      </c>
      <c r="AA158">
        <v>158365</v>
      </c>
      <c r="AB158" s="2" t="s">
        <v>108</v>
      </c>
      <c r="AC158">
        <v>300000</v>
      </c>
      <c r="AD158">
        <v>0</v>
      </c>
      <c r="AE158" s="2" t="s">
        <v>43</v>
      </c>
      <c r="AI158">
        <v>900000</v>
      </c>
      <c r="AJ158">
        <v>507605</v>
      </c>
      <c r="AK158" s="2" t="s">
        <v>129</v>
      </c>
      <c r="AL158">
        <v>600000</v>
      </c>
      <c r="AM158">
        <v>1341808</v>
      </c>
      <c r="AN158" s="2" t="s">
        <v>426</v>
      </c>
      <c r="AR158">
        <v>300000</v>
      </c>
      <c r="AS158">
        <v>297061</v>
      </c>
      <c r="AT158" s="2" t="s">
        <v>117</v>
      </c>
      <c r="AU158">
        <v>1200000</v>
      </c>
      <c r="AV158">
        <v>923072</v>
      </c>
      <c r="AW158" s="2" t="s">
        <v>232</v>
      </c>
      <c r="AX158">
        <v>0</v>
      </c>
      <c r="AY158">
        <v>1106681</v>
      </c>
      <c r="AZ158" s="2" t="s">
        <v>43</v>
      </c>
      <c r="BE158">
        <v>0</v>
      </c>
      <c r="BF158" s="2" t="s">
        <v>43</v>
      </c>
      <c r="BH158">
        <v>0</v>
      </c>
      <c r="BI158" s="2" t="s">
        <v>43</v>
      </c>
      <c r="BK158">
        <v>0</v>
      </c>
      <c r="BL158" s="2" t="s">
        <v>43</v>
      </c>
      <c r="BM158">
        <v>300000</v>
      </c>
      <c r="BN158">
        <v>145000</v>
      </c>
      <c r="BO158" s="2" t="s">
        <v>81</v>
      </c>
      <c r="BP158">
        <v>32000000</v>
      </c>
      <c r="BQ158">
        <v>34242520</v>
      </c>
      <c r="BR158" t="str">
        <f>IFERROR(BQ158*100/BP158,0)</f>
        <v>0</v>
      </c>
    </row>
    <row r="159" spans="1:86">
      <c r="A159" s="3"/>
      <c r="B159" s="3"/>
      <c r="C159" s="3" t="s">
        <v>365</v>
      </c>
      <c r="D159">
        <v>0</v>
      </c>
      <c r="F159">
        <v>0</v>
      </c>
      <c r="I159">
        <v>0</v>
      </c>
      <c r="L159">
        <v>0</v>
      </c>
      <c r="O159">
        <v>0</v>
      </c>
      <c r="R159">
        <v>0</v>
      </c>
      <c r="U159">
        <v>0</v>
      </c>
      <c r="X159">
        <v>0</v>
      </c>
      <c r="AA159">
        <v>0</v>
      </c>
      <c r="AD159">
        <v>0</v>
      </c>
      <c r="AJ159">
        <v>0</v>
      </c>
      <c r="AM159">
        <v>0</v>
      </c>
      <c r="AS159">
        <v>0</v>
      </c>
      <c r="AV159">
        <v>0</v>
      </c>
      <c r="AY159">
        <v>0</v>
      </c>
      <c r="BE159">
        <v>0</v>
      </c>
      <c r="BH159">
        <v>0</v>
      </c>
      <c r="BK159">
        <v>0</v>
      </c>
      <c r="BN159">
        <v>0</v>
      </c>
      <c r="BP159">
        <v>0</v>
      </c>
      <c r="BQ159">
        <v>0</v>
      </c>
      <c r="BR159" t="str">
        <f>IFERROR(BQ159*100/BP159,0)</f>
        <v>0</v>
      </c>
    </row>
    <row r="160" spans="1:86">
      <c r="A160" s="3"/>
      <c r="B160" s="3"/>
      <c r="C160" s="3" t="s">
        <v>459</v>
      </c>
      <c r="D160" s="3">
        <v>32000000</v>
      </c>
      <c r="E160" s="3">
        <v>76190</v>
      </c>
      <c r="F160" s="3">
        <v>427475</v>
      </c>
      <c r="G160" s="5" t="s">
        <v>458</v>
      </c>
      <c r="H160" s="3">
        <v>50793</v>
      </c>
      <c r="I160" s="3">
        <v>2586</v>
      </c>
      <c r="J160" s="5" t="s">
        <v>104</v>
      </c>
      <c r="K160" s="3">
        <v>15782539</v>
      </c>
      <c r="L160" s="3">
        <v>24645531</v>
      </c>
      <c r="M160" s="5" t="s">
        <v>204</v>
      </c>
      <c r="N160" s="3">
        <v>504761</v>
      </c>
      <c r="O160" s="3">
        <v>763815</v>
      </c>
      <c r="P160" s="5" t="s">
        <v>312</v>
      </c>
      <c r="Q160" s="3">
        <v>6988888</v>
      </c>
      <c r="R160" s="3">
        <v>3873695</v>
      </c>
      <c r="S160" s="5" t="s">
        <v>103</v>
      </c>
      <c r="T160" s="3">
        <v>285714</v>
      </c>
      <c r="U160" s="3">
        <v>0</v>
      </c>
      <c r="V160" s="5" t="s">
        <v>43</v>
      </c>
      <c r="W160" s="3">
        <v>300000</v>
      </c>
      <c r="X160" s="3">
        <v>49826</v>
      </c>
      <c r="Y160" s="5" t="s">
        <v>137</v>
      </c>
      <c r="Z160" s="3">
        <v>300000</v>
      </c>
      <c r="AA160" s="3">
        <v>158365</v>
      </c>
      <c r="AB160" s="5" t="s">
        <v>108</v>
      </c>
      <c r="AC160" s="3">
        <v>300000</v>
      </c>
      <c r="AD160" s="3">
        <v>0</v>
      </c>
      <c r="AE160" s="5" t="s">
        <v>43</v>
      </c>
      <c r="AF160" s="3"/>
      <c r="AG160" s="3"/>
      <c r="AH160" s="3"/>
      <c r="AI160" s="3">
        <v>900000</v>
      </c>
      <c r="AJ160" s="3">
        <v>507605</v>
      </c>
      <c r="AK160" s="5" t="s">
        <v>129</v>
      </c>
      <c r="AL160" s="3">
        <v>600000</v>
      </c>
      <c r="AM160" s="3">
        <v>1341808</v>
      </c>
      <c r="AN160" s="5" t="s">
        <v>426</v>
      </c>
      <c r="AO160" s="3"/>
      <c r="AP160" s="3"/>
      <c r="AQ160" s="3"/>
      <c r="AR160" s="3">
        <v>300000</v>
      </c>
      <c r="AS160" s="3">
        <v>297061</v>
      </c>
      <c r="AT160" s="5" t="s">
        <v>117</v>
      </c>
      <c r="AU160" s="3">
        <v>1200000</v>
      </c>
      <c r="AV160" s="3">
        <v>923072</v>
      </c>
      <c r="AW160" s="5" t="s">
        <v>232</v>
      </c>
      <c r="AX160" s="3">
        <v>0</v>
      </c>
      <c r="AY160" s="3">
        <v>1106681</v>
      </c>
      <c r="AZ160" s="5" t="s">
        <v>43</v>
      </c>
      <c r="BA160" s="3"/>
      <c r="BB160" s="3"/>
      <c r="BC160" s="3"/>
      <c r="BD160" s="3">
        <v>0</v>
      </c>
      <c r="BE160" s="3">
        <v>0</v>
      </c>
      <c r="BF160" s="5" t="s">
        <v>43</v>
      </c>
      <c r="BG160" s="3">
        <v>0</v>
      </c>
      <c r="BH160" s="3">
        <v>0</v>
      </c>
      <c r="BI160" s="5" t="s">
        <v>43</v>
      </c>
      <c r="BJ160" s="3">
        <v>0</v>
      </c>
      <c r="BK160" s="3">
        <v>0</v>
      </c>
      <c r="BL160" s="5" t="s">
        <v>43</v>
      </c>
      <c r="BM160" s="3">
        <v>300000</v>
      </c>
      <c r="BN160" s="3">
        <v>145000</v>
      </c>
      <c r="BO160" s="5" t="s">
        <v>81</v>
      </c>
      <c r="BP160" s="3">
        <v>32000000</v>
      </c>
      <c r="BQ160" s="3" t="str">
        <f>BQ159+BQ158</f>
        <v>0</v>
      </c>
      <c r="BR160" s="3" t="str">
        <f>IFERROR(BQ160*100/BP160,0)</f>
        <v>0</v>
      </c>
      <c r="BU160">
        <v>7703808</v>
      </c>
      <c r="BV160">
        <v>-101043</v>
      </c>
      <c r="BW160">
        <v>0</v>
      </c>
      <c r="BX160">
        <v>-91210</v>
      </c>
      <c r="BY160">
        <v>-4934</v>
      </c>
      <c r="BZ160">
        <v>0</v>
      </c>
      <c r="CA160">
        <v>0</v>
      </c>
      <c r="CB160">
        <v>0</v>
      </c>
      <c r="CD160">
        <v>0</v>
      </c>
      <c r="CE160">
        <v>0</v>
      </c>
      <c r="CF160" t="str">
        <f>BQ160-BP160</f>
        <v>0</v>
      </c>
      <c r="CG160" t="str">
        <f>CE82-BW82+BZ82</f>
        <v>0</v>
      </c>
      <c r="CH160" t="str">
        <f>IFERROR(CE160*100/BP160,0)</f>
        <v>0</v>
      </c>
    </row>
    <row r="161" spans="1:86">
      <c r="A161" s="3"/>
    </row>
    <row r="162" spans="1:86">
      <c r="A162" s="3"/>
      <c r="B162" s="5" t="s">
        <v>460</v>
      </c>
      <c r="C162" s="3" t="s">
        <v>364</v>
      </c>
      <c r="D162">
        <v>30000000</v>
      </c>
      <c r="F162">
        <v>0</v>
      </c>
      <c r="G162" s="2" t="s">
        <v>43</v>
      </c>
      <c r="I162">
        <v>45687</v>
      </c>
      <c r="J162" s="2" t="s">
        <v>141</v>
      </c>
      <c r="L162">
        <v>13594837</v>
      </c>
      <c r="M162" s="2" t="s">
        <v>163</v>
      </c>
      <c r="O162">
        <v>407510</v>
      </c>
      <c r="P162" s="2" t="s">
        <v>142</v>
      </c>
      <c r="R162">
        <v>1958896</v>
      </c>
      <c r="S162" s="2" t="s">
        <v>100</v>
      </c>
      <c r="U162">
        <v>1071312</v>
      </c>
      <c r="V162" s="2" t="s">
        <v>461</v>
      </c>
      <c r="W162">
        <v>300000</v>
      </c>
      <c r="X162">
        <v>29669</v>
      </c>
      <c r="Y162" s="2" t="s">
        <v>101</v>
      </c>
      <c r="Z162">
        <v>300000</v>
      </c>
      <c r="AA162">
        <v>0</v>
      </c>
      <c r="AB162" s="2" t="s">
        <v>43</v>
      </c>
      <c r="AC162">
        <v>300000</v>
      </c>
      <c r="AD162">
        <v>0</v>
      </c>
      <c r="AE162" s="2" t="s">
        <v>43</v>
      </c>
      <c r="AI162">
        <v>400000</v>
      </c>
      <c r="AJ162">
        <v>431483</v>
      </c>
      <c r="AK162" s="2" t="s">
        <v>241</v>
      </c>
      <c r="AL162">
        <v>600000</v>
      </c>
      <c r="AM162">
        <v>438258</v>
      </c>
      <c r="AN162" s="2" t="s">
        <v>123</v>
      </c>
      <c r="AR162">
        <v>300000</v>
      </c>
      <c r="AS162">
        <v>259110</v>
      </c>
      <c r="AT162" s="2" t="s">
        <v>142</v>
      </c>
      <c r="AU162">
        <v>1300000</v>
      </c>
      <c r="AV162">
        <v>443245</v>
      </c>
      <c r="AW162" s="2" t="s">
        <v>209</v>
      </c>
      <c r="AX162">
        <v>0</v>
      </c>
      <c r="AY162">
        <v>233775</v>
      </c>
      <c r="AZ162" s="2" t="s">
        <v>43</v>
      </c>
      <c r="BE162">
        <v>0</v>
      </c>
      <c r="BF162" s="2" t="s">
        <v>43</v>
      </c>
      <c r="BH162">
        <v>0</v>
      </c>
      <c r="BI162" s="2" t="s">
        <v>43</v>
      </c>
      <c r="BK162">
        <v>0</v>
      </c>
      <c r="BL162" s="2" t="s">
        <v>43</v>
      </c>
      <c r="BM162">
        <v>300000</v>
      </c>
      <c r="BN162">
        <v>0</v>
      </c>
      <c r="BO162" s="2" t="s">
        <v>43</v>
      </c>
      <c r="BP162">
        <v>30000000</v>
      </c>
      <c r="BQ162">
        <v>18913782</v>
      </c>
      <c r="BR162" t="str">
        <f>IFERROR(BQ162*100/BP162,0)</f>
        <v>0</v>
      </c>
    </row>
    <row r="163" spans="1:86">
      <c r="A163" s="3"/>
      <c r="B163" s="3"/>
      <c r="C163" s="3" t="s">
        <v>365</v>
      </c>
      <c r="D163">
        <v>0</v>
      </c>
      <c r="F163">
        <v>0</v>
      </c>
      <c r="I163">
        <v>0</v>
      </c>
      <c r="L163">
        <v>0</v>
      </c>
      <c r="O163">
        <v>0</v>
      </c>
      <c r="R163">
        <v>0</v>
      </c>
      <c r="U163">
        <v>0</v>
      </c>
      <c r="X163">
        <v>0</v>
      </c>
      <c r="AA163">
        <v>0</v>
      </c>
      <c r="AD163">
        <v>0</v>
      </c>
      <c r="AJ163">
        <v>0</v>
      </c>
      <c r="AM163">
        <v>0</v>
      </c>
      <c r="AS163">
        <v>0</v>
      </c>
      <c r="AV163">
        <v>0</v>
      </c>
      <c r="AY163">
        <v>0</v>
      </c>
      <c r="BE163">
        <v>0</v>
      </c>
      <c r="BH163">
        <v>0</v>
      </c>
      <c r="BK163">
        <v>0</v>
      </c>
      <c r="BN163">
        <v>0</v>
      </c>
      <c r="BP163">
        <v>0</v>
      </c>
      <c r="BQ163">
        <v>0</v>
      </c>
      <c r="BR163" t="str">
        <f>IFERROR(BQ163*100/BP163,0)</f>
        <v>0</v>
      </c>
    </row>
    <row r="164" spans="1:86">
      <c r="A164" s="3"/>
      <c r="B164" s="3"/>
      <c r="C164" s="3" t="s">
        <v>462</v>
      </c>
      <c r="D164" s="3">
        <v>30000000</v>
      </c>
      <c r="E164" s="3">
        <v>71428</v>
      </c>
      <c r="F164" s="3">
        <v>0</v>
      </c>
      <c r="G164" s="5" t="s">
        <v>43</v>
      </c>
      <c r="H164" s="3">
        <v>47619</v>
      </c>
      <c r="I164" s="3">
        <v>45687</v>
      </c>
      <c r="J164" s="5" t="s">
        <v>141</v>
      </c>
      <c r="K164" s="3">
        <v>14796130</v>
      </c>
      <c r="L164" s="3">
        <v>13594837</v>
      </c>
      <c r="M164" s="5" t="s">
        <v>163</v>
      </c>
      <c r="N164" s="3">
        <v>473214</v>
      </c>
      <c r="O164" s="3">
        <v>407510</v>
      </c>
      <c r="P164" s="5" t="s">
        <v>142</v>
      </c>
      <c r="Q164" s="3">
        <v>6552083</v>
      </c>
      <c r="R164" s="3">
        <v>1958896</v>
      </c>
      <c r="S164" s="5" t="s">
        <v>100</v>
      </c>
      <c r="T164" s="3">
        <v>267857</v>
      </c>
      <c r="U164" s="3">
        <v>1071312</v>
      </c>
      <c r="V164" s="5" t="s">
        <v>461</v>
      </c>
      <c r="W164" s="3">
        <v>300000</v>
      </c>
      <c r="X164" s="3">
        <v>29669</v>
      </c>
      <c r="Y164" s="5" t="s">
        <v>101</v>
      </c>
      <c r="Z164" s="3">
        <v>300000</v>
      </c>
      <c r="AA164" s="3">
        <v>0</v>
      </c>
      <c r="AB164" s="5" t="s">
        <v>43</v>
      </c>
      <c r="AC164" s="3">
        <v>300000</v>
      </c>
      <c r="AD164" s="3">
        <v>0</v>
      </c>
      <c r="AE164" s="5" t="s">
        <v>43</v>
      </c>
      <c r="AF164" s="3"/>
      <c r="AG164" s="3"/>
      <c r="AH164" s="3"/>
      <c r="AI164" s="3">
        <v>400000</v>
      </c>
      <c r="AJ164" s="3">
        <v>431483</v>
      </c>
      <c r="AK164" s="5" t="s">
        <v>241</v>
      </c>
      <c r="AL164" s="3">
        <v>600000</v>
      </c>
      <c r="AM164" s="3">
        <v>438258</v>
      </c>
      <c r="AN164" s="5" t="s">
        <v>123</v>
      </c>
      <c r="AO164" s="3"/>
      <c r="AP164" s="3"/>
      <c r="AQ164" s="3"/>
      <c r="AR164" s="3">
        <v>300000</v>
      </c>
      <c r="AS164" s="3">
        <v>259110</v>
      </c>
      <c r="AT164" s="5" t="s">
        <v>142</v>
      </c>
      <c r="AU164" s="3">
        <v>1300000</v>
      </c>
      <c r="AV164" s="3">
        <v>443245</v>
      </c>
      <c r="AW164" s="5" t="s">
        <v>209</v>
      </c>
      <c r="AX164" s="3">
        <v>0</v>
      </c>
      <c r="AY164" s="3">
        <v>233775</v>
      </c>
      <c r="AZ164" s="5" t="s">
        <v>43</v>
      </c>
      <c r="BA164" s="3"/>
      <c r="BB164" s="3"/>
      <c r="BC164" s="3"/>
      <c r="BD164" s="3">
        <v>0</v>
      </c>
      <c r="BE164" s="3">
        <v>0</v>
      </c>
      <c r="BF164" s="5" t="s">
        <v>43</v>
      </c>
      <c r="BG164" s="3">
        <v>0</v>
      </c>
      <c r="BH164" s="3">
        <v>0</v>
      </c>
      <c r="BI164" s="5" t="s">
        <v>43</v>
      </c>
      <c r="BJ164" s="3">
        <v>0</v>
      </c>
      <c r="BK164" s="3">
        <v>0</v>
      </c>
      <c r="BL164" s="5" t="s">
        <v>43</v>
      </c>
      <c r="BM164" s="3">
        <v>300000</v>
      </c>
      <c r="BN164" s="3">
        <v>0</v>
      </c>
      <c r="BO164" s="5" t="s">
        <v>43</v>
      </c>
      <c r="BP164" s="3">
        <v>30000000</v>
      </c>
      <c r="BQ164" s="3" t="str">
        <f>BQ163+BQ162</f>
        <v>0</v>
      </c>
      <c r="BR164" s="3" t="str">
        <f>IFERROR(BQ164*100/BP164,0)</f>
        <v>0</v>
      </c>
      <c r="BU164">
        <v>3430035</v>
      </c>
      <c r="BV164">
        <v>246327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D164">
        <v>0</v>
      </c>
      <c r="CE164">
        <v>0</v>
      </c>
      <c r="CF164" t="str">
        <f>BQ164-BP164</f>
        <v>0</v>
      </c>
      <c r="CG164" t="str">
        <f>CE82-BW82+BZ82</f>
        <v>0</v>
      </c>
      <c r="CH164" t="str">
        <f>IFERROR(CE164*100/BP164,0)</f>
        <v>0</v>
      </c>
    </row>
    <row r="165" spans="1:86">
      <c r="A165" s="3"/>
    </row>
    <row r="166" spans="1:86">
      <c r="A166" s="3"/>
      <c r="B166" s="5" t="s">
        <v>463</v>
      </c>
      <c r="C166" s="3" t="s">
        <v>364</v>
      </c>
      <c r="D166">
        <v>30000000</v>
      </c>
      <c r="F166">
        <v>0</v>
      </c>
      <c r="G166" s="2" t="s">
        <v>43</v>
      </c>
      <c r="I166">
        <v>0</v>
      </c>
      <c r="J166" s="2" t="s">
        <v>43</v>
      </c>
      <c r="L166">
        <v>16436236</v>
      </c>
      <c r="M166" s="2" t="s">
        <v>252</v>
      </c>
      <c r="O166">
        <v>676910</v>
      </c>
      <c r="P166" s="2" t="s">
        <v>120</v>
      </c>
      <c r="R166">
        <v>2800178</v>
      </c>
      <c r="S166" s="2" t="s">
        <v>182</v>
      </c>
      <c r="U166">
        <v>3261</v>
      </c>
      <c r="V166" s="2" t="s">
        <v>464</v>
      </c>
      <c r="W166">
        <v>300000</v>
      </c>
      <c r="X166">
        <v>471116</v>
      </c>
      <c r="Y166" s="2" t="s">
        <v>465</v>
      </c>
      <c r="Z166">
        <v>300000</v>
      </c>
      <c r="AA166">
        <v>87638</v>
      </c>
      <c r="AB166" s="2" t="s">
        <v>159</v>
      </c>
      <c r="AC166">
        <v>300000</v>
      </c>
      <c r="AD166">
        <v>15885</v>
      </c>
      <c r="AE166" s="2" t="s">
        <v>104</v>
      </c>
      <c r="AI166">
        <v>700000</v>
      </c>
      <c r="AJ166">
        <v>685606</v>
      </c>
      <c r="AK166" s="2" t="s">
        <v>128</v>
      </c>
      <c r="AL166">
        <v>300000</v>
      </c>
      <c r="AM166">
        <v>718088</v>
      </c>
      <c r="AN166" s="2" t="s">
        <v>466</v>
      </c>
      <c r="AR166">
        <v>300000</v>
      </c>
      <c r="AS166">
        <v>483610</v>
      </c>
      <c r="AT166" s="2" t="s">
        <v>306</v>
      </c>
      <c r="AU166">
        <v>800000</v>
      </c>
      <c r="AV166">
        <v>1575492</v>
      </c>
      <c r="AW166" s="2" t="s">
        <v>467</v>
      </c>
      <c r="AX166">
        <v>0</v>
      </c>
      <c r="AY166">
        <v>120192</v>
      </c>
      <c r="AZ166" s="2" t="s">
        <v>43</v>
      </c>
      <c r="BE166">
        <v>0</v>
      </c>
      <c r="BF166" s="2" t="s">
        <v>43</v>
      </c>
      <c r="BH166">
        <v>0</v>
      </c>
      <c r="BI166" s="2" t="s">
        <v>43</v>
      </c>
      <c r="BK166">
        <v>0</v>
      </c>
      <c r="BL166" s="2" t="s">
        <v>43</v>
      </c>
      <c r="BM166">
        <v>300000</v>
      </c>
      <c r="BN166">
        <v>421650</v>
      </c>
      <c r="BO166" s="2" t="s">
        <v>203</v>
      </c>
      <c r="BP166">
        <v>30000000</v>
      </c>
      <c r="BQ166">
        <v>24495862</v>
      </c>
      <c r="BR166" t="str">
        <f>IFERROR(BQ166*100/BP166,0)</f>
        <v>0</v>
      </c>
    </row>
    <row r="167" spans="1:86">
      <c r="A167" s="3"/>
      <c r="B167" s="3"/>
      <c r="C167" s="3" t="s">
        <v>365</v>
      </c>
      <c r="D167">
        <v>0</v>
      </c>
      <c r="F167">
        <v>0</v>
      </c>
      <c r="I167">
        <v>0</v>
      </c>
      <c r="L167">
        <v>0</v>
      </c>
      <c r="O167">
        <v>0</v>
      </c>
      <c r="R167">
        <v>0</v>
      </c>
      <c r="U167">
        <v>0</v>
      </c>
      <c r="X167">
        <v>0</v>
      </c>
      <c r="AA167">
        <v>0</v>
      </c>
      <c r="AD167">
        <v>0</v>
      </c>
      <c r="AJ167">
        <v>0</v>
      </c>
      <c r="AM167">
        <v>0</v>
      </c>
      <c r="AS167">
        <v>0</v>
      </c>
      <c r="AV167">
        <v>0</v>
      </c>
      <c r="AY167">
        <v>0</v>
      </c>
      <c r="BE167">
        <v>0</v>
      </c>
      <c r="BH167">
        <v>0</v>
      </c>
      <c r="BK167">
        <v>0</v>
      </c>
      <c r="BN167">
        <v>0</v>
      </c>
      <c r="BP167">
        <v>0</v>
      </c>
      <c r="BQ167">
        <v>0</v>
      </c>
      <c r="BR167" t="str">
        <f>IFERROR(BQ167*100/BP167,0)</f>
        <v>0</v>
      </c>
    </row>
    <row r="168" spans="1:86">
      <c r="A168" s="3"/>
      <c r="B168" s="3"/>
      <c r="C168" s="3" t="s">
        <v>468</v>
      </c>
      <c r="D168" s="3">
        <v>30000000</v>
      </c>
      <c r="E168" s="3">
        <v>71428</v>
      </c>
      <c r="F168" s="3">
        <v>0</v>
      </c>
      <c r="G168" s="5" t="s">
        <v>43</v>
      </c>
      <c r="H168" s="3">
        <v>47619</v>
      </c>
      <c r="I168" s="3">
        <v>0</v>
      </c>
      <c r="J168" s="5" t="s">
        <v>43</v>
      </c>
      <c r="K168" s="3">
        <v>14796130</v>
      </c>
      <c r="L168" s="3">
        <v>16436236</v>
      </c>
      <c r="M168" s="5" t="s">
        <v>252</v>
      </c>
      <c r="N168" s="3">
        <v>473214</v>
      </c>
      <c r="O168" s="3">
        <v>676910</v>
      </c>
      <c r="P168" s="5" t="s">
        <v>120</v>
      </c>
      <c r="Q168" s="3">
        <v>6552083</v>
      </c>
      <c r="R168" s="3">
        <v>2800178</v>
      </c>
      <c r="S168" s="5" t="s">
        <v>182</v>
      </c>
      <c r="T168" s="3">
        <v>267857</v>
      </c>
      <c r="U168" s="3">
        <v>3261</v>
      </c>
      <c r="V168" s="5" t="s">
        <v>464</v>
      </c>
      <c r="W168" s="3">
        <v>300000</v>
      </c>
      <c r="X168" s="3">
        <v>471116</v>
      </c>
      <c r="Y168" s="5" t="s">
        <v>465</v>
      </c>
      <c r="Z168" s="3">
        <v>300000</v>
      </c>
      <c r="AA168" s="3">
        <v>87638</v>
      </c>
      <c r="AB168" s="5" t="s">
        <v>159</v>
      </c>
      <c r="AC168" s="3">
        <v>300000</v>
      </c>
      <c r="AD168" s="3">
        <v>15885</v>
      </c>
      <c r="AE168" s="5" t="s">
        <v>104</v>
      </c>
      <c r="AF168" s="3"/>
      <c r="AG168" s="3"/>
      <c r="AH168" s="3"/>
      <c r="AI168" s="3">
        <v>700000</v>
      </c>
      <c r="AJ168" s="3">
        <v>685606</v>
      </c>
      <c r="AK168" s="5" t="s">
        <v>128</v>
      </c>
      <c r="AL168" s="3">
        <v>300000</v>
      </c>
      <c r="AM168" s="3">
        <v>718088</v>
      </c>
      <c r="AN168" s="5" t="s">
        <v>466</v>
      </c>
      <c r="AO168" s="3"/>
      <c r="AP168" s="3"/>
      <c r="AQ168" s="3"/>
      <c r="AR168" s="3">
        <v>300000</v>
      </c>
      <c r="AS168" s="3">
        <v>483610</v>
      </c>
      <c r="AT168" s="5" t="s">
        <v>306</v>
      </c>
      <c r="AU168" s="3">
        <v>800000</v>
      </c>
      <c r="AV168" s="3">
        <v>1575492</v>
      </c>
      <c r="AW168" s="5" t="s">
        <v>467</v>
      </c>
      <c r="AX168" s="3">
        <v>0</v>
      </c>
      <c r="AY168" s="3">
        <v>120192</v>
      </c>
      <c r="AZ168" s="5" t="s">
        <v>43</v>
      </c>
      <c r="BA168" s="3"/>
      <c r="BB168" s="3"/>
      <c r="BC168" s="3"/>
      <c r="BD168" s="3">
        <v>0</v>
      </c>
      <c r="BE168" s="3">
        <v>0</v>
      </c>
      <c r="BF168" s="5" t="s">
        <v>43</v>
      </c>
      <c r="BG168" s="3">
        <v>0</v>
      </c>
      <c r="BH168" s="3">
        <v>0</v>
      </c>
      <c r="BI168" s="5" t="s">
        <v>43</v>
      </c>
      <c r="BJ168" s="3">
        <v>0</v>
      </c>
      <c r="BK168" s="3">
        <v>0</v>
      </c>
      <c r="BL168" s="5" t="s">
        <v>43</v>
      </c>
      <c r="BM168" s="3">
        <v>300000</v>
      </c>
      <c r="BN168" s="3">
        <v>421650</v>
      </c>
      <c r="BO168" s="5" t="s">
        <v>203</v>
      </c>
      <c r="BP168" s="3">
        <v>30000000</v>
      </c>
      <c r="BQ168" s="3" t="str">
        <f>BQ167+BQ166</f>
        <v>0</v>
      </c>
      <c r="BR168" s="3" t="str">
        <f>IFERROR(BQ168*100/BP168,0)</f>
        <v>0</v>
      </c>
      <c r="BU168">
        <v>3376647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D168">
        <v>0</v>
      </c>
      <c r="CE168">
        <v>0</v>
      </c>
      <c r="CF168" t="str">
        <f>BQ168-BP168</f>
        <v>0</v>
      </c>
      <c r="CG168" t="str">
        <f>CE82-BW82+BZ82</f>
        <v>0</v>
      </c>
      <c r="CH168" t="str">
        <f>IFERROR(CE168*100/BP168,0)</f>
        <v>0</v>
      </c>
    </row>
    <row r="169" spans="1:86">
      <c r="A169" s="3"/>
    </row>
    <row r="170" spans="1:86">
      <c r="A170" s="3"/>
      <c r="B170" s="5" t="s">
        <v>469</v>
      </c>
      <c r="C170" s="3" t="s">
        <v>364</v>
      </c>
      <c r="D170">
        <v>16000000</v>
      </c>
      <c r="F170">
        <v>0</v>
      </c>
      <c r="G170" s="2" t="s">
        <v>43</v>
      </c>
      <c r="I170">
        <v>0</v>
      </c>
      <c r="J170" s="2" t="s">
        <v>43</v>
      </c>
      <c r="L170">
        <v>4261071</v>
      </c>
      <c r="M170" s="2" t="s">
        <v>43</v>
      </c>
      <c r="O170">
        <v>240948</v>
      </c>
      <c r="P170" s="2" t="s">
        <v>43</v>
      </c>
      <c r="R170">
        <v>878187</v>
      </c>
      <c r="S170" s="2" t="s">
        <v>49</v>
      </c>
      <c r="U170">
        <v>0</v>
      </c>
      <c r="V170" s="2" t="s">
        <v>43</v>
      </c>
      <c r="W170">
        <v>100000</v>
      </c>
      <c r="X170">
        <v>149104</v>
      </c>
      <c r="Y170" s="2" t="s">
        <v>395</v>
      </c>
      <c r="Z170">
        <v>100000</v>
      </c>
      <c r="AA170">
        <v>0</v>
      </c>
      <c r="AB170" s="2" t="s">
        <v>43</v>
      </c>
      <c r="AC170">
        <v>100000</v>
      </c>
      <c r="AD170">
        <v>0</v>
      </c>
      <c r="AE170" s="2" t="s">
        <v>43</v>
      </c>
      <c r="AI170">
        <v>100000</v>
      </c>
      <c r="AJ170">
        <v>576969</v>
      </c>
      <c r="AK170" s="2" t="s">
        <v>470</v>
      </c>
      <c r="AL170">
        <v>100000</v>
      </c>
      <c r="AM170">
        <v>0</v>
      </c>
      <c r="AN170" s="2" t="s">
        <v>43</v>
      </c>
      <c r="AR170">
        <v>100000</v>
      </c>
      <c r="AS170">
        <v>0</v>
      </c>
      <c r="AT170" s="2" t="s">
        <v>43</v>
      </c>
      <c r="AU170">
        <v>300000</v>
      </c>
      <c r="AV170">
        <v>92167</v>
      </c>
      <c r="AW170" s="2" t="s">
        <v>93</v>
      </c>
      <c r="AX170">
        <v>0</v>
      </c>
      <c r="AY170">
        <v>897486</v>
      </c>
      <c r="AZ170" s="2" t="s">
        <v>43</v>
      </c>
      <c r="BE170">
        <v>0</v>
      </c>
      <c r="BF170" s="2" t="s">
        <v>43</v>
      </c>
      <c r="BH170">
        <v>0</v>
      </c>
      <c r="BI170" s="2" t="s">
        <v>43</v>
      </c>
      <c r="BK170">
        <v>0</v>
      </c>
      <c r="BL170" s="2" t="s">
        <v>43</v>
      </c>
      <c r="BM170">
        <v>100000</v>
      </c>
      <c r="BN170">
        <v>0</v>
      </c>
      <c r="BO170" s="2" t="s">
        <v>43</v>
      </c>
      <c r="BP170">
        <v>16000000</v>
      </c>
      <c r="BQ170">
        <v>7095932</v>
      </c>
      <c r="BR170" t="str">
        <f>IFERROR(BQ170*100/BP170,0)</f>
        <v>0</v>
      </c>
    </row>
    <row r="171" spans="1:86">
      <c r="A171" s="3"/>
      <c r="B171" s="3"/>
      <c r="C171" s="3" t="s">
        <v>365</v>
      </c>
      <c r="D171">
        <v>0</v>
      </c>
      <c r="F171">
        <v>0</v>
      </c>
      <c r="I171">
        <v>0</v>
      </c>
      <c r="L171">
        <v>0</v>
      </c>
      <c r="O171">
        <v>0</v>
      </c>
      <c r="R171">
        <v>0</v>
      </c>
      <c r="U171">
        <v>0</v>
      </c>
      <c r="X171">
        <v>0</v>
      </c>
      <c r="AA171">
        <v>0</v>
      </c>
      <c r="AD171">
        <v>0</v>
      </c>
      <c r="AJ171">
        <v>0</v>
      </c>
      <c r="AM171">
        <v>0</v>
      </c>
      <c r="AS171">
        <v>0</v>
      </c>
      <c r="AV171">
        <v>0</v>
      </c>
      <c r="AY171">
        <v>0</v>
      </c>
      <c r="BE171">
        <v>0</v>
      </c>
      <c r="BH171">
        <v>0</v>
      </c>
      <c r="BK171">
        <v>0</v>
      </c>
      <c r="BN171">
        <v>0</v>
      </c>
      <c r="BP171">
        <v>0</v>
      </c>
      <c r="BQ171">
        <v>0</v>
      </c>
      <c r="BR171" t="str">
        <f>IFERROR(BQ171*100/BP171,0)</f>
        <v>0</v>
      </c>
    </row>
    <row r="172" spans="1:86">
      <c r="A172" s="3"/>
      <c r="B172" s="3"/>
      <c r="C172" s="3" t="s">
        <v>471</v>
      </c>
      <c r="D172" s="3">
        <v>16000000</v>
      </c>
      <c r="E172" s="3">
        <v>38095</v>
      </c>
      <c r="F172" s="3">
        <v>0</v>
      </c>
      <c r="G172" s="5" t="s">
        <v>43</v>
      </c>
      <c r="H172" s="3">
        <v>25396</v>
      </c>
      <c r="I172" s="3">
        <v>0</v>
      </c>
      <c r="J172" s="5" t="s">
        <v>43</v>
      </c>
      <c r="K172" s="3">
        <v>0</v>
      </c>
      <c r="L172" s="3">
        <v>214754</v>
      </c>
      <c r="M172" s="5" t="s">
        <v>43</v>
      </c>
      <c r="N172" s="3">
        <v>0</v>
      </c>
      <c r="O172" s="3">
        <v>10084</v>
      </c>
      <c r="P172" s="5" t="s">
        <v>43</v>
      </c>
      <c r="Q172" s="3">
        <v>3494444</v>
      </c>
      <c r="R172" s="3">
        <v>0</v>
      </c>
      <c r="S172" s="5" t="s">
        <v>49</v>
      </c>
      <c r="T172" s="3">
        <v>142857</v>
      </c>
      <c r="U172" s="3">
        <v>0</v>
      </c>
      <c r="V172" s="5" t="s">
        <v>43</v>
      </c>
      <c r="W172" s="3">
        <v>100000</v>
      </c>
      <c r="X172" s="3">
        <v>0</v>
      </c>
      <c r="Y172" s="5" t="s">
        <v>395</v>
      </c>
      <c r="Z172" s="3">
        <v>100000</v>
      </c>
      <c r="AA172" s="3">
        <v>0</v>
      </c>
      <c r="AB172" s="5" t="s">
        <v>43</v>
      </c>
      <c r="AC172" s="3">
        <v>100000</v>
      </c>
      <c r="AD172" s="3">
        <v>0</v>
      </c>
      <c r="AE172" s="5" t="s">
        <v>43</v>
      </c>
      <c r="AF172" s="3"/>
      <c r="AG172" s="3"/>
      <c r="AH172" s="3"/>
      <c r="AI172" s="3">
        <v>100000</v>
      </c>
      <c r="AJ172" s="3">
        <v>0</v>
      </c>
      <c r="AK172" s="5" t="s">
        <v>470</v>
      </c>
      <c r="AL172" s="3">
        <v>100000</v>
      </c>
      <c r="AM172" s="3">
        <v>0</v>
      </c>
      <c r="AN172" s="5" t="s">
        <v>43</v>
      </c>
      <c r="AO172" s="3"/>
      <c r="AP172" s="3"/>
      <c r="AQ172" s="3"/>
      <c r="AR172" s="3">
        <v>100000</v>
      </c>
      <c r="AS172" s="3">
        <v>0</v>
      </c>
      <c r="AT172" s="5" t="s">
        <v>43</v>
      </c>
      <c r="AU172" s="3">
        <v>300000</v>
      </c>
      <c r="AV172" s="3">
        <v>4878021</v>
      </c>
      <c r="AW172" s="5" t="s">
        <v>93</v>
      </c>
      <c r="AX172" s="3">
        <v>0</v>
      </c>
      <c r="AY172" s="3">
        <v>0</v>
      </c>
      <c r="AZ172" s="5" t="s">
        <v>43</v>
      </c>
      <c r="BA172" s="3"/>
      <c r="BB172" s="3"/>
      <c r="BC172" s="3"/>
      <c r="BD172" s="3">
        <v>0</v>
      </c>
      <c r="BE172" s="3">
        <v>0</v>
      </c>
      <c r="BF172" s="5" t="s">
        <v>43</v>
      </c>
      <c r="BG172" s="3">
        <v>0</v>
      </c>
      <c r="BH172" s="3">
        <v>0</v>
      </c>
      <c r="BI172" s="5" t="s">
        <v>43</v>
      </c>
      <c r="BJ172" s="3">
        <v>0</v>
      </c>
      <c r="BK172" s="3">
        <v>0</v>
      </c>
      <c r="BL172" s="5" t="s">
        <v>43</v>
      </c>
      <c r="BM172" s="3">
        <v>100000</v>
      </c>
      <c r="BN172" s="3">
        <v>0</v>
      </c>
      <c r="BO172" s="5" t="s">
        <v>43</v>
      </c>
      <c r="BP172" s="3">
        <v>16000000</v>
      </c>
      <c r="BQ172" s="3" t="str">
        <f>BQ171+BQ170</f>
        <v>0</v>
      </c>
      <c r="BR172" s="3" t="str">
        <f>IFERROR(BQ172*100/BP172,0)</f>
        <v>0</v>
      </c>
      <c r="BU172">
        <v>921693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D172">
        <v>0</v>
      </c>
      <c r="CE172">
        <v>0</v>
      </c>
      <c r="CF172" t="str">
        <f>BQ172-BP172</f>
        <v>0</v>
      </c>
      <c r="CG172" t="str">
        <f>CE82-BW82+BZ82</f>
        <v>0</v>
      </c>
      <c r="CH172" t="str">
        <f>IFERROR(CE172*100/BP172,0)</f>
        <v>0</v>
      </c>
    </row>
    <row r="173" spans="1:86">
      <c r="A173" s="11" t="s">
        <v>472</v>
      </c>
      <c r="B173" s="12"/>
      <c r="C173" s="12"/>
      <c r="D173" s="12">
        <v>1845000000</v>
      </c>
      <c r="E173" s="12">
        <v>2399990</v>
      </c>
      <c r="F173" s="12">
        <v>0</v>
      </c>
      <c r="G173" s="13" t="s">
        <v>465</v>
      </c>
      <c r="H173" s="12">
        <v>1599989</v>
      </c>
      <c r="I173" s="12">
        <v>706200</v>
      </c>
      <c r="J173" s="13" t="s">
        <v>473</v>
      </c>
      <c r="K173" s="12">
        <v>489258718</v>
      </c>
      <c r="L173" s="12">
        <v>0</v>
      </c>
      <c r="M173" s="13" t="s">
        <v>126</v>
      </c>
      <c r="N173" s="12">
        <v>15647609</v>
      </c>
      <c r="O173" s="12">
        <v>0</v>
      </c>
      <c r="P173" s="13" t="s">
        <v>53</v>
      </c>
      <c r="Q173" s="12">
        <v>220149989</v>
      </c>
      <c r="R173" s="12">
        <v>0</v>
      </c>
      <c r="S173" s="13" t="s">
        <v>474</v>
      </c>
      <c r="T173" s="12">
        <v>8999989</v>
      </c>
      <c r="U173" s="12">
        <v>0</v>
      </c>
      <c r="V173" s="13" t="s">
        <v>185</v>
      </c>
      <c r="W173" s="12">
        <v>25600000</v>
      </c>
      <c r="X173" s="12">
        <v>0</v>
      </c>
      <c r="Y173" s="13" t="s">
        <v>112</v>
      </c>
      <c r="Z173" s="12">
        <v>33800000</v>
      </c>
      <c r="AA173" s="12">
        <v>0</v>
      </c>
      <c r="AB173" s="13" t="s">
        <v>324</v>
      </c>
      <c r="AC173" s="12">
        <v>15400000</v>
      </c>
      <c r="AD173" s="12">
        <v>1326132</v>
      </c>
      <c r="AE173" s="13" t="s">
        <v>85</v>
      </c>
      <c r="AF173" s="12"/>
      <c r="AG173" s="12"/>
      <c r="AH173" s="12"/>
      <c r="AI173" s="12">
        <v>26700000</v>
      </c>
      <c r="AJ173" s="12">
        <v>0</v>
      </c>
      <c r="AK173" s="13" t="s">
        <v>219</v>
      </c>
      <c r="AL173" s="12">
        <v>98600000</v>
      </c>
      <c r="AM173" s="12">
        <v>0</v>
      </c>
      <c r="AN173" s="13" t="s">
        <v>195</v>
      </c>
      <c r="AO173" s="12"/>
      <c r="AP173" s="12"/>
      <c r="AQ173" s="12"/>
      <c r="AR173" s="12">
        <v>110200000</v>
      </c>
      <c r="AS173" s="12">
        <v>113787102</v>
      </c>
      <c r="AT173" s="13" t="s">
        <v>48</v>
      </c>
      <c r="AU173" s="12">
        <v>58200000</v>
      </c>
      <c r="AV173" s="12">
        <v>0</v>
      </c>
      <c r="AW173" s="13" t="s">
        <v>102</v>
      </c>
      <c r="AX173" s="12">
        <v>0</v>
      </c>
      <c r="AY173" s="12">
        <v>0</v>
      </c>
      <c r="AZ173" s="13" t="s">
        <v>43</v>
      </c>
      <c r="BA173" s="12"/>
      <c r="BB173" s="12"/>
      <c r="BC173" s="12"/>
      <c r="BD173" s="12">
        <v>0</v>
      </c>
      <c r="BE173" s="12">
        <v>0</v>
      </c>
      <c r="BF173" s="13" t="s">
        <v>43</v>
      </c>
      <c r="BG173" s="12">
        <v>0</v>
      </c>
      <c r="BH173" s="12">
        <v>0</v>
      </c>
      <c r="BI173" s="13" t="s">
        <v>43</v>
      </c>
      <c r="BJ173" s="12">
        <v>0</v>
      </c>
      <c r="BK173" s="12">
        <v>0</v>
      </c>
      <c r="BL173" s="13" t="s">
        <v>43</v>
      </c>
      <c r="BM173" s="12">
        <v>32900000</v>
      </c>
      <c r="BN173" s="12">
        <v>17013981</v>
      </c>
      <c r="BO173" s="13" t="s">
        <v>151</v>
      </c>
      <c r="BP173" s="12">
        <v>1845000000</v>
      </c>
      <c r="BQ173" s="12">
        <v>1757183623</v>
      </c>
      <c r="BR173" s="12" t="str">
        <f>IFERROR(BQ173*100/BP173,0)</f>
        <v>0</v>
      </c>
    </row>
    <row r="174" spans="1:86">
      <c r="F174" t="str">
        <f>SUM(F172:F173)</f>
        <v>0</v>
      </c>
      <c r="I174" t="str">
        <f>SUM(I172:I173)</f>
        <v>0</v>
      </c>
      <c r="L174" t="str">
        <f>SUM(L172:L173)</f>
        <v>0</v>
      </c>
      <c r="O174" t="str">
        <f>SUM(O172:O173)</f>
        <v>0</v>
      </c>
      <c r="R174" t="str">
        <f>SUM(R172:R173)</f>
        <v>0</v>
      </c>
      <c r="U174" t="str">
        <f>SUM(U172:U173)</f>
        <v>0</v>
      </c>
      <c r="X174" t="str">
        <f>SUM(X172:X173)</f>
        <v>0</v>
      </c>
      <c r="AA174" t="str">
        <f>SUM(AA172:AA173)</f>
        <v>0</v>
      </c>
      <c r="AD174" t="str">
        <f>SUM(AD172:AD173)</f>
        <v>0</v>
      </c>
      <c r="AJ174" t="str">
        <f>SUM(AJ172:AJ173)</f>
        <v>0</v>
      </c>
      <c r="AM174" t="str">
        <f>SUM(AM172:AM173)</f>
        <v>0</v>
      </c>
      <c r="AS174" t="str">
        <f>SUM(AS172:AS173)</f>
        <v>0</v>
      </c>
      <c r="AV174" t="str">
        <f>SUM(AV172:AV173)</f>
        <v>0</v>
      </c>
      <c r="AY174" t="str">
        <f>SUM(AY172:AY173)</f>
        <v>0</v>
      </c>
      <c r="BE174" t="str">
        <f>SUM(BE172:BE173)</f>
        <v>0</v>
      </c>
      <c r="BH174" t="str">
        <f>SUM(BH172:BH173)</f>
        <v>0</v>
      </c>
      <c r="BK174" t="str">
        <f>SUM(BK172:BK173)</f>
        <v>0</v>
      </c>
      <c r="BN174" t="str">
        <f>SUM(BN172:BN173)</f>
        <v>0</v>
      </c>
    </row>
    <row r="175" spans="1:86">
      <c r="A175" s="4" t="s">
        <v>475</v>
      </c>
      <c r="B175" s="5" t="s">
        <v>476</v>
      </c>
      <c r="F175" t="str">
        <f>SUM(F173:F174)</f>
        <v>0</v>
      </c>
      <c r="I175" t="str">
        <f>SUM(I173:I174)</f>
        <v>0</v>
      </c>
      <c r="L175" t="str">
        <f>SUM(L173:L174)</f>
        <v>0</v>
      </c>
      <c r="O175" t="str">
        <f>SUM(O173:O174)</f>
        <v>0</v>
      </c>
      <c r="R175" t="str">
        <f>SUM(R173:R174)</f>
        <v>0</v>
      </c>
      <c r="U175" t="str">
        <f>SUM(U173:U174)</f>
        <v>0</v>
      </c>
      <c r="X175" t="str">
        <f>SUM(X173:X174)</f>
        <v>0</v>
      </c>
      <c r="AA175" t="str">
        <f>SUM(AA173:AA174)</f>
        <v>0</v>
      </c>
      <c r="AD175" t="str">
        <f>SUM(AD173:AD174)</f>
        <v>0</v>
      </c>
      <c r="AJ175" t="str">
        <f>SUM(AJ173:AJ174)</f>
        <v>0</v>
      </c>
      <c r="AM175" t="str">
        <f>SUM(AM173:AM174)</f>
        <v>0</v>
      </c>
      <c r="AS175" t="str">
        <f>SUM(AS173:AS174)</f>
        <v>0</v>
      </c>
      <c r="AV175" t="str">
        <f>SUM(AV173:AV174)</f>
        <v>0</v>
      </c>
      <c r="AY175" t="str">
        <f>SUM(AY173:AY174)</f>
        <v>0</v>
      </c>
      <c r="BE175" t="str">
        <f>SUM(BE173:BE174)</f>
        <v>0</v>
      </c>
      <c r="BH175" t="str">
        <f>SUM(BH173:BH174)</f>
        <v>0</v>
      </c>
      <c r="BK175" t="str">
        <f>SUM(BK173:BK174)</f>
        <v>0</v>
      </c>
      <c r="BN175" t="str">
        <f>SUM(BN173:BN174)</f>
        <v>0</v>
      </c>
      <c r="BR175" t="str">
        <f>IFERROR(BQ175*100/BP175,0)</f>
        <v>0</v>
      </c>
    </row>
    <row r="176" spans="1:86">
      <c r="A176" s="7" t="s">
        <v>477</v>
      </c>
      <c r="B176" s="5"/>
      <c r="C176" s="3"/>
      <c r="D176" s="3">
        <v>0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 t="str">
        <f>IFERROR(BQ176*100/BP176,0)</f>
        <v>0</v>
      </c>
    </row>
    <row r="177" spans="1:86">
      <c r="A177" s="3"/>
      <c r="B177" s="3"/>
      <c r="BQ177" t="str">
        <f>BQ176+BQ175</f>
        <v>0</v>
      </c>
      <c r="BR177" t="str">
        <f>IFERROR(BQ177*100/BP177,0)</f>
        <v>0</v>
      </c>
    </row>
    <row r="178" spans="1:86" customHeight="1" ht="20">
      <c r="A178" s="11" t="s">
        <v>478</v>
      </c>
      <c r="B178" s="12"/>
      <c r="C178" s="12"/>
      <c r="D178" s="12">
        <v>1008000000</v>
      </c>
      <c r="E178" s="12">
        <v>2399990</v>
      </c>
      <c r="F178" s="12">
        <v>868653</v>
      </c>
      <c r="G178" s="13" t="s">
        <v>157</v>
      </c>
      <c r="H178" s="12">
        <v>1599989</v>
      </c>
      <c r="I178" s="12">
        <v>1543969</v>
      </c>
      <c r="J178" s="13" t="s">
        <v>141</v>
      </c>
      <c r="K178" s="12">
        <v>489258718</v>
      </c>
      <c r="L178" s="12">
        <v>384471907</v>
      </c>
      <c r="M178" s="13" t="s">
        <v>63</v>
      </c>
      <c r="N178" s="12">
        <v>15647609</v>
      </c>
      <c r="O178" s="12">
        <v>12378304</v>
      </c>
      <c r="P178" s="13" t="s">
        <v>63</v>
      </c>
      <c r="Q178" s="12">
        <v>220149989</v>
      </c>
      <c r="R178" s="12">
        <v>219236026</v>
      </c>
      <c r="S178" s="13" t="s">
        <v>65</v>
      </c>
      <c r="T178" s="12">
        <v>8999989</v>
      </c>
      <c r="U178" s="12">
        <v>10877624</v>
      </c>
      <c r="V178" s="13" t="s">
        <v>185</v>
      </c>
      <c r="W178" s="12">
        <v>25600000</v>
      </c>
      <c r="X178" s="12">
        <v>12753658</v>
      </c>
      <c r="Y178" s="13" t="s">
        <v>179</v>
      </c>
      <c r="Z178" s="12">
        <v>33800000</v>
      </c>
      <c r="AA178" s="12">
        <v>15503493</v>
      </c>
      <c r="AB178" s="13" t="s">
        <v>133</v>
      </c>
      <c r="AC178" s="12">
        <v>15400000</v>
      </c>
      <c r="AD178" s="12">
        <v>3171227</v>
      </c>
      <c r="AE178" s="13" t="s">
        <v>293</v>
      </c>
      <c r="AF178" s="12"/>
      <c r="AG178" s="12"/>
      <c r="AH178" s="12"/>
      <c r="AI178" s="12">
        <v>26700000</v>
      </c>
      <c r="AJ178" s="12">
        <v>17147488</v>
      </c>
      <c r="AK178" s="13" t="s">
        <v>259</v>
      </c>
      <c r="AL178" s="12">
        <v>98600000</v>
      </c>
      <c r="AM178" s="12">
        <v>21281984</v>
      </c>
      <c r="AN178" s="13" t="s">
        <v>173</v>
      </c>
      <c r="AO178" s="12"/>
      <c r="AP178" s="12"/>
      <c r="AQ178" s="12"/>
      <c r="AR178" s="12">
        <v>110200000</v>
      </c>
      <c r="AS178" s="12">
        <v>154243767</v>
      </c>
      <c r="AT178" s="13" t="s">
        <v>479</v>
      </c>
      <c r="AU178" s="12">
        <v>58200000</v>
      </c>
      <c r="AV178" s="12">
        <v>54290201</v>
      </c>
      <c r="AW178" s="13" t="s">
        <v>140</v>
      </c>
      <c r="AX178" s="12">
        <v>0</v>
      </c>
      <c r="AY178" s="12">
        <v>53391284</v>
      </c>
      <c r="AZ178" s="13" t="s">
        <v>43</v>
      </c>
      <c r="BA178" s="12"/>
      <c r="BB178" s="12"/>
      <c r="BC178" s="12"/>
      <c r="BD178" s="12">
        <v>0</v>
      </c>
      <c r="BE178" s="12">
        <v>0</v>
      </c>
      <c r="BF178" s="13" t="s">
        <v>43</v>
      </c>
      <c r="BG178" s="12">
        <v>0</v>
      </c>
      <c r="BH178" s="12">
        <v>0</v>
      </c>
      <c r="BI178" s="13" t="s">
        <v>43</v>
      </c>
      <c r="BJ178" s="12">
        <v>0</v>
      </c>
      <c r="BK178" s="12">
        <v>428625</v>
      </c>
      <c r="BL178" s="13" t="s">
        <v>43</v>
      </c>
      <c r="BM178" s="12">
        <v>32900000</v>
      </c>
      <c r="BN178" s="12">
        <v>24303387</v>
      </c>
      <c r="BO178" s="13" t="s">
        <v>51</v>
      </c>
      <c r="BP178" s="12">
        <v>1008000000</v>
      </c>
      <c r="BQ178" s="12">
        <v>985891597</v>
      </c>
      <c r="BR178" s="12" t="str">
        <f>IFERROR(BQ178*100/BP178,0)</f>
        <v>0</v>
      </c>
    </row>
    <row r="179" spans="1:86" customHeight="1" ht="20">
      <c r="A179" s="11" t="s">
        <v>480</v>
      </c>
      <c r="B179" s="12"/>
      <c r="C179" s="12"/>
      <c r="D179" s="12">
        <v>837000000</v>
      </c>
      <c r="E179" s="12">
        <v>0</v>
      </c>
      <c r="F179" s="12">
        <v>2904768</v>
      </c>
      <c r="G179" s="13" t="s">
        <v>43</v>
      </c>
      <c r="H179" s="12">
        <v>0</v>
      </c>
      <c r="I179" s="12">
        <v>2085819</v>
      </c>
      <c r="J179" s="13" t="s">
        <v>43</v>
      </c>
      <c r="K179" s="12">
        <v>0</v>
      </c>
      <c r="L179" s="12">
        <v>19530056</v>
      </c>
      <c r="M179" s="13" t="s">
        <v>43</v>
      </c>
      <c r="N179" s="12">
        <v>0</v>
      </c>
      <c r="O179" s="12">
        <v>154658</v>
      </c>
      <c r="P179" s="13" t="s">
        <v>43</v>
      </c>
      <c r="Q179" s="12">
        <v>0</v>
      </c>
      <c r="R179" s="12">
        <v>507000659</v>
      </c>
      <c r="S179" s="13" t="s">
        <v>43</v>
      </c>
      <c r="T179" s="12">
        <v>0</v>
      </c>
      <c r="U179" s="12">
        <v>0</v>
      </c>
      <c r="V179" s="13" t="s">
        <v>43</v>
      </c>
      <c r="W179" s="12">
        <v>0</v>
      </c>
      <c r="X179" s="12">
        <v>8260560</v>
      </c>
      <c r="Y179" s="13" t="s">
        <v>43</v>
      </c>
      <c r="Z179" s="12">
        <v>0</v>
      </c>
      <c r="AA179" s="12">
        <v>35750046</v>
      </c>
      <c r="AB179" s="13" t="s">
        <v>43</v>
      </c>
      <c r="AC179" s="12">
        <v>0</v>
      </c>
      <c r="AD179" s="12">
        <v>8898123</v>
      </c>
      <c r="AE179" s="13" t="s">
        <v>43</v>
      </c>
      <c r="AF179" s="12"/>
      <c r="AG179" s="12"/>
      <c r="AH179" s="12"/>
      <c r="AI179" s="12">
        <v>0</v>
      </c>
      <c r="AJ179" s="12">
        <v>3747054</v>
      </c>
      <c r="AK179" s="13" t="s">
        <v>43</v>
      </c>
      <c r="AL179" s="12">
        <v>0</v>
      </c>
      <c r="AM179" s="12">
        <v>83307340</v>
      </c>
      <c r="AN179" s="13" t="s">
        <v>43</v>
      </c>
      <c r="AO179" s="12"/>
      <c r="AP179" s="12"/>
      <c r="AQ179" s="12"/>
      <c r="AR179" s="12">
        <v>0</v>
      </c>
      <c r="AS179" s="12">
        <v>75161383</v>
      </c>
      <c r="AT179" s="13" t="s">
        <v>43</v>
      </c>
      <c r="AU179" s="12">
        <v>0</v>
      </c>
      <c r="AV179" s="12">
        <v>35899949</v>
      </c>
      <c r="AW179" s="13" t="s">
        <v>43</v>
      </c>
      <c r="AX179" s="12">
        <v>0</v>
      </c>
      <c r="AY179" s="12">
        <v>109845083</v>
      </c>
      <c r="AZ179" s="13" t="s">
        <v>43</v>
      </c>
      <c r="BA179" s="12"/>
      <c r="BB179" s="12"/>
      <c r="BC179" s="12"/>
      <c r="BD179" s="12">
        <v>0</v>
      </c>
      <c r="BE179" s="12">
        <v>0</v>
      </c>
      <c r="BF179" s="13" t="s">
        <v>43</v>
      </c>
      <c r="BG179" s="12">
        <v>0</v>
      </c>
      <c r="BH179" s="12">
        <v>0</v>
      </c>
      <c r="BI179" s="13" t="s">
        <v>43</v>
      </c>
      <c r="BJ179" s="12">
        <v>0</v>
      </c>
      <c r="BK179" s="12">
        <v>1504296</v>
      </c>
      <c r="BL179" s="13" t="s">
        <v>43</v>
      </c>
      <c r="BM179" s="12">
        <v>0</v>
      </c>
      <c r="BN179" s="12">
        <v>15178506</v>
      </c>
      <c r="BO179" s="13" t="s">
        <v>43</v>
      </c>
      <c r="BP179" s="12">
        <v>837000000</v>
      </c>
      <c r="BQ179" s="12">
        <v>909228300</v>
      </c>
      <c r="BR179" s="12" t="str">
        <f>IFERROR(BQ179*100/BP179,0)</f>
        <v>0</v>
      </c>
    </row>
    <row r="180" spans="1:86" customHeight="1" ht="20">
      <c r="A180" s="11" t="s">
        <v>481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>
        <v>82992523</v>
      </c>
      <c r="BQ180" s="12">
        <v>82992523</v>
      </c>
      <c r="BR180" s="12" t="str">
        <f>IFERROR(BQ180*100/BP180,0)</f>
        <v>0</v>
      </c>
    </row>
    <row r="181" spans="1:86">
      <c r="A181" s="3"/>
      <c r="BQ181" t="str">
        <f>BQ180+BQ179</f>
        <v>0</v>
      </c>
      <c r="BR181" t="str">
        <f>IFERROR(BQ181*100/BP181,0)</f>
        <v>0</v>
      </c>
    </row>
    <row r="182" spans="1:86" customHeight="1" ht="20">
      <c r="A182" s="11" t="s">
        <v>482</v>
      </c>
      <c r="B182" s="12"/>
      <c r="C182" s="12"/>
      <c r="D182" s="12">
        <v>9118845617</v>
      </c>
      <c r="E182" s="12">
        <v>105399970</v>
      </c>
      <c r="F182" s="12">
        <v>91281201</v>
      </c>
      <c r="G182" s="12" t="str">
        <f>IFERROR(F182*100/E182,0)</f>
        <v>0</v>
      </c>
      <c r="H182" s="12">
        <v>18349970</v>
      </c>
      <c r="I182" s="12">
        <v>16562011</v>
      </c>
      <c r="J182" s="12" t="str">
        <f>IFERROR(I182*100/H182,0)</f>
        <v>0</v>
      </c>
      <c r="K182" s="12">
        <v>3493758701</v>
      </c>
      <c r="L182" s="12">
        <v>3583327150</v>
      </c>
      <c r="M182" s="12" t="str">
        <f>IFERROR(L182*100/K182,0)</f>
        <v>0</v>
      </c>
      <c r="N182" s="12">
        <v>344829131</v>
      </c>
      <c r="O182" s="12">
        <v>430266863</v>
      </c>
      <c r="P182" s="12" t="str">
        <f>IFERROR(O182*100/N182,0)</f>
        <v>0</v>
      </c>
      <c r="Q182" s="12">
        <v>2155703476</v>
      </c>
      <c r="R182" s="12">
        <v>1960913437</v>
      </c>
      <c r="S182" s="12" t="str">
        <f>IFERROR(R182*100/Q182,0)</f>
        <v>0</v>
      </c>
      <c r="T182" s="12">
        <v>123999979</v>
      </c>
      <c r="U182" s="12">
        <v>96640471</v>
      </c>
      <c r="V182" s="12" t="str">
        <f>IFERROR(U182*100/T182,0)</f>
        <v>0</v>
      </c>
      <c r="W182" s="12">
        <v>80852000</v>
      </c>
      <c r="X182" s="12">
        <v>58443523</v>
      </c>
      <c r="Y182" s="12" t="str">
        <f>IFERROR(X182*100/W182,0)</f>
        <v>0</v>
      </c>
      <c r="Z182" s="12">
        <v>120220000</v>
      </c>
      <c r="AA182" s="12">
        <v>106478576</v>
      </c>
      <c r="AB182" s="12" t="str">
        <f>IFERROR(AA182*100/Z182,0)</f>
        <v>0</v>
      </c>
      <c r="AC182" s="12">
        <v>63040000</v>
      </c>
      <c r="AD182" s="12">
        <v>26917848</v>
      </c>
      <c r="AE182" s="12" t="str">
        <f>IFERROR(AD182*100/AC182,0)</f>
        <v>0</v>
      </c>
      <c r="AF182" s="12"/>
      <c r="AG182" s="12"/>
      <c r="AH182" s="12"/>
      <c r="AI182" s="12">
        <v>152010000</v>
      </c>
      <c r="AJ182" s="12">
        <v>147216283</v>
      </c>
      <c r="AK182" s="12" t="str">
        <f>IFERROR(AJ182*100/AI182,0)</f>
        <v>0</v>
      </c>
      <c r="AL182" s="12">
        <v>411090000</v>
      </c>
      <c r="AM182" s="12">
        <v>265494221</v>
      </c>
      <c r="AN182" s="12" t="str">
        <f>IFERROR(AM182*100/AL182,0)</f>
        <v>0</v>
      </c>
      <c r="AO182" s="12"/>
      <c r="AP182" s="12"/>
      <c r="AQ182" s="12"/>
      <c r="AR182" s="12">
        <v>520190000</v>
      </c>
      <c r="AS182" s="12">
        <v>446897333</v>
      </c>
      <c r="AT182" s="12" t="str">
        <f>IFERROR(AS182*100/AR182,0)</f>
        <v>0</v>
      </c>
      <c r="AU182" s="12">
        <v>606400000</v>
      </c>
      <c r="AV182" s="12">
        <v>562487185</v>
      </c>
      <c r="AW182" s="12" t="str">
        <f>IFERROR(AV182*100/AU182,0)</f>
        <v>0</v>
      </c>
      <c r="AX182" s="12">
        <v>0</v>
      </c>
      <c r="AY182" s="12">
        <v>506693424</v>
      </c>
      <c r="AZ182" s="12" t="str">
        <f>IFERROR(AY182*100/AX182,0)</f>
        <v>0</v>
      </c>
      <c r="BA182" s="12"/>
      <c r="BB182" s="12"/>
      <c r="BC182" s="12"/>
      <c r="BD182" s="12">
        <v>0</v>
      </c>
      <c r="BE182" s="12">
        <v>139562</v>
      </c>
      <c r="BF182" s="12" t="str">
        <f>IFERROR(BE182*100/BD182,0)</f>
        <v>0</v>
      </c>
      <c r="BG182" s="12">
        <v>0</v>
      </c>
      <c r="BH182" s="12">
        <v>8385915</v>
      </c>
      <c r="BI182" s="12" t="str">
        <f>IFERROR(BH182*100/BG182,0)</f>
        <v>0</v>
      </c>
      <c r="BJ182" s="12">
        <v>0</v>
      </c>
      <c r="BK182" s="12">
        <v>6456703</v>
      </c>
      <c r="BL182" s="12" t="str">
        <f>IFERROR(BK182*100/BJ182,0)</f>
        <v>0</v>
      </c>
      <c r="BM182" s="12">
        <v>264790000</v>
      </c>
      <c r="BN182" s="12">
        <v>156135842</v>
      </c>
      <c r="BO182" s="12" t="str">
        <f>IFERROR(BN182*100/BM182,0)</f>
        <v>0</v>
      </c>
      <c r="BP182" s="12">
        <v>9118845617</v>
      </c>
      <c r="BQ182" s="12" t="str">
        <f>(F182+I182+L182+O182+R182+U182+X182+AA182+AD182+AJ182+AM182+AS182+AV182+AY182+BE182+BH182+BK182+BN182+0)</f>
        <v>0</v>
      </c>
      <c r="BR182" s="12" t="str">
        <f>IFERROR(BQ182*100/BP182,0)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C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I4:AK4"/>
    <mergeCell ref="AL4:AN4"/>
    <mergeCell ref="AR4:AT4"/>
    <mergeCell ref="AU4:AW4"/>
    <mergeCell ref="AX4:AZ4"/>
    <mergeCell ref="BD4:BF4"/>
    <mergeCell ref="BG4:BI4"/>
    <mergeCell ref="BJ4:BL4"/>
    <mergeCell ref="BM4:BO4"/>
    <mergeCell ref="BP4:BR4"/>
    <mergeCell ref="D4:D5"/>
    <mergeCell ref="A7:A26"/>
    <mergeCell ref="A27:C27"/>
    <mergeCell ref="A29:A34"/>
    <mergeCell ref="A35:C35"/>
    <mergeCell ref="A37:A38"/>
    <mergeCell ref="A39:C39"/>
    <mergeCell ref="A41:A49"/>
    <mergeCell ref="A50:C50"/>
    <mergeCell ref="A52:A55"/>
    <mergeCell ref="A56:C56"/>
    <mergeCell ref="A58:A59"/>
    <mergeCell ref="A60:C60"/>
    <mergeCell ref="A62:A64"/>
    <mergeCell ref="A65:C65"/>
    <mergeCell ref="A67:A67"/>
    <mergeCell ref="A68:C68"/>
    <mergeCell ref="A70:A78"/>
    <mergeCell ref="A79:C79"/>
    <mergeCell ref="A81:A82"/>
    <mergeCell ref="A83:C83"/>
    <mergeCell ref="A84:C84"/>
    <mergeCell ref="A86:A172"/>
    <mergeCell ref="B86:B88"/>
    <mergeCell ref="B90:B92"/>
    <mergeCell ref="B94:B96"/>
    <mergeCell ref="B98:B100"/>
    <mergeCell ref="B102:B104"/>
    <mergeCell ref="B106:B108"/>
    <mergeCell ref="B110:B112"/>
    <mergeCell ref="B114:B116"/>
    <mergeCell ref="B118:B120"/>
    <mergeCell ref="B122:B124"/>
    <mergeCell ref="B126:B128"/>
    <mergeCell ref="B130:B132"/>
    <mergeCell ref="B134:B136"/>
    <mergeCell ref="B138:B140"/>
    <mergeCell ref="B142:B144"/>
    <mergeCell ref="B146:B148"/>
    <mergeCell ref="B150:B152"/>
    <mergeCell ref="B154:B156"/>
    <mergeCell ref="B158:B160"/>
    <mergeCell ref="B162:B164"/>
    <mergeCell ref="B166:B168"/>
    <mergeCell ref="B170:B172"/>
    <mergeCell ref="A173:C173"/>
    <mergeCell ref="A175:A181"/>
    <mergeCell ref="B175:B177"/>
    <mergeCell ref="B176:B178"/>
    <mergeCell ref="A176:C176"/>
    <mergeCell ref="A178:C178"/>
    <mergeCell ref="A179:C179"/>
    <mergeCell ref="A180:C180"/>
    <mergeCell ref="A182:C18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4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2" max="2" width="22" customWidth="true" style="0"/>
    <col min="3" max="3" width="22" customWidth="true" style="0"/>
    <col min="4" max="4" width="22" customWidth="true" style="0"/>
  </cols>
  <sheetData>
    <row r="2" spans="1:4">
      <c r="B2" s="4" t="s">
        <v>483</v>
      </c>
      <c r="C2" s="3"/>
      <c r="D2" s="3"/>
    </row>
    <row r="4" spans="1:4">
      <c r="B4" s="1" t="s">
        <v>484</v>
      </c>
      <c r="C4"/>
      <c r="D4"/>
    </row>
    <row r="5" spans="1:4">
      <c r="B5" s="14" t="s">
        <v>22</v>
      </c>
      <c r="C5" s="14" t="s">
        <v>485</v>
      </c>
      <c r="D5" s="14" t="s">
        <v>486</v>
      </c>
    </row>
    <row r="6" spans="1:4">
      <c r="B6" t="s">
        <v>487</v>
      </c>
      <c r="C6">
        <v>5936241788</v>
      </c>
      <c r="D6">
        <v>6267385216</v>
      </c>
    </row>
    <row r="7" spans="1:4">
      <c r="B7" t="s">
        <v>362</v>
      </c>
      <c r="C7">
        <v>1757183623</v>
      </c>
      <c r="D7">
        <v>1827358154</v>
      </c>
    </row>
    <row r="8" spans="1:4">
      <c r="B8" t="s">
        <v>40</v>
      </c>
      <c r="C8">
        <v>1548604163</v>
      </c>
      <c r="D8">
        <v>1565971675</v>
      </c>
    </row>
    <row r="9" spans="1:4">
      <c r="B9" s="14" t="s">
        <v>488</v>
      </c>
      <c r="C9" s="15" t="str">
        <f>(C8+C7+C6)</f>
        <v>0</v>
      </c>
      <c r="D9" s="15" t="str">
        <f>(D8+D7+D6)</f>
        <v>0</v>
      </c>
    </row>
    <row r="11" spans="1:4">
      <c r="B11" s="1" t="s">
        <v>308</v>
      </c>
      <c r="C11"/>
      <c r="D11"/>
    </row>
    <row r="12" spans="1:4">
      <c r="B12" s="14" t="s">
        <v>22</v>
      </c>
      <c r="C12" s="14" t="s">
        <v>485</v>
      </c>
      <c r="D12" s="14" t="s">
        <v>486</v>
      </c>
    </row>
    <row r="13" spans="1:4">
      <c r="B13" t="s">
        <v>487</v>
      </c>
      <c r="C13">
        <v>438516139</v>
      </c>
      <c r="D13">
        <v>511230333</v>
      </c>
    </row>
    <row r="14" spans="1:4">
      <c r="B14" t="s">
        <v>362</v>
      </c>
      <c r="C14">
        <v>49412180</v>
      </c>
      <c r="D14">
        <v>56438734</v>
      </c>
    </row>
    <row r="15" spans="1:4">
      <c r="B15" t="s">
        <v>476</v>
      </c>
      <c r="C15">
        <v>4878021</v>
      </c>
      <c r="D15">
        <v>5512117</v>
      </c>
    </row>
    <row r="16" spans="1:4">
      <c r="B16" t="s">
        <v>40</v>
      </c>
      <c r="C16">
        <v>69680845</v>
      </c>
      <c r="D16">
        <v>80373387</v>
      </c>
    </row>
    <row r="17" spans="1:4">
      <c r="B17" s="14" t="s">
        <v>488</v>
      </c>
      <c r="C17" s="15" t="str">
        <f>(C16+C15+C14+C13)</f>
        <v>0</v>
      </c>
      <c r="D17" s="15" t="str">
        <f>(D16+D15+D14+D13)</f>
        <v>0</v>
      </c>
    </row>
    <row r="19" spans="1:4">
      <c r="B19" s="1" t="s">
        <v>489</v>
      </c>
      <c r="C19"/>
      <c r="D19"/>
    </row>
    <row r="20" spans="1:4">
      <c r="B20" s="14" t="s">
        <v>22</v>
      </c>
      <c r="C20" s="14" t="s">
        <v>485</v>
      </c>
      <c r="D20" s="14" t="s">
        <v>486</v>
      </c>
    </row>
    <row r="21" spans="1:4">
      <c r="B21" s="2">
        <v>965</v>
      </c>
      <c r="C21">
        <v>58006621</v>
      </c>
      <c r="D21">
        <v>60906956</v>
      </c>
    </row>
    <row r="22" spans="1:4">
      <c r="B22" s="2">
        <v>971</v>
      </c>
      <c r="C22">
        <v>154917552</v>
      </c>
      <c r="D22">
        <v>162663437</v>
      </c>
    </row>
    <row r="23" spans="1:4">
      <c r="B23" s="2" t="s">
        <v>490</v>
      </c>
      <c r="C23">
        <v>75644293</v>
      </c>
      <c r="D23">
        <v>79423534</v>
      </c>
    </row>
    <row r="24" spans="1:4">
      <c r="B24" s="14" t="s">
        <v>488</v>
      </c>
      <c r="C24" s="15" t="str">
        <f>(C23+C22+C21)</f>
        <v>0</v>
      </c>
      <c r="D24" s="15" t="str">
        <f>(D23+D22+D21)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4:D4"/>
    <mergeCell ref="B11:D11"/>
    <mergeCell ref="B19:D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Informe de Ventas</vt:lpstr>
      <vt:lpstr>Informe RH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Autor: Agrocampo</dc:creator>
  <cp:lastModifiedBy>Agrocampo</cp:lastModifiedBy>
  <dcterms:created xsi:type="dcterms:W3CDTF">2022-01-28T17:15:07-05:00</dcterms:created>
  <dcterms:modified xsi:type="dcterms:W3CDTF">2022-01-28T17:15:07-05:00</dcterms:modified>
  <dc:title>Informe de Ordenes</dc:title>
  <dc:description>Informe en Office 2007 XLSX</dc:description>
  <dc:subject>Office 2007 XLSX Informe Empresarial</dc:subject>
  <cp:keywords>office 2007 openxml php</cp:keywords>
  <cp:category>Resultado de Informe</cp:category>
</cp:coreProperties>
</file>