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forme de Ventas" sheetId="1" r:id="rId4"/>
    <sheet name="Informe RH" sheetId="2" r:id="rId5"/>
    <sheet name="Worksheet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<sst xmlns="http://schemas.openxmlformats.org/spreadsheetml/2006/main" uniqueCount="387">
  <si>
    <t>DIAS DEL PERIODO</t>
  </si>
  <si>
    <t>Vendedor</t>
  </si>
  <si>
    <t>Cuota General</t>
  </si>
  <si>
    <t>Ferreteria</t>
  </si>
  <si>
    <t>Varios</t>
  </si>
  <si>
    <t>Concentrados</t>
  </si>
  <si>
    <t>Pets</t>
  </si>
  <si>
    <t>Ganaderia</t>
  </si>
  <si>
    <t>Insecticidas y Otros</t>
  </si>
  <si>
    <t>Invet</t>
  </si>
  <si>
    <t>Icofarma</t>
  </si>
  <si>
    <t>Comervet</t>
  </si>
  <si>
    <t>Gabrica</t>
  </si>
  <si>
    <t>Biostar</t>
  </si>
  <si>
    <t>Coaspharma</t>
  </si>
  <si>
    <t>Importados</t>
  </si>
  <si>
    <t>Intervet</t>
  </si>
  <si>
    <t>Linea Agil</t>
  </si>
  <si>
    <t>Linea Agil Importados</t>
  </si>
  <si>
    <t>Laboratorio BAI</t>
  </si>
  <si>
    <t>Tecnocalidad</t>
  </si>
  <si>
    <t>TOTAL</t>
  </si>
  <si>
    <t>AREA</t>
  </si>
  <si>
    <t>Codigo</t>
  </si>
  <si>
    <t>Nombre</t>
  </si>
  <si>
    <t>CUOTA</t>
  </si>
  <si>
    <t>VENTA</t>
  </si>
  <si>
    <t>%</t>
  </si>
  <si>
    <t>VTA.CONTADO</t>
  </si>
  <si>
    <t>VTA.CREDITO</t>
  </si>
  <si>
    <t>VTA. MIXTA</t>
  </si>
  <si>
    <t>NOTAS CR.CONTADO</t>
  </si>
  <si>
    <t>NOTAS CR.CREDITO</t>
  </si>
  <si>
    <t>NOTAS CR. MIXTAS</t>
  </si>
  <si>
    <t>NOTA DEBITO</t>
  </si>
  <si>
    <t>NOTAS DE. COBRADA</t>
  </si>
  <si>
    <t>SUBTOTAL</t>
  </si>
  <si>
    <t>DISTRI BOLSA</t>
  </si>
  <si>
    <t>LE FALTA</t>
  </si>
  <si>
    <t>DIFERENCIA ENTRE TOTAL Y   V.MIXTA(SOLO PARA EXTERNOS)</t>
  </si>
  <si>
    <t>VENTA EXTERNA</t>
  </si>
  <si>
    <t>SUAREZC</t>
  </si>
  <si>
    <t>SUAREZ MARCELA</t>
  </si>
  <si>
    <t>0%</t>
  </si>
  <si>
    <t>VEND014</t>
  </si>
  <si>
    <t>HERNANDEZ AGUIRRE ANDRES CAMILO</t>
  </si>
  <si>
    <t>VEND039</t>
  </si>
  <si>
    <t>ZONA 039 ZONA 039</t>
  </si>
  <si>
    <t>141%</t>
  </si>
  <si>
    <t>50%</t>
  </si>
  <si>
    <t>20%</t>
  </si>
  <si>
    <t>25%</t>
  </si>
  <si>
    <t>3%</t>
  </si>
  <si>
    <t>11%</t>
  </si>
  <si>
    <t>VEND040</t>
  </si>
  <si>
    <t>DAZA LEONARDO</t>
  </si>
  <si>
    <t>98%</t>
  </si>
  <si>
    <t>32%</t>
  </si>
  <si>
    <t>44%</t>
  </si>
  <si>
    <t>1%</t>
  </si>
  <si>
    <t>15%</t>
  </si>
  <si>
    <t>33%</t>
  </si>
  <si>
    <t>VEND045</t>
  </si>
  <si>
    <t>PEÑA ZEA SAMEC</t>
  </si>
  <si>
    <t>4%</t>
  </si>
  <si>
    <t>14%</t>
  </si>
  <si>
    <t>16%</t>
  </si>
  <si>
    <t>5%</t>
  </si>
  <si>
    <t>VEND078</t>
  </si>
  <si>
    <t>SARRIAS JHONATAN</t>
  </si>
  <si>
    <t>7%</t>
  </si>
  <si>
    <t>8%</t>
  </si>
  <si>
    <t>VEND079</t>
  </si>
  <si>
    <t>RODRIGUEZ JOSE OLIVER</t>
  </si>
  <si>
    <t>9%</t>
  </si>
  <si>
    <t>-10%</t>
  </si>
  <si>
    <t>28%</t>
  </si>
  <si>
    <t>VEND081</t>
  </si>
  <si>
    <t>NAVARRETE GERMAN</t>
  </si>
  <si>
    <t>12%</t>
  </si>
  <si>
    <t>21%</t>
  </si>
  <si>
    <t>39%</t>
  </si>
  <si>
    <t>10%</t>
  </si>
  <si>
    <t>VEND114</t>
  </si>
  <si>
    <t>114 ZONA</t>
  </si>
  <si>
    <t>-2034%</t>
  </si>
  <si>
    <t>566%</t>
  </si>
  <si>
    <t>35%</t>
  </si>
  <si>
    <t>6%</t>
  </si>
  <si>
    <t>140%</t>
  </si>
  <si>
    <t>VEND165</t>
  </si>
  <si>
    <t>RICO PIZA JESUS KENNETH</t>
  </si>
  <si>
    <t>34%</t>
  </si>
  <si>
    <t>19%</t>
  </si>
  <si>
    <t>37%</t>
  </si>
  <si>
    <t>VEND183</t>
  </si>
  <si>
    <t>BLANCO DANNY</t>
  </si>
  <si>
    <t>-59%</t>
  </si>
  <si>
    <t>30%</t>
  </si>
  <si>
    <t>29%</t>
  </si>
  <si>
    <t>VEND214</t>
  </si>
  <si>
    <t>BOTIA DIAZ WILLIAN ALEXANDER</t>
  </si>
  <si>
    <t>22%</t>
  </si>
  <si>
    <t>23%</t>
  </si>
  <si>
    <t>VEND217</t>
  </si>
  <si>
    <t>VENTA EXTERNA VENTA EXTERNA</t>
  </si>
  <si>
    <t>VEND252</t>
  </si>
  <si>
    <t>252 ZONA</t>
  </si>
  <si>
    <t>41%</t>
  </si>
  <si>
    <t>VEND260</t>
  </si>
  <si>
    <t>RODRIGUEZ MIGUEL</t>
  </si>
  <si>
    <t>2%</t>
  </si>
  <si>
    <t>VEND310</t>
  </si>
  <si>
    <t>ALVAREZ OQUENDO DIEGO ALEXANDER</t>
  </si>
  <si>
    <t>49%</t>
  </si>
  <si>
    <t>57%</t>
  </si>
  <si>
    <t>13%</t>
  </si>
  <si>
    <t>VEND313</t>
  </si>
  <si>
    <t>ZONA 313 ZONA 313</t>
  </si>
  <si>
    <t>64%</t>
  </si>
  <si>
    <t>18%</t>
  </si>
  <si>
    <t>VEND314</t>
  </si>
  <si>
    <t>RIOS BARR LEONARDO ANDRES</t>
  </si>
  <si>
    <t>48%</t>
  </si>
  <si>
    <t>26%</t>
  </si>
  <si>
    <t>VEND334</t>
  </si>
  <si>
    <t>MEZA RICARDO</t>
  </si>
  <si>
    <t>101%</t>
  </si>
  <si>
    <t>40%</t>
  </si>
  <si>
    <t>VEND338</t>
  </si>
  <si>
    <t>338 ZONA</t>
  </si>
  <si>
    <t>VENDOTC</t>
  </si>
  <si>
    <t>AGROCAMPO VENDEDOR LICITACIONES</t>
  </si>
  <si>
    <t>TOTAL VENTA EXTERNA</t>
  </si>
  <si>
    <t>-20%</t>
  </si>
  <si>
    <t>27%</t>
  </si>
  <si>
    <t>17%</t>
  </si>
  <si>
    <t>CONCENTRADOS</t>
  </si>
  <si>
    <t>VEND363</t>
  </si>
  <si>
    <t>ROMERO JONATHAN</t>
  </si>
  <si>
    <t>45%</t>
  </si>
  <si>
    <t>VEND408</t>
  </si>
  <si>
    <t>ROCHA JEISSON</t>
  </si>
  <si>
    <t>56%</t>
  </si>
  <si>
    <t>105%</t>
  </si>
  <si>
    <t>VEND571</t>
  </si>
  <si>
    <t>ARIAS DEIBER</t>
  </si>
  <si>
    <t>VEND572</t>
  </si>
  <si>
    <t>PAEZ NELSON</t>
  </si>
  <si>
    <t>VEND591</t>
  </si>
  <si>
    <t>CHACON DAVID</t>
  </si>
  <si>
    <t>42%</t>
  </si>
  <si>
    <t>VEND596</t>
  </si>
  <si>
    <t>PATIÑO DAVID</t>
  </si>
  <si>
    <t>368%</t>
  </si>
  <si>
    <t>43%</t>
  </si>
  <si>
    <t>330%</t>
  </si>
  <si>
    <t>36%</t>
  </si>
  <si>
    <t>54%</t>
  </si>
  <si>
    <t>TOTAL CONCENTRADOS</t>
  </si>
  <si>
    <t>46%</t>
  </si>
  <si>
    <t>62%</t>
  </si>
  <si>
    <t>GATOS</t>
  </si>
  <si>
    <t>VEND302</t>
  </si>
  <si>
    <t>LEMOS ARNOLD</t>
  </si>
  <si>
    <t>24%</t>
  </si>
  <si>
    <t>VEND550</t>
  </si>
  <si>
    <t>CAMACHO ROJAS DEISSY JOHANA</t>
  </si>
  <si>
    <t>VEND575</t>
  </si>
  <si>
    <t>SIERRA EDISSON</t>
  </si>
  <si>
    <t>TOTAL GATOS</t>
  </si>
  <si>
    <t>MOSTRADOR</t>
  </si>
  <si>
    <t>VEND050</t>
  </si>
  <si>
    <t>PEREZ RICHARD</t>
  </si>
  <si>
    <t>283%</t>
  </si>
  <si>
    <t>VEND164</t>
  </si>
  <si>
    <t>FERNEY WILLINGTON</t>
  </si>
  <si>
    <t>47%</t>
  </si>
  <si>
    <t>VEND304</t>
  </si>
  <si>
    <t>OTERO ACOSTA</t>
  </si>
  <si>
    <t>91%</t>
  </si>
  <si>
    <t>51%</t>
  </si>
  <si>
    <t>130%</t>
  </si>
  <si>
    <t>31%</t>
  </si>
  <si>
    <t>VEND358</t>
  </si>
  <si>
    <t>CUERVO WILLIAN</t>
  </si>
  <si>
    <t>58%</t>
  </si>
  <si>
    <t>VEND369</t>
  </si>
  <si>
    <t>RODRIGUEZ ANDRES</t>
  </si>
  <si>
    <t>112%</t>
  </si>
  <si>
    <t>VEND380</t>
  </si>
  <si>
    <t>MARTINEZ OYOLA WILDER</t>
  </si>
  <si>
    <t>38%</t>
  </si>
  <si>
    <t>VEND544</t>
  </si>
  <si>
    <t>LUGO SEBASTIAN</t>
  </si>
  <si>
    <t>VEND567</t>
  </si>
  <si>
    <t>FUQUENE BRAYAN</t>
  </si>
  <si>
    <t>70%</t>
  </si>
  <si>
    <t>71%</t>
  </si>
  <si>
    <t>VEND568</t>
  </si>
  <si>
    <t>VEND568 VEND568</t>
  </si>
  <si>
    <t>VEND569</t>
  </si>
  <si>
    <t>CASTILLO YERAL</t>
  </si>
  <si>
    <t>VEND576</t>
  </si>
  <si>
    <t>ESTUPIÑAN CARLOS</t>
  </si>
  <si>
    <t>VEND586</t>
  </si>
  <si>
    <t>SABOGAL JUAN DANIEL</t>
  </si>
  <si>
    <t>VEND587</t>
  </si>
  <si>
    <t>SANCHEZ YULY</t>
  </si>
  <si>
    <t>61%</t>
  </si>
  <si>
    <t>VEND593</t>
  </si>
  <si>
    <t>GAMEZ DAVID FERNANDO</t>
  </si>
  <si>
    <t>VEND597</t>
  </si>
  <si>
    <t>PAEZ NICOLAS</t>
  </si>
  <si>
    <t>63%</t>
  </si>
  <si>
    <t>73%</t>
  </si>
  <si>
    <t>80%</t>
  </si>
  <si>
    <t>87%</t>
  </si>
  <si>
    <t>TOTAL MOSTRADOR</t>
  </si>
  <si>
    <t>PEQUEï¿½OS</t>
  </si>
  <si>
    <t>VEND534</t>
  </si>
  <si>
    <t>CASTILLO JUAN DAVID</t>
  </si>
  <si>
    <t>100%</t>
  </si>
  <si>
    <t>55%</t>
  </si>
  <si>
    <t>VEND563</t>
  </si>
  <si>
    <t>RICO JULIAN DAVID</t>
  </si>
  <si>
    <t>VEND592</t>
  </si>
  <si>
    <t>CASTRILLON  GONZALEZ DIEGO ALEJANDRO</t>
  </si>
  <si>
    <t>VEND595</t>
  </si>
  <si>
    <t>MONTOYA CLAUDIA BIBIANA</t>
  </si>
  <si>
    <t>VEND598</t>
  </si>
  <si>
    <t>LEGUIZAMON ANDRES</t>
  </si>
  <si>
    <t>85%</t>
  </si>
  <si>
    <t>103%</t>
  </si>
  <si>
    <t>66%</t>
  </si>
  <si>
    <t>TOTAL PEQUEï¿½OS</t>
  </si>
  <si>
    <t>IMPORTADOS</t>
  </si>
  <si>
    <t>VEND250</t>
  </si>
  <si>
    <t>DUARTE TATIANA</t>
  </si>
  <si>
    <t>VEND564</t>
  </si>
  <si>
    <t>BUSTAMANTE JOSE MIGUEL</t>
  </si>
  <si>
    <t>236%</t>
  </si>
  <si>
    <t>125%</t>
  </si>
  <si>
    <t>52%</t>
  </si>
  <si>
    <t>TOTAL IMPORTADOS</t>
  </si>
  <si>
    <t>78%</t>
  </si>
  <si>
    <t>SEMILLAS  Y FERRETERIA</t>
  </si>
  <si>
    <t>VEND538</t>
  </si>
  <si>
    <t>GONZALEZ SUGAR</t>
  </si>
  <si>
    <t>VEND570</t>
  </si>
  <si>
    <t>MARTINEZ JEISON</t>
  </si>
  <si>
    <t>VEND602</t>
  </si>
  <si>
    <t>VARGAS RODOLFO</t>
  </si>
  <si>
    <t>138%</t>
  </si>
  <si>
    <t>TOTAL SEMILLAS  Y FERRETERIA</t>
  </si>
  <si>
    <t>VACUNACION</t>
  </si>
  <si>
    <t>VEND888</t>
  </si>
  <si>
    <t>VENDEDOR VACUNACION VENDEDOR VACUNACION</t>
  </si>
  <si>
    <t>TOTAL VACUNACION</t>
  </si>
  <si>
    <t>CANALES DIGITALES</t>
  </si>
  <si>
    <t>VEND417</t>
  </si>
  <si>
    <t>AVILA MARIMON AVILA MARIMON</t>
  </si>
  <si>
    <t>VEND528</t>
  </si>
  <si>
    <t>- RAPPI BOSQUE</t>
  </si>
  <si>
    <t>VEND536</t>
  </si>
  <si>
    <t>- DOMICILIOS.COM</t>
  </si>
  <si>
    <t>VEND549</t>
  </si>
  <si>
    <t>- RAPPI ANIMAL FACTOR</t>
  </si>
  <si>
    <t>VEND560</t>
  </si>
  <si>
    <t>- RAPPI CAJICA</t>
  </si>
  <si>
    <t>VEND561</t>
  </si>
  <si>
    <t>- RAPPI TOBERIN</t>
  </si>
  <si>
    <t>VEND562</t>
  </si>
  <si>
    <t>- MEQUEO</t>
  </si>
  <si>
    <t>VENDPROE</t>
  </si>
  <si>
    <t>- VENTAS PROYECTO E</t>
  </si>
  <si>
    <t>VENDWEB</t>
  </si>
  <si>
    <t>PAGINA WEB PAGINA WEB</t>
  </si>
  <si>
    <t>TOTAL CANALES DIGITALES</t>
  </si>
  <si>
    <t>OTROS</t>
  </si>
  <si>
    <t>CASTILLOW</t>
  </si>
  <si>
    <t>CASTILLO WILLIAM</t>
  </si>
  <si>
    <t>VEND999</t>
  </si>
  <si>
    <t>VENDEDOR ALMACEN VENDEDOR ALMACEN</t>
  </si>
  <si>
    <t>TOTAL OTROS</t>
  </si>
  <si>
    <t>TOTAL ALMACEN</t>
  </si>
  <si>
    <t>TELEOPERADOR</t>
  </si>
  <si>
    <t>CADMASCOTA</t>
  </si>
  <si>
    <t>Cuota Individual</t>
  </si>
  <si>
    <t>Cuota Objetivo Individual</t>
  </si>
  <si>
    <t>CIUDAD MASCOTA CIUDAD MASCOTA</t>
  </si>
  <si>
    <t>VEND321</t>
  </si>
  <si>
    <t>ESCOBAR CLAUDIA</t>
  </si>
  <si>
    <t>VEND389</t>
  </si>
  <si>
    <t>SEPULVEDA ANGIE PAOLA</t>
  </si>
  <si>
    <t>VEND414</t>
  </si>
  <si>
    <t>-54%</t>
  </si>
  <si>
    <t>-1%</t>
  </si>
  <si>
    <t>CUELLAR MORA JOSE JOAQUIN</t>
  </si>
  <si>
    <t>VEND419</t>
  </si>
  <si>
    <t>164%</t>
  </si>
  <si>
    <t>FLOREZ NEIDA YOLANI</t>
  </si>
  <si>
    <t>VEND437</t>
  </si>
  <si>
    <t>SALINAS MORON LIZETH MARIANA</t>
  </si>
  <si>
    <t>VEND439</t>
  </si>
  <si>
    <t>722%</t>
  </si>
  <si>
    <t>118%</t>
  </si>
  <si>
    <t>333%</t>
  </si>
  <si>
    <t>60%</t>
  </si>
  <si>
    <t>793%</t>
  </si>
  <si>
    <t>DAZA LIZETH</t>
  </si>
  <si>
    <t>323%</t>
  </si>
  <si>
    <t>836%</t>
  </si>
  <si>
    <t>228%</t>
  </si>
  <si>
    <t>145%</t>
  </si>
  <si>
    <t>340%</t>
  </si>
  <si>
    <t>801%</t>
  </si>
  <si>
    <t>VEND443</t>
  </si>
  <si>
    <t>VALENCIA HAROLD</t>
  </si>
  <si>
    <t>77%</t>
  </si>
  <si>
    <t>84%</t>
  </si>
  <si>
    <t>VEND466</t>
  </si>
  <si>
    <t>TAQUE RAMIREZ VIVIANA MARCELA</t>
  </si>
  <si>
    <t>VEND468</t>
  </si>
  <si>
    <t>-16%</t>
  </si>
  <si>
    <t>-0%</t>
  </si>
  <si>
    <t>LOPEZ PARADA EDICSON</t>
  </si>
  <si>
    <t>69%</t>
  </si>
  <si>
    <t>VEND469</t>
  </si>
  <si>
    <t>88%</t>
  </si>
  <si>
    <t>MORALES RUBIELA</t>
  </si>
  <si>
    <t>102%</t>
  </si>
  <si>
    <t>139%</t>
  </si>
  <si>
    <t>VEND475</t>
  </si>
  <si>
    <t>75%</t>
  </si>
  <si>
    <t>BARAHONA SANCHEZ ERIKA LORENA</t>
  </si>
  <si>
    <t>86%</t>
  </si>
  <si>
    <t>VEND481</t>
  </si>
  <si>
    <t>MORA MARTINEZ EDWIN YESID</t>
  </si>
  <si>
    <t>142%</t>
  </si>
  <si>
    <t>VEND501</t>
  </si>
  <si>
    <t>96%</t>
  </si>
  <si>
    <t>65%</t>
  </si>
  <si>
    <t>ROJAS RAMOS LUISA MARINA</t>
  </si>
  <si>
    <t>VEND515</t>
  </si>
  <si>
    <t>RODRIGUEZ YURI JULIET</t>
  </si>
  <si>
    <t>74%</t>
  </si>
  <si>
    <t>VEND580</t>
  </si>
  <si>
    <t>ROCHA BOBADILLA YENNI ANDREA</t>
  </si>
  <si>
    <t>VEND584</t>
  </si>
  <si>
    <t>110%</t>
  </si>
  <si>
    <t>ARIZA PAEZ DEIBER YESID</t>
  </si>
  <si>
    <t>VEND585</t>
  </si>
  <si>
    <t>53%</t>
  </si>
  <si>
    <t>VILLAMIL MONICA ALEJANDRA</t>
  </si>
  <si>
    <t>VEND589</t>
  </si>
  <si>
    <t>76%</t>
  </si>
  <si>
    <t>MIRANDA MAR LAURA SOFIA</t>
  </si>
  <si>
    <t>VEND590</t>
  </si>
  <si>
    <t>SANCHEZ TATIANA ANDREA</t>
  </si>
  <si>
    <t>VEND594</t>
  </si>
  <si>
    <t>2703%</t>
  </si>
  <si>
    <t>MONTERO ERIKA ALEXANDRA</t>
  </si>
  <si>
    <t>VEND600</t>
  </si>
  <si>
    <t>ARIAS USECHI ANGIE JULIETH</t>
  </si>
  <si>
    <t>TOTAL TELEOPERADOR</t>
  </si>
  <si>
    <t>106%</t>
  </si>
  <si>
    <t>59%</t>
  </si>
  <si>
    <t>OTROS2</t>
  </si>
  <si>
    <t>VEND157</t>
  </si>
  <si>
    <t>BARON LUIS FELIPE</t>
  </si>
  <si>
    <t>VENDPEST</t>
  </si>
  <si>
    <t>VENDEDOR PESTAR VENDEDOR PESTAR</t>
  </si>
  <si>
    <t>TOTAL OTROS2</t>
  </si>
  <si>
    <t>TOTAL CONTACT CENTER VENTA INDIVIDUAL</t>
  </si>
  <si>
    <t>72%</t>
  </si>
  <si>
    <t>TOTAL CONTACT CENTER VENTA OBJETIVO INDIVIDUAL</t>
  </si>
  <si>
    <t>TOTAL VENTAS CALL A VENDEDORES (VEND114, VEND214)</t>
  </si>
  <si>
    <t>TOTAL GENERAL (VEXT +ALM + CALL IND) - (CALL VEND114 Y VEND214)</t>
  </si>
  <si>
    <t xml:space="preserve"> - </t>
  </si>
  <si>
    <t>GENERAL</t>
  </si>
  <si>
    <t>Suma de VLR_EXC_IVA</t>
  </si>
  <si>
    <t>Suma de VLR_INC_IVA</t>
  </si>
  <si>
    <t>ALMACEN</t>
  </si>
  <si>
    <t>TOTAL $</t>
  </si>
  <si>
    <t>IMPORTADOS GRP</t>
  </si>
  <si>
    <t>QUA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</si>
</sst>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BD8D7"/>
        <bgColor rgb="FF000000"/>
      </patternFill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general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H197"/>
  <sheetViews>
    <sheetView tabSelected="0" workbookViewId="0" showGridLines="true" showRowColHeaders="1">
      <pane xSplit="3" ySplit="5" topLeftCell="D6" activePane="bottomRight" state="frozen"/>
      <selection pane="topRight"/>
      <selection pane="bottomLeft"/>
      <selection pane="bottomRight" activeCell="D6" sqref="D6"/>
    </sheetView>
  </sheetViews>
  <sheetFormatPr defaultRowHeight="14.4" outlineLevelRow="0" outlineLevelCol="0"/>
  <cols>
    <col min="3" max="3" width="35" customWidth="true" style="0"/>
    <col min="1" max="1" width="30" customWidth="true" style="0"/>
    <col min="2" max="2" width="20" customWidth="true" style="0"/>
    <col min="4" max="4" width="20" customWidth="true" style="0"/>
    <col min="5" max="5" width="15" customWidth="true" style="0"/>
    <col min="6" max="6" width="15" customWidth="true" style="0"/>
    <col min="8" max="8" width="15" customWidth="true" style="0"/>
    <col min="9" max="9" width="15" customWidth="true" style="0"/>
    <col min="11" max="11" width="15" customWidth="true" style="0"/>
    <col min="12" max="12" width="15" customWidth="true" style="0"/>
    <col min="14" max="14" width="15" customWidth="true" style="0"/>
    <col min="15" max="15" width="15" customWidth="true" style="0"/>
    <col min="17" max="17" width="15" customWidth="true" style="0"/>
    <col min="18" max="18" width="15" customWidth="true" style="0"/>
    <col min="20" max="20" width="15" customWidth="true" style="0"/>
    <col min="21" max="21" width="15" customWidth="true" style="0"/>
    <col min="23" max="23" width="15" customWidth="true" style="0"/>
    <col min="24" max="24" width="15" customWidth="true" style="0"/>
    <col min="26" max="26" width="15" customWidth="true" style="0"/>
    <col min="27" max="27" width="15" customWidth="true" style="0"/>
    <col min="29" max="29" width="15" customWidth="true" style="0"/>
    <col min="30" max="30" width="15" customWidth="true" style="0"/>
    <col min="35" max="35" width="15" customWidth="true" style="0"/>
    <col min="36" max="36" width="15" customWidth="true" style="0"/>
    <col min="38" max="38" width="15" customWidth="true" style="0"/>
    <col min="39" max="39" width="15" customWidth="true" style="0"/>
    <col min="44" max="44" width="15" customWidth="true" style="0"/>
    <col min="45" max="45" width="15" customWidth="true" style="0"/>
    <col min="47" max="47" width="15" customWidth="true" style="0"/>
    <col min="48" max="48" width="15" customWidth="true" style="0"/>
    <col min="50" max="50" width="15" customWidth="true" style="0"/>
    <col min="51" max="51" width="15" customWidth="true" style="0"/>
    <col min="56" max="56" width="15" customWidth="true" style="0"/>
    <col min="57" max="57" width="15" customWidth="true" style="0"/>
    <col min="59" max="59" width="15" customWidth="true" style="0"/>
    <col min="60" max="60" width="15" customWidth="true" style="0"/>
    <col min="62" max="62" width="15" customWidth="true" style="0"/>
    <col min="63" max="63" width="15" customWidth="true" style="0"/>
    <col min="65" max="65" width="15" customWidth="true" style="0"/>
    <col min="66" max="66" width="15" customWidth="true" style="0"/>
    <col min="68" max="68" width="15" customWidth="true" style="0"/>
    <col min="69" max="69" width="15" customWidth="true" style="0"/>
    <col min="32" max="32" width="0" customWidth="true" style="0"/>
    <col min="33" max="33" width="0" customWidth="true" style="0"/>
    <col min="34" max="34" width="0" customWidth="true" style="0"/>
    <col min="41" max="41" width="0" customWidth="true" style="0"/>
    <col min="42" max="42" width="0" customWidth="true" style="0"/>
    <col min="43" max="43" width="0" customWidth="true" style="0"/>
    <col min="53" max="53" width="0" customWidth="true" style="0"/>
    <col min="54" max="54" width="0" customWidth="true" style="0"/>
    <col min="55" max="55" width="0" customWidth="true" style="0"/>
    <col min="72" max="72" width="25" customWidth="true" style="0"/>
    <col min="73" max="73" width="22" customWidth="true" style="0"/>
    <col min="74" max="74" width="22" customWidth="true" style="0"/>
    <col min="75" max="75" width="22" customWidth="true" style="0"/>
    <col min="76" max="76" width="22" customWidth="true" style="0"/>
    <col min="77" max="77" width="22" customWidth="true" style="0"/>
    <col min="78" max="78" width="22" customWidth="true" style="0"/>
    <col min="79" max="79" width="22" customWidth="true" style="0"/>
    <col min="80" max="80" width="22" customWidth="true" style="0"/>
    <col min="81" max="81" width="22" customWidth="true" style="0"/>
    <col min="82" max="82" width="22" customWidth="true" style="0"/>
    <col min="83" max="83" width="22" customWidth="true" style="0"/>
    <col min="84" max="84" width="22" customWidth="true" style="0"/>
    <col min="85" max="85" width="22" customWidth="true" style="0"/>
    <col min="86" max="86" width="22" customWidth="true" style="0"/>
  </cols>
  <sheetData>
    <row r="2" spans="1:86">
      <c r="A2" s="3"/>
      <c r="B2" s="3"/>
      <c r="C2" s="3" t="s">
        <v>0</v>
      </c>
    </row>
    <row r="4" spans="1:86" customHeight="1" ht="30">
      <c r="A4" s="4" t="s">
        <v>1</v>
      </c>
      <c r="B4" s="5"/>
      <c r="C4" s="5"/>
      <c r="D4" s="4" t="s">
        <v>2</v>
      </c>
      <c r="E4" s="4" t="s">
        <v>3</v>
      </c>
      <c r="F4" s="4"/>
      <c r="G4" s="4"/>
      <c r="H4" s="4" t="s">
        <v>4</v>
      </c>
      <c r="I4" s="4"/>
      <c r="J4" s="4"/>
      <c r="K4" s="4" t="s">
        <v>5</v>
      </c>
      <c r="L4" s="4"/>
      <c r="M4" s="4"/>
      <c r="N4" s="4" t="s">
        <v>6</v>
      </c>
      <c r="O4" s="4"/>
      <c r="P4" s="4"/>
      <c r="Q4" s="4" t="s">
        <v>7</v>
      </c>
      <c r="R4" s="4"/>
      <c r="S4" s="4"/>
      <c r="T4" s="4" t="s">
        <v>8</v>
      </c>
      <c r="U4" s="4"/>
      <c r="V4" s="4"/>
      <c r="W4" s="4" t="s">
        <v>9</v>
      </c>
      <c r="X4" s="4"/>
      <c r="Y4" s="4"/>
      <c r="Z4" s="4" t="s">
        <v>10</v>
      </c>
      <c r="AA4" s="4"/>
      <c r="AB4" s="4"/>
      <c r="AC4" s="4" t="s">
        <v>11</v>
      </c>
      <c r="AD4" s="4"/>
      <c r="AE4" s="4"/>
      <c r="AF4" s="4"/>
      <c r="AG4" s="4"/>
      <c r="AH4" s="4"/>
      <c r="AI4" s="4" t="s">
        <v>12</v>
      </c>
      <c r="AJ4" s="4"/>
      <c r="AK4" s="4"/>
      <c r="AL4" s="4" t="s">
        <v>13</v>
      </c>
      <c r="AM4" s="4"/>
      <c r="AN4" s="4"/>
      <c r="AO4" s="4"/>
      <c r="AP4" s="4"/>
      <c r="AQ4" s="4"/>
      <c r="AR4" s="4" t="s">
        <v>14</v>
      </c>
      <c r="AS4" s="4"/>
      <c r="AT4" s="4"/>
      <c r="AU4" s="4" t="s">
        <v>15</v>
      </c>
      <c r="AV4" s="4"/>
      <c r="AW4" s="4"/>
      <c r="AX4" s="4" t="s">
        <v>16</v>
      </c>
      <c r="AY4" s="4"/>
      <c r="AZ4" s="4"/>
      <c r="BA4" s="4"/>
      <c r="BB4" s="4"/>
      <c r="BC4" s="4"/>
      <c r="BD4" s="4" t="s">
        <v>17</v>
      </c>
      <c r="BE4" s="4"/>
      <c r="BF4" s="4"/>
      <c r="BG4" s="4" t="s">
        <v>18</v>
      </c>
      <c r="BH4" s="4"/>
      <c r="BI4" s="4"/>
      <c r="BJ4" s="4" t="s">
        <v>19</v>
      </c>
      <c r="BK4" s="4"/>
      <c r="BL4" s="4"/>
      <c r="BM4" s="4" t="s">
        <v>20</v>
      </c>
      <c r="BN4" s="4"/>
      <c r="BO4" s="4"/>
      <c r="BP4" s="4" t="s">
        <v>21</v>
      </c>
      <c r="BQ4" s="4"/>
      <c r="BR4" s="4"/>
    </row>
    <row r="5" spans="1:86" customHeight="1" ht="35">
      <c r="A5" s="4" t="s">
        <v>22</v>
      </c>
      <c r="B5" s="4" t="s">
        <v>23</v>
      </c>
      <c r="C5" s="4" t="s">
        <v>24</v>
      </c>
      <c r="D5" s="3"/>
      <c r="E5" s="4" t="s">
        <v>25</v>
      </c>
      <c r="F5" s="4" t="s">
        <v>26</v>
      </c>
      <c r="G5" s="4" t="s">
        <v>27</v>
      </c>
      <c r="H5" s="4" t="s">
        <v>25</v>
      </c>
      <c r="I5" s="4" t="s">
        <v>26</v>
      </c>
      <c r="J5" s="4" t="s">
        <v>27</v>
      </c>
      <c r="K5" s="4" t="s">
        <v>25</v>
      </c>
      <c r="L5" s="4" t="s">
        <v>26</v>
      </c>
      <c r="M5" s="4" t="s">
        <v>27</v>
      </c>
      <c r="N5" s="4" t="s">
        <v>25</v>
      </c>
      <c r="O5" s="4" t="s">
        <v>26</v>
      </c>
      <c r="P5" s="4" t="s">
        <v>27</v>
      </c>
      <c r="Q5" s="4" t="s">
        <v>25</v>
      </c>
      <c r="R5" s="4" t="s">
        <v>26</v>
      </c>
      <c r="S5" s="4" t="s">
        <v>27</v>
      </c>
      <c r="T5" s="4" t="s">
        <v>25</v>
      </c>
      <c r="U5" s="4" t="s">
        <v>26</v>
      </c>
      <c r="V5" s="4" t="s">
        <v>27</v>
      </c>
      <c r="W5" s="4" t="s">
        <v>25</v>
      </c>
      <c r="X5" s="4" t="s">
        <v>26</v>
      </c>
      <c r="Y5" s="4" t="s">
        <v>27</v>
      </c>
      <c r="Z5" s="4" t="s">
        <v>25</v>
      </c>
      <c r="AA5" s="4" t="s">
        <v>26</v>
      </c>
      <c r="AB5" s="4" t="s">
        <v>27</v>
      </c>
      <c r="AC5" s="4" t="s">
        <v>25</v>
      </c>
      <c r="AD5" s="4" t="s">
        <v>26</v>
      </c>
      <c r="AE5" s="4" t="s">
        <v>27</v>
      </c>
      <c r="AF5" s="4"/>
      <c r="AG5" s="4"/>
      <c r="AH5" s="4"/>
      <c r="AI5" s="4" t="s">
        <v>25</v>
      </c>
      <c r="AJ5" s="4" t="s">
        <v>26</v>
      </c>
      <c r="AK5" s="4" t="s">
        <v>27</v>
      </c>
      <c r="AL5" s="4" t="s">
        <v>25</v>
      </c>
      <c r="AM5" s="4" t="s">
        <v>26</v>
      </c>
      <c r="AN5" s="4" t="s">
        <v>27</v>
      </c>
      <c r="AO5" s="4"/>
      <c r="AP5" s="4"/>
      <c r="AQ5" s="4"/>
      <c r="AR5" s="4" t="s">
        <v>25</v>
      </c>
      <c r="AS5" s="4" t="s">
        <v>26</v>
      </c>
      <c r="AT5" s="4" t="s">
        <v>27</v>
      </c>
      <c r="AU5" s="4" t="s">
        <v>25</v>
      </c>
      <c r="AV5" s="4" t="s">
        <v>26</v>
      </c>
      <c r="AW5" s="4" t="s">
        <v>27</v>
      </c>
      <c r="AX5" s="4" t="s">
        <v>25</v>
      </c>
      <c r="AY5" s="4" t="s">
        <v>26</v>
      </c>
      <c r="AZ5" s="4" t="s">
        <v>27</v>
      </c>
      <c r="BA5" s="4"/>
      <c r="BB5" s="4"/>
      <c r="BC5" s="4"/>
      <c r="BD5" s="4" t="s">
        <v>25</v>
      </c>
      <c r="BE5" s="4" t="s">
        <v>26</v>
      </c>
      <c r="BF5" s="4" t="s">
        <v>27</v>
      </c>
      <c r="BG5" s="4" t="s">
        <v>25</v>
      </c>
      <c r="BH5" s="4" t="s">
        <v>26</v>
      </c>
      <c r="BI5" s="4" t="s">
        <v>27</v>
      </c>
      <c r="BJ5" s="4" t="s">
        <v>25</v>
      </c>
      <c r="BK5" s="4" t="s">
        <v>26</v>
      </c>
      <c r="BL5" s="4" t="s">
        <v>27</v>
      </c>
      <c r="BM5" s="4" t="s">
        <v>25</v>
      </c>
      <c r="BN5" s="4" t="s">
        <v>26</v>
      </c>
      <c r="BO5" s="4" t="s">
        <v>27</v>
      </c>
      <c r="BP5" s="4" t="s">
        <v>25</v>
      </c>
      <c r="BQ5" s="4" t="s">
        <v>26</v>
      </c>
      <c r="BR5" s="4" t="s">
        <v>27</v>
      </c>
      <c r="BT5" s="3"/>
      <c r="BU5" s="4" t="s">
        <v>28</v>
      </c>
      <c r="BV5" s="4" t="s">
        <v>29</v>
      </c>
      <c r="BW5" s="4" t="s">
        <v>30</v>
      </c>
      <c r="BX5" s="4" t="s">
        <v>31</v>
      </c>
      <c r="BY5" s="4" t="s">
        <v>32</v>
      </c>
      <c r="BZ5" s="4" t="s">
        <v>33</v>
      </c>
      <c r="CA5" s="4" t="s">
        <v>34</v>
      </c>
      <c r="CB5" s="4" t="s">
        <v>35</v>
      </c>
      <c r="CC5" s="4" t="s">
        <v>36</v>
      </c>
      <c r="CD5" s="4" t="s">
        <v>37</v>
      </c>
      <c r="CE5" s="4" t="s">
        <v>21</v>
      </c>
      <c r="CF5" s="4" t="s">
        <v>38</v>
      </c>
      <c r="CG5" s="4" t="s">
        <v>39</v>
      </c>
      <c r="CH5" s="4" t="s">
        <v>27</v>
      </c>
    </row>
    <row r="7" spans="1:86">
      <c r="A7" s="4" t="s">
        <v>40</v>
      </c>
      <c r="B7" s="2" t="s">
        <v>41</v>
      </c>
      <c r="C7" t="s">
        <v>42</v>
      </c>
      <c r="D7">
        <v>0</v>
      </c>
      <c r="E7">
        <v>0</v>
      </c>
      <c r="F7">
        <v>0</v>
      </c>
      <c r="G7" s="2" t="s">
        <v>43</v>
      </c>
      <c r="H7">
        <v>0</v>
      </c>
      <c r="I7">
        <v>0</v>
      </c>
      <c r="J7" s="2" t="s">
        <v>43</v>
      </c>
      <c r="K7">
        <v>0</v>
      </c>
      <c r="L7">
        <v>0</v>
      </c>
      <c r="M7" s="2" t="s">
        <v>43</v>
      </c>
      <c r="N7">
        <v>0</v>
      </c>
      <c r="O7">
        <v>0</v>
      </c>
      <c r="P7" s="2" t="s">
        <v>43</v>
      </c>
      <c r="Q7">
        <v>0</v>
      </c>
      <c r="R7">
        <v>0</v>
      </c>
      <c r="S7" s="2" t="s">
        <v>43</v>
      </c>
      <c r="T7">
        <v>0</v>
      </c>
      <c r="U7">
        <v>0</v>
      </c>
      <c r="V7" s="2" t="s">
        <v>43</v>
      </c>
      <c r="W7">
        <v>0</v>
      </c>
      <c r="X7">
        <v>0</v>
      </c>
      <c r="Y7" s="2" t="s">
        <v>43</v>
      </c>
      <c r="Z7">
        <v>0</v>
      </c>
      <c r="AA7">
        <v>0</v>
      </c>
      <c r="AB7" s="2" t="s">
        <v>43</v>
      </c>
      <c r="AC7">
        <v>0</v>
      </c>
      <c r="AD7">
        <v>0</v>
      </c>
      <c r="AE7" s="2" t="s">
        <v>43</v>
      </c>
      <c r="AI7">
        <v>0</v>
      </c>
      <c r="AJ7">
        <v>0</v>
      </c>
      <c r="AK7" s="2" t="s">
        <v>43</v>
      </c>
      <c r="AL7">
        <v>0</v>
      </c>
      <c r="AM7">
        <v>0</v>
      </c>
      <c r="AN7" s="2" t="s">
        <v>43</v>
      </c>
      <c r="AR7">
        <v>0</v>
      </c>
      <c r="AS7">
        <v>0</v>
      </c>
      <c r="AT7" s="2" t="s">
        <v>43</v>
      </c>
      <c r="AU7">
        <v>0</v>
      </c>
      <c r="AV7">
        <v>0</v>
      </c>
      <c r="AW7" s="2" t="s">
        <v>43</v>
      </c>
      <c r="AX7">
        <v>0</v>
      </c>
      <c r="AY7">
        <v>0</v>
      </c>
      <c r="AZ7" s="2" t="s">
        <v>43</v>
      </c>
      <c r="BD7">
        <v>0</v>
      </c>
      <c r="BE7">
        <v>0</v>
      </c>
      <c r="BF7" s="2" t="s">
        <v>43</v>
      </c>
      <c r="BG7">
        <v>0</v>
      </c>
      <c r="BH7">
        <v>0</v>
      </c>
      <c r="BI7" s="2" t="s">
        <v>43</v>
      </c>
      <c r="BJ7">
        <v>0</v>
      </c>
      <c r="BK7">
        <v>0</v>
      </c>
      <c r="BL7" s="2" t="s">
        <v>43</v>
      </c>
      <c r="BM7">
        <v>0</v>
      </c>
      <c r="BN7">
        <v>0</v>
      </c>
      <c r="BO7" s="2" t="s">
        <v>43</v>
      </c>
      <c r="BP7">
        <v>0</v>
      </c>
      <c r="BQ7" t="str">
        <f>(F7+I7+L7+O7+R7+U7+X7+AA7+AD7+AJ7+AM7+AS7+AV7+AY7+BE7+BH7+BK7+BN7)</f>
        <v>0</v>
      </c>
      <c r="BR7" s="2" t="str">
        <f>IFERROR(BQ7*100/BP7,0)</f>
        <v>0</v>
      </c>
      <c r="BU7">
        <v>62236</v>
      </c>
      <c r="BV7">
        <v>1758756</v>
      </c>
      <c r="BW7">
        <v>0</v>
      </c>
      <c r="BX7">
        <v>0</v>
      </c>
      <c r="BY7">
        <v>-102627</v>
      </c>
      <c r="BZ7">
        <v>0</v>
      </c>
      <c r="CA7">
        <v>0</v>
      </c>
      <c r="CB7">
        <v>0</v>
      </c>
      <c r="CC7" t="str">
        <f>(BU7+BV7+BW7+BX7+BY7+BZ7+CA7+CB7)</f>
        <v>0</v>
      </c>
      <c r="CD7">
        <v>0</v>
      </c>
      <c r="CE7" t="str">
        <f>(BU7+BV7+BW7+BX7+BY7+BZ7+CA7+CB7)-CD7</f>
        <v>0</v>
      </c>
      <c r="CF7" t="str">
        <f>(BQ7-BP7)</f>
        <v>0</v>
      </c>
      <c r="CG7" t="str">
        <f>CE7-BW7+BZ7</f>
        <v>0</v>
      </c>
      <c r="CH7" t="str">
        <f>IFERROR(CE7*100/BP7,0)</f>
        <v>0</v>
      </c>
    </row>
    <row r="8" spans="1:86">
      <c r="A8" s="3"/>
      <c r="B8" s="2" t="s">
        <v>44</v>
      </c>
      <c r="C8" t="s">
        <v>45</v>
      </c>
      <c r="D8">
        <v>0</v>
      </c>
      <c r="BP8">
        <v>0</v>
      </c>
      <c r="BR8" s="2" t="s">
        <v>43</v>
      </c>
      <c r="BU8"/>
      <c r="BV8"/>
      <c r="BW8"/>
      <c r="BX8"/>
      <c r="BY8"/>
      <c r="BZ8"/>
      <c r="CA8"/>
      <c r="CB8"/>
      <c r="CC8" t="str">
        <f>(BU8+BV8+BW8+BX8+BY8+BZ8+CA8+CB8)</f>
        <v>0</v>
      </c>
      <c r="CD8"/>
      <c r="CE8" t="str">
        <f>(BU8+BV8+BW8+BX8+BY8+BZ8+CA8+CB8)-CD8</f>
        <v>0</v>
      </c>
      <c r="CF8" t="str">
        <f>(BQ8-BP8)</f>
        <v>0</v>
      </c>
      <c r="CG8" t="str">
        <f>CE8-BW8+BZ8</f>
        <v>0</v>
      </c>
      <c r="CH8" t="str">
        <f>IFERROR(CE8*100/BP8,0)</f>
        <v>0</v>
      </c>
    </row>
    <row r="9" spans="1:86">
      <c r="A9" s="3"/>
      <c r="B9" s="2" t="s">
        <v>46</v>
      </c>
      <c r="C9" t="s">
        <v>47</v>
      </c>
      <c r="D9">
        <v>179900000</v>
      </c>
      <c r="E9">
        <v>321958</v>
      </c>
      <c r="F9">
        <v>454235</v>
      </c>
      <c r="G9" s="2" t="s">
        <v>48</v>
      </c>
      <c r="H9">
        <v>212426</v>
      </c>
      <c r="I9">
        <v>107096</v>
      </c>
      <c r="J9" s="2" t="s">
        <v>49</v>
      </c>
      <c r="K9">
        <v>0</v>
      </c>
      <c r="L9">
        <v>0</v>
      </c>
      <c r="M9" s="2" t="s">
        <v>43</v>
      </c>
      <c r="N9">
        <v>0</v>
      </c>
      <c r="O9">
        <v>0</v>
      </c>
      <c r="P9" s="2" t="s">
        <v>43</v>
      </c>
      <c r="Q9">
        <v>64003366</v>
      </c>
      <c r="R9">
        <v>12893617</v>
      </c>
      <c r="S9" s="2" t="s">
        <v>50</v>
      </c>
      <c r="T9">
        <v>0</v>
      </c>
      <c r="U9">
        <v>0</v>
      </c>
      <c r="V9" s="2" t="s">
        <v>43</v>
      </c>
      <c r="W9">
        <v>927000</v>
      </c>
      <c r="X9">
        <v>0</v>
      </c>
      <c r="Y9" s="2" t="s">
        <v>43</v>
      </c>
      <c r="Z9">
        <v>3200000</v>
      </c>
      <c r="AA9">
        <v>0</v>
      </c>
      <c r="AB9" s="2" t="s">
        <v>43</v>
      </c>
      <c r="AC9">
        <v>1750000</v>
      </c>
      <c r="AD9">
        <v>0</v>
      </c>
      <c r="AE9" s="2" t="s">
        <v>43</v>
      </c>
      <c r="AI9">
        <v>0</v>
      </c>
      <c r="AJ9">
        <v>0</v>
      </c>
      <c r="AK9" s="2" t="s">
        <v>43</v>
      </c>
      <c r="AL9">
        <v>16960000</v>
      </c>
      <c r="AM9">
        <v>4251583</v>
      </c>
      <c r="AN9" s="2" t="s">
        <v>51</v>
      </c>
      <c r="AR9">
        <v>18500000</v>
      </c>
      <c r="AS9">
        <v>583003</v>
      </c>
      <c r="AT9" s="2" t="s">
        <v>52</v>
      </c>
      <c r="AU9">
        <v>15700000</v>
      </c>
      <c r="AV9">
        <v>1758774</v>
      </c>
      <c r="AW9" s="2" t="s">
        <v>53</v>
      </c>
      <c r="AX9">
        <v>0</v>
      </c>
      <c r="AY9">
        <v>11953805</v>
      </c>
      <c r="AZ9" s="2" t="s">
        <v>43</v>
      </c>
      <c r="BD9">
        <v>0</v>
      </c>
      <c r="BE9">
        <v>0</v>
      </c>
      <c r="BF9" s="2" t="s">
        <v>43</v>
      </c>
      <c r="BG9">
        <v>0</v>
      </c>
      <c r="BH9">
        <v>0</v>
      </c>
      <c r="BI9" s="2" t="s">
        <v>43</v>
      </c>
      <c r="BJ9">
        <v>0</v>
      </c>
      <c r="BK9">
        <v>0</v>
      </c>
      <c r="BL9" s="2" t="s">
        <v>43</v>
      </c>
      <c r="BM9">
        <v>8500000</v>
      </c>
      <c r="BN9">
        <v>0</v>
      </c>
      <c r="BO9" s="2" t="s">
        <v>43</v>
      </c>
      <c r="BP9">
        <v>179900000</v>
      </c>
      <c r="BQ9" t="str">
        <f>(F9+I9+L9+O9+R9+U9+X9+AA9+AD9+AJ9+AM9+AS9+AV9+AY9+BE9+BH9+BK9+BN9)</f>
        <v>0</v>
      </c>
      <c r="BR9" s="2" t="str">
        <f>IFERROR(BQ9*100/BP9,0)</f>
        <v>0</v>
      </c>
      <c r="BU9">
        <v>454235</v>
      </c>
      <c r="BV9">
        <v>31547878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 t="str">
        <f>(BU9+BV9+BW9+BX9+BY9+BZ9+CA9+CB9)</f>
        <v>0</v>
      </c>
      <c r="CD9">
        <v>0</v>
      </c>
      <c r="CE9" t="str">
        <f>(BU9+BV9+BW9+BX9+BY9+BZ9+CA9+CB9)-CD9</f>
        <v>0</v>
      </c>
      <c r="CF9" t="str">
        <f>(BQ9-BP9)</f>
        <v>0</v>
      </c>
      <c r="CG9" t="str">
        <f>CE9-BW9+BZ9</f>
        <v>0</v>
      </c>
      <c r="CH9" t="str">
        <f>IFERROR(CE9*100/BP9,0)</f>
        <v>0</v>
      </c>
    </row>
    <row r="10" spans="1:86">
      <c r="A10" s="3"/>
      <c r="B10" s="2" t="s">
        <v>54</v>
      </c>
      <c r="C10" t="s">
        <v>55</v>
      </c>
      <c r="D10">
        <v>236900000</v>
      </c>
      <c r="E10">
        <v>579731</v>
      </c>
      <c r="F10">
        <v>19386</v>
      </c>
      <c r="G10" s="2" t="s">
        <v>52</v>
      </c>
      <c r="H10">
        <v>382503</v>
      </c>
      <c r="I10">
        <v>374052</v>
      </c>
      <c r="J10" s="2" t="s">
        <v>56</v>
      </c>
      <c r="K10">
        <v>0</v>
      </c>
      <c r="L10">
        <v>0</v>
      </c>
      <c r="M10" s="2" t="s">
        <v>43</v>
      </c>
      <c r="N10">
        <v>0</v>
      </c>
      <c r="O10">
        <v>0</v>
      </c>
      <c r="P10" s="2" t="s">
        <v>43</v>
      </c>
      <c r="Q10">
        <v>115247055</v>
      </c>
      <c r="R10">
        <v>37397835</v>
      </c>
      <c r="S10" s="2" t="s">
        <v>57</v>
      </c>
      <c r="T10">
        <v>0</v>
      </c>
      <c r="U10">
        <v>0</v>
      </c>
      <c r="V10" s="2" t="s">
        <v>43</v>
      </c>
      <c r="W10">
        <v>2800000</v>
      </c>
      <c r="X10">
        <v>1229148</v>
      </c>
      <c r="Y10" s="2" t="s">
        <v>58</v>
      </c>
      <c r="Z10">
        <v>8800000</v>
      </c>
      <c r="AA10">
        <v>51846</v>
      </c>
      <c r="AB10" s="2" t="s">
        <v>59</v>
      </c>
      <c r="AC10">
        <v>3400000</v>
      </c>
      <c r="AD10">
        <v>495370</v>
      </c>
      <c r="AE10" s="2" t="s">
        <v>60</v>
      </c>
      <c r="AI10">
        <v>0</v>
      </c>
      <c r="AJ10">
        <v>0</v>
      </c>
      <c r="AK10" s="2" t="s">
        <v>43</v>
      </c>
      <c r="AL10">
        <v>14900000</v>
      </c>
      <c r="AM10">
        <v>4867599</v>
      </c>
      <c r="AN10" s="2" t="s">
        <v>61</v>
      </c>
      <c r="AR10">
        <v>28800000</v>
      </c>
      <c r="AS10">
        <v>4353383</v>
      </c>
      <c r="AT10" s="2" t="s">
        <v>60</v>
      </c>
      <c r="AU10">
        <v>11900000</v>
      </c>
      <c r="AV10">
        <v>1836193</v>
      </c>
      <c r="AW10" s="2" t="s">
        <v>60</v>
      </c>
      <c r="AX10">
        <v>0</v>
      </c>
      <c r="AY10">
        <v>36389363</v>
      </c>
      <c r="AZ10" s="2" t="s">
        <v>43</v>
      </c>
      <c r="BD10">
        <v>0</v>
      </c>
      <c r="BE10">
        <v>0</v>
      </c>
      <c r="BF10" s="2" t="s">
        <v>43</v>
      </c>
      <c r="BG10">
        <v>0</v>
      </c>
      <c r="BH10">
        <v>0</v>
      </c>
      <c r="BI10" s="2" t="s">
        <v>43</v>
      </c>
      <c r="BJ10">
        <v>0</v>
      </c>
      <c r="BK10">
        <v>128111</v>
      </c>
      <c r="BL10" s="2" t="s">
        <v>43</v>
      </c>
      <c r="BM10">
        <v>9900000</v>
      </c>
      <c r="BN10">
        <v>294002</v>
      </c>
      <c r="BO10" s="2" t="s">
        <v>52</v>
      </c>
      <c r="BP10">
        <v>236900000</v>
      </c>
      <c r="BQ10" t="str">
        <f>(F10+I10+L10+O10+R10+U10+X10+AA10+AD10+AJ10+AM10+AS10+AV10+AY10+BE10+BH10+BK10+BN10)</f>
        <v>0</v>
      </c>
      <c r="BR10" s="2" t="str">
        <f>IFERROR(BQ10*100/BP10,0)</f>
        <v>0</v>
      </c>
      <c r="BU10">
        <v>4288398</v>
      </c>
      <c r="BV10">
        <v>84194026</v>
      </c>
      <c r="BW10">
        <v>0</v>
      </c>
      <c r="BX10">
        <v>0</v>
      </c>
      <c r="BY10">
        <v>-1046136</v>
      </c>
      <c r="BZ10">
        <v>0</v>
      </c>
      <c r="CA10">
        <v>0</v>
      </c>
      <c r="CB10">
        <v>0</v>
      </c>
      <c r="CC10" t="str">
        <f>(BU10+BV10+BW10+BX10+BY10+BZ10+CA10+CB10)</f>
        <v>0</v>
      </c>
      <c r="CD10">
        <v>0</v>
      </c>
      <c r="CE10" t="str">
        <f>(BU10+BV10+BW10+BX10+BY10+BZ10+CA10+CB10)-CD10</f>
        <v>0</v>
      </c>
      <c r="CF10" t="str">
        <f>(BQ10-BP10)</f>
        <v>0</v>
      </c>
      <c r="CG10" t="str">
        <f>CE10-BW10+BZ10</f>
        <v>0</v>
      </c>
      <c r="CH10" t="str">
        <f>IFERROR(CE10*100/BP10,0)</f>
        <v>0</v>
      </c>
    </row>
    <row r="11" spans="1:86">
      <c r="A11" s="3"/>
      <c r="B11" s="2" t="s">
        <v>62</v>
      </c>
      <c r="C11" t="s">
        <v>63</v>
      </c>
      <c r="D11">
        <v>225900000</v>
      </c>
      <c r="E11">
        <v>542870</v>
      </c>
      <c r="F11">
        <v>19386</v>
      </c>
      <c r="G11" s="2" t="s">
        <v>64</v>
      </c>
      <c r="H11">
        <v>358182</v>
      </c>
      <c r="I11">
        <v>0</v>
      </c>
      <c r="J11" s="2" t="s">
        <v>43</v>
      </c>
      <c r="K11">
        <v>0</v>
      </c>
      <c r="L11">
        <v>0</v>
      </c>
      <c r="M11" s="2" t="s">
        <v>43</v>
      </c>
      <c r="N11">
        <v>0</v>
      </c>
      <c r="O11">
        <v>0</v>
      </c>
      <c r="P11" s="2" t="s">
        <v>43</v>
      </c>
      <c r="Q11">
        <v>107919208</v>
      </c>
      <c r="R11">
        <v>15376817</v>
      </c>
      <c r="S11" s="2" t="s">
        <v>65</v>
      </c>
      <c r="T11">
        <v>0</v>
      </c>
      <c r="U11">
        <v>0</v>
      </c>
      <c r="V11" s="2" t="s">
        <v>43</v>
      </c>
      <c r="W11">
        <v>1800000</v>
      </c>
      <c r="X11">
        <v>0</v>
      </c>
      <c r="Y11" s="2" t="s">
        <v>43</v>
      </c>
      <c r="Z11">
        <v>3200000</v>
      </c>
      <c r="AA11">
        <v>527755</v>
      </c>
      <c r="AB11" s="2" t="s">
        <v>66</v>
      </c>
      <c r="AC11">
        <v>3300000</v>
      </c>
      <c r="AD11">
        <v>19199</v>
      </c>
      <c r="AE11" s="2" t="s">
        <v>59</v>
      </c>
      <c r="AI11">
        <v>0</v>
      </c>
      <c r="AJ11">
        <v>49805</v>
      </c>
      <c r="AK11" s="2" t="s">
        <v>43</v>
      </c>
      <c r="AL11">
        <v>17500000</v>
      </c>
      <c r="AM11">
        <v>819482</v>
      </c>
      <c r="AN11" s="2" t="s">
        <v>67</v>
      </c>
      <c r="AR11">
        <v>24900000</v>
      </c>
      <c r="AS11">
        <v>1026578</v>
      </c>
      <c r="AT11" s="2" t="s">
        <v>64</v>
      </c>
      <c r="AU11">
        <v>8500000</v>
      </c>
      <c r="AV11">
        <v>0</v>
      </c>
      <c r="AW11" s="2" t="s">
        <v>43</v>
      </c>
      <c r="AX11">
        <v>0</v>
      </c>
      <c r="AY11">
        <v>4129640</v>
      </c>
      <c r="AZ11" s="2" t="s">
        <v>43</v>
      </c>
      <c r="BD11">
        <v>0</v>
      </c>
      <c r="BE11">
        <v>0</v>
      </c>
      <c r="BF11" s="2" t="s">
        <v>43</v>
      </c>
      <c r="BG11">
        <v>0</v>
      </c>
      <c r="BH11">
        <v>0</v>
      </c>
      <c r="BI11" s="2" t="s">
        <v>43</v>
      </c>
      <c r="BJ11">
        <v>0</v>
      </c>
      <c r="BK11">
        <v>0</v>
      </c>
      <c r="BL11" s="2" t="s">
        <v>43</v>
      </c>
      <c r="BM11">
        <v>12900000</v>
      </c>
      <c r="BN11">
        <v>0</v>
      </c>
      <c r="BO11" s="2" t="s">
        <v>43</v>
      </c>
      <c r="BP11">
        <v>225900000</v>
      </c>
      <c r="BQ11" t="str">
        <f>(F11+I11+L11+O11+R11+U11+X11+AA11+AD11+AJ11+AM11+AS11+AV11+AY11+BE11+BH11+BK11+BN11)</f>
        <v>0</v>
      </c>
      <c r="BR11" s="2" t="str">
        <f>IFERROR(BQ11*100/BP11,0)</f>
        <v>0</v>
      </c>
      <c r="BU11">
        <v>1503888</v>
      </c>
      <c r="BV11">
        <v>20464774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 t="str">
        <f>(BU11+BV11+BW11+BX11+BY11+BZ11+CA11+CB11)</f>
        <v>0</v>
      </c>
      <c r="CD11">
        <v>0</v>
      </c>
      <c r="CE11" t="str">
        <f>(BU11+BV11+BW11+BX11+BY11+BZ11+CA11+CB11)-CD11</f>
        <v>0</v>
      </c>
      <c r="CF11" t="str">
        <f>(BQ11-BP11)</f>
        <v>0</v>
      </c>
      <c r="CG11" t="str">
        <f>CE11-BW11+BZ11</f>
        <v>0</v>
      </c>
      <c r="CH11" t="str">
        <f>IFERROR(CE11*100/BP11,0)</f>
        <v>0</v>
      </c>
    </row>
    <row r="12" spans="1:86">
      <c r="A12" s="3"/>
      <c r="B12" s="2" t="s">
        <v>68</v>
      </c>
      <c r="C12" t="s">
        <v>69</v>
      </c>
      <c r="D12">
        <v>198900000</v>
      </c>
      <c r="E12">
        <v>512710</v>
      </c>
      <c r="F12">
        <v>0</v>
      </c>
      <c r="G12" s="2" t="s">
        <v>43</v>
      </c>
      <c r="H12">
        <v>338283</v>
      </c>
      <c r="I12">
        <v>0</v>
      </c>
      <c r="J12" s="2" t="s">
        <v>43</v>
      </c>
      <c r="K12">
        <v>0</v>
      </c>
      <c r="L12">
        <v>0</v>
      </c>
      <c r="M12" s="2" t="s">
        <v>43</v>
      </c>
      <c r="N12">
        <v>0</v>
      </c>
      <c r="O12">
        <v>0</v>
      </c>
      <c r="P12" s="2" t="s">
        <v>43</v>
      </c>
      <c r="Q12">
        <v>101923696</v>
      </c>
      <c r="R12">
        <v>6768211</v>
      </c>
      <c r="S12" s="2" t="s">
        <v>70</v>
      </c>
      <c r="T12">
        <v>0</v>
      </c>
      <c r="U12">
        <v>0</v>
      </c>
      <c r="V12" s="2" t="s">
        <v>43</v>
      </c>
      <c r="W12">
        <v>1200000</v>
      </c>
      <c r="X12">
        <v>56427</v>
      </c>
      <c r="Y12" s="2" t="s">
        <v>67</v>
      </c>
      <c r="Z12">
        <v>7500000</v>
      </c>
      <c r="AA12">
        <v>111118</v>
      </c>
      <c r="AB12" s="2" t="s">
        <v>59</v>
      </c>
      <c r="AC12">
        <v>2800000</v>
      </c>
      <c r="AD12">
        <v>0</v>
      </c>
      <c r="AE12" s="2" t="s">
        <v>43</v>
      </c>
      <c r="AI12">
        <v>0</v>
      </c>
      <c r="AJ12">
        <v>0</v>
      </c>
      <c r="AK12" s="2" t="s">
        <v>43</v>
      </c>
      <c r="AL12">
        <v>29900000</v>
      </c>
      <c r="AM12">
        <v>2243590</v>
      </c>
      <c r="AN12" s="2" t="s">
        <v>71</v>
      </c>
      <c r="AR12">
        <v>26800000</v>
      </c>
      <c r="AS12">
        <v>777206</v>
      </c>
      <c r="AT12" s="2" t="s">
        <v>52</v>
      </c>
      <c r="AU12">
        <v>15500000</v>
      </c>
      <c r="AV12">
        <v>0</v>
      </c>
      <c r="AW12" s="2" t="s">
        <v>43</v>
      </c>
      <c r="AX12">
        <v>0</v>
      </c>
      <c r="AY12">
        <v>826421</v>
      </c>
      <c r="AZ12" s="2" t="s">
        <v>43</v>
      </c>
      <c r="BD12">
        <v>0</v>
      </c>
      <c r="BE12">
        <v>0</v>
      </c>
      <c r="BF12" s="2" t="s">
        <v>43</v>
      </c>
      <c r="BG12">
        <v>0</v>
      </c>
      <c r="BH12">
        <v>0</v>
      </c>
      <c r="BI12" s="2" t="s">
        <v>43</v>
      </c>
      <c r="BJ12">
        <v>0</v>
      </c>
      <c r="BK12">
        <v>0</v>
      </c>
      <c r="BL12" s="2" t="s">
        <v>43</v>
      </c>
      <c r="BM12">
        <v>18500000</v>
      </c>
      <c r="BN12">
        <v>0</v>
      </c>
      <c r="BO12" s="2" t="s">
        <v>43</v>
      </c>
      <c r="BP12">
        <v>198900000</v>
      </c>
      <c r="BQ12" t="str">
        <f>(F12+I12+L12+O12+R12+U12+X12+AA12+AD12+AJ12+AM12+AS12+AV12+AY12+BE12+BH12+BK12+BN12)</f>
        <v>0</v>
      </c>
      <c r="BR12" s="2" t="str">
        <f>IFERROR(BQ12*100/BP12,0)</f>
        <v>0</v>
      </c>
      <c r="BU12">
        <v>0</v>
      </c>
      <c r="BV12">
        <v>10782973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 t="str">
        <f>(BU12+BV12+BW12+BX12+BY12+BZ12+CA12+CB12)</f>
        <v>0</v>
      </c>
      <c r="CD12">
        <v>0</v>
      </c>
      <c r="CE12" t="str">
        <f>(BU12+BV12+BW12+BX12+BY12+BZ12+CA12+CB12)-CD12</f>
        <v>0</v>
      </c>
      <c r="CF12" t="str">
        <f>(BQ12-BP12)</f>
        <v>0</v>
      </c>
      <c r="CG12" t="str">
        <f>CE12-BW12+BZ12</f>
        <v>0</v>
      </c>
      <c r="CH12" t="str">
        <f>IFERROR(CE12*100/BP12,0)</f>
        <v>0</v>
      </c>
    </row>
    <row r="13" spans="1:86">
      <c r="A13" s="3"/>
      <c r="B13" s="2" t="s">
        <v>72</v>
      </c>
      <c r="C13" t="s">
        <v>73</v>
      </c>
      <c r="D13">
        <v>88900000</v>
      </c>
      <c r="E13">
        <v>215240</v>
      </c>
      <c r="F13">
        <v>19386</v>
      </c>
      <c r="G13" s="2" t="s">
        <v>74</v>
      </c>
      <c r="H13">
        <v>142014</v>
      </c>
      <c r="I13">
        <v>0</v>
      </c>
      <c r="J13" s="2" t="s">
        <v>43</v>
      </c>
      <c r="K13">
        <v>0</v>
      </c>
      <c r="L13">
        <v>0</v>
      </c>
      <c r="M13" s="2" t="s">
        <v>43</v>
      </c>
      <c r="N13">
        <v>0</v>
      </c>
      <c r="O13">
        <v>0</v>
      </c>
      <c r="P13" s="2" t="s">
        <v>43</v>
      </c>
      <c r="Q13">
        <v>42788479</v>
      </c>
      <c r="R13">
        <v>4007224</v>
      </c>
      <c r="S13" s="2" t="s">
        <v>74</v>
      </c>
      <c r="T13">
        <v>0</v>
      </c>
      <c r="U13">
        <v>0</v>
      </c>
      <c r="V13" s="2" t="s">
        <v>43</v>
      </c>
      <c r="W13">
        <v>1200000</v>
      </c>
      <c r="X13">
        <v>0</v>
      </c>
      <c r="Y13" s="2" t="s">
        <v>43</v>
      </c>
      <c r="Z13">
        <v>900000</v>
      </c>
      <c r="AA13">
        <v>0</v>
      </c>
      <c r="AB13" s="2" t="s">
        <v>43</v>
      </c>
      <c r="AC13">
        <v>2500000</v>
      </c>
      <c r="AD13">
        <v>0</v>
      </c>
      <c r="AE13" s="2" t="s">
        <v>43</v>
      </c>
      <c r="AI13">
        <v>0</v>
      </c>
      <c r="AJ13">
        <v>0</v>
      </c>
      <c r="AK13" s="2" t="s">
        <v>43</v>
      </c>
      <c r="AL13">
        <v>4800000</v>
      </c>
      <c r="AM13">
        <v>-478749</v>
      </c>
      <c r="AN13" s="2" t="s">
        <v>75</v>
      </c>
      <c r="AR13">
        <v>8900000</v>
      </c>
      <c r="AS13">
        <v>1324735</v>
      </c>
      <c r="AT13" s="2" t="s">
        <v>60</v>
      </c>
      <c r="AU13">
        <v>5900000</v>
      </c>
      <c r="AV13">
        <v>506301</v>
      </c>
      <c r="AW13" s="2" t="s">
        <v>74</v>
      </c>
      <c r="AX13">
        <v>0</v>
      </c>
      <c r="AY13">
        <v>3964254</v>
      </c>
      <c r="AZ13" s="2" t="s">
        <v>43</v>
      </c>
      <c r="BD13">
        <v>0</v>
      </c>
      <c r="BE13">
        <v>0</v>
      </c>
      <c r="BF13" s="2" t="s">
        <v>43</v>
      </c>
      <c r="BG13">
        <v>0</v>
      </c>
      <c r="BH13">
        <v>0</v>
      </c>
      <c r="BI13" s="2" t="s">
        <v>43</v>
      </c>
      <c r="BJ13">
        <v>0</v>
      </c>
      <c r="BK13">
        <v>0</v>
      </c>
      <c r="BL13" s="2" t="s">
        <v>43</v>
      </c>
      <c r="BM13">
        <v>2500000</v>
      </c>
      <c r="BN13">
        <v>690499</v>
      </c>
      <c r="BO13" s="2" t="s">
        <v>76</v>
      </c>
      <c r="BP13">
        <v>88900000</v>
      </c>
      <c r="BQ13" t="str">
        <f>(F13+I13+L13+O13+R13+U13+X13+AA13+AD13+AJ13+AM13+AS13+AV13+AY13+BE13+BH13+BK13+BN13)</f>
        <v>0</v>
      </c>
      <c r="BR13" s="2" t="str">
        <f>IFERROR(BQ13*100/BP13,0)</f>
        <v>0</v>
      </c>
      <c r="BU13">
        <v>2802282</v>
      </c>
      <c r="BV13">
        <v>7710117</v>
      </c>
      <c r="BW13">
        <v>0</v>
      </c>
      <c r="BX13">
        <v>0</v>
      </c>
      <c r="BY13">
        <v>-478749</v>
      </c>
      <c r="BZ13">
        <v>0</v>
      </c>
      <c r="CA13">
        <v>0</v>
      </c>
      <c r="CB13">
        <v>0</v>
      </c>
      <c r="CC13" t="str">
        <f>(BU13+BV13+BW13+BX13+BY13+BZ13+CA13+CB13)</f>
        <v>0</v>
      </c>
      <c r="CD13">
        <v>0</v>
      </c>
      <c r="CE13" t="str">
        <f>(BU13+BV13+BW13+BX13+BY13+BZ13+CA13+CB13)-CD13</f>
        <v>0</v>
      </c>
      <c r="CF13" t="str">
        <f>(BQ13-BP13)</f>
        <v>0</v>
      </c>
      <c r="CG13" t="str">
        <f>CE13-BW13+BZ13</f>
        <v>0</v>
      </c>
      <c r="CH13" t="str">
        <f>IFERROR(CE13*100/BP13,0)</f>
        <v>0</v>
      </c>
    </row>
    <row r="14" spans="1:86">
      <c r="A14" s="3"/>
      <c r="B14" s="2" t="s">
        <v>77</v>
      </c>
      <c r="C14" t="s">
        <v>78</v>
      </c>
      <c r="D14">
        <v>67900000</v>
      </c>
      <c r="E14">
        <v>205960</v>
      </c>
      <c r="F14">
        <v>0</v>
      </c>
      <c r="G14" s="2" t="s">
        <v>43</v>
      </c>
      <c r="H14">
        <v>135891</v>
      </c>
      <c r="I14">
        <v>16900</v>
      </c>
      <c r="J14" s="2" t="s">
        <v>79</v>
      </c>
      <c r="K14">
        <v>0</v>
      </c>
      <c r="L14">
        <v>0</v>
      </c>
      <c r="M14" s="2" t="s">
        <v>43</v>
      </c>
      <c r="N14">
        <v>0</v>
      </c>
      <c r="O14">
        <v>0</v>
      </c>
      <c r="P14" s="2" t="s">
        <v>43</v>
      </c>
      <c r="Q14">
        <v>40943707</v>
      </c>
      <c r="R14">
        <v>8525410</v>
      </c>
      <c r="S14" s="2" t="s">
        <v>80</v>
      </c>
      <c r="T14">
        <v>0</v>
      </c>
      <c r="U14">
        <v>0</v>
      </c>
      <c r="V14" s="2" t="s">
        <v>43</v>
      </c>
      <c r="W14">
        <v>1200000</v>
      </c>
      <c r="X14">
        <v>472899</v>
      </c>
      <c r="Y14" s="2" t="s">
        <v>81</v>
      </c>
      <c r="Z14">
        <v>1500000</v>
      </c>
      <c r="AA14">
        <v>0</v>
      </c>
      <c r="AB14" s="2" t="s">
        <v>43</v>
      </c>
      <c r="AC14">
        <v>600000</v>
      </c>
      <c r="AD14">
        <v>0</v>
      </c>
      <c r="AE14" s="2" t="s">
        <v>43</v>
      </c>
      <c r="AI14">
        <v>0</v>
      </c>
      <c r="AJ14">
        <v>214687</v>
      </c>
      <c r="AK14" s="2" t="s">
        <v>43</v>
      </c>
      <c r="AL14">
        <v>5500000</v>
      </c>
      <c r="AM14">
        <v>274469</v>
      </c>
      <c r="AN14" s="2" t="s">
        <v>67</v>
      </c>
      <c r="AR14">
        <v>10800000</v>
      </c>
      <c r="AS14">
        <v>973767</v>
      </c>
      <c r="AT14" s="2" t="s">
        <v>74</v>
      </c>
      <c r="AU14">
        <v>6900000</v>
      </c>
      <c r="AV14">
        <v>667383</v>
      </c>
      <c r="AW14" s="2" t="s">
        <v>82</v>
      </c>
      <c r="AX14">
        <v>0</v>
      </c>
      <c r="AY14">
        <v>8033216</v>
      </c>
      <c r="AZ14" s="2" t="s">
        <v>43</v>
      </c>
      <c r="BD14">
        <v>0</v>
      </c>
      <c r="BE14">
        <v>0</v>
      </c>
      <c r="BF14" s="2" t="s">
        <v>43</v>
      </c>
      <c r="BG14">
        <v>0</v>
      </c>
      <c r="BH14">
        <v>0</v>
      </c>
      <c r="BI14" s="2" t="s">
        <v>43</v>
      </c>
      <c r="BJ14">
        <v>0</v>
      </c>
      <c r="BK14">
        <v>0</v>
      </c>
      <c r="BL14" s="2" t="s">
        <v>43</v>
      </c>
      <c r="BM14">
        <v>4800000</v>
      </c>
      <c r="BN14">
        <v>251100</v>
      </c>
      <c r="BO14" s="2" t="s">
        <v>67</v>
      </c>
      <c r="BP14">
        <v>67900000</v>
      </c>
      <c r="BQ14" t="str">
        <f>(F14+I14+L14+O14+R14+U14+X14+AA14+AD14+AJ14+AM14+AS14+AV14+AY14+BE14+BH14+BK14+BN14)</f>
        <v>0</v>
      </c>
      <c r="BR14" s="2" t="str">
        <f>IFERROR(BQ14*100/BP14,0)</f>
        <v>0</v>
      </c>
      <c r="BU14">
        <v>0</v>
      </c>
      <c r="BV14">
        <v>19455423</v>
      </c>
      <c r="BW14">
        <v>0</v>
      </c>
      <c r="BX14">
        <v>0</v>
      </c>
      <c r="BY14">
        <v>-25592</v>
      </c>
      <c r="BZ14">
        <v>0</v>
      </c>
      <c r="CA14">
        <v>0</v>
      </c>
      <c r="CB14">
        <v>0</v>
      </c>
      <c r="CC14" t="str">
        <f>(BU14+BV14+BW14+BX14+BY14+BZ14+CA14+CB14)</f>
        <v>0</v>
      </c>
      <c r="CD14">
        <v>0</v>
      </c>
      <c r="CE14" t="str">
        <f>(BU14+BV14+BW14+BX14+BY14+BZ14+CA14+CB14)-CD14</f>
        <v>0</v>
      </c>
      <c r="CF14" t="str">
        <f>(BQ14-BP14)</f>
        <v>0</v>
      </c>
      <c r="CG14" t="str">
        <f>CE14-BW14+BZ14</f>
        <v>0</v>
      </c>
      <c r="CH14" t="str">
        <f>IFERROR(CE14*100/BP14,0)</f>
        <v>0</v>
      </c>
    </row>
    <row r="15" spans="1:86">
      <c r="A15" s="3"/>
      <c r="B15" s="2" t="s">
        <v>83</v>
      </c>
      <c r="C15" t="s">
        <v>84</v>
      </c>
      <c r="D15">
        <v>33400000</v>
      </c>
      <c r="E15">
        <v>76816</v>
      </c>
      <c r="F15">
        <v>-1562216</v>
      </c>
      <c r="G15" s="2" t="s">
        <v>85</v>
      </c>
      <c r="H15">
        <v>50682</v>
      </c>
      <c r="I15">
        <v>286619</v>
      </c>
      <c r="J15" s="2" t="s">
        <v>86</v>
      </c>
      <c r="K15">
        <v>2301739</v>
      </c>
      <c r="L15">
        <v>0</v>
      </c>
      <c r="M15" s="2" t="s">
        <v>43</v>
      </c>
      <c r="N15">
        <v>0</v>
      </c>
      <c r="O15">
        <v>0</v>
      </c>
      <c r="P15" s="2" t="s">
        <v>43</v>
      </c>
      <c r="Q15">
        <v>15270619</v>
      </c>
      <c r="R15">
        <v>2350226</v>
      </c>
      <c r="S15" s="2" t="s">
        <v>60</v>
      </c>
      <c r="T15">
        <v>0</v>
      </c>
      <c r="U15">
        <v>0</v>
      </c>
      <c r="V15" s="2" t="s">
        <v>43</v>
      </c>
      <c r="W15">
        <v>721000</v>
      </c>
      <c r="X15">
        <v>250713</v>
      </c>
      <c r="Y15" s="2" t="s">
        <v>87</v>
      </c>
      <c r="Z15">
        <v>500000</v>
      </c>
      <c r="AA15">
        <v>139988</v>
      </c>
      <c r="AB15" s="2" t="s">
        <v>76</v>
      </c>
      <c r="AC15">
        <v>0</v>
      </c>
      <c r="AD15">
        <v>0</v>
      </c>
      <c r="AE15" s="2" t="s">
        <v>43</v>
      </c>
      <c r="AI15">
        <v>0</v>
      </c>
      <c r="AJ15">
        <v>12917</v>
      </c>
      <c r="AK15" s="2" t="s">
        <v>43</v>
      </c>
      <c r="AL15">
        <v>300000</v>
      </c>
      <c r="AM15">
        <v>85461</v>
      </c>
      <c r="AN15" s="2" t="s">
        <v>76</v>
      </c>
      <c r="AR15">
        <v>1300000</v>
      </c>
      <c r="AS15">
        <v>72740</v>
      </c>
      <c r="AT15" s="2" t="s">
        <v>88</v>
      </c>
      <c r="AU15">
        <v>9500000</v>
      </c>
      <c r="AV15">
        <v>13279964</v>
      </c>
      <c r="AW15" s="2" t="s">
        <v>89</v>
      </c>
      <c r="AX15">
        <v>0</v>
      </c>
      <c r="AY15">
        <v>485455</v>
      </c>
      <c r="AZ15" s="2" t="s">
        <v>43</v>
      </c>
      <c r="BD15">
        <v>0</v>
      </c>
      <c r="BE15">
        <v>0</v>
      </c>
      <c r="BF15" s="2" t="s">
        <v>43</v>
      </c>
      <c r="BG15">
        <v>0</v>
      </c>
      <c r="BH15">
        <v>0</v>
      </c>
      <c r="BI15" s="2" t="s">
        <v>43</v>
      </c>
      <c r="BJ15">
        <v>0</v>
      </c>
      <c r="BK15">
        <v>0</v>
      </c>
      <c r="BL15" s="2" t="s">
        <v>43</v>
      </c>
      <c r="BM15">
        <v>900000</v>
      </c>
      <c r="BN15">
        <v>6800</v>
      </c>
      <c r="BO15" s="2" t="s">
        <v>59</v>
      </c>
      <c r="BP15">
        <v>33400000</v>
      </c>
      <c r="BQ15" t="str">
        <f>(F15+I15+L15+O15+R15+U15+X15+AA15+AD15+AJ15+AM15+AS15+AV15+AY15+BE15+BH15+BK15+BN15)</f>
        <v>0</v>
      </c>
      <c r="BR15" s="2" t="str">
        <f>IFERROR(BQ15*100/BP15,0)</f>
        <v>0</v>
      </c>
      <c r="BU15">
        <v>15762159</v>
      </c>
      <c r="BV15">
        <v>1781838</v>
      </c>
      <c r="BW15">
        <v>0</v>
      </c>
      <c r="BX15">
        <v>-2135330</v>
      </c>
      <c r="BY15">
        <v>0</v>
      </c>
      <c r="BZ15">
        <v>0</v>
      </c>
      <c r="CA15">
        <v>0</v>
      </c>
      <c r="CB15">
        <v>0</v>
      </c>
      <c r="CC15" t="str">
        <f>(BU15+BV15+BW15+BX15+BY15+BZ15+CA15+CB15)</f>
        <v>0</v>
      </c>
      <c r="CD15">
        <v>0</v>
      </c>
      <c r="CE15" t="str">
        <f>(BU15+BV15+BW15+BX15+BY15+BZ15+CA15+CB15)-CD15</f>
        <v>0</v>
      </c>
      <c r="CF15" t="str">
        <f>(BQ15-BP15)</f>
        <v>0</v>
      </c>
      <c r="CG15" t="str">
        <f>CE15-BW15+BZ15</f>
        <v>0</v>
      </c>
      <c r="CH15" t="str">
        <f>IFERROR(CE15*100/BP15,0)</f>
        <v>0</v>
      </c>
    </row>
    <row r="16" spans="1:86">
      <c r="A16" s="3"/>
      <c r="B16" s="2" t="s">
        <v>90</v>
      </c>
      <c r="C16" t="s">
        <v>91</v>
      </c>
      <c r="D16">
        <v>132800000</v>
      </c>
      <c r="E16">
        <v>289994</v>
      </c>
      <c r="F16">
        <v>0</v>
      </c>
      <c r="G16" s="2" t="s">
        <v>43</v>
      </c>
      <c r="H16">
        <v>191336</v>
      </c>
      <c r="I16">
        <v>65050</v>
      </c>
      <c r="J16" s="2" t="s">
        <v>92</v>
      </c>
      <c r="K16">
        <v>0</v>
      </c>
      <c r="L16">
        <v>0</v>
      </c>
      <c r="M16" s="2" t="s">
        <v>43</v>
      </c>
      <c r="N16">
        <v>0</v>
      </c>
      <c r="O16">
        <v>0</v>
      </c>
      <c r="P16" s="2" t="s">
        <v>43</v>
      </c>
      <c r="Q16">
        <v>57649149</v>
      </c>
      <c r="R16">
        <v>11013672</v>
      </c>
      <c r="S16" s="2" t="s">
        <v>93</v>
      </c>
      <c r="T16">
        <v>0</v>
      </c>
      <c r="U16">
        <v>0</v>
      </c>
      <c r="V16" s="2" t="s">
        <v>43</v>
      </c>
      <c r="W16">
        <v>1200000</v>
      </c>
      <c r="X16">
        <v>0</v>
      </c>
      <c r="Y16" s="2" t="s">
        <v>43</v>
      </c>
      <c r="Z16">
        <v>3500000</v>
      </c>
      <c r="AA16">
        <v>0</v>
      </c>
      <c r="AB16" s="2" t="s">
        <v>43</v>
      </c>
      <c r="AC16">
        <v>1800000</v>
      </c>
      <c r="AD16">
        <v>0</v>
      </c>
      <c r="AE16" s="2" t="s">
        <v>43</v>
      </c>
      <c r="AI16">
        <v>0</v>
      </c>
      <c r="AJ16">
        <v>0</v>
      </c>
      <c r="AK16" s="2" t="s">
        <v>43</v>
      </c>
      <c r="AL16">
        <v>13900000</v>
      </c>
      <c r="AM16">
        <v>4913664</v>
      </c>
      <c r="AN16" s="2" t="s">
        <v>87</v>
      </c>
      <c r="AR16">
        <v>13900000</v>
      </c>
      <c r="AS16">
        <v>864725</v>
      </c>
      <c r="AT16" s="2" t="s">
        <v>88</v>
      </c>
      <c r="AU16">
        <v>6800000</v>
      </c>
      <c r="AV16">
        <v>2509075</v>
      </c>
      <c r="AW16" s="2" t="s">
        <v>94</v>
      </c>
      <c r="AX16">
        <v>0</v>
      </c>
      <c r="AY16">
        <v>5905028</v>
      </c>
      <c r="AZ16" s="2" t="s">
        <v>43</v>
      </c>
      <c r="BD16">
        <v>0</v>
      </c>
      <c r="BE16">
        <v>0</v>
      </c>
      <c r="BF16" s="2" t="s">
        <v>43</v>
      </c>
      <c r="BG16">
        <v>0</v>
      </c>
      <c r="BH16">
        <v>0</v>
      </c>
      <c r="BI16" s="2" t="s">
        <v>43</v>
      </c>
      <c r="BJ16">
        <v>0</v>
      </c>
      <c r="BK16">
        <v>0</v>
      </c>
      <c r="BL16" s="2" t="s">
        <v>43</v>
      </c>
      <c r="BM16">
        <v>5800000</v>
      </c>
      <c r="BN16">
        <v>253779</v>
      </c>
      <c r="BO16" s="2" t="s">
        <v>64</v>
      </c>
      <c r="BP16">
        <v>132800000</v>
      </c>
      <c r="BQ16" t="str">
        <f>(F16+I16+L16+O16+R16+U16+X16+AA16+AD16+AJ16+AM16+AS16+AV16+AY16+BE16+BH16+BK16+BN16)</f>
        <v>0</v>
      </c>
      <c r="BR16" s="2" t="str">
        <f>IFERROR(BQ16*100/BP16,0)</f>
        <v>0</v>
      </c>
      <c r="BU16">
        <v>4129288</v>
      </c>
      <c r="BV16">
        <v>21395705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 t="str">
        <f>(BU16+BV16+BW16+BX16+BY16+BZ16+CA16+CB16)</f>
        <v>0</v>
      </c>
      <c r="CD16">
        <v>0</v>
      </c>
      <c r="CE16" t="str">
        <f>(BU16+BV16+BW16+BX16+BY16+BZ16+CA16+CB16)-CD16</f>
        <v>0</v>
      </c>
      <c r="CF16" t="str">
        <f>(BQ16-BP16)</f>
        <v>0</v>
      </c>
      <c r="CG16" t="str">
        <f>CE16-BW16+BZ16</f>
        <v>0</v>
      </c>
      <c r="CH16" t="str">
        <f>IFERROR(CE16*100/BP16,0)</f>
        <v>0</v>
      </c>
    </row>
    <row r="17" spans="1:86">
      <c r="A17" s="3"/>
      <c r="B17" s="2" t="s">
        <v>95</v>
      </c>
      <c r="C17" t="s">
        <v>96</v>
      </c>
      <c r="D17">
        <v>235200000</v>
      </c>
      <c r="E17">
        <v>563749</v>
      </c>
      <c r="F17">
        <v>0</v>
      </c>
      <c r="G17" s="2" t="s">
        <v>43</v>
      </c>
      <c r="H17">
        <v>371958</v>
      </c>
      <c r="I17">
        <v>-217598</v>
      </c>
      <c r="J17" s="2" t="s">
        <v>97</v>
      </c>
      <c r="K17">
        <v>16892299</v>
      </c>
      <c r="L17">
        <v>0</v>
      </c>
      <c r="M17" s="2" t="s">
        <v>43</v>
      </c>
      <c r="N17">
        <v>0</v>
      </c>
      <c r="O17">
        <v>0</v>
      </c>
      <c r="P17" s="2" t="s">
        <v>43</v>
      </c>
      <c r="Q17">
        <v>112069946</v>
      </c>
      <c r="R17">
        <v>33423756</v>
      </c>
      <c r="S17" s="2" t="s">
        <v>98</v>
      </c>
      <c r="T17">
        <v>0</v>
      </c>
      <c r="U17">
        <v>0</v>
      </c>
      <c r="V17" s="2" t="s">
        <v>43</v>
      </c>
      <c r="W17">
        <v>2900000</v>
      </c>
      <c r="X17">
        <v>847958</v>
      </c>
      <c r="Y17" s="2" t="s">
        <v>99</v>
      </c>
      <c r="Z17">
        <v>9500000</v>
      </c>
      <c r="AA17">
        <v>421762</v>
      </c>
      <c r="AB17" s="2" t="s">
        <v>64</v>
      </c>
      <c r="AC17">
        <v>2900000</v>
      </c>
      <c r="AD17">
        <v>291795</v>
      </c>
      <c r="AE17" s="2" t="s">
        <v>82</v>
      </c>
      <c r="AI17">
        <v>0</v>
      </c>
      <c r="AJ17">
        <v>0</v>
      </c>
      <c r="AK17" s="2" t="s">
        <v>43</v>
      </c>
      <c r="AL17">
        <v>14900000</v>
      </c>
      <c r="AM17">
        <v>2348544</v>
      </c>
      <c r="AN17" s="2" t="s">
        <v>66</v>
      </c>
      <c r="AR17">
        <v>23500000</v>
      </c>
      <c r="AS17">
        <v>1984497</v>
      </c>
      <c r="AT17" s="2" t="s">
        <v>71</v>
      </c>
      <c r="AU17">
        <v>9500000</v>
      </c>
      <c r="AV17">
        <v>1359865</v>
      </c>
      <c r="AW17" s="2" t="s">
        <v>65</v>
      </c>
      <c r="AX17">
        <v>0</v>
      </c>
      <c r="AY17">
        <v>33306712</v>
      </c>
      <c r="AZ17" s="2" t="s">
        <v>43</v>
      </c>
      <c r="BD17">
        <v>0</v>
      </c>
      <c r="BE17">
        <v>0</v>
      </c>
      <c r="BF17" s="2" t="s">
        <v>43</v>
      </c>
      <c r="BG17">
        <v>0</v>
      </c>
      <c r="BH17">
        <v>0</v>
      </c>
      <c r="BI17" s="2" t="s">
        <v>43</v>
      </c>
      <c r="BJ17">
        <v>0</v>
      </c>
      <c r="BK17">
        <v>0</v>
      </c>
      <c r="BL17" s="2" t="s">
        <v>43</v>
      </c>
      <c r="BM17">
        <v>9200000</v>
      </c>
      <c r="BN17">
        <v>2338897</v>
      </c>
      <c r="BO17" s="2" t="s">
        <v>51</v>
      </c>
      <c r="BP17">
        <v>235200000</v>
      </c>
      <c r="BQ17" t="str">
        <f>(F17+I17+L17+O17+R17+U17+X17+AA17+AD17+AJ17+AM17+AS17+AV17+AY17+BE17+BH17+BK17+BN17)</f>
        <v>0</v>
      </c>
      <c r="BR17" s="2" t="str">
        <f>IFERROR(BQ17*100/BP17,0)</f>
        <v>0</v>
      </c>
      <c r="BU17">
        <v>0</v>
      </c>
      <c r="BV17">
        <v>76489377</v>
      </c>
      <c r="BW17">
        <v>0</v>
      </c>
      <c r="BX17">
        <v>0</v>
      </c>
      <c r="BY17">
        <v>-383189</v>
      </c>
      <c r="BZ17">
        <v>0</v>
      </c>
      <c r="CA17">
        <v>0</v>
      </c>
      <c r="CB17">
        <v>0</v>
      </c>
      <c r="CC17" t="str">
        <f>(BU17+BV17+BW17+BX17+BY17+BZ17+CA17+CB17)</f>
        <v>0</v>
      </c>
      <c r="CD17">
        <v>0</v>
      </c>
      <c r="CE17" t="str">
        <f>(BU17+BV17+BW17+BX17+BY17+BZ17+CA17+CB17)-CD17</f>
        <v>0</v>
      </c>
      <c r="CF17" t="str">
        <f>(BQ17-BP17)</f>
        <v>0</v>
      </c>
      <c r="CG17" t="str">
        <f>CE17-BW17+BZ17</f>
        <v>0</v>
      </c>
      <c r="CH17" t="str">
        <f>IFERROR(CE17*100/BP17,0)</f>
        <v>0</v>
      </c>
    </row>
    <row r="18" spans="1:86">
      <c r="A18" s="3"/>
      <c r="B18" s="2" t="s">
        <v>100</v>
      </c>
      <c r="C18" t="s">
        <v>101</v>
      </c>
      <c r="D18">
        <v>168900000</v>
      </c>
      <c r="E18">
        <v>455742</v>
      </c>
      <c r="F18">
        <v>0</v>
      </c>
      <c r="G18" s="2" t="s">
        <v>43</v>
      </c>
      <c r="H18">
        <v>300696</v>
      </c>
      <c r="I18">
        <v>4500</v>
      </c>
      <c r="J18" s="2" t="s">
        <v>59</v>
      </c>
      <c r="K18">
        <v>13655960</v>
      </c>
      <c r="L18">
        <v>562786</v>
      </c>
      <c r="M18" s="2" t="s">
        <v>64</v>
      </c>
      <c r="N18">
        <v>0</v>
      </c>
      <c r="O18">
        <v>0</v>
      </c>
      <c r="P18" s="2" t="s">
        <v>43</v>
      </c>
      <c r="Q18">
        <v>90598841</v>
      </c>
      <c r="R18">
        <v>19945676</v>
      </c>
      <c r="S18" s="2" t="s">
        <v>102</v>
      </c>
      <c r="T18">
        <v>0</v>
      </c>
      <c r="U18">
        <v>0</v>
      </c>
      <c r="V18" s="2" t="s">
        <v>43</v>
      </c>
      <c r="W18">
        <v>5200000</v>
      </c>
      <c r="X18">
        <v>1212939</v>
      </c>
      <c r="Y18" s="2" t="s">
        <v>103</v>
      </c>
      <c r="Z18">
        <v>5500000</v>
      </c>
      <c r="AA18">
        <v>1391783</v>
      </c>
      <c r="AB18" s="2" t="s">
        <v>51</v>
      </c>
      <c r="AC18">
        <v>0</v>
      </c>
      <c r="AD18">
        <v>26474</v>
      </c>
      <c r="AE18" s="2" t="s">
        <v>43</v>
      </c>
      <c r="AI18">
        <v>0</v>
      </c>
      <c r="AJ18">
        <v>302485</v>
      </c>
      <c r="AK18" s="2" t="s">
        <v>43</v>
      </c>
      <c r="AL18">
        <v>3200000</v>
      </c>
      <c r="AM18">
        <v>1134623</v>
      </c>
      <c r="AN18" s="2" t="s">
        <v>87</v>
      </c>
      <c r="AR18">
        <v>16500000</v>
      </c>
      <c r="AS18">
        <v>975337</v>
      </c>
      <c r="AT18" s="2" t="s">
        <v>88</v>
      </c>
      <c r="AU18">
        <v>7950000</v>
      </c>
      <c r="AV18">
        <v>56380</v>
      </c>
      <c r="AW18" s="2" t="s">
        <v>59</v>
      </c>
      <c r="AX18">
        <v>0</v>
      </c>
      <c r="AY18">
        <v>20950739</v>
      </c>
      <c r="AZ18" s="2" t="s">
        <v>43</v>
      </c>
      <c r="BD18">
        <v>0</v>
      </c>
      <c r="BE18">
        <v>0</v>
      </c>
      <c r="BF18" s="2" t="s">
        <v>43</v>
      </c>
      <c r="BG18">
        <v>0</v>
      </c>
      <c r="BH18">
        <v>0</v>
      </c>
      <c r="BI18" s="2" t="s">
        <v>43</v>
      </c>
      <c r="BJ18">
        <v>0</v>
      </c>
      <c r="BK18">
        <v>0</v>
      </c>
      <c r="BL18" s="2" t="s">
        <v>43</v>
      </c>
      <c r="BM18">
        <v>3900000</v>
      </c>
      <c r="BN18">
        <v>956710</v>
      </c>
      <c r="BO18" s="2" t="s">
        <v>51</v>
      </c>
      <c r="BP18">
        <v>168900000</v>
      </c>
      <c r="BQ18" t="str">
        <f>(F18+I18+L18+O18+R18+U18+X18+AA18+AD18+AJ18+AM18+AS18+AV18+AY18+BE18+BH18+BK18+BN18)</f>
        <v>0</v>
      </c>
      <c r="BR18" s="2" t="str">
        <f>IFERROR(BQ18*100/BP18,0)</f>
        <v>0</v>
      </c>
      <c r="BU18">
        <v>52200845</v>
      </c>
      <c r="BV18">
        <v>0</v>
      </c>
      <c r="BW18">
        <v>0</v>
      </c>
      <c r="BX18">
        <v>-4680413</v>
      </c>
      <c r="BY18">
        <v>-557997</v>
      </c>
      <c r="BZ18">
        <v>0</v>
      </c>
      <c r="CA18">
        <v>0</v>
      </c>
      <c r="CB18">
        <v>0</v>
      </c>
      <c r="CC18" t="str">
        <f>(BU18+BV18+BW18+BX18+BY18+BZ18+CA18+CB18)</f>
        <v>0</v>
      </c>
      <c r="CD18">
        <v>0</v>
      </c>
      <c r="CE18" t="str">
        <f>(BU18+BV18+BW18+BX18+BY18+BZ18+CA18+CB18)-CD18</f>
        <v>0</v>
      </c>
      <c r="CF18" t="str">
        <f>(BQ18-BP18)</f>
        <v>0</v>
      </c>
      <c r="CG18" t="str">
        <f>CE18-BW18+BZ18</f>
        <v>0</v>
      </c>
      <c r="CH18" t="str">
        <f>IFERROR(CE18*100/BP18,0)</f>
        <v>0</v>
      </c>
    </row>
    <row r="19" spans="1:86">
      <c r="A19" s="3"/>
      <c r="B19" s="2" t="s">
        <v>104</v>
      </c>
      <c r="C19" t="s">
        <v>105</v>
      </c>
      <c r="D19">
        <v>0</v>
      </c>
      <c r="E19">
        <v>0</v>
      </c>
      <c r="F19">
        <v>0</v>
      </c>
      <c r="G19" s="2" t="s">
        <v>43</v>
      </c>
      <c r="H19">
        <v>0</v>
      </c>
      <c r="I19">
        <v>0</v>
      </c>
      <c r="J19" s="2" t="s">
        <v>43</v>
      </c>
      <c r="K19">
        <v>0</v>
      </c>
      <c r="L19">
        <v>0</v>
      </c>
      <c r="M19" s="2" t="s">
        <v>43</v>
      </c>
      <c r="N19">
        <v>0</v>
      </c>
      <c r="O19">
        <v>0</v>
      </c>
      <c r="P19" s="2" t="s">
        <v>43</v>
      </c>
      <c r="Q19">
        <v>0</v>
      </c>
      <c r="R19">
        <v>0</v>
      </c>
      <c r="S19" s="2" t="s">
        <v>43</v>
      </c>
      <c r="T19">
        <v>0</v>
      </c>
      <c r="U19">
        <v>0</v>
      </c>
      <c r="V19" s="2" t="s">
        <v>43</v>
      </c>
      <c r="W19">
        <v>0</v>
      </c>
      <c r="X19">
        <v>0</v>
      </c>
      <c r="Y19" s="2" t="s">
        <v>43</v>
      </c>
      <c r="Z19">
        <v>0</v>
      </c>
      <c r="AA19">
        <v>0</v>
      </c>
      <c r="AB19" s="2" t="s">
        <v>43</v>
      </c>
      <c r="AC19">
        <v>0</v>
      </c>
      <c r="AD19">
        <v>0</v>
      </c>
      <c r="AE19" s="2" t="s">
        <v>43</v>
      </c>
      <c r="AI19">
        <v>0</v>
      </c>
      <c r="AJ19">
        <v>0</v>
      </c>
      <c r="AK19" s="2" t="s">
        <v>43</v>
      </c>
      <c r="AL19">
        <v>0</v>
      </c>
      <c r="AM19">
        <v>0</v>
      </c>
      <c r="AN19" s="2" t="s">
        <v>43</v>
      </c>
      <c r="AR19">
        <v>0</v>
      </c>
      <c r="AS19">
        <v>0</v>
      </c>
      <c r="AT19" s="2" t="s">
        <v>43</v>
      </c>
      <c r="AU19">
        <v>0</v>
      </c>
      <c r="AV19">
        <v>0</v>
      </c>
      <c r="AW19" s="2" t="s">
        <v>43</v>
      </c>
      <c r="AX19">
        <v>0</v>
      </c>
      <c r="AY19">
        <v>0</v>
      </c>
      <c r="AZ19" s="2" t="s">
        <v>43</v>
      </c>
      <c r="BD19">
        <v>0</v>
      </c>
      <c r="BE19">
        <v>0</v>
      </c>
      <c r="BF19" s="2" t="s">
        <v>43</v>
      </c>
      <c r="BG19">
        <v>0</v>
      </c>
      <c r="BH19">
        <v>0</v>
      </c>
      <c r="BI19" s="2" t="s">
        <v>43</v>
      </c>
      <c r="BJ19">
        <v>0</v>
      </c>
      <c r="BK19">
        <v>0</v>
      </c>
      <c r="BL19" s="2" t="s">
        <v>43</v>
      </c>
      <c r="BM19">
        <v>0</v>
      </c>
      <c r="BN19">
        <v>0</v>
      </c>
      <c r="BO19" s="2" t="s">
        <v>43</v>
      </c>
      <c r="BP19">
        <v>0</v>
      </c>
      <c r="BQ19" t="str">
        <f>(F19+I19+L19+O19+R19+U19+X19+AA19+AD19+AJ19+AM19+AS19+AV19+AY19+BE19+BH19+BK19+BN19)</f>
        <v>0</v>
      </c>
      <c r="BR19" s="2" t="str">
        <f>IFERROR(BQ19*100/BP19,0)</f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 t="str">
        <f>(BU19+BV19+BW19+BX19+BY19+BZ19+CA19+CB19)</f>
        <v>0</v>
      </c>
      <c r="CD19">
        <v>0</v>
      </c>
      <c r="CE19" t="str">
        <f>(BU19+BV19+BW19+BX19+BY19+BZ19+CA19+CB19)-CD19</f>
        <v>0</v>
      </c>
      <c r="CF19" t="str">
        <f>(BQ19-BP19)</f>
        <v>0</v>
      </c>
      <c r="CG19" t="str">
        <f>CE19-BW19+BZ19</f>
        <v>0</v>
      </c>
      <c r="CH19" t="str">
        <f>IFERROR(CE19*100/BP19,0)</f>
        <v>0</v>
      </c>
    </row>
    <row r="20" spans="1:86">
      <c r="A20" s="3"/>
      <c r="B20" s="2" t="s">
        <v>106</v>
      </c>
      <c r="C20" t="s">
        <v>107</v>
      </c>
      <c r="D20">
        <v>30300000</v>
      </c>
      <c r="E20">
        <v>69340</v>
      </c>
      <c r="F20">
        <v>0</v>
      </c>
      <c r="G20" s="2" t="s">
        <v>43</v>
      </c>
      <c r="H20">
        <v>45750</v>
      </c>
      <c r="I20">
        <v>0</v>
      </c>
      <c r="J20" s="2" t="s">
        <v>43</v>
      </c>
      <c r="K20">
        <v>0</v>
      </c>
      <c r="L20">
        <v>0</v>
      </c>
      <c r="M20" s="2" t="s">
        <v>43</v>
      </c>
      <c r="N20">
        <v>0</v>
      </c>
      <c r="O20">
        <v>0</v>
      </c>
      <c r="P20" s="2" t="s">
        <v>43</v>
      </c>
      <c r="Q20">
        <v>13784552</v>
      </c>
      <c r="R20">
        <v>131851</v>
      </c>
      <c r="S20" s="2" t="s">
        <v>59</v>
      </c>
      <c r="T20">
        <v>0</v>
      </c>
      <c r="U20">
        <v>0</v>
      </c>
      <c r="V20" s="2" t="s">
        <v>43</v>
      </c>
      <c r="W20">
        <v>0</v>
      </c>
      <c r="X20">
        <v>0</v>
      </c>
      <c r="Y20" s="2" t="s">
        <v>43</v>
      </c>
      <c r="Z20">
        <v>150000</v>
      </c>
      <c r="AA20">
        <v>0</v>
      </c>
      <c r="AB20" s="2" t="s">
        <v>43</v>
      </c>
      <c r="AC20">
        <v>0</v>
      </c>
      <c r="AD20">
        <v>0</v>
      </c>
      <c r="AE20" s="2" t="s">
        <v>43</v>
      </c>
      <c r="AI20">
        <v>0</v>
      </c>
      <c r="AJ20">
        <v>0</v>
      </c>
      <c r="AK20" s="2" t="s">
        <v>43</v>
      </c>
      <c r="AL20">
        <v>2700000</v>
      </c>
      <c r="AM20">
        <v>1108445</v>
      </c>
      <c r="AN20" s="2" t="s">
        <v>108</v>
      </c>
      <c r="AR20">
        <v>2450000</v>
      </c>
      <c r="AS20">
        <v>0</v>
      </c>
      <c r="AT20" s="2" t="s">
        <v>43</v>
      </c>
      <c r="AU20">
        <v>2600000</v>
      </c>
      <c r="AV20">
        <v>0</v>
      </c>
      <c r="AW20" s="2" t="s">
        <v>43</v>
      </c>
      <c r="AX20">
        <v>0</v>
      </c>
      <c r="AY20">
        <v>0</v>
      </c>
      <c r="AZ20" s="2" t="s">
        <v>43</v>
      </c>
      <c r="BD20">
        <v>0</v>
      </c>
      <c r="BE20">
        <v>0</v>
      </c>
      <c r="BF20" s="2" t="s">
        <v>43</v>
      </c>
      <c r="BG20">
        <v>0</v>
      </c>
      <c r="BH20">
        <v>0</v>
      </c>
      <c r="BI20" s="2" t="s">
        <v>43</v>
      </c>
      <c r="BJ20">
        <v>0</v>
      </c>
      <c r="BK20">
        <v>0</v>
      </c>
      <c r="BL20" s="2" t="s">
        <v>43</v>
      </c>
      <c r="BM20">
        <v>0</v>
      </c>
      <c r="BN20">
        <v>0</v>
      </c>
      <c r="BO20" s="2" t="s">
        <v>43</v>
      </c>
      <c r="BP20">
        <v>30300000</v>
      </c>
      <c r="BQ20" t="str">
        <f>(F20+I20+L20+O20+R20+U20+X20+AA20+AD20+AJ20+AM20+AS20+AV20+AY20+BE20+BH20+BK20+BN20)</f>
        <v>0</v>
      </c>
      <c r="BR20" s="2" t="str">
        <f>IFERROR(BQ20*100/BP20,0)</f>
        <v>0</v>
      </c>
      <c r="BU20">
        <v>0</v>
      </c>
      <c r="BV20">
        <v>1240296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 t="str">
        <f>(BU20+BV20+BW20+BX20+BY20+BZ20+CA20+CB20)</f>
        <v>0</v>
      </c>
      <c r="CD20">
        <v>0</v>
      </c>
      <c r="CE20" t="str">
        <f>(BU20+BV20+BW20+BX20+BY20+BZ20+CA20+CB20)-CD20</f>
        <v>0</v>
      </c>
      <c r="CF20" t="str">
        <f>(BQ20-BP20)</f>
        <v>0</v>
      </c>
      <c r="CG20" t="str">
        <f>CE20-BW20+BZ20</f>
        <v>0</v>
      </c>
      <c r="CH20" t="str">
        <f>IFERROR(CE20*100/BP20,0)</f>
        <v>0</v>
      </c>
    </row>
    <row r="21" spans="1:86">
      <c r="A21" s="3"/>
      <c r="B21" s="2" t="s">
        <v>109</v>
      </c>
      <c r="C21" t="s">
        <v>110</v>
      </c>
      <c r="D21">
        <v>99800000</v>
      </c>
      <c r="E21">
        <v>318349</v>
      </c>
      <c r="F21">
        <v>0</v>
      </c>
      <c r="G21" s="2" t="s">
        <v>43</v>
      </c>
      <c r="H21">
        <v>210045</v>
      </c>
      <c r="I21">
        <v>16900</v>
      </c>
      <c r="J21" s="2" t="s">
        <v>71</v>
      </c>
      <c r="K21">
        <v>0</v>
      </c>
      <c r="L21">
        <v>0</v>
      </c>
      <c r="M21" s="2" t="s">
        <v>43</v>
      </c>
      <c r="N21">
        <v>0</v>
      </c>
      <c r="O21">
        <v>0</v>
      </c>
      <c r="P21" s="2" t="s">
        <v>43</v>
      </c>
      <c r="Q21">
        <v>63285955</v>
      </c>
      <c r="R21">
        <v>6308583</v>
      </c>
      <c r="S21" s="2" t="s">
        <v>82</v>
      </c>
      <c r="T21">
        <v>0</v>
      </c>
      <c r="U21">
        <v>0</v>
      </c>
      <c r="V21" s="2" t="s">
        <v>43</v>
      </c>
      <c r="W21">
        <v>1800000</v>
      </c>
      <c r="X21">
        <v>0</v>
      </c>
      <c r="Y21" s="2" t="s">
        <v>43</v>
      </c>
      <c r="Z21">
        <v>3500000</v>
      </c>
      <c r="AA21">
        <v>0</v>
      </c>
      <c r="AB21" s="2" t="s">
        <v>43</v>
      </c>
      <c r="AC21">
        <v>1900000</v>
      </c>
      <c r="AD21">
        <v>0</v>
      </c>
      <c r="AE21" s="2" t="s">
        <v>43</v>
      </c>
      <c r="AI21">
        <v>0</v>
      </c>
      <c r="AJ21">
        <v>0</v>
      </c>
      <c r="AK21" s="2" t="s">
        <v>43</v>
      </c>
      <c r="AL21">
        <v>10500000</v>
      </c>
      <c r="AM21">
        <v>1606402</v>
      </c>
      <c r="AN21" s="2" t="s">
        <v>60</v>
      </c>
      <c r="AR21">
        <v>17800000</v>
      </c>
      <c r="AS21">
        <v>443005</v>
      </c>
      <c r="AT21" s="2" t="s">
        <v>111</v>
      </c>
      <c r="AU21">
        <v>9500000</v>
      </c>
      <c r="AV21">
        <v>165868</v>
      </c>
      <c r="AW21" s="2" t="s">
        <v>111</v>
      </c>
      <c r="AX21">
        <v>0</v>
      </c>
      <c r="AY21">
        <v>2148086</v>
      </c>
      <c r="AZ21" s="2" t="s">
        <v>43</v>
      </c>
      <c r="BD21">
        <v>0</v>
      </c>
      <c r="BE21">
        <v>0</v>
      </c>
      <c r="BF21" s="2" t="s">
        <v>43</v>
      </c>
      <c r="BG21">
        <v>0</v>
      </c>
      <c r="BH21">
        <v>0</v>
      </c>
      <c r="BI21" s="2" t="s">
        <v>43</v>
      </c>
      <c r="BJ21">
        <v>0</v>
      </c>
      <c r="BK21">
        <v>0</v>
      </c>
      <c r="BL21" s="2" t="s">
        <v>43</v>
      </c>
      <c r="BM21">
        <v>6500000</v>
      </c>
      <c r="BN21">
        <v>947499</v>
      </c>
      <c r="BO21" s="2" t="s">
        <v>60</v>
      </c>
      <c r="BP21">
        <v>99800000</v>
      </c>
      <c r="BQ21" t="str">
        <f>(F21+I21+L21+O21+R21+U21+X21+AA21+AD21+AJ21+AM21+AS21+AV21+AY21+BE21+BH21+BK21+BN21)</f>
        <v>0</v>
      </c>
      <c r="BR21" s="2" t="str">
        <f>IFERROR(BQ21*100/BP21,0)</f>
        <v>0</v>
      </c>
      <c r="BU21">
        <v>1152857</v>
      </c>
      <c r="BV21">
        <v>10483486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 t="str">
        <f>(BU21+BV21+BW21+BX21+BY21+BZ21+CA21+CB21)</f>
        <v>0</v>
      </c>
      <c r="CD21">
        <v>0</v>
      </c>
      <c r="CE21" t="str">
        <f>(BU21+BV21+BW21+BX21+BY21+BZ21+CA21+CB21)-CD21</f>
        <v>0</v>
      </c>
      <c r="CF21" t="str">
        <f>(BQ21-BP21)</f>
        <v>0</v>
      </c>
      <c r="CG21" t="str">
        <f>CE21-BW21+BZ21</f>
        <v>0</v>
      </c>
      <c r="CH21" t="str">
        <f>IFERROR(CE21*100/BP21,0)</f>
        <v>0</v>
      </c>
    </row>
    <row r="22" spans="1:86">
      <c r="A22" s="3"/>
      <c r="B22" s="2" t="s">
        <v>112</v>
      </c>
      <c r="C22" t="s">
        <v>113</v>
      </c>
      <c r="D22">
        <v>75900000</v>
      </c>
      <c r="E22">
        <v>145899</v>
      </c>
      <c r="F22">
        <v>0</v>
      </c>
      <c r="G22" s="2" t="s">
        <v>43</v>
      </c>
      <c r="H22">
        <v>96263</v>
      </c>
      <c r="I22">
        <v>0</v>
      </c>
      <c r="J22" s="2" t="s">
        <v>43</v>
      </c>
      <c r="K22">
        <v>0</v>
      </c>
      <c r="L22">
        <v>0</v>
      </c>
      <c r="M22" s="2" t="s">
        <v>43</v>
      </c>
      <c r="N22">
        <v>0</v>
      </c>
      <c r="O22">
        <v>0</v>
      </c>
      <c r="P22" s="2" t="s">
        <v>43</v>
      </c>
      <c r="Q22">
        <v>29003927</v>
      </c>
      <c r="R22">
        <v>3547554</v>
      </c>
      <c r="S22" s="2" t="s">
        <v>79</v>
      </c>
      <c r="T22">
        <v>0</v>
      </c>
      <c r="U22">
        <v>0</v>
      </c>
      <c r="V22" s="2" t="s">
        <v>43</v>
      </c>
      <c r="W22">
        <v>500000</v>
      </c>
      <c r="X22">
        <v>246173</v>
      </c>
      <c r="Y22" s="2" t="s">
        <v>114</v>
      </c>
      <c r="Z22">
        <v>1500000</v>
      </c>
      <c r="AA22">
        <v>170359</v>
      </c>
      <c r="AB22" s="2" t="s">
        <v>53</v>
      </c>
      <c r="AC22">
        <v>1200000</v>
      </c>
      <c r="AD22">
        <v>678668</v>
      </c>
      <c r="AE22" s="2" t="s">
        <v>115</v>
      </c>
      <c r="AI22">
        <v>0</v>
      </c>
      <c r="AJ22">
        <v>0</v>
      </c>
      <c r="AK22" s="2" t="s">
        <v>43</v>
      </c>
      <c r="AL22">
        <v>9800000</v>
      </c>
      <c r="AM22">
        <v>2294496</v>
      </c>
      <c r="AN22" s="2" t="s">
        <v>103</v>
      </c>
      <c r="AR22">
        <v>7500000</v>
      </c>
      <c r="AS22">
        <v>826490</v>
      </c>
      <c r="AT22" s="2" t="s">
        <v>53</v>
      </c>
      <c r="AU22">
        <v>3900000</v>
      </c>
      <c r="AV22">
        <v>795422</v>
      </c>
      <c r="AW22" s="2" t="s">
        <v>50</v>
      </c>
      <c r="AX22">
        <v>0</v>
      </c>
      <c r="AY22">
        <v>7137456</v>
      </c>
      <c r="AZ22" s="2" t="s">
        <v>43</v>
      </c>
      <c r="BD22">
        <v>0</v>
      </c>
      <c r="BE22">
        <v>0</v>
      </c>
      <c r="BF22" s="2" t="s">
        <v>43</v>
      </c>
      <c r="BG22">
        <v>0</v>
      </c>
      <c r="BH22">
        <v>0</v>
      </c>
      <c r="BI22" s="2" t="s">
        <v>43</v>
      </c>
      <c r="BJ22">
        <v>0</v>
      </c>
      <c r="BK22">
        <v>0</v>
      </c>
      <c r="BL22" s="2" t="s">
        <v>43</v>
      </c>
      <c r="BM22">
        <v>6500000</v>
      </c>
      <c r="BN22">
        <v>863497</v>
      </c>
      <c r="BO22" s="2" t="s">
        <v>116</v>
      </c>
      <c r="BP22">
        <v>75900000</v>
      </c>
      <c r="BQ22" t="str">
        <f>(F22+I22+L22+O22+R22+U22+X22+AA22+AD22+AJ22+AM22+AS22+AV22+AY22+BE22+BH22+BK22+BN22)</f>
        <v>0</v>
      </c>
      <c r="BR22" s="2" t="str">
        <f>IFERROR(BQ22*100/BP22,0)</f>
        <v>0</v>
      </c>
      <c r="BU22">
        <v>0</v>
      </c>
      <c r="BV22">
        <v>16560115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 t="str">
        <f>(BU22+BV22+BW22+BX22+BY22+BZ22+CA22+CB22)</f>
        <v>0</v>
      </c>
      <c r="CD22">
        <v>0</v>
      </c>
      <c r="CE22" t="str">
        <f>(BU22+BV22+BW22+BX22+BY22+BZ22+CA22+CB22)-CD22</f>
        <v>0</v>
      </c>
      <c r="CF22" t="str">
        <f>(BQ22-BP22)</f>
        <v>0</v>
      </c>
      <c r="CG22" t="str">
        <f>CE22-BW22+BZ22</f>
        <v>0</v>
      </c>
      <c r="CH22" t="str">
        <f>IFERROR(CE22*100/BP22,0)</f>
        <v>0</v>
      </c>
    </row>
    <row r="23" spans="1:86">
      <c r="A23" s="3"/>
      <c r="B23" s="2" t="s">
        <v>117</v>
      </c>
      <c r="C23" t="s">
        <v>118</v>
      </c>
      <c r="D23">
        <v>32500000</v>
      </c>
      <c r="E23">
        <v>81714</v>
      </c>
      <c r="F23">
        <v>0</v>
      </c>
      <c r="G23" s="2" t="s">
        <v>43</v>
      </c>
      <c r="H23">
        <v>53914</v>
      </c>
      <c r="I23">
        <v>0</v>
      </c>
      <c r="J23" s="2" t="s">
        <v>43</v>
      </c>
      <c r="K23">
        <v>0</v>
      </c>
      <c r="L23">
        <v>0</v>
      </c>
      <c r="M23" s="2" t="s">
        <v>43</v>
      </c>
      <c r="N23">
        <v>0</v>
      </c>
      <c r="O23">
        <v>0</v>
      </c>
      <c r="P23" s="2" t="s">
        <v>43</v>
      </c>
      <c r="Q23">
        <v>16244249</v>
      </c>
      <c r="R23">
        <v>2251459</v>
      </c>
      <c r="S23" s="2" t="s">
        <v>65</v>
      </c>
      <c r="T23">
        <v>0</v>
      </c>
      <c r="U23">
        <v>0</v>
      </c>
      <c r="V23" s="2" t="s">
        <v>43</v>
      </c>
      <c r="W23">
        <v>350000</v>
      </c>
      <c r="X23">
        <v>0</v>
      </c>
      <c r="Y23" s="2" t="s">
        <v>43</v>
      </c>
      <c r="Z23">
        <v>800000</v>
      </c>
      <c r="AA23">
        <v>113913</v>
      </c>
      <c r="AB23" s="2" t="s">
        <v>65</v>
      </c>
      <c r="AC23">
        <v>1200000</v>
      </c>
      <c r="AD23">
        <v>0</v>
      </c>
      <c r="AE23" s="2" t="s">
        <v>43</v>
      </c>
      <c r="AI23">
        <v>0</v>
      </c>
      <c r="AJ23">
        <v>80502</v>
      </c>
      <c r="AK23" s="2" t="s">
        <v>43</v>
      </c>
      <c r="AL23">
        <v>3200000</v>
      </c>
      <c r="AM23">
        <v>2042681</v>
      </c>
      <c r="AN23" s="2" t="s">
        <v>119</v>
      </c>
      <c r="AR23">
        <v>1800000</v>
      </c>
      <c r="AS23">
        <v>55990</v>
      </c>
      <c r="AT23" s="2" t="s">
        <v>52</v>
      </c>
      <c r="AU23">
        <v>3900000</v>
      </c>
      <c r="AV23">
        <v>715782</v>
      </c>
      <c r="AW23" s="2" t="s">
        <v>120</v>
      </c>
      <c r="AX23">
        <v>0</v>
      </c>
      <c r="AY23">
        <v>1439075</v>
      </c>
      <c r="AZ23" s="2" t="s">
        <v>43</v>
      </c>
      <c r="BD23">
        <v>0</v>
      </c>
      <c r="BE23">
        <v>0</v>
      </c>
      <c r="BF23" s="2" t="s">
        <v>43</v>
      </c>
      <c r="BG23">
        <v>0</v>
      </c>
      <c r="BH23">
        <v>0</v>
      </c>
      <c r="BI23" s="2" t="s">
        <v>43</v>
      </c>
      <c r="BJ23">
        <v>0</v>
      </c>
      <c r="BK23">
        <v>0</v>
      </c>
      <c r="BL23" s="2" t="s">
        <v>43</v>
      </c>
      <c r="BM23">
        <v>1500000</v>
      </c>
      <c r="BN23">
        <v>81602</v>
      </c>
      <c r="BO23" s="2" t="s">
        <v>67</v>
      </c>
      <c r="BP23">
        <v>32500000</v>
      </c>
      <c r="BQ23" t="str">
        <f>(F23+I23+L23+O23+R23+U23+X23+AA23+AD23+AJ23+AM23+AS23+AV23+AY23+BE23+BH23+BK23+BN23)</f>
        <v>0</v>
      </c>
      <c r="BR23" s="2" t="str">
        <f>IFERROR(BQ23*100/BP23,0)</f>
        <v>0</v>
      </c>
      <c r="BU23">
        <v>0</v>
      </c>
      <c r="BV23">
        <v>6986686</v>
      </c>
      <c r="BW23">
        <v>0</v>
      </c>
      <c r="BX23">
        <v>0</v>
      </c>
      <c r="BY23">
        <v>-205682</v>
      </c>
      <c r="BZ23">
        <v>0</v>
      </c>
      <c r="CA23">
        <v>0</v>
      </c>
      <c r="CB23">
        <v>0</v>
      </c>
      <c r="CC23" t="str">
        <f>(BU23+BV23+BW23+BX23+BY23+BZ23+CA23+CB23)</f>
        <v>0</v>
      </c>
      <c r="CD23">
        <v>0</v>
      </c>
      <c r="CE23" t="str">
        <f>(BU23+BV23+BW23+BX23+BY23+BZ23+CA23+CB23)-CD23</f>
        <v>0</v>
      </c>
      <c r="CF23" t="str">
        <f>(BQ23-BP23)</f>
        <v>0</v>
      </c>
      <c r="CG23" t="str">
        <f>CE23-BW23+BZ23</f>
        <v>0</v>
      </c>
      <c r="CH23" t="str">
        <f>IFERROR(CE23*100/BP23,0)</f>
        <v>0</v>
      </c>
    </row>
    <row r="24" spans="1:86">
      <c r="A24" s="3"/>
      <c r="B24" s="2" t="s">
        <v>121</v>
      </c>
      <c r="C24" t="s">
        <v>122</v>
      </c>
      <c r="D24">
        <v>59300000</v>
      </c>
      <c r="E24">
        <v>135330</v>
      </c>
      <c r="F24">
        <v>0</v>
      </c>
      <c r="G24" s="2" t="s">
        <v>43</v>
      </c>
      <c r="H24">
        <v>89290</v>
      </c>
      <c r="I24">
        <v>0</v>
      </c>
      <c r="J24" s="2" t="s">
        <v>43</v>
      </c>
      <c r="K24">
        <v>0</v>
      </c>
      <c r="L24">
        <v>0</v>
      </c>
      <c r="M24" s="2" t="s">
        <v>43</v>
      </c>
      <c r="N24">
        <v>0</v>
      </c>
      <c r="O24">
        <v>0</v>
      </c>
      <c r="P24" s="2" t="s">
        <v>43</v>
      </c>
      <c r="Q24">
        <v>26902936</v>
      </c>
      <c r="R24">
        <v>2759684</v>
      </c>
      <c r="S24" s="2" t="s">
        <v>82</v>
      </c>
      <c r="T24">
        <v>0</v>
      </c>
      <c r="U24">
        <v>0</v>
      </c>
      <c r="V24" s="2" t="s">
        <v>43</v>
      </c>
      <c r="W24">
        <v>300000</v>
      </c>
      <c r="X24">
        <v>0</v>
      </c>
      <c r="Y24" s="2" t="s">
        <v>43</v>
      </c>
      <c r="Z24">
        <v>800000</v>
      </c>
      <c r="AA24">
        <v>170359</v>
      </c>
      <c r="AB24" s="2" t="s">
        <v>80</v>
      </c>
      <c r="AC24">
        <v>1200000</v>
      </c>
      <c r="AD24">
        <v>0</v>
      </c>
      <c r="AE24" s="2" t="s">
        <v>43</v>
      </c>
      <c r="AI24">
        <v>0</v>
      </c>
      <c r="AJ24">
        <v>0</v>
      </c>
      <c r="AK24" s="2" t="s">
        <v>43</v>
      </c>
      <c r="AL24">
        <v>7800000</v>
      </c>
      <c r="AM24">
        <v>3742596</v>
      </c>
      <c r="AN24" s="2" t="s">
        <v>123</v>
      </c>
      <c r="AR24">
        <v>13900000</v>
      </c>
      <c r="AS24">
        <v>250599</v>
      </c>
      <c r="AT24" s="2" t="s">
        <v>111</v>
      </c>
      <c r="AU24">
        <v>4900000</v>
      </c>
      <c r="AV24">
        <v>1284978</v>
      </c>
      <c r="AW24" s="2" t="s">
        <v>124</v>
      </c>
      <c r="AX24">
        <v>0</v>
      </c>
      <c r="AY24">
        <v>701216</v>
      </c>
      <c r="AZ24" s="2" t="s">
        <v>43</v>
      </c>
      <c r="BD24">
        <v>0</v>
      </c>
      <c r="BE24">
        <v>0</v>
      </c>
      <c r="BF24" s="2" t="s">
        <v>43</v>
      </c>
      <c r="BG24">
        <v>0</v>
      </c>
      <c r="BH24">
        <v>0</v>
      </c>
      <c r="BI24" s="2" t="s">
        <v>43</v>
      </c>
      <c r="BJ24">
        <v>0</v>
      </c>
      <c r="BK24">
        <v>0</v>
      </c>
      <c r="BL24" s="2" t="s">
        <v>43</v>
      </c>
      <c r="BM24">
        <v>6950000</v>
      </c>
      <c r="BN24">
        <v>2360000</v>
      </c>
      <c r="BO24" s="2" t="s">
        <v>92</v>
      </c>
      <c r="BP24">
        <v>59300000</v>
      </c>
      <c r="BQ24" t="str">
        <f>(F24+I24+L24+O24+R24+U24+X24+AA24+AD24+AJ24+AM24+AS24+AV24+AY24+BE24+BH24+BK24+BN24)</f>
        <v>0</v>
      </c>
      <c r="BR24" s="2" t="str">
        <f>IFERROR(BQ24*100/BP24,0)</f>
        <v>0</v>
      </c>
      <c r="BU24">
        <v>0</v>
      </c>
      <c r="BV24">
        <v>11269432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 t="str">
        <f>(BU24+BV24+BW24+BX24+BY24+BZ24+CA24+CB24)</f>
        <v>0</v>
      </c>
      <c r="CD24">
        <v>0</v>
      </c>
      <c r="CE24" t="str">
        <f>(BU24+BV24+BW24+BX24+BY24+BZ24+CA24+CB24)-CD24</f>
        <v>0</v>
      </c>
      <c r="CF24" t="str">
        <f>(BQ24-BP24)</f>
        <v>0</v>
      </c>
      <c r="CG24" t="str">
        <f>CE24-BW24+BZ24</f>
        <v>0</v>
      </c>
      <c r="CH24" t="str">
        <f>IFERROR(CE24*100/BP24,0)</f>
        <v>0</v>
      </c>
    </row>
    <row r="25" spans="1:86">
      <c r="A25" s="3"/>
      <c r="B25" s="2" t="s">
        <v>125</v>
      </c>
      <c r="C25" t="s">
        <v>126</v>
      </c>
      <c r="D25">
        <v>118300000</v>
      </c>
      <c r="E25">
        <v>309843</v>
      </c>
      <c r="F25">
        <v>70584</v>
      </c>
      <c r="G25" s="2" t="s">
        <v>103</v>
      </c>
      <c r="H25">
        <v>204432</v>
      </c>
      <c r="I25">
        <v>205972</v>
      </c>
      <c r="J25" s="2" t="s">
        <v>127</v>
      </c>
      <c r="K25">
        <v>0</v>
      </c>
      <c r="L25">
        <v>0</v>
      </c>
      <c r="M25" s="2" t="s">
        <v>43</v>
      </c>
      <c r="N25">
        <v>0</v>
      </c>
      <c r="O25">
        <v>0</v>
      </c>
      <c r="P25" s="2" t="s">
        <v>43</v>
      </c>
      <c r="Q25">
        <v>61594913</v>
      </c>
      <c r="R25">
        <v>2995067</v>
      </c>
      <c r="S25" s="2" t="s">
        <v>67</v>
      </c>
      <c r="T25">
        <v>0</v>
      </c>
      <c r="U25">
        <v>0</v>
      </c>
      <c r="V25" s="2" t="s">
        <v>43</v>
      </c>
      <c r="W25">
        <v>3900000</v>
      </c>
      <c r="X25">
        <v>129261</v>
      </c>
      <c r="Y25" s="2" t="s">
        <v>52</v>
      </c>
      <c r="Z25">
        <v>2500000</v>
      </c>
      <c r="AA25">
        <v>115546</v>
      </c>
      <c r="AB25" s="2" t="s">
        <v>67</v>
      </c>
      <c r="AC25">
        <v>950000</v>
      </c>
      <c r="AD25">
        <v>382371</v>
      </c>
      <c r="AE25" s="2" t="s">
        <v>128</v>
      </c>
      <c r="AI25">
        <v>0</v>
      </c>
      <c r="AJ25">
        <v>0</v>
      </c>
      <c r="AK25" s="2" t="s">
        <v>43</v>
      </c>
      <c r="AL25">
        <v>18700000</v>
      </c>
      <c r="AM25">
        <v>713418</v>
      </c>
      <c r="AN25" s="2" t="s">
        <v>64</v>
      </c>
      <c r="AR25">
        <v>9500000</v>
      </c>
      <c r="AS25">
        <v>631496</v>
      </c>
      <c r="AT25" s="2" t="s">
        <v>70</v>
      </c>
      <c r="AU25">
        <v>7900000</v>
      </c>
      <c r="AV25">
        <v>494265</v>
      </c>
      <c r="AW25" s="2" t="s">
        <v>88</v>
      </c>
      <c r="AX25">
        <v>0</v>
      </c>
      <c r="AY25">
        <v>7452286</v>
      </c>
      <c r="AZ25" s="2" t="s">
        <v>43</v>
      </c>
      <c r="BD25">
        <v>0</v>
      </c>
      <c r="BE25">
        <v>0</v>
      </c>
      <c r="BF25" s="2" t="s">
        <v>43</v>
      </c>
      <c r="BG25">
        <v>0</v>
      </c>
      <c r="BH25">
        <v>0</v>
      </c>
      <c r="BI25" s="2" t="s">
        <v>43</v>
      </c>
      <c r="BJ25">
        <v>0</v>
      </c>
      <c r="BK25">
        <v>0</v>
      </c>
      <c r="BL25" s="2" t="s">
        <v>43</v>
      </c>
      <c r="BM25">
        <v>5700000</v>
      </c>
      <c r="BN25">
        <v>874998</v>
      </c>
      <c r="BO25" s="2" t="s">
        <v>60</v>
      </c>
      <c r="BP25">
        <v>118300000</v>
      </c>
      <c r="BQ25" t="str">
        <f>(F25+I25+L25+O25+R25+U25+X25+AA25+AD25+AJ25+AM25+AS25+AV25+AY25+BE25+BH25+BK25+BN25)</f>
        <v>0</v>
      </c>
      <c r="BR25" s="2" t="str">
        <f>IFERROR(BQ25*100/BP25,0)</f>
        <v>0</v>
      </c>
      <c r="BU25">
        <v>3905630</v>
      </c>
      <c r="BV25">
        <v>10159634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 t="str">
        <f>(BU25+BV25+BW25+BX25+BY25+BZ25+CA25+CB25)</f>
        <v>0</v>
      </c>
      <c r="CD25">
        <v>0</v>
      </c>
      <c r="CE25" t="str">
        <f>(BU25+BV25+BW25+BX25+BY25+BZ25+CA25+CB25)-CD25</f>
        <v>0</v>
      </c>
      <c r="CF25" t="str">
        <f>(BQ25-BP25)</f>
        <v>0</v>
      </c>
      <c r="CG25" t="str">
        <f>CE25-BW25+BZ25</f>
        <v>0</v>
      </c>
      <c r="CH25" t="str">
        <f>IFERROR(CE25*100/BP25,0)</f>
        <v>0</v>
      </c>
    </row>
    <row r="26" spans="1:86">
      <c r="A26" s="3"/>
      <c r="B26" s="2" t="s">
        <v>129</v>
      </c>
      <c r="C26" t="s">
        <v>130</v>
      </c>
      <c r="D26">
        <v>8100000</v>
      </c>
      <c r="E26">
        <v>24746</v>
      </c>
      <c r="F26">
        <v>0</v>
      </c>
      <c r="G26" s="2" t="s">
        <v>43</v>
      </c>
      <c r="H26">
        <v>16327</v>
      </c>
      <c r="I26">
        <v>0</v>
      </c>
      <c r="J26" s="2" t="s">
        <v>43</v>
      </c>
      <c r="K26">
        <v>0</v>
      </c>
      <c r="L26">
        <v>0</v>
      </c>
      <c r="M26" s="2" t="s">
        <v>43</v>
      </c>
      <c r="N26">
        <v>0</v>
      </c>
      <c r="O26">
        <v>0</v>
      </c>
      <c r="P26" s="2" t="s">
        <v>43</v>
      </c>
      <c r="Q26">
        <v>4919394</v>
      </c>
      <c r="R26">
        <v>895463</v>
      </c>
      <c r="S26" s="2" t="s">
        <v>120</v>
      </c>
      <c r="T26">
        <v>0</v>
      </c>
      <c r="U26">
        <v>0</v>
      </c>
      <c r="V26" s="2" t="s">
        <v>43</v>
      </c>
      <c r="W26">
        <v>600000</v>
      </c>
      <c r="X26">
        <v>0</v>
      </c>
      <c r="Y26" s="2" t="s">
        <v>43</v>
      </c>
      <c r="Z26">
        <v>800000</v>
      </c>
      <c r="AA26">
        <v>70030</v>
      </c>
      <c r="AB26" s="2" t="s">
        <v>74</v>
      </c>
      <c r="AC26">
        <v>0</v>
      </c>
      <c r="AD26">
        <v>0</v>
      </c>
      <c r="AE26" s="2" t="s">
        <v>43</v>
      </c>
      <c r="AI26">
        <v>0</v>
      </c>
      <c r="AJ26">
        <v>0</v>
      </c>
      <c r="AK26" s="2" t="s">
        <v>43</v>
      </c>
      <c r="AL26">
        <v>0</v>
      </c>
      <c r="AM26">
        <v>0</v>
      </c>
      <c r="AN26" s="2" t="s">
        <v>43</v>
      </c>
      <c r="AR26">
        <v>500000</v>
      </c>
      <c r="AS26">
        <v>0</v>
      </c>
      <c r="AT26" s="2" t="s">
        <v>43</v>
      </c>
      <c r="AU26">
        <v>5950000</v>
      </c>
      <c r="AV26">
        <v>0</v>
      </c>
      <c r="AW26" s="2" t="s">
        <v>43</v>
      </c>
      <c r="AX26">
        <v>0</v>
      </c>
      <c r="AY26">
        <v>0</v>
      </c>
      <c r="AZ26" s="2" t="s">
        <v>43</v>
      </c>
      <c r="BD26">
        <v>0</v>
      </c>
      <c r="BE26">
        <v>0</v>
      </c>
      <c r="BF26" s="2" t="s">
        <v>43</v>
      </c>
      <c r="BG26">
        <v>0</v>
      </c>
      <c r="BH26">
        <v>0</v>
      </c>
      <c r="BI26" s="2" t="s">
        <v>43</v>
      </c>
      <c r="BJ26">
        <v>0</v>
      </c>
      <c r="BK26">
        <v>0</v>
      </c>
      <c r="BL26" s="2" t="s">
        <v>43</v>
      </c>
      <c r="BM26">
        <v>0</v>
      </c>
      <c r="BN26">
        <v>0</v>
      </c>
      <c r="BO26" s="2" t="s">
        <v>43</v>
      </c>
      <c r="BP26">
        <v>8100000</v>
      </c>
      <c r="BQ26" t="str">
        <f>(F26+I26+L26+O26+R26+U26+X26+AA26+AD26+AJ26+AM26+AS26+AV26+AY26+BE26+BH26+BK26+BN26)</f>
        <v>0</v>
      </c>
      <c r="BR26" s="2" t="str">
        <f>IFERROR(BQ26*100/BP26,0)</f>
        <v>0</v>
      </c>
      <c r="BU26">
        <v>0</v>
      </c>
      <c r="BV26">
        <v>965493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 t="str">
        <f>(BU26+BV26+BW26+BX26+BY26+BZ26+CA26+CB26)</f>
        <v>0</v>
      </c>
      <c r="CD26">
        <v>0</v>
      </c>
      <c r="CE26" t="str">
        <f>(BU26+BV26+BW26+BX26+BY26+BZ26+CA26+CB26)-CD26</f>
        <v>0</v>
      </c>
      <c r="CF26" t="str">
        <f>(BQ26-BP26)</f>
        <v>0</v>
      </c>
      <c r="CG26" t="str">
        <f>CE26-BW26+BZ26</f>
        <v>0</v>
      </c>
      <c r="CH26" t="str">
        <f>IFERROR(CE26*100/BP26,0)</f>
        <v>0</v>
      </c>
    </row>
    <row r="27" spans="1:86">
      <c r="A27" s="3"/>
      <c r="B27" s="2" t="s">
        <v>131</v>
      </c>
      <c r="C27" t="s">
        <v>132</v>
      </c>
      <c r="D27">
        <v>0</v>
      </c>
      <c r="E27">
        <v>0</v>
      </c>
      <c r="F27">
        <v>0</v>
      </c>
      <c r="G27" s="2" t="s">
        <v>43</v>
      </c>
      <c r="H27">
        <v>0</v>
      </c>
      <c r="I27">
        <v>0</v>
      </c>
      <c r="J27" s="2" t="s">
        <v>43</v>
      </c>
      <c r="K27">
        <v>0</v>
      </c>
      <c r="L27">
        <v>0</v>
      </c>
      <c r="M27" s="2" t="s">
        <v>43</v>
      </c>
      <c r="N27">
        <v>0</v>
      </c>
      <c r="O27">
        <v>0</v>
      </c>
      <c r="P27" s="2" t="s">
        <v>43</v>
      </c>
      <c r="Q27">
        <v>0</v>
      </c>
      <c r="R27">
        <v>0</v>
      </c>
      <c r="S27" s="2" t="s">
        <v>43</v>
      </c>
      <c r="T27">
        <v>0</v>
      </c>
      <c r="U27">
        <v>0</v>
      </c>
      <c r="V27" s="2" t="s">
        <v>43</v>
      </c>
      <c r="W27">
        <v>0</v>
      </c>
      <c r="X27">
        <v>0</v>
      </c>
      <c r="Y27" s="2" t="s">
        <v>43</v>
      </c>
      <c r="Z27">
        <v>0</v>
      </c>
      <c r="AA27">
        <v>0</v>
      </c>
      <c r="AB27" s="2" t="s">
        <v>43</v>
      </c>
      <c r="AC27">
        <v>0</v>
      </c>
      <c r="AD27">
        <v>0</v>
      </c>
      <c r="AE27" s="2" t="s">
        <v>43</v>
      </c>
      <c r="AI27">
        <v>0</v>
      </c>
      <c r="AJ27">
        <v>0</v>
      </c>
      <c r="AK27" s="2" t="s">
        <v>43</v>
      </c>
      <c r="AL27">
        <v>0</v>
      </c>
      <c r="AM27">
        <v>0</v>
      </c>
      <c r="AN27" s="2" t="s">
        <v>43</v>
      </c>
      <c r="AR27">
        <v>0</v>
      </c>
      <c r="AS27">
        <v>0</v>
      </c>
      <c r="AT27" s="2" t="s">
        <v>43</v>
      </c>
      <c r="AU27">
        <v>0</v>
      </c>
      <c r="AV27">
        <v>0</v>
      </c>
      <c r="AW27" s="2" t="s">
        <v>43</v>
      </c>
      <c r="AX27">
        <v>0</v>
      </c>
      <c r="AY27">
        <v>0</v>
      </c>
      <c r="AZ27" s="2" t="s">
        <v>43</v>
      </c>
      <c r="BD27">
        <v>0</v>
      </c>
      <c r="BE27">
        <v>0</v>
      </c>
      <c r="BF27" s="2" t="s">
        <v>43</v>
      </c>
      <c r="BG27">
        <v>0</v>
      </c>
      <c r="BH27">
        <v>0</v>
      </c>
      <c r="BI27" s="2" t="s">
        <v>43</v>
      </c>
      <c r="BJ27">
        <v>0</v>
      </c>
      <c r="BK27">
        <v>0</v>
      </c>
      <c r="BL27" s="2" t="s">
        <v>43</v>
      </c>
      <c r="BM27">
        <v>0</v>
      </c>
      <c r="BN27">
        <v>0</v>
      </c>
      <c r="BO27" s="2" t="s">
        <v>43</v>
      </c>
      <c r="BP27">
        <v>0</v>
      </c>
      <c r="BQ27" t="str">
        <f>(F27+I27+L27+O27+R27+U27+X27+AA27+AD27+AJ27+AM27+AS27+AV27+AY27+BE27+BH27+BK27+BN27)</f>
        <v>0</v>
      </c>
      <c r="BR27" s="2" t="str">
        <f>IFERROR(BQ27*100/BP27,0)</f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 t="str">
        <f>(BU27+BV27+BW27+BX27+BY27+BZ27+CA27+CB27)</f>
        <v>0</v>
      </c>
      <c r="CD27">
        <v>0</v>
      </c>
      <c r="CE27" t="str">
        <f>(BU27+BV27+BW27+BX27+BY27+BZ27+CA27+CB27)-CD27</f>
        <v>0</v>
      </c>
      <c r="CF27" t="str">
        <f>(BQ27-BP27)</f>
        <v>0</v>
      </c>
      <c r="CG27" t="str">
        <f>CE27-BW27+BZ27</f>
        <v>0</v>
      </c>
      <c r="CH27" t="str">
        <f>IFERROR(CE27*100/BP27,0)</f>
        <v>0</v>
      </c>
    </row>
    <row r="28" spans="1:86">
      <c r="A28" s="7" t="s">
        <v>133</v>
      </c>
      <c r="B28" s="3"/>
      <c r="C28" s="3"/>
      <c r="D28" s="3">
        <v>1992900000</v>
      </c>
      <c r="E28" s="3">
        <v>4849991</v>
      </c>
      <c r="F28" s="3">
        <v>-979239</v>
      </c>
      <c r="G28" s="5" t="s">
        <v>134</v>
      </c>
      <c r="H28" s="3">
        <v>3199992</v>
      </c>
      <c r="I28" s="3">
        <v>859491</v>
      </c>
      <c r="J28" s="5" t="s">
        <v>135</v>
      </c>
      <c r="K28" s="3">
        <v>32849998</v>
      </c>
      <c r="L28" s="3">
        <v>562786</v>
      </c>
      <c r="M28" s="5" t="s">
        <v>111</v>
      </c>
      <c r="N28" s="3">
        <v>0</v>
      </c>
      <c r="O28" s="3">
        <v>0</v>
      </c>
      <c r="P28" s="5" t="s">
        <v>43</v>
      </c>
      <c r="Q28" s="3">
        <v>964149992</v>
      </c>
      <c r="R28" s="3">
        <v>170592105</v>
      </c>
      <c r="S28" s="5" t="s">
        <v>120</v>
      </c>
      <c r="T28" s="3">
        <v>0</v>
      </c>
      <c r="U28" s="3">
        <v>0</v>
      </c>
      <c r="V28" s="5" t="s">
        <v>43</v>
      </c>
      <c r="W28" s="3">
        <v>26598000</v>
      </c>
      <c r="X28" s="3">
        <v>4445518</v>
      </c>
      <c r="Y28" s="5" t="s">
        <v>136</v>
      </c>
      <c r="Z28" s="3">
        <v>54150000</v>
      </c>
      <c r="AA28" s="3">
        <v>3284459</v>
      </c>
      <c r="AB28" s="5" t="s">
        <v>88</v>
      </c>
      <c r="AC28" s="3">
        <v>25500000</v>
      </c>
      <c r="AD28" s="3">
        <v>1893877</v>
      </c>
      <c r="AE28" s="5" t="s">
        <v>70</v>
      </c>
      <c r="AF28" s="3"/>
      <c r="AG28" s="3"/>
      <c r="AH28" s="3"/>
      <c r="AI28" s="3">
        <v>0</v>
      </c>
      <c r="AJ28" s="3">
        <v>660396</v>
      </c>
      <c r="AK28" s="5" t="s">
        <v>43</v>
      </c>
      <c r="AL28" s="3">
        <v>174560000</v>
      </c>
      <c r="AM28" s="3">
        <v>31968304</v>
      </c>
      <c r="AN28" s="5" t="s">
        <v>120</v>
      </c>
      <c r="AO28" s="3"/>
      <c r="AP28" s="3"/>
      <c r="AQ28" s="3"/>
      <c r="AR28" s="3">
        <v>227350000</v>
      </c>
      <c r="AS28" s="3">
        <v>15143551</v>
      </c>
      <c r="AT28" s="5" t="s">
        <v>70</v>
      </c>
      <c r="AU28" s="3">
        <v>136800000</v>
      </c>
      <c r="AV28" s="3">
        <v>25430250</v>
      </c>
      <c r="AW28" s="5" t="s">
        <v>93</v>
      </c>
      <c r="AX28" s="3">
        <v>0</v>
      </c>
      <c r="AY28" s="3">
        <v>144822752</v>
      </c>
      <c r="AZ28" s="5" t="s">
        <v>43</v>
      </c>
      <c r="BA28" s="3"/>
      <c r="BB28" s="3"/>
      <c r="BC28" s="3"/>
      <c r="BD28" s="3">
        <v>0</v>
      </c>
      <c r="BE28" s="3">
        <v>0</v>
      </c>
      <c r="BF28" s="5" t="s">
        <v>43</v>
      </c>
      <c r="BG28" s="3">
        <v>0</v>
      </c>
      <c r="BH28" s="3">
        <v>0</v>
      </c>
      <c r="BI28" s="5" t="s">
        <v>43</v>
      </c>
      <c r="BJ28" s="3">
        <v>0</v>
      </c>
      <c r="BK28" s="3">
        <v>128111</v>
      </c>
      <c r="BL28" s="5" t="s">
        <v>43</v>
      </c>
      <c r="BM28" s="3">
        <v>104050000</v>
      </c>
      <c r="BN28" s="3">
        <v>9919383</v>
      </c>
      <c r="BO28" s="5" t="s">
        <v>82</v>
      </c>
      <c r="BP28" s="3">
        <v>1992900000</v>
      </c>
      <c r="BQ28" s="3" t="str">
        <f>(F28+I28+L28+O28+R28+U28+X28+AA28+AD28+AJ28+AM28+AS28+AV28+AY28+BE28+BH28+BK28+BN28)</f>
        <v>0</v>
      </c>
      <c r="BR28" s="3" t="str">
        <f>IFERROR(BQ28*100/BP28,0)</f>
        <v>0</v>
      </c>
      <c r="BT28" s="6"/>
      <c r="BU28" s="6" t="str">
        <f>SUM(BU7:BU27)</f>
        <v>0</v>
      </c>
      <c r="BV28" s="6" t="str">
        <f>SUM(BV7:BV27)</f>
        <v>0</v>
      </c>
      <c r="BW28" s="6" t="str">
        <f>SUM(BW7:BW27)</f>
        <v>0</v>
      </c>
      <c r="BX28" s="6" t="str">
        <f>SUM(BX7:BX27)</f>
        <v>0</v>
      </c>
      <c r="BY28" s="6" t="str">
        <f>SUM(BY7:BY27)</f>
        <v>0</v>
      </c>
      <c r="BZ28" s="6" t="str">
        <f>SUM(BZ7:BZ27)</f>
        <v>0</v>
      </c>
      <c r="CA28" s="6" t="str">
        <f>SUM(CA7:CA27)</f>
        <v>0</v>
      </c>
      <c r="CB28" s="6" t="str">
        <f>SUM(CB7:CB27)</f>
        <v>0</v>
      </c>
      <c r="CC28" s="6" t="str">
        <f>SUM(CC7:CC27)</f>
        <v>0</v>
      </c>
      <c r="CD28" s="6" t="str">
        <f>SUM(CD7:CD27)</f>
        <v>0</v>
      </c>
      <c r="CE28" s="6" t="str">
        <f>SUM(CE7:CE27)</f>
        <v>0</v>
      </c>
      <c r="CF28" s="6" t="str">
        <f>SUM(CF7:CF27)</f>
        <v>0</v>
      </c>
      <c r="CG28" s="6" t="str">
        <f>SUM(CG7:CG27)</f>
        <v>0</v>
      </c>
      <c r="CH28" s="6" t="str">
        <f>IFERROR(CE28*100/BP28,0)</f>
        <v>0</v>
      </c>
    </row>
    <row r="30" spans="1:86">
      <c r="A30" s="4" t="s">
        <v>137</v>
      </c>
      <c r="B30" s="2" t="s">
        <v>138</v>
      </c>
      <c r="C30" t="s">
        <v>139</v>
      </c>
      <c r="D30">
        <v>271200000</v>
      </c>
      <c r="E30">
        <v>474703</v>
      </c>
      <c r="F30">
        <v>5908</v>
      </c>
      <c r="G30" s="2" t="s">
        <v>59</v>
      </c>
      <c r="H30">
        <v>266297</v>
      </c>
      <c r="I30">
        <v>0</v>
      </c>
      <c r="J30" s="2" t="s">
        <v>43</v>
      </c>
      <c r="K30">
        <v>188353144</v>
      </c>
      <c r="L30">
        <v>66570544</v>
      </c>
      <c r="M30" s="2" t="s">
        <v>87</v>
      </c>
      <c r="N30">
        <v>13766405</v>
      </c>
      <c r="O30">
        <v>6135589</v>
      </c>
      <c r="P30" s="2" t="s">
        <v>140</v>
      </c>
      <c r="Q30">
        <v>13766405</v>
      </c>
      <c r="R30">
        <v>3147002</v>
      </c>
      <c r="S30" s="2" t="s">
        <v>103</v>
      </c>
      <c r="T30">
        <v>497859</v>
      </c>
      <c r="U30">
        <v>282075</v>
      </c>
      <c r="V30" s="2" t="s">
        <v>115</v>
      </c>
      <c r="W30">
        <v>800000</v>
      </c>
      <c r="X30">
        <v>320427</v>
      </c>
      <c r="Y30" s="2" t="s">
        <v>128</v>
      </c>
      <c r="Z30">
        <v>700000</v>
      </c>
      <c r="AA30">
        <v>241079</v>
      </c>
      <c r="AB30" s="2" t="s">
        <v>92</v>
      </c>
      <c r="AC30">
        <v>300000</v>
      </c>
      <c r="AD30">
        <v>21180</v>
      </c>
      <c r="AE30" s="2" t="s">
        <v>70</v>
      </c>
      <c r="AI30">
        <v>0</v>
      </c>
      <c r="AJ30">
        <v>1012882</v>
      </c>
      <c r="AK30" s="2" t="s">
        <v>43</v>
      </c>
      <c r="AL30">
        <v>800000</v>
      </c>
      <c r="AM30">
        <v>273066</v>
      </c>
      <c r="AN30" s="2" t="s">
        <v>92</v>
      </c>
      <c r="AR30">
        <v>990000</v>
      </c>
      <c r="AS30">
        <v>196100</v>
      </c>
      <c r="AT30" s="2" t="s">
        <v>50</v>
      </c>
      <c r="AU30">
        <v>19200000</v>
      </c>
      <c r="AV30">
        <v>4023363</v>
      </c>
      <c r="AW30" s="2" t="s">
        <v>80</v>
      </c>
      <c r="AX30">
        <v>0</v>
      </c>
      <c r="AY30">
        <v>1149621</v>
      </c>
      <c r="AZ30" s="2" t="s">
        <v>43</v>
      </c>
      <c r="BD30">
        <v>0</v>
      </c>
      <c r="BE30">
        <v>0</v>
      </c>
      <c r="BF30" s="2" t="s">
        <v>43</v>
      </c>
      <c r="BG30">
        <v>0</v>
      </c>
      <c r="BH30">
        <v>120533</v>
      </c>
      <c r="BI30" s="2" t="s">
        <v>43</v>
      </c>
      <c r="BJ30">
        <v>0</v>
      </c>
      <c r="BK30">
        <v>0</v>
      </c>
      <c r="BL30" s="2" t="s">
        <v>43</v>
      </c>
      <c r="BM30">
        <v>600000</v>
      </c>
      <c r="BN30">
        <v>40500</v>
      </c>
      <c r="BO30" s="2" t="s">
        <v>70</v>
      </c>
      <c r="BP30">
        <v>271200000</v>
      </c>
      <c r="BQ30" t="str">
        <f>(F30+I30+L30+O30+R30+U30+X30+AA30+AD30+AJ30+AM30+AS30+AV30+AY30+BE30+BH30+BK30+BN30)</f>
        <v>0</v>
      </c>
      <c r="BR30" s="2" t="str">
        <f>IFERROR(BQ30*100/BP30,0)</f>
        <v>0</v>
      </c>
      <c r="BU30">
        <v>84417898</v>
      </c>
      <c r="BV30">
        <v>0</v>
      </c>
      <c r="BW30">
        <v>0</v>
      </c>
      <c r="BX30">
        <v>-878029</v>
      </c>
      <c r="BY30">
        <v>0</v>
      </c>
      <c r="BZ30">
        <v>0</v>
      </c>
      <c r="CA30">
        <v>0</v>
      </c>
      <c r="CB30">
        <v>0</v>
      </c>
      <c r="CC30" t="str">
        <f>(BU30+BV30+BW30+BX30+BY30+BZ30+CA30+CB30)</f>
        <v>0</v>
      </c>
      <c r="CD30">
        <v>0</v>
      </c>
      <c r="CE30" t="str">
        <f>(BU30+BV30+BW30+BX30+BY30+BZ30+CA30+CB30)-CD30</f>
        <v>0</v>
      </c>
      <c r="CF30" t="str">
        <f>(BQ30-BP30)</f>
        <v>0</v>
      </c>
      <c r="CG30" t="str">
        <f>CE30-BW30+BZ30</f>
        <v>0</v>
      </c>
      <c r="CH30" t="str">
        <f>IFERROR(CE30*100/BP30,0)</f>
        <v>0</v>
      </c>
    </row>
    <row r="31" spans="1:86">
      <c r="A31" s="3"/>
      <c r="B31" s="2" t="s">
        <v>141</v>
      </c>
      <c r="C31" t="s">
        <v>142</v>
      </c>
      <c r="D31">
        <v>226600000</v>
      </c>
      <c r="E31">
        <v>392525</v>
      </c>
      <c r="F31">
        <v>220357</v>
      </c>
      <c r="G31" s="2" t="s">
        <v>143</v>
      </c>
      <c r="H31">
        <v>220197</v>
      </c>
      <c r="I31">
        <v>0</v>
      </c>
      <c r="J31" s="2" t="s">
        <v>43</v>
      </c>
      <c r="K31">
        <v>155746484</v>
      </c>
      <c r="L31">
        <v>44886612</v>
      </c>
      <c r="M31" s="2" t="s">
        <v>99</v>
      </c>
      <c r="N31">
        <v>11383241</v>
      </c>
      <c r="O31">
        <v>3439684</v>
      </c>
      <c r="P31" s="2" t="s">
        <v>98</v>
      </c>
      <c r="Q31">
        <v>11383241</v>
      </c>
      <c r="R31">
        <v>3705170</v>
      </c>
      <c r="S31" s="2" t="s">
        <v>61</v>
      </c>
      <c r="T31">
        <v>411673</v>
      </c>
      <c r="U31">
        <v>74484</v>
      </c>
      <c r="V31" s="2" t="s">
        <v>120</v>
      </c>
      <c r="W31">
        <v>500000</v>
      </c>
      <c r="X31">
        <v>113879</v>
      </c>
      <c r="Y31" s="2" t="s">
        <v>103</v>
      </c>
      <c r="Z31">
        <v>400000</v>
      </c>
      <c r="AA31">
        <v>420909</v>
      </c>
      <c r="AB31" s="2" t="s">
        <v>144</v>
      </c>
      <c r="AC31">
        <v>300000</v>
      </c>
      <c r="AD31">
        <v>0</v>
      </c>
      <c r="AE31" s="2" t="s">
        <v>43</v>
      </c>
      <c r="AI31">
        <v>0</v>
      </c>
      <c r="AJ31">
        <v>776359</v>
      </c>
      <c r="AK31" s="2" t="s">
        <v>43</v>
      </c>
      <c r="AL31">
        <v>800000</v>
      </c>
      <c r="AM31">
        <v>74672</v>
      </c>
      <c r="AN31" s="2" t="s">
        <v>74</v>
      </c>
      <c r="AR31">
        <v>1200000</v>
      </c>
      <c r="AS31">
        <v>339204</v>
      </c>
      <c r="AT31" s="2" t="s">
        <v>76</v>
      </c>
      <c r="AU31">
        <v>13100000</v>
      </c>
      <c r="AV31">
        <v>2211680</v>
      </c>
      <c r="AW31" s="2" t="s">
        <v>136</v>
      </c>
      <c r="AX31">
        <v>0</v>
      </c>
      <c r="AY31">
        <v>1890614</v>
      </c>
      <c r="AZ31" s="2" t="s">
        <v>43</v>
      </c>
      <c r="BD31">
        <v>0</v>
      </c>
      <c r="BE31">
        <v>0</v>
      </c>
      <c r="BF31" s="2" t="s">
        <v>43</v>
      </c>
      <c r="BG31">
        <v>0</v>
      </c>
      <c r="BH31">
        <v>16801</v>
      </c>
      <c r="BI31" s="2" t="s">
        <v>43</v>
      </c>
      <c r="BJ31">
        <v>0</v>
      </c>
      <c r="BK31">
        <v>0</v>
      </c>
      <c r="BL31" s="2" t="s">
        <v>43</v>
      </c>
      <c r="BM31">
        <v>700000</v>
      </c>
      <c r="BN31">
        <v>8500</v>
      </c>
      <c r="BO31" s="2" t="s">
        <v>59</v>
      </c>
      <c r="BP31">
        <v>226600000</v>
      </c>
      <c r="BQ31" t="str">
        <f>(F31+I31+L31+O31+R31+U31+X31+AA31+AD31+AJ31+AM31+AS31+AV31+AY31+BE31+BH31+BK31+BN31)</f>
        <v>0</v>
      </c>
      <c r="BR31" s="2" t="str">
        <f>IFERROR(BQ31*100/BP31,0)</f>
        <v>0</v>
      </c>
      <c r="BU31">
        <v>53856196</v>
      </c>
      <c r="BV31">
        <v>5713145</v>
      </c>
      <c r="BW31">
        <v>0</v>
      </c>
      <c r="BX31">
        <v>-1390416</v>
      </c>
      <c r="BY31">
        <v>0</v>
      </c>
      <c r="BZ31">
        <v>0</v>
      </c>
      <c r="CA31">
        <v>0</v>
      </c>
      <c r="CB31">
        <v>0</v>
      </c>
      <c r="CC31" t="str">
        <f>(BU31+BV31+BW31+BX31+BY31+BZ31+CA31+CB31)</f>
        <v>0</v>
      </c>
      <c r="CD31">
        <v>0</v>
      </c>
      <c r="CE31" t="str">
        <f>(BU31+BV31+BW31+BX31+BY31+BZ31+CA31+CB31)-CD31</f>
        <v>0</v>
      </c>
      <c r="CF31" t="str">
        <f>(BQ31-BP31)</f>
        <v>0</v>
      </c>
      <c r="CG31" t="str">
        <f>CE31-BW31+BZ31</f>
        <v>0</v>
      </c>
      <c r="CH31" t="str">
        <f>IFERROR(CE31*100/BP31,0)</f>
        <v>0</v>
      </c>
    </row>
    <row r="32" spans="1:86">
      <c r="A32" s="3"/>
      <c r="B32" s="2" t="s">
        <v>145</v>
      </c>
      <c r="C32" t="s">
        <v>146</v>
      </c>
      <c r="D32">
        <v>183800000</v>
      </c>
      <c r="E32">
        <v>323518</v>
      </c>
      <c r="F32">
        <v>0</v>
      </c>
      <c r="G32" s="2" t="s">
        <v>43</v>
      </c>
      <c r="H32">
        <v>181485</v>
      </c>
      <c r="I32">
        <v>0</v>
      </c>
      <c r="J32" s="2" t="s">
        <v>43</v>
      </c>
      <c r="K32">
        <v>128365722</v>
      </c>
      <c r="L32">
        <v>44439683</v>
      </c>
      <c r="M32" s="2" t="s">
        <v>87</v>
      </c>
      <c r="N32">
        <v>9382028</v>
      </c>
      <c r="O32">
        <v>4667380</v>
      </c>
      <c r="P32" s="2" t="s">
        <v>49</v>
      </c>
      <c r="Q32">
        <v>9382028</v>
      </c>
      <c r="R32">
        <v>894374</v>
      </c>
      <c r="S32" s="2" t="s">
        <v>82</v>
      </c>
      <c r="T32">
        <v>339299</v>
      </c>
      <c r="U32">
        <v>124828</v>
      </c>
      <c r="V32" s="2" t="s">
        <v>94</v>
      </c>
      <c r="W32">
        <v>300000</v>
      </c>
      <c r="X32">
        <v>117998</v>
      </c>
      <c r="Y32" s="2" t="s">
        <v>81</v>
      </c>
      <c r="Z32">
        <v>400000</v>
      </c>
      <c r="AA32">
        <v>91757</v>
      </c>
      <c r="AB32" s="2" t="s">
        <v>103</v>
      </c>
      <c r="AC32">
        <v>300000</v>
      </c>
      <c r="AD32">
        <v>0</v>
      </c>
      <c r="AE32" s="2" t="s">
        <v>43</v>
      </c>
      <c r="AI32">
        <v>0</v>
      </c>
      <c r="AJ32">
        <v>505017</v>
      </c>
      <c r="AK32" s="2" t="s">
        <v>43</v>
      </c>
      <c r="AL32">
        <v>500000</v>
      </c>
      <c r="AM32">
        <v>200052</v>
      </c>
      <c r="AN32" s="2" t="s">
        <v>128</v>
      </c>
      <c r="AR32">
        <v>990000</v>
      </c>
      <c r="AS32">
        <v>180652</v>
      </c>
      <c r="AT32" s="2" t="s">
        <v>120</v>
      </c>
      <c r="AU32">
        <v>10600000</v>
      </c>
      <c r="AV32">
        <v>1922335</v>
      </c>
      <c r="AW32" s="2" t="s">
        <v>120</v>
      </c>
      <c r="AX32">
        <v>0</v>
      </c>
      <c r="AY32">
        <v>907962</v>
      </c>
      <c r="AZ32" s="2" t="s">
        <v>43</v>
      </c>
      <c r="BD32">
        <v>0</v>
      </c>
      <c r="BE32">
        <v>0</v>
      </c>
      <c r="BF32" s="2" t="s">
        <v>43</v>
      </c>
      <c r="BG32">
        <v>0</v>
      </c>
      <c r="BH32">
        <v>0</v>
      </c>
      <c r="BI32" s="2" t="s">
        <v>43</v>
      </c>
      <c r="BJ32">
        <v>0</v>
      </c>
      <c r="BK32">
        <v>0</v>
      </c>
      <c r="BL32" s="2" t="s">
        <v>43</v>
      </c>
      <c r="BM32">
        <v>400000</v>
      </c>
      <c r="BN32">
        <v>51800</v>
      </c>
      <c r="BO32" s="2" t="s">
        <v>116</v>
      </c>
      <c r="BP32">
        <v>183800000</v>
      </c>
      <c r="BQ32" t="str">
        <f>(F32+I32+L32+O32+R32+U32+X32+AA32+AD32+AJ32+AM32+AS32+AV32+AY32+BE32+BH32+BK32+BN32)</f>
        <v>0</v>
      </c>
      <c r="BR32" s="2" t="str">
        <f>IFERROR(BQ32*100/BP32,0)</f>
        <v>0</v>
      </c>
      <c r="BU32">
        <v>54556532</v>
      </c>
      <c r="BV32">
        <v>0</v>
      </c>
      <c r="BW32">
        <v>0</v>
      </c>
      <c r="BX32">
        <v>-452694</v>
      </c>
      <c r="BY32">
        <v>0</v>
      </c>
      <c r="BZ32">
        <v>0</v>
      </c>
      <c r="CA32">
        <v>0</v>
      </c>
      <c r="CB32">
        <v>0</v>
      </c>
      <c r="CC32" t="str">
        <f>(BU32+BV32+BW32+BX32+BY32+BZ32+CA32+CB32)</f>
        <v>0</v>
      </c>
      <c r="CD32">
        <v>0</v>
      </c>
      <c r="CE32" t="str">
        <f>(BU32+BV32+BW32+BX32+BY32+BZ32+CA32+CB32)-CD32</f>
        <v>0</v>
      </c>
      <c r="CF32" t="str">
        <f>(BQ32-BP32)</f>
        <v>0</v>
      </c>
      <c r="CG32" t="str">
        <f>CE32-BW32+BZ32</f>
        <v>0</v>
      </c>
      <c r="CH32" t="str">
        <f>IFERROR(CE32*100/BP32,0)</f>
        <v>0</v>
      </c>
    </row>
    <row r="33" spans="1:86">
      <c r="A33" s="3"/>
      <c r="B33" s="2" t="s">
        <v>147</v>
      </c>
      <c r="C33" t="s">
        <v>148</v>
      </c>
      <c r="D33">
        <v>203900000</v>
      </c>
      <c r="E33">
        <v>375088</v>
      </c>
      <c r="F33">
        <v>0</v>
      </c>
      <c r="G33" s="2" t="s">
        <v>43</v>
      </c>
      <c r="H33">
        <v>210415</v>
      </c>
      <c r="I33">
        <v>0</v>
      </c>
      <c r="J33" s="2" t="s">
        <v>43</v>
      </c>
      <c r="K33">
        <v>148827689</v>
      </c>
      <c r="L33">
        <v>45336523</v>
      </c>
      <c r="M33" s="2" t="s">
        <v>98</v>
      </c>
      <c r="N33">
        <v>10877558</v>
      </c>
      <c r="O33">
        <v>3697800</v>
      </c>
      <c r="P33" s="2" t="s">
        <v>92</v>
      </c>
      <c r="Q33">
        <v>10877558</v>
      </c>
      <c r="R33">
        <v>1700067</v>
      </c>
      <c r="S33" s="2" t="s">
        <v>66</v>
      </c>
      <c r="T33">
        <v>393385</v>
      </c>
      <c r="U33">
        <v>115434</v>
      </c>
      <c r="V33" s="2" t="s">
        <v>99</v>
      </c>
      <c r="W33">
        <v>400000</v>
      </c>
      <c r="X33">
        <v>43086</v>
      </c>
      <c r="Y33" s="2" t="s">
        <v>53</v>
      </c>
      <c r="Z33">
        <v>500000</v>
      </c>
      <c r="AA33">
        <v>19455</v>
      </c>
      <c r="AB33" s="2" t="s">
        <v>64</v>
      </c>
      <c r="AC33">
        <v>300000</v>
      </c>
      <c r="AD33">
        <v>0</v>
      </c>
      <c r="AE33" s="2" t="s">
        <v>43</v>
      </c>
      <c r="AI33">
        <v>0</v>
      </c>
      <c r="AJ33">
        <v>498045</v>
      </c>
      <c r="AK33" s="2" t="s">
        <v>43</v>
      </c>
      <c r="AL33">
        <v>400000</v>
      </c>
      <c r="AM33">
        <v>48442</v>
      </c>
      <c r="AN33" s="2" t="s">
        <v>79</v>
      </c>
      <c r="AR33">
        <v>990000</v>
      </c>
      <c r="AS33">
        <v>88750</v>
      </c>
      <c r="AT33" s="2" t="s">
        <v>74</v>
      </c>
      <c r="AU33">
        <v>13600000</v>
      </c>
      <c r="AV33">
        <v>1945787</v>
      </c>
      <c r="AW33" s="2" t="s">
        <v>65</v>
      </c>
      <c r="AX33">
        <v>0</v>
      </c>
      <c r="AY33">
        <v>477536</v>
      </c>
      <c r="AZ33" s="2" t="s">
        <v>43</v>
      </c>
      <c r="BD33">
        <v>0</v>
      </c>
      <c r="BE33">
        <v>0</v>
      </c>
      <c r="BF33" s="2" t="s">
        <v>43</v>
      </c>
      <c r="BG33">
        <v>0</v>
      </c>
      <c r="BH33">
        <v>115829</v>
      </c>
      <c r="BI33" s="2" t="s">
        <v>43</v>
      </c>
      <c r="BJ33">
        <v>0</v>
      </c>
      <c r="BK33">
        <v>7118</v>
      </c>
      <c r="BL33" s="2" t="s">
        <v>43</v>
      </c>
      <c r="BM33">
        <v>400000</v>
      </c>
      <c r="BN33">
        <v>25900</v>
      </c>
      <c r="BO33" s="2" t="s">
        <v>88</v>
      </c>
      <c r="BP33">
        <v>203900000</v>
      </c>
      <c r="BQ33" t="str">
        <f>(F33+I33+L33+O33+R33+U33+X33+AA33+AD33+AJ33+AM33+AS33+AV33+AY33+BE33+BH33+BK33+BN33)</f>
        <v>0</v>
      </c>
      <c r="BR33" s="2" t="str">
        <f>IFERROR(BQ33*100/BP33,0)</f>
        <v>0</v>
      </c>
      <c r="BU33">
        <v>56146768</v>
      </c>
      <c r="BV33">
        <v>0</v>
      </c>
      <c r="BW33">
        <v>0</v>
      </c>
      <c r="BX33">
        <v>-2026996</v>
      </c>
      <c r="BY33">
        <v>0</v>
      </c>
      <c r="BZ33">
        <v>0</v>
      </c>
      <c r="CA33">
        <v>0</v>
      </c>
      <c r="CB33">
        <v>0</v>
      </c>
      <c r="CC33" t="str">
        <f>(BU33+BV33+BW33+BX33+BY33+BZ33+CA33+CB33)</f>
        <v>0</v>
      </c>
      <c r="CD33">
        <v>0</v>
      </c>
      <c r="CE33" t="str">
        <f>(BU33+BV33+BW33+BX33+BY33+BZ33+CA33+CB33)-CD33</f>
        <v>0</v>
      </c>
      <c r="CF33" t="str">
        <f>(BQ33-BP33)</f>
        <v>0</v>
      </c>
      <c r="CG33" t="str">
        <f>CE33-BW33+BZ33</f>
        <v>0</v>
      </c>
      <c r="CH33" t="str">
        <f>IFERROR(CE33*100/BP33,0)</f>
        <v>0</v>
      </c>
    </row>
    <row r="34" spans="1:86">
      <c r="A34" s="3"/>
      <c r="B34" s="2" t="s">
        <v>149</v>
      </c>
      <c r="C34" t="s">
        <v>150</v>
      </c>
      <c r="D34">
        <v>158800000</v>
      </c>
      <c r="E34">
        <v>289571</v>
      </c>
      <c r="F34">
        <v>0</v>
      </c>
      <c r="G34" s="2" t="s">
        <v>43</v>
      </c>
      <c r="H34">
        <v>162442</v>
      </c>
      <c r="I34">
        <v>0</v>
      </c>
      <c r="J34" s="2" t="s">
        <v>43</v>
      </c>
      <c r="K34">
        <v>114896154</v>
      </c>
      <c r="L34">
        <v>40328162</v>
      </c>
      <c r="M34" s="2" t="s">
        <v>87</v>
      </c>
      <c r="N34">
        <v>8397561</v>
      </c>
      <c r="O34">
        <v>3501641</v>
      </c>
      <c r="P34" s="2" t="s">
        <v>151</v>
      </c>
      <c r="Q34">
        <v>8397561</v>
      </c>
      <c r="R34">
        <v>2374749</v>
      </c>
      <c r="S34" s="2" t="s">
        <v>76</v>
      </c>
      <c r="T34">
        <v>303696</v>
      </c>
      <c r="U34">
        <v>71357</v>
      </c>
      <c r="V34" s="2" t="s">
        <v>103</v>
      </c>
      <c r="W34">
        <v>500000</v>
      </c>
      <c r="X34">
        <v>322266</v>
      </c>
      <c r="Y34" s="2" t="s">
        <v>119</v>
      </c>
      <c r="Z34">
        <v>400000</v>
      </c>
      <c r="AA34">
        <v>190944</v>
      </c>
      <c r="AB34" s="2" t="s">
        <v>123</v>
      </c>
      <c r="AC34">
        <v>300000</v>
      </c>
      <c r="AD34">
        <v>0</v>
      </c>
      <c r="AE34" s="2" t="s">
        <v>43</v>
      </c>
      <c r="AI34">
        <v>0</v>
      </c>
      <c r="AJ34">
        <v>497855</v>
      </c>
      <c r="AK34" s="2" t="s">
        <v>43</v>
      </c>
      <c r="AL34">
        <v>400000</v>
      </c>
      <c r="AM34">
        <v>138982</v>
      </c>
      <c r="AN34" s="2" t="s">
        <v>87</v>
      </c>
      <c r="AR34">
        <v>690000</v>
      </c>
      <c r="AS34">
        <v>127200</v>
      </c>
      <c r="AT34" s="2" t="s">
        <v>120</v>
      </c>
      <c r="AU34">
        <v>10000000</v>
      </c>
      <c r="AV34">
        <v>3491078</v>
      </c>
      <c r="AW34" s="2" t="s">
        <v>87</v>
      </c>
      <c r="AX34">
        <v>0</v>
      </c>
      <c r="AY34">
        <v>1058741</v>
      </c>
      <c r="AZ34" s="2" t="s">
        <v>43</v>
      </c>
      <c r="BD34">
        <v>0</v>
      </c>
      <c r="BE34">
        <v>0</v>
      </c>
      <c r="BF34" s="2" t="s">
        <v>43</v>
      </c>
      <c r="BG34">
        <v>0</v>
      </c>
      <c r="BH34">
        <v>0</v>
      </c>
      <c r="BI34" s="2" t="s">
        <v>43</v>
      </c>
      <c r="BJ34">
        <v>0</v>
      </c>
      <c r="BK34">
        <v>0</v>
      </c>
      <c r="BL34" s="2" t="s">
        <v>43</v>
      </c>
      <c r="BM34">
        <v>300000</v>
      </c>
      <c r="BN34">
        <v>46620</v>
      </c>
      <c r="BO34" s="2" t="s">
        <v>66</v>
      </c>
      <c r="BP34">
        <v>158800000</v>
      </c>
      <c r="BQ34" t="str">
        <f>(F34+I34+L34+O34+R34+U34+X34+AA34+AD34+AJ34+AM34+AS34+AV34+AY34+BE34+BH34+BK34+BN34)</f>
        <v>0</v>
      </c>
      <c r="BR34" s="2" t="str">
        <f>IFERROR(BQ34*100/BP34,0)</f>
        <v>0</v>
      </c>
      <c r="BU34">
        <v>54171052</v>
      </c>
      <c r="BV34">
        <v>0</v>
      </c>
      <c r="BW34">
        <v>0</v>
      </c>
      <c r="BX34">
        <v>-2021457</v>
      </c>
      <c r="BY34">
        <v>0</v>
      </c>
      <c r="BZ34">
        <v>0</v>
      </c>
      <c r="CA34">
        <v>0</v>
      </c>
      <c r="CB34">
        <v>0</v>
      </c>
      <c r="CC34" t="str">
        <f>(BU34+BV34+BW34+BX34+BY34+BZ34+CA34+CB34)</f>
        <v>0</v>
      </c>
      <c r="CD34">
        <v>0</v>
      </c>
      <c r="CE34" t="str">
        <f>(BU34+BV34+BW34+BX34+BY34+BZ34+CA34+CB34)-CD34</f>
        <v>0</v>
      </c>
      <c r="CF34" t="str">
        <f>(BQ34-BP34)</f>
        <v>0</v>
      </c>
      <c r="CG34" t="str">
        <f>CE34-BW34+BZ34</f>
        <v>0</v>
      </c>
      <c r="CH34" t="str">
        <f>IFERROR(CE34*100/BP34,0)</f>
        <v>0</v>
      </c>
    </row>
    <row r="35" spans="1:86">
      <c r="A35" s="3"/>
      <c r="B35" s="2" t="s">
        <v>152</v>
      </c>
      <c r="C35" t="s">
        <v>153</v>
      </c>
      <c r="D35">
        <v>128800000</v>
      </c>
      <c r="E35">
        <v>194593</v>
      </c>
      <c r="F35">
        <v>715270</v>
      </c>
      <c r="G35" s="2" t="s">
        <v>154</v>
      </c>
      <c r="H35">
        <v>109162</v>
      </c>
      <c r="I35">
        <v>0</v>
      </c>
      <c r="J35" s="2" t="s">
        <v>43</v>
      </c>
      <c r="K35">
        <v>77210804</v>
      </c>
      <c r="L35">
        <v>33218314</v>
      </c>
      <c r="M35" s="2" t="s">
        <v>155</v>
      </c>
      <c r="N35">
        <v>5643204</v>
      </c>
      <c r="O35">
        <v>3215074</v>
      </c>
      <c r="P35" s="2" t="s">
        <v>115</v>
      </c>
      <c r="Q35">
        <v>5643204</v>
      </c>
      <c r="R35">
        <v>1215137</v>
      </c>
      <c r="S35" s="2" t="s">
        <v>102</v>
      </c>
      <c r="T35">
        <v>204085</v>
      </c>
      <c r="U35">
        <v>673311</v>
      </c>
      <c r="V35" s="2" t="s">
        <v>156</v>
      </c>
      <c r="W35">
        <v>300000</v>
      </c>
      <c r="X35">
        <v>96777</v>
      </c>
      <c r="Y35" s="2" t="s">
        <v>57</v>
      </c>
      <c r="Z35">
        <v>400000</v>
      </c>
      <c r="AA35">
        <v>62714</v>
      </c>
      <c r="AB35" s="2" t="s">
        <v>66</v>
      </c>
      <c r="AC35">
        <v>200000</v>
      </c>
      <c r="AD35">
        <v>10590</v>
      </c>
      <c r="AE35" s="2" t="s">
        <v>67</v>
      </c>
      <c r="AI35">
        <v>0</v>
      </c>
      <c r="AJ35">
        <v>328264</v>
      </c>
      <c r="AK35" s="2" t="s">
        <v>43</v>
      </c>
      <c r="AL35">
        <v>800000</v>
      </c>
      <c r="AM35">
        <v>74350</v>
      </c>
      <c r="AN35" s="2" t="s">
        <v>74</v>
      </c>
      <c r="AR35">
        <v>690000</v>
      </c>
      <c r="AS35">
        <v>188529</v>
      </c>
      <c r="AT35" s="2" t="s">
        <v>135</v>
      </c>
      <c r="AU35">
        <v>7400000</v>
      </c>
      <c r="AV35">
        <v>2699503</v>
      </c>
      <c r="AW35" s="2" t="s">
        <v>157</v>
      </c>
      <c r="AX35">
        <v>0</v>
      </c>
      <c r="AY35">
        <v>885807</v>
      </c>
      <c r="AZ35" s="2" t="s">
        <v>43</v>
      </c>
      <c r="BD35">
        <v>0</v>
      </c>
      <c r="BE35">
        <v>0</v>
      </c>
      <c r="BF35" s="2" t="s">
        <v>43</v>
      </c>
      <c r="BG35">
        <v>0</v>
      </c>
      <c r="BH35">
        <v>0</v>
      </c>
      <c r="BI35" s="2" t="s">
        <v>43</v>
      </c>
      <c r="BJ35">
        <v>0</v>
      </c>
      <c r="BK35">
        <v>0</v>
      </c>
      <c r="BL35" s="2" t="s">
        <v>43</v>
      </c>
      <c r="BM35">
        <v>300000</v>
      </c>
      <c r="BN35">
        <v>162000</v>
      </c>
      <c r="BO35" s="2" t="s">
        <v>158</v>
      </c>
      <c r="BP35">
        <v>128800000</v>
      </c>
      <c r="BQ35" t="str">
        <f>(F35+I35+L35+O35+R35+U35+X35+AA35+AD35+AJ35+AM35+AS35+AV35+AY35+BE35+BH35+BK35+BN35)</f>
        <v>0</v>
      </c>
      <c r="BR35" s="2" t="str">
        <f>IFERROR(BQ35*100/BP35,0)</f>
        <v>0</v>
      </c>
      <c r="BU35">
        <v>44152988</v>
      </c>
      <c r="BV35">
        <v>0</v>
      </c>
      <c r="BW35">
        <v>0</v>
      </c>
      <c r="BX35">
        <v>-607348</v>
      </c>
      <c r="BY35">
        <v>0</v>
      </c>
      <c r="BZ35">
        <v>0</v>
      </c>
      <c r="CA35">
        <v>0</v>
      </c>
      <c r="CB35">
        <v>0</v>
      </c>
      <c r="CC35" t="str">
        <f>(BU35+BV35+BW35+BX35+BY35+BZ35+CA35+CB35)</f>
        <v>0</v>
      </c>
      <c r="CD35">
        <v>0</v>
      </c>
      <c r="CE35" t="str">
        <f>(BU35+BV35+BW35+BX35+BY35+BZ35+CA35+CB35)-CD35</f>
        <v>0</v>
      </c>
      <c r="CF35" t="str">
        <f>(BQ35-BP35)</f>
        <v>0</v>
      </c>
      <c r="CG35" t="str">
        <f>CE35-BW35+BZ35</f>
        <v>0</v>
      </c>
      <c r="CH35" t="str">
        <f>IFERROR(CE35*100/BP35,0)</f>
        <v>0</v>
      </c>
    </row>
    <row r="36" spans="1:86">
      <c r="A36" s="7" t="s">
        <v>159</v>
      </c>
      <c r="B36" s="3"/>
      <c r="C36" s="3"/>
      <c r="D36" s="3">
        <v>1173100000</v>
      </c>
      <c r="E36" s="3">
        <v>2049998</v>
      </c>
      <c r="F36" s="3">
        <v>941535</v>
      </c>
      <c r="G36" s="5" t="s">
        <v>160</v>
      </c>
      <c r="H36" s="3">
        <v>1149998</v>
      </c>
      <c r="I36" s="3">
        <v>0</v>
      </c>
      <c r="J36" s="5" t="s">
        <v>43</v>
      </c>
      <c r="K36" s="3">
        <v>813399997</v>
      </c>
      <c r="L36" s="3">
        <v>274779838</v>
      </c>
      <c r="M36" s="5" t="s">
        <v>92</v>
      </c>
      <c r="N36" s="3">
        <v>59449997</v>
      </c>
      <c r="O36" s="3">
        <v>24657168</v>
      </c>
      <c r="P36" s="5" t="s">
        <v>108</v>
      </c>
      <c r="Q36" s="3">
        <v>59449997</v>
      </c>
      <c r="R36" s="3">
        <v>13036499</v>
      </c>
      <c r="S36" s="5" t="s">
        <v>102</v>
      </c>
      <c r="T36" s="3">
        <v>2149997</v>
      </c>
      <c r="U36" s="3">
        <v>1341489</v>
      </c>
      <c r="V36" s="5" t="s">
        <v>161</v>
      </c>
      <c r="W36" s="3">
        <v>2800000</v>
      </c>
      <c r="X36" s="3">
        <v>1014433</v>
      </c>
      <c r="Y36" s="5" t="s">
        <v>157</v>
      </c>
      <c r="Z36" s="3">
        <v>2800000</v>
      </c>
      <c r="AA36" s="3">
        <v>1026858</v>
      </c>
      <c r="AB36" s="5" t="s">
        <v>94</v>
      </c>
      <c r="AC36" s="3">
        <v>1700000</v>
      </c>
      <c r="AD36" s="3">
        <v>31770</v>
      </c>
      <c r="AE36" s="5" t="s">
        <v>111</v>
      </c>
      <c r="AF36" s="3"/>
      <c r="AG36" s="3"/>
      <c r="AH36" s="3"/>
      <c r="AI36" s="3">
        <v>0</v>
      </c>
      <c r="AJ36" s="3">
        <v>3618422</v>
      </c>
      <c r="AK36" s="5" t="s">
        <v>43</v>
      </c>
      <c r="AL36" s="3">
        <v>3700000</v>
      </c>
      <c r="AM36" s="3">
        <v>809564</v>
      </c>
      <c r="AN36" s="5" t="s">
        <v>102</v>
      </c>
      <c r="AO36" s="3"/>
      <c r="AP36" s="3"/>
      <c r="AQ36" s="3"/>
      <c r="AR36" s="3">
        <v>5550000</v>
      </c>
      <c r="AS36" s="3">
        <v>1120435</v>
      </c>
      <c r="AT36" s="5" t="s">
        <v>50</v>
      </c>
      <c r="AU36" s="3">
        <v>73900000</v>
      </c>
      <c r="AV36" s="3">
        <v>16293746</v>
      </c>
      <c r="AW36" s="5" t="s">
        <v>102</v>
      </c>
      <c r="AX36" s="3">
        <v>0</v>
      </c>
      <c r="AY36" s="3">
        <v>6370281</v>
      </c>
      <c r="AZ36" s="5" t="s">
        <v>43</v>
      </c>
      <c r="BA36" s="3"/>
      <c r="BB36" s="3"/>
      <c r="BC36" s="3"/>
      <c r="BD36" s="3">
        <v>0</v>
      </c>
      <c r="BE36" s="3">
        <v>0</v>
      </c>
      <c r="BF36" s="5" t="s">
        <v>43</v>
      </c>
      <c r="BG36" s="3">
        <v>0</v>
      </c>
      <c r="BH36" s="3">
        <v>253163</v>
      </c>
      <c r="BI36" s="5" t="s">
        <v>43</v>
      </c>
      <c r="BJ36" s="3">
        <v>0</v>
      </c>
      <c r="BK36" s="3">
        <v>7118</v>
      </c>
      <c r="BL36" s="5" t="s">
        <v>43</v>
      </c>
      <c r="BM36" s="3">
        <v>2700000</v>
      </c>
      <c r="BN36" s="3">
        <v>335320</v>
      </c>
      <c r="BO36" s="5" t="s">
        <v>79</v>
      </c>
      <c r="BP36" s="3">
        <v>1173100000</v>
      </c>
      <c r="BQ36" s="3" t="str">
        <f>(F36+I36+L36+O36+R36+U36+X36+AA36+AD36+AJ36+AM36+AS36+AV36+AY36+BE36+BH36+BK36+BN36)</f>
        <v>0</v>
      </c>
      <c r="BR36" s="3" t="str">
        <f>IFERROR(BQ36*100/BP36,0)</f>
        <v>0</v>
      </c>
      <c r="BT36" s="4" t="s">
        <v>159</v>
      </c>
      <c r="BU36" s="4" t="str">
        <f>SUM(BU30:BU35)</f>
        <v>0</v>
      </c>
      <c r="BV36" s="4" t="str">
        <f>SUM(BV30:BV35)</f>
        <v>0</v>
      </c>
      <c r="BW36" s="4" t="str">
        <f>SUM(BW30:BW35)</f>
        <v>0</v>
      </c>
      <c r="BX36" s="4" t="str">
        <f>SUM(BX30:BX35)</f>
        <v>0</v>
      </c>
      <c r="BY36" s="4" t="str">
        <f>SUM(BY30:BY35)</f>
        <v>0</v>
      </c>
      <c r="BZ36" s="4" t="str">
        <f>SUM(BZ30:BZ35)</f>
        <v>0</v>
      </c>
      <c r="CA36" s="4" t="str">
        <f>SUM(CA30:CA35)</f>
        <v>0</v>
      </c>
      <c r="CB36" s="4" t="str">
        <f>SUM(CB30:CB35)</f>
        <v>0</v>
      </c>
      <c r="CC36" s="4" t="str">
        <f>SUM(CC30:CC35)</f>
        <v>0</v>
      </c>
      <c r="CD36" s="4" t="str">
        <f>SUM(CD30:CD35)</f>
        <v>0</v>
      </c>
      <c r="CE36" s="4" t="str">
        <f>SUM(CE30:CE35)</f>
        <v>0</v>
      </c>
      <c r="CF36" s="4" t="str">
        <f>SUM(CF30:CF35)</f>
        <v>0</v>
      </c>
      <c r="CG36" s="4" t="str">
        <f>SUM(CG30:CG35)</f>
        <v>0</v>
      </c>
      <c r="CH36" s="4" t="str">
        <f>IFERROR(CE36*100/BP36,0)</f>
        <v>0</v>
      </c>
    </row>
    <row r="38" spans="1:86">
      <c r="A38" s="4" t="s">
        <v>162</v>
      </c>
      <c r="B38" s="2" t="s">
        <v>163</v>
      </c>
      <c r="C38" t="s">
        <v>164</v>
      </c>
      <c r="D38">
        <v>214300000</v>
      </c>
      <c r="E38">
        <v>1003846</v>
      </c>
      <c r="F38">
        <v>2626</v>
      </c>
      <c r="G38" s="2" t="s">
        <v>43</v>
      </c>
      <c r="H38">
        <v>1465072</v>
      </c>
      <c r="I38">
        <v>0</v>
      </c>
      <c r="J38" s="2" t="s">
        <v>43</v>
      </c>
      <c r="K38">
        <v>132616216</v>
      </c>
      <c r="L38">
        <v>47580100</v>
      </c>
      <c r="M38" s="2" t="s">
        <v>157</v>
      </c>
      <c r="N38">
        <v>43599480</v>
      </c>
      <c r="O38">
        <v>8087493</v>
      </c>
      <c r="P38" s="2" t="s">
        <v>93</v>
      </c>
      <c r="Q38">
        <v>43599480</v>
      </c>
      <c r="R38">
        <v>5801807</v>
      </c>
      <c r="S38" s="2" t="s">
        <v>116</v>
      </c>
      <c r="T38">
        <v>4910706</v>
      </c>
      <c r="U38">
        <v>152662</v>
      </c>
      <c r="V38" s="2" t="s">
        <v>52</v>
      </c>
      <c r="W38">
        <v>750000</v>
      </c>
      <c r="X38">
        <v>238719</v>
      </c>
      <c r="Y38" s="2" t="s">
        <v>57</v>
      </c>
      <c r="Z38">
        <v>1200000</v>
      </c>
      <c r="AA38">
        <v>284787</v>
      </c>
      <c r="AB38" s="2" t="s">
        <v>165</v>
      </c>
      <c r="AC38">
        <v>300000</v>
      </c>
      <c r="AD38">
        <v>47654</v>
      </c>
      <c r="AE38" s="2" t="s">
        <v>66</v>
      </c>
      <c r="AI38">
        <v>0</v>
      </c>
      <c r="AJ38">
        <v>1118189</v>
      </c>
      <c r="AK38" s="2" t="s">
        <v>43</v>
      </c>
      <c r="AL38">
        <v>990000</v>
      </c>
      <c r="AM38">
        <v>181819</v>
      </c>
      <c r="AN38" s="2" t="s">
        <v>120</v>
      </c>
      <c r="AR38">
        <v>1750000</v>
      </c>
      <c r="AS38">
        <v>384840</v>
      </c>
      <c r="AT38" s="2" t="s">
        <v>102</v>
      </c>
      <c r="AU38">
        <v>27300000</v>
      </c>
      <c r="AV38">
        <v>7227449</v>
      </c>
      <c r="AW38" s="2" t="s">
        <v>124</v>
      </c>
      <c r="AX38">
        <v>0</v>
      </c>
      <c r="AY38">
        <v>2391107</v>
      </c>
      <c r="AZ38" s="2" t="s">
        <v>43</v>
      </c>
      <c r="BD38">
        <v>0</v>
      </c>
      <c r="BE38">
        <v>0</v>
      </c>
      <c r="BF38" s="2" t="s">
        <v>43</v>
      </c>
      <c r="BG38">
        <v>0</v>
      </c>
      <c r="BH38">
        <v>61705</v>
      </c>
      <c r="BI38" s="2" t="s">
        <v>43</v>
      </c>
      <c r="BJ38">
        <v>0</v>
      </c>
      <c r="BK38">
        <v>0</v>
      </c>
      <c r="BL38" s="2" t="s">
        <v>43</v>
      </c>
      <c r="BM38">
        <v>990000</v>
      </c>
      <c r="BN38">
        <v>330000</v>
      </c>
      <c r="BO38" s="2" t="s">
        <v>61</v>
      </c>
      <c r="BP38">
        <v>214300000</v>
      </c>
      <c r="BQ38" t="str">
        <f>(F38+I38+L38+O38+R38+U38+X38+AA38+AD38+AJ38+AM38+AS38+AV38+AY38+BE38+BH38+BK38+BN38)</f>
        <v>0</v>
      </c>
      <c r="BR38" s="2" t="str">
        <f>IFERROR(BQ38*100/BP38,0)</f>
        <v>0</v>
      </c>
      <c r="BU38">
        <v>76084956</v>
      </c>
      <c r="BV38">
        <v>0</v>
      </c>
      <c r="BW38">
        <v>0</v>
      </c>
      <c r="BX38">
        <v>-2193999</v>
      </c>
      <c r="BY38">
        <v>0</v>
      </c>
      <c r="BZ38">
        <v>0</v>
      </c>
      <c r="CA38">
        <v>0</v>
      </c>
      <c r="CB38">
        <v>0</v>
      </c>
      <c r="CC38" t="str">
        <f>(BU38+BV38+BW38+BX38+BY38+BZ38+CA38+CB38)</f>
        <v>0</v>
      </c>
      <c r="CD38">
        <v>0</v>
      </c>
      <c r="CE38" t="str">
        <f>(BU38+BV38+BW38+BX38+BY38+BZ38+CA38+CB38)-CD38</f>
        <v>0</v>
      </c>
      <c r="CF38" t="str">
        <f>(BQ38-BP38)</f>
        <v>0</v>
      </c>
      <c r="CG38" t="str">
        <f>CE38-BW38+BZ38</f>
        <v>0</v>
      </c>
      <c r="CH38" t="str">
        <f>IFERROR(CE38*100/BP38,0)</f>
        <v>0</v>
      </c>
    </row>
    <row r="39" spans="1:86">
      <c r="A39" s="3"/>
      <c r="B39" s="2" t="s">
        <v>166</v>
      </c>
      <c r="C39" t="s">
        <v>167</v>
      </c>
      <c r="D39">
        <v>115800000</v>
      </c>
      <c r="E39">
        <v>846153</v>
      </c>
      <c r="F39">
        <v>25606</v>
      </c>
      <c r="G39" s="2" t="s">
        <v>52</v>
      </c>
      <c r="H39">
        <v>1234927</v>
      </c>
      <c r="I39">
        <v>0</v>
      </c>
      <c r="J39" s="2" t="s">
        <v>43</v>
      </c>
      <c r="K39">
        <v>111783783</v>
      </c>
      <c r="L39">
        <v>4654272</v>
      </c>
      <c r="M39" s="2" t="s">
        <v>64</v>
      </c>
      <c r="N39">
        <v>36750519</v>
      </c>
      <c r="O39">
        <v>1332218</v>
      </c>
      <c r="P39" s="2" t="s">
        <v>64</v>
      </c>
      <c r="Q39">
        <v>36750519</v>
      </c>
      <c r="R39">
        <v>242753</v>
      </c>
      <c r="S39" s="2" t="s">
        <v>59</v>
      </c>
      <c r="T39">
        <v>4139293</v>
      </c>
      <c r="U39">
        <v>63039</v>
      </c>
      <c r="V39" s="2" t="s">
        <v>111</v>
      </c>
      <c r="W39">
        <v>500000</v>
      </c>
      <c r="X39">
        <v>61791</v>
      </c>
      <c r="Y39" s="2" t="s">
        <v>79</v>
      </c>
      <c r="Z39">
        <v>600000</v>
      </c>
      <c r="AA39">
        <v>27610</v>
      </c>
      <c r="AB39" s="2" t="s">
        <v>67</v>
      </c>
      <c r="AC39">
        <v>300000</v>
      </c>
      <c r="AD39">
        <v>3200</v>
      </c>
      <c r="AE39" s="2" t="s">
        <v>59</v>
      </c>
      <c r="AI39">
        <v>0</v>
      </c>
      <c r="AJ39">
        <v>272886</v>
      </c>
      <c r="AK39" s="2" t="s">
        <v>43</v>
      </c>
      <c r="AL39">
        <v>750000</v>
      </c>
      <c r="AM39">
        <v>74009</v>
      </c>
      <c r="AN39" s="2" t="s">
        <v>82</v>
      </c>
      <c r="AR39">
        <v>1800000</v>
      </c>
      <c r="AS39">
        <v>66550</v>
      </c>
      <c r="AT39" s="2" t="s">
        <v>64</v>
      </c>
      <c r="AU39">
        <v>13200000</v>
      </c>
      <c r="AV39">
        <v>2974955</v>
      </c>
      <c r="AW39" s="2" t="s">
        <v>103</v>
      </c>
      <c r="AX39">
        <v>0</v>
      </c>
      <c r="AY39">
        <v>160638</v>
      </c>
      <c r="AZ39" s="2" t="s">
        <v>43</v>
      </c>
      <c r="BD39">
        <v>0</v>
      </c>
      <c r="BE39">
        <v>0</v>
      </c>
      <c r="BF39" s="2" t="s">
        <v>43</v>
      </c>
      <c r="BG39">
        <v>0</v>
      </c>
      <c r="BH39">
        <v>85730</v>
      </c>
      <c r="BI39" s="2" t="s">
        <v>43</v>
      </c>
      <c r="BJ39">
        <v>0</v>
      </c>
      <c r="BK39">
        <v>0</v>
      </c>
      <c r="BL39" s="2" t="s">
        <v>43</v>
      </c>
      <c r="BM39">
        <v>700000</v>
      </c>
      <c r="BN39">
        <v>33200</v>
      </c>
      <c r="BO39" s="2" t="s">
        <v>67</v>
      </c>
      <c r="BP39">
        <v>115800000</v>
      </c>
      <c r="BQ39" t="str">
        <f>(F39+I39+L39+O39+R39+U39+X39+AA39+AD39+AJ39+AM39+AS39+AV39+AY39+BE39+BH39+BK39+BN39)</f>
        <v>0</v>
      </c>
      <c r="BR39" s="2" t="str">
        <f>IFERROR(BQ39*100/BP39,0)</f>
        <v>0</v>
      </c>
      <c r="BU39">
        <v>10551028</v>
      </c>
      <c r="BV39">
        <v>0</v>
      </c>
      <c r="BW39">
        <v>0</v>
      </c>
      <c r="BX39">
        <v>-472571</v>
      </c>
      <c r="BY39">
        <v>0</v>
      </c>
      <c r="BZ39">
        <v>0</v>
      </c>
      <c r="CA39">
        <v>0</v>
      </c>
      <c r="CB39">
        <v>0</v>
      </c>
      <c r="CC39" t="str">
        <f>(BU39+BV39+BW39+BX39+BY39+BZ39+CA39+CB39)</f>
        <v>0</v>
      </c>
      <c r="CD39">
        <v>0</v>
      </c>
      <c r="CE39" t="str">
        <f>(BU39+BV39+BW39+BX39+BY39+BZ39+CA39+CB39)-CD39</f>
        <v>0</v>
      </c>
      <c r="CF39" t="str">
        <f>(BQ39-BP39)</f>
        <v>0</v>
      </c>
      <c r="CG39" t="str">
        <f>CE39-BW39+BZ39</f>
        <v>0</v>
      </c>
      <c r="CH39" t="str">
        <f>IFERROR(CE39*100/BP39,0)</f>
        <v>0</v>
      </c>
    </row>
    <row r="40" spans="1:86">
      <c r="A40" s="3"/>
      <c r="B40" s="2" t="s">
        <v>168</v>
      </c>
      <c r="C40" t="s">
        <v>169</v>
      </c>
      <c r="D40">
        <v>0</v>
      </c>
      <c r="BP40">
        <v>0</v>
      </c>
      <c r="BR40" s="2" t="s">
        <v>43</v>
      </c>
      <c r="BU40"/>
      <c r="BV40"/>
      <c r="BW40"/>
      <c r="BX40"/>
      <c r="BY40"/>
      <c r="BZ40"/>
      <c r="CA40"/>
      <c r="CB40"/>
      <c r="CC40" t="str">
        <f>(BU40+BV40+BW40+BX40+BY40+BZ40+CA40+CB40)</f>
        <v>0</v>
      </c>
      <c r="CD40"/>
      <c r="CE40" t="str">
        <f>(BU40+BV40+BW40+BX40+BY40+BZ40+CA40+CB40)-CD40</f>
        <v>0</v>
      </c>
      <c r="CF40" t="str">
        <f>(BQ40-BP40)</f>
        <v>0</v>
      </c>
      <c r="CG40" t="str">
        <f>CE40-BW40+BZ40</f>
        <v>0</v>
      </c>
      <c r="CH40" t="str">
        <f>IFERROR(CE40*100/BP40,0)</f>
        <v>0</v>
      </c>
    </row>
    <row r="41" spans="1:86">
      <c r="A41" s="7" t="s">
        <v>170</v>
      </c>
      <c r="B41" s="3"/>
      <c r="C41" s="3"/>
      <c r="D41" s="3">
        <v>330100000</v>
      </c>
      <c r="E41" s="3">
        <v>1849999</v>
      </c>
      <c r="F41" s="3">
        <v>28232</v>
      </c>
      <c r="G41" s="5" t="s">
        <v>111</v>
      </c>
      <c r="H41" s="3">
        <v>2699999</v>
      </c>
      <c r="I41" s="3">
        <v>0</v>
      </c>
      <c r="J41" s="5" t="s">
        <v>43</v>
      </c>
      <c r="K41" s="3">
        <v>244399999</v>
      </c>
      <c r="L41" s="3">
        <v>52234372</v>
      </c>
      <c r="M41" s="5" t="s">
        <v>80</v>
      </c>
      <c r="N41" s="3">
        <v>80349999</v>
      </c>
      <c r="O41" s="3">
        <v>9419711</v>
      </c>
      <c r="P41" s="5" t="s">
        <v>79</v>
      </c>
      <c r="Q41" s="3">
        <v>80349999</v>
      </c>
      <c r="R41" s="3">
        <v>6044560</v>
      </c>
      <c r="S41" s="5" t="s">
        <v>71</v>
      </c>
      <c r="T41" s="3">
        <v>9049999</v>
      </c>
      <c r="U41" s="3">
        <v>215701</v>
      </c>
      <c r="V41" s="5" t="s">
        <v>111</v>
      </c>
      <c r="W41" s="3">
        <v>1250000</v>
      </c>
      <c r="X41" s="3">
        <v>300510</v>
      </c>
      <c r="Y41" s="5" t="s">
        <v>165</v>
      </c>
      <c r="Z41" s="3">
        <v>1800000</v>
      </c>
      <c r="AA41" s="3">
        <v>312397</v>
      </c>
      <c r="AB41" s="5" t="s">
        <v>136</v>
      </c>
      <c r="AC41" s="3">
        <v>600000</v>
      </c>
      <c r="AD41" s="3">
        <v>50854</v>
      </c>
      <c r="AE41" s="5" t="s">
        <v>71</v>
      </c>
      <c r="AF41" s="3"/>
      <c r="AG41" s="3"/>
      <c r="AH41" s="3"/>
      <c r="AI41" s="3">
        <v>0</v>
      </c>
      <c r="AJ41" s="3">
        <v>1391075</v>
      </c>
      <c r="AK41" s="5" t="s">
        <v>43</v>
      </c>
      <c r="AL41" s="3">
        <v>1740000</v>
      </c>
      <c r="AM41" s="3">
        <v>255828</v>
      </c>
      <c r="AN41" s="5" t="s">
        <v>60</v>
      </c>
      <c r="AO41" s="3"/>
      <c r="AP41" s="3"/>
      <c r="AQ41" s="3"/>
      <c r="AR41" s="3">
        <v>3550000</v>
      </c>
      <c r="AS41" s="3">
        <v>451390</v>
      </c>
      <c r="AT41" s="5" t="s">
        <v>116</v>
      </c>
      <c r="AU41" s="3">
        <v>40500000</v>
      </c>
      <c r="AV41" s="3">
        <v>10202404</v>
      </c>
      <c r="AW41" s="5" t="s">
        <v>51</v>
      </c>
      <c r="AX41" s="3">
        <v>0</v>
      </c>
      <c r="AY41" s="3">
        <v>2551745</v>
      </c>
      <c r="AZ41" s="5" t="s">
        <v>43</v>
      </c>
      <c r="BA41" s="3"/>
      <c r="BB41" s="3"/>
      <c r="BC41" s="3"/>
      <c r="BD41" s="3">
        <v>0</v>
      </c>
      <c r="BE41" s="3">
        <v>0</v>
      </c>
      <c r="BF41" s="5" t="s">
        <v>43</v>
      </c>
      <c r="BG41" s="3">
        <v>0</v>
      </c>
      <c r="BH41" s="3">
        <v>147435</v>
      </c>
      <c r="BI41" s="5" t="s">
        <v>43</v>
      </c>
      <c r="BJ41" s="3">
        <v>0</v>
      </c>
      <c r="BK41" s="3">
        <v>0</v>
      </c>
      <c r="BL41" s="5" t="s">
        <v>43</v>
      </c>
      <c r="BM41" s="3">
        <v>1690000</v>
      </c>
      <c r="BN41" s="3">
        <v>363200</v>
      </c>
      <c r="BO41" s="5" t="s">
        <v>80</v>
      </c>
      <c r="BP41" s="3">
        <v>330100000</v>
      </c>
      <c r="BQ41" s="3" t="str">
        <f>(F41+I41+L41+O41+R41+U41+X41+AA41+AD41+AJ41+AM41+AS41+AV41+AY41+BE41+BH41+BK41+BN41)</f>
        <v>0</v>
      </c>
      <c r="BR41" s="3" t="str">
        <f>IFERROR(BQ41*100/BP41,0)</f>
        <v>0</v>
      </c>
      <c r="BT41" s="4" t="s">
        <v>170</v>
      </c>
      <c r="BU41" s="4" t="str">
        <f>SUM(BU38:BU40)</f>
        <v>0</v>
      </c>
      <c r="BV41" s="4" t="str">
        <f>SUM(BV38:BV40)</f>
        <v>0</v>
      </c>
      <c r="BW41" s="4" t="str">
        <f>SUM(BW38:BW40)</f>
        <v>0</v>
      </c>
      <c r="BX41" s="4" t="str">
        <f>SUM(BX38:BX40)</f>
        <v>0</v>
      </c>
      <c r="BY41" s="4" t="str">
        <f>SUM(BY38:BY40)</f>
        <v>0</v>
      </c>
      <c r="BZ41" s="4" t="str">
        <f>SUM(BZ38:BZ40)</f>
        <v>0</v>
      </c>
      <c r="CA41" s="4" t="str">
        <f>SUM(CA38:CA40)</f>
        <v>0</v>
      </c>
      <c r="CB41" s="4" t="str">
        <f>SUM(CB38:CB40)</f>
        <v>0</v>
      </c>
      <c r="CC41" s="4" t="str">
        <f>SUM(CC38:CC40)</f>
        <v>0</v>
      </c>
      <c r="CD41" s="4" t="str">
        <f>SUM(CD38:CD40)</f>
        <v>0</v>
      </c>
      <c r="CE41" s="4" t="str">
        <f>SUM(CE38:CE40)</f>
        <v>0</v>
      </c>
      <c r="CF41" s="4" t="str">
        <f>SUM(CF38:CF40)</f>
        <v>0</v>
      </c>
      <c r="CG41" s="4" t="str">
        <f>SUM(CG38:CG40)</f>
        <v>0</v>
      </c>
      <c r="CH41" s="4" t="str">
        <f>IFERROR(CE41*100/BP41,0)</f>
        <v>0</v>
      </c>
    </row>
    <row r="43" spans="1:86">
      <c r="A43" s="4" t="s">
        <v>171</v>
      </c>
      <c r="B43" s="2" t="s">
        <v>172</v>
      </c>
      <c r="C43" t="s">
        <v>173</v>
      </c>
      <c r="D43">
        <v>191700000</v>
      </c>
      <c r="E43">
        <v>2799535</v>
      </c>
      <c r="F43">
        <v>7910793</v>
      </c>
      <c r="G43" s="2" t="s">
        <v>174</v>
      </c>
      <c r="H43">
        <v>1091596</v>
      </c>
      <c r="I43">
        <v>378087</v>
      </c>
      <c r="J43" s="2" t="s">
        <v>87</v>
      </c>
      <c r="K43">
        <v>27215643</v>
      </c>
      <c r="L43">
        <v>2394372</v>
      </c>
      <c r="M43" s="2" t="s">
        <v>74</v>
      </c>
      <c r="N43">
        <v>6534724</v>
      </c>
      <c r="O43">
        <v>991124</v>
      </c>
      <c r="P43" s="2" t="s">
        <v>60</v>
      </c>
      <c r="Q43">
        <v>72646831</v>
      </c>
      <c r="R43">
        <v>22994512</v>
      </c>
      <c r="S43" s="2" t="s">
        <v>57</v>
      </c>
      <c r="T43">
        <v>4604010</v>
      </c>
      <c r="U43">
        <v>601611</v>
      </c>
      <c r="V43" s="2" t="s">
        <v>116</v>
      </c>
      <c r="W43">
        <v>1300000</v>
      </c>
      <c r="X43">
        <v>364830</v>
      </c>
      <c r="Y43" s="2" t="s">
        <v>76</v>
      </c>
      <c r="Z43">
        <v>3500000</v>
      </c>
      <c r="AA43">
        <v>893703</v>
      </c>
      <c r="AB43" s="2" t="s">
        <v>124</v>
      </c>
      <c r="AC43">
        <v>1300000</v>
      </c>
      <c r="AD43">
        <v>90589</v>
      </c>
      <c r="AE43" s="2" t="s">
        <v>70</v>
      </c>
      <c r="AI43">
        <v>0</v>
      </c>
      <c r="AJ43">
        <v>492662</v>
      </c>
      <c r="AK43" s="2" t="s">
        <v>43</v>
      </c>
      <c r="AL43">
        <v>21600000</v>
      </c>
      <c r="AM43">
        <v>6078174</v>
      </c>
      <c r="AN43" s="2" t="s">
        <v>76</v>
      </c>
      <c r="AR43">
        <v>22500000</v>
      </c>
      <c r="AS43">
        <v>8404986</v>
      </c>
      <c r="AT43" s="2" t="s">
        <v>94</v>
      </c>
      <c r="AU43">
        <v>10300000</v>
      </c>
      <c r="AV43">
        <v>2479823</v>
      </c>
      <c r="AW43" s="2" t="s">
        <v>165</v>
      </c>
      <c r="AX43">
        <v>0</v>
      </c>
      <c r="AY43">
        <v>3057220</v>
      </c>
      <c r="AZ43" s="2" t="s">
        <v>43</v>
      </c>
      <c r="BD43">
        <v>0</v>
      </c>
      <c r="BE43">
        <v>0</v>
      </c>
      <c r="BF43" s="2" t="s">
        <v>43</v>
      </c>
      <c r="BG43">
        <v>0</v>
      </c>
      <c r="BH43">
        <v>117778</v>
      </c>
      <c r="BI43" s="2" t="s">
        <v>43</v>
      </c>
      <c r="BJ43">
        <v>0</v>
      </c>
      <c r="BK43">
        <v>0</v>
      </c>
      <c r="BL43" s="2" t="s">
        <v>43</v>
      </c>
      <c r="BM43">
        <v>17900000</v>
      </c>
      <c r="BN43">
        <v>4948521</v>
      </c>
      <c r="BO43" s="2" t="s">
        <v>76</v>
      </c>
      <c r="BP43">
        <v>191700000</v>
      </c>
      <c r="BQ43" t="str">
        <f>(F43+I43+L43+O43+R43+U43+X43+AA43+AD43+AJ43+AM43+AS43+AV43+AY43+BE43+BH43+BK43+BN43)</f>
        <v>0</v>
      </c>
      <c r="BR43" s="2" t="str">
        <f>IFERROR(BQ43*100/BP43,0)</f>
        <v>0</v>
      </c>
      <c r="BU43">
        <v>51276088</v>
      </c>
      <c r="BV43">
        <v>14067793</v>
      </c>
      <c r="BW43">
        <v>0</v>
      </c>
      <c r="BX43">
        <v>-3145096</v>
      </c>
      <c r="BY43">
        <v>0</v>
      </c>
      <c r="BZ43">
        <v>0</v>
      </c>
      <c r="CA43">
        <v>0</v>
      </c>
      <c r="CB43">
        <v>0</v>
      </c>
      <c r="CC43" t="str">
        <f>(BU43+BV43+BW43+BX43+BY43+BZ43+CA43+CB43)</f>
        <v>0</v>
      </c>
      <c r="CD43">
        <v>0</v>
      </c>
      <c r="CE43" t="str">
        <f>(BU43+BV43+BW43+BX43+BY43+BZ43+CA43+CB43)-CD43</f>
        <v>0</v>
      </c>
      <c r="CF43" t="str">
        <f>(BQ43-BP43)</f>
        <v>0</v>
      </c>
      <c r="CG43" t="str">
        <f>CE43-BW43+BZ43</f>
        <v>0</v>
      </c>
      <c r="CH43" t="str">
        <f>IFERROR(CE43*100/BP43,0)</f>
        <v>0</v>
      </c>
    </row>
    <row r="44" spans="1:86">
      <c r="A44" s="3"/>
      <c r="B44" s="2" t="s">
        <v>175</v>
      </c>
      <c r="C44" t="s">
        <v>176</v>
      </c>
      <c r="D44">
        <v>267300000</v>
      </c>
      <c r="E44">
        <v>2628110</v>
      </c>
      <c r="F44">
        <v>396124</v>
      </c>
      <c r="G44" s="2" t="s">
        <v>60</v>
      </c>
      <c r="H44">
        <v>1024753</v>
      </c>
      <c r="I44">
        <v>477116</v>
      </c>
      <c r="J44" s="2" t="s">
        <v>177</v>
      </c>
      <c r="K44">
        <v>25549134</v>
      </c>
      <c r="L44">
        <v>8228323</v>
      </c>
      <c r="M44" s="2" t="s">
        <v>57</v>
      </c>
      <c r="N44">
        <v>6134580</v>
      </c>
      <c r="O44">
        <v>957371</v>
      </c>
      <c r="P44" s="2" t="s">
        <v>66</v>
      </c>
      <c r="Q44">
        <v>68198413</v>
      </c>
      <c r="R44">
        <v>29147472</v>
      </c>
      <c r="S44" s="2" t="s">
        <v>155</v>
      </c>
      <c r="T44">
        <v>4322091</v>
      </c>
      <c r="U44">
        <v>831596</v>
      </c>
      <c r="V44" s="2" t="s">
        <v>93</v>
      </c>
      <c r="W44">
        <v>4500000</v>
      </c>
      <c r="X44">
        <v>1585862</v>
      </c>
      <c r="Y44" s="2" t="s">
        <v>87</v>
      </c>
      <c r="Z44">
        <v>5900000</v>
      </c>
      <c r="AA44">
        <v>1280576</v>
      </c>
      <c r="AB44" s="2" t="s">
        <v>102</v>
      </c>
      <c r="AC44">
        <v>1300000</v>
      </c>
      <c r="AD44">
        <v>181177</v>
      </c>
      <c r="AE44" s="2" t="s">
        <v>65</v>
      </c>
      <c r="AI44">
        <v>0</v>
      </c>
      <c r="AJ44">
        <v>762895</v>
      </c>
      <c r="AK44" s="2" t="s">
        <v>43</v>
      </c>
      <c r="AL44">
        <v>27900000</v>
      </c>
      <c r="AM44">
        <v>11109427</v>
      </c>
      <c r="AN44" s="2" t="s">
        <v>128</v>
      </c>
      <c r="AR44">
        <v>35300000</v>
      </c>
      <c r="AS44">
        <v>6784052</v>
      </c>
      <c r="AT44" s="2" t="s">
        <v>93</v>
      </c>
      <c r="AU44">
        <v>14900000</v>
      </c>
      <c r="AV44">
        <v>2406137</v>
      </c>
      <c r="AW44" s="2" t="s">
        <v>66</v>
      </c>
      <c r="AX44">
        <v>0</v>
      </c>
      <c r="AY44">
        <v>10244075</v>
      </c>
      <c r="AZ44" s="2" t="s">
        <v>43</v>
      </c>
      <c r="BD44">
        <v>0</v>
      </c>
      <c r="BE44">
        <v>0</v>
      </c>
      <c r="BF44" s="2" t="s">
        <v>43</v>
      </c>
      <c r="BG44">
        <v>0</v>
      </c>
      <c r="BH44">
        <v>278199</v>
      </c>
      <c r="BI44" s="2" t="s">
        <v>43</v>
      </c>
      <c r="BJ44">
        <v>0</v>
      </c>
      <c r="BK44">
        <v>0</v>
      </c>
      <c r="BL44" s="2" t="s">
        <v>43</v>
      </c>
      <c r="BM44">
        <v>23900000</v>
      </c>
      <c r="BN44">
        <v>5588404</v>
      </c>
      <c r="BO44" s="2" t="s">
        <v>103</v>
      </c>
      <c r="BP44">
        <v>267300000</v>
      </c>
      <c r="BQ44" t="str">
        <f>(F44+I44+L44+O44+R44+U44+X44+AA44+AD44+AJ44+AM44+AS44+AV44+AY44+BE44+BH44+BK44+BN44)</f>
        <v>0</v>
      </c>
      <c r="BR44" s="2" t="str">
        <f>IFERROR(BQ44*100/BP44,0)</f>
        <v>0</v>
      </c>
      <c r="BU44">
        <v>57518406</v>
      </c>
      <c r="BV44">
        <v>24784707</v>
      </c>
      <c r="BW44">
        <v>0</v>
      </c>
      <c r="BX44">
        <v>-1062422</v>
      </c>
      <c r="BY44">
        <v>0</v>
      </c>
      <c r="BZ44">
        <v>0</v>
      </c>
      <c r="CA44">
        <v>0</v>
      </c>
      <c r="CB44">
        <v>0</v>
      </c>
      <c r="CC44" t="str">
        <f>(BU44+BV44+BW44+BX44+BY44+BZ44+CA44+CB44)</f>
        <v>0</v>
      </c>
      <c r="CD44">
        <v>0</v>
      </c>
      <c r="CE44" t="str">
        <f>(BU44+BV44+BW44+BX44+BY44+BZ44+CA44+CB44)-CD44</f>
        <v>0</v>
      </c>
      <c r="CF44" t="str">
        <f>(BQ44-BP44)</f>
        <v>0</v>
      </c>
      <c r="CG44" t="str">
        <f>CE44-BW44+BZ44</f>
        <v>0</v>
      </c>
      <c r="CH44" t="str">
        <f>IFERROR(CE44*100/BP44,0)</f>
        <v>0</v>
      </c>
    </row>
    <row r="45" spans="1:86">
      <c r="A45" s="3"/>
      <c r="B45" s="2" t="s">
        <v>178</v>
      </c>
      <c r="C45" t="s">
        <v>179</v>
      </c>
      <c r="D45">
        <v>218900000</v>
      </c>
      <c r="E45">
        <v>2675591</v>
      </c>
      <c r="F45">
        <v>567382</v>
      </c>
      <c r="G45" s="2" t="s">
        <v>80</v>
      </c>
      <c r="H45">
        <v>1043267</v>
      </c>
      <c r="I45">
        <v>953885</v>
      </c>
      <c r="J45" s="2" t="s">
        <v>180</v>
      </c>
      <c r="K45">
        <v>26010721</v>
      </c>
      <c r="L45">
        <v>8326319</v>
      </c>
      <c r="M45" s="2" t="s">
        <v>57</v>
      </c>
      <c r="N45">
        <v>6245412</v>
      </c>
      <c r="O45">
        <v>3194938</v>
      </c>
      <c r="P45" s="2" t="s">
        <v>181</v>
      </c>
      <c r="Q45">
        <v>69430529</v>
      </c>
      <c r="R45">
        <v>14474472</v>
      </c>
      <c r="S45" s="2" t="s">
        <v>80</v>
      </c>
      <c r="T45">
        <v>4400176</v>
      </c>
      <c r="U45">
        <v>5738337</v>
      </c>
      <c r="V45" s="2" t="s">
        <v>182</v>
      </c>
      <c r="W45">
        <v>2200000</v>
      </c>
      <c r="X45">
        <v>678906</v>
      </c>
      <c r="Y45" s="2" t="s">
        <v>183</v>
      </c>
      <c r="Z45">
        <v>3200000</v>
      </c>
      <c r="AA45">
        <v>973164</v>
      </c>
      <c r="AB45" s="2" t="s">
        <v>98</v>
      </c>
      <c r="AC45">
        <v>1300000</v>
      </c>
      <c r="AD45">
        <v>276420</v>
      </c>
      <c r="AE45" s="2" t="s">
        <v>80</v>
      </c>
      <c r="AI45">
        <v>0</v>
      </c>
      <c r="AJ45">
        <v>2381417</v>
      </c>
      <c r="AK45" s="2" t="s">
        <v>43</v>
      </c>
      <c r="AL45">
        <v>18900000</v>
      </c>
      <c r="AM45">
        <v>7816204</v>
      </c>
      <c r="AN45" s="2" t="s">
        <v>108</v>
      </c>
      <c r="AR45">
        <v>18900000</v>
      </c>
      <c r="AS45">
        <v>5433345</v>
      </c>
      <c r="AT45" s="2" t="s">
        <v>99</v>
      </c>
      <c r="AU45">
        <v>24900000</v>
      </c>
      <c r="AV45">
        <v>8828616</v>
      </c>
      <c r="AW45" s="2" t="s">
        <v>87</v>
      </c>
      <c r="AX45">
        <v>0</v>
      </c>
      <c r="AY45">
        <v>4605683</v>
      </c>
      <c r="AZ45" s="2" t="s">
        <v>43</v>
      </c>
      <c r="BD45">
        <v>0</v>
      </c>
      <c r="BE45">
        <v>0</v>
      </c>
      <c r="BF45" s="2" t="s">
        <v>43</v>
      </c>
      <c r="BG45">
        <v>0</v>
      </c>
      <c r="BH45">
        <v>447138</v>
      </c>
      <c r="BI45" s="2" t="s">
        <v>43</v>
      </c>
      <c r="BJ45">
        <v>0</v>
      </c>
      <c r="BK45">
        <v>0</v>
      </c>
      <c r="BL45" s="2" t="s">
        <v>43</v>
      </c>
      <c r="BM45">
        <v>15900000</v>
      </c>
      <c r="BN45">
        <v>3069970</v>
      </c>
      <c r="BO45" s="2" t="s">
        <v>93</v>
      </c>
      <c r="BP45">
        <v>218900000</v>
      </c>
      <c r="BQ45" t="str">
        <f>(F45+I45+L45+O45+R45+U45+X45+AA45+AD45+AJ45+AM45+AS45+AV45+AY45+BE45+BH45+BK45+BN45)</f>
        <v>0</v>
      </c>
      <c r="BR45" s="2" t="str">
        <f>IFERROR(BQ45*100/BP45,0)</f>
        <v>0</v>
      </c>
      <c r="BU45">
        <v>68475941</v>
      </c>
      <c r="BV45">
        <v>0</v>
      </c>
      <c r="BW45">
        <v>0</v>
      </c>
      <c r="BX45">
        <v>-784745</v>
      </c>
      <c r="BY45">
        <v>0</v>
      </c>
      <c r="BZ45">
        <v>0</v>
      </c>
      <c r="CA45">
        <v>0</v>
      </c>
      <c r="CB45">
        <v>0</v>
      </c>
      <c r="CC45" t="str">
        <f>(BU45+BV45+BW45+BX45+BY45+BZ45+CA45+CB45)</f>
        <v>0</v>
      </c>
      <c r="CD45">
        <v>0</v>
      </c>
      <c r="CE45" t="str">
        <f>(BU45+BV45+BW45+BX45+BY45+BZ45+CA45+CB45)-CD45</f>
        <v>0</v>
      </c>
      <c r="CF45" t="str">
        <f>(BQ45-BP45)</f>
        <v>0</v>
      </c>
      <c r="CG45" t="str">
        <f>CE45-BW45+BZ45</f>
        <v>0</v>
      </c>
      <c r="CH45" t="str">
        <f>IFERROR(CE45*100/BP45,0)</f>
        <v>0</v>
      </c>
    </row>
    <row r="46" spans="1:86">
      <c r="A46" s="3"/>
      <c r="B46" s="2" t="s">
        <v>184</v>
      </c>
      <c r="C46" t="s">
        <v>185</v>
      </c>
      <c r="D46">
        <v>175800000</v>
      </c>
      <c r="E46">
        <v>2137883</v>
      </c>
      <c r="F46">
        <v>734269</v>
      </c>
      <c r="G46" s="2" t="s">
        <v>92</v>
      </c>
      <c r="H46">
        <v>833604</v>
      </c>
      <c r="I46">
        <v>329037</v>
      </c>
      <c r="J46" s="2" t="s">
        <v>81</v>
      </c>
      <c r="K46">
        <v>20783399</v>
      </c>
      <c r="L46">
        <v>6809277</v>
      </c>
      <c r="M46" s="2" t="s">
        <v>61</v>
      </c>
      <c r="N46">
        <v>4990284</v>
      </c>
      <c r="O46">
        <v>2888463</v>
      </c>
      <c r="P46" s="2" t="s">
        <v>186</v>
      </c>
      <c r="Q46">
        <v>55477217</v>
      </c>
      <c r="R46">
        <v>22346837</v>
      </c>
      <c r="S46" s="2" t="s">
        <v>128</v>
      </c>
      <c r="T46">
        <v>3515882</v>
      </c>
      <c r="U46">
        <v>1454358</v>
      </c>
      <c r="V46" s="2" t="s">
        <v>108</v>
      </c>
      <c r="W46">
        <v>3900000</v>
      </c>
      <c r="X46">
        <v>1272079</v>
      </c>
      <c r="Y46" s="2" t="s">
        <v>61</v>
      </c>
      <c r="Z46">
        <v>4900000</v>
      </c>
      <c r="AA46">
        <v>1607677</v>
      </c>
      <c r="AB46" s="2" t="s">
        <v>61</v>
      </c>
      <c r="AC46">
        <v>550000</v>
      </c>
      <c r="AD46">
        <v>58243</v>
      </c>
      <c r="AE46" s="2" t="s">
        <v>53</v>
      </c>
      <c r="AI46">
        <v>0</v>
      </c>
      <c r="AJ46">
        <v>1613483</v>
      </c>
      <c r="AK46" s="2" t="s">
        <v>43</v>
      </c>
      <c r="AL46">
        <v>7900000</v>
      </c>
      <c r="AM46">
        <v>3803404</v>
      </c>
      <c r="AN46" s="2" t="s">
        <v>123</v>
      </c>
      <c r="AR46">
        <v>10900000</v>
      </c>
      <c r="AS46">
        <v>2915500</v>
      </c>
      <c r="AT46" s="2" t="s">
        <v>135</v>
      </c>
      <c r="AU46">
        <v>16300000</v>
      </c>
      <c r="AV46">
        <v>1962303</v>
      </c>
      <c r="AW46" s="2" t="s">
        <v>79</v>
      </c>
      <c r="AX46">
        <v>0</v>
      </c>
      <c r="AY46">
        <v>11690186</v>
      </c>
      <c r="AZ46" s="2" t="s">
        <v>43</v>
      </c>
      <c r="BD46">
        <v>0</v>
      </c>
      <c r="BE46">
        <v>0</v>
      </c>
      <c r="BF46" s="2" t="s">
        <v>43</v>
      </c>
      <c r="BG46">
        <v>0</v>
      </c>
      <c r="BH46">
        <v>0</v>
      </c>
      <c r="BI46" s="2" t="s">
        <v>43</v>
      </c>
      <c r="BJ46">
        <v>0</v>
      </c>
      <c r="BK46">
        <v>0</v>
      </c>
      <c r="BL46" s="2" t="s">
        <v>43</v>
      </c>
      <c r="BM46">
        <v>4900000</v>
      </c>
      <c r="BN46">
        <v>2667264</v>
      </c>
      <c r="BO46" s="2" t="s">
        <v>158</v>
      </c>
      <c r="BP46">
        <v>175800000</v>
      </c>
      <c r="BQ46" t="str">
        <f>(F46+I46+L46+O46+R46+U46+X46+AA46+AD46+AJ46+AM46+AS46+AV46+AY46+BE46+BH46+BK46+BN46)</f>
        <v>0</v>
      </c>
      <c r="BR46" s="2" t="str">
        <f>IFERROR(BQ46*100/BP46,0)</f>
        <v>0</v>
      </c>
      <c r="BU46">
        <v>62750290</v>
      </c>
      <c r="BV46">
        <v>0</v>
      </c>
      <c r="BW46">
        <v>0</v>
      </c>
      <c r="BX46">
        <v>-597910</v>
      </c>
      <c r="BY46">
        <v>0</v>
      </c>
      <c r="BZ46">
        <v>0</v>
      </c>
      <c r="CA46">
        <v>0</v>
      </c>
      <c r="CB46">
        <v>0</v>
      </c>
      <c r="CC46" t="str">
        <f>(BU46+BV46+BW46+BX46+BY46+BZ46+CA46+CB46)</f>
        <v>0</v>
      </c>
      <c r="CD46">
        <v>0</v>
      </c>
      <c r="CE46" t="str">
        <f>(BU46+BV46+BW46+BX46+BY46+BZ46+CA46+CB46)-CD46</f>
        <v>0</v>
      </c>
      <c r="CF46" t="str">
        <f>(BQ46-BP46)</f>
        <v>0</v>
      </c>
      <c r="CG46" t="str">
        <f>CE46-BW46+BZ46</f>
        <v>0</v>
      </c>
      <c r="CH46" t="str">
        <f>IFERROR(CE46*100/BP46,0)</f>
        <v>0</v>
      </c>
    </row>
    <row r="47" spans="1:86">
      <c r="A47" s="3"/>
      <c r="B47" s="2" t="s">
        <v>187</v>
      </c>
      <c r="C47" t="s">
        <v>188</v>
      </c>
      <c r="D47">
        <v>151900000</v>
      </c>
      <c r="E47">
        <v>1848680</v>
      </c>
      <c r="F47">
        <v>768923</v>
      </c>
      <c r="G47" s="2" t="s">
        <v>151</v>
      </c>
      <c r="H47">
        <v>720838</v>
      </c>
      <c r="I47">
        <v>199641</v>
      </c>
      <c r="J47" s="2" t="s">
        <v>76</v>
      </c>
      <c r="K47">
        <v>17971915</v>
      </c>
      <c r="L47">
        <v>20092632</v>
      </c>
      <c r="M47" s="2" t="s">
        <v>189</v>
      </c>
      <c r="N47">
        <v>4315221</v>
      </c>
      <c r="O47">
        <v>1996101</v>
      </c>
      <c r="P47" s="2" t="s">
        <v>160</v>
      </c>
      <c r="Q47">
        <v>47972511</v>
      </c>
      <c r="R47">
        <v>10877114</v>
      </c>
      <c r="S47" s="2" t="s">
        <v>103</v>
      </c>
      <c r="T47">
        <v>3040269</v>
      </c>
      <c r="U47">
        <v>395342</v>
      </c>
      <c r="V47" s="2" t="s">
        <v>116</v>
      </c>
      <c r="W47">
        <v>990000</v>
      </c>
      <c r="X47">
        <v>411827</v>
      </c>
      <c r="Y47" s="2" t="s">
        <v>151</v>
      </c>
      <c r="Z47">
        <v>1700000</v>
      </c>
      <c r="AA47">
        <v>742294</v>
      </c>
      <c r="AB47" s="2" t="s">
        <v>58</v>
      </c>
      <c r="AC47">
        <v>400000</v>
      </c>
      <c r="AD47">
        <v>95884</v>
      </c>
      <c r="AE47" s="2" t="s">
        <v>165</v>
      </c>
      <c r="AI47">
        <v>0</v>
      </c>
      <c r="AJ47">
        <v>889304</v>
      </c>
      <c r="AK47" s="2" t="s">
        <v>43</v>
      </c>
      <c r="AL47">
        <v>5700000</v>
      </c>
      <c r="AM47">
        <v>1449730</v>
      </c>
      <c r="AN47" s="2" t="s">
        <v>51</v>
      </c>
      <c r="AR47">
        <v>5200000</v>
      </c>
      <c r="AS47">
        <v>1384513</v>
      </c>
      <c r="AT47" s="2" t="s">
        <v>135</v>
      </c>
      <c r="AU47">
        <v>10900000</v>
      </c>
      <c r="AV47">
        <v>1955256</v>
      </c>
      <c r="AW47" s="2" t="s">
        <v>120</v>
      </c>
      <c r="AX47">
        <v>0</v>
      </c>
      <c r="AY47">
        <v>2499495</v>
      </c>
      <c r="AZ47" s="2" t="s">
        <v>43</v>
      </c>
      <c r="BD47">
        <v>0</v>
      </c>
      <c r="BE47">
        <v>23031</v>
      </c>
      <c r="BF47" s="2" t="s">
        <v>43</v>
      </c>
      <c r="BG47">
        <v>0</v>
      </c>
      <c r="BH47">
        <v>0</v>
      </c>
      <c r="BI47" s="2" t="s">
        <v>43</v>
      </c>
      <c r="BJ47">
        <v>0</v>
      </c>
      <c r="BK47">
        <v>0</v>
      </c>
      <c r="BL47" s="2" t="s">
        <v>43</v>
      </c>
      <c r="BM47">
        <v>4900000</v>
      </c>
      <c r="BN47">
        <v>899162</v>
      </c>
      <c r="BO47" s="2" t="s">
        <v>120</v>
      </c>
      <c r="BP47">
        <v>151900000</v>
      </c>
      <c r="BQ47" t="str">
        <f>(F47+I47+L47+O47+R47+U47+X47+AA47+AD47+AJ47+AM47+AS47+AV47+AY47+BE47+BH47+BK47+BN47)</f>
        <v>0</v>
      </c>
      <c r="BR47" s="2" t="str">
        <f>IFERROR(BQ47*100/BP47,0)</f>
        <v>0</v>
      </c>
      <c r="BU47">
        <v>46625088</v>
      </c>
      <c r="BV47">
        <v>0</v>
      </c>
      <c r="BW47">
        <v>0</v>
      </c>
      <c r="BX47">
        <v>-1967870</v>
      </c>
      <c r="BY47">
        <v>0</v>
      </c>
      <c r="BZ47">
        <v>0</v>
      </c>
      <c r="CA47">
        <v>0</v>
      </c>
      <c r="CB47">
        <v>0</v>
      </c>
      <c r="CC47" t="str">
        <f>(BU47+BV47+BW47+BX47+BY47+BZ47+CA47+CB47)</f>
        <v>0</v>
      </c>
      <c r="CD47">
        <v>0</v>
      </c>
      <c r="CE47" t="str">
        <f>(BU47+BV47+BW47+BX47+BY47+BZ47+CA47+CB47)-CD47</f>
        <v>0</v>
      </c>
      <c r="CF47" t="str">
        <f>(BQ47-BP47)</f>
        <v>0</v>
      </c>
      <c r="CG47" t="str">
        <f>CE47-BW47+BZ47</f>
        <v>0</v>
      </c>
      <c r="CH47" t="str">
        <f>IFERROR(CE47*100/BP47,0)</f>
        <v>0</v>
      </c>
    </row>
    <row r="48" spans="1:86">
      <c r="A48" s="3"/>
      <c r="B48" s="2" t="s">
        <v>190</v>
      </c>
      <c r="C48" t="s">
        <v>191</v>
      </c>
      <c r="D48">
        <v>230800000</v>
      </c>
      <c r="E48">
        <v>2584945</v>
      </c>
      <c r="F48">
        <v>36954</v>
      </c>
      <c r="G48" s="2" t="s">
        <v>59</v>
      </c>
      <c r="H48">
        <v>1007923</v>
      </c>
      <c r="I48">
        <v>18907</v>
      </c>
      <c r="J48" s="2" t="s">
        <v>111</v>
      </c>
      <c r="K48">
        <v>25129510</v>
      </c>
      <c r="L48">
        <v>25390844</v>
      </c>
      <c r="M48" s="2" t="s">
        <v>127</v>
      </c>
      <c r="N48">
        <v>6033825</v>
      </c>
      <c r="O48">
        <v>1815345</v>
      </c>
      <c r="P48" s="2" t="s">
        <v>98</v>
      </c>
      <c r="Q48">
        <v>67078308</v>
      </c>
      <c r="R48">
        <v>12622548</v>
      </c>
      <c r="S48" s="2" t="s">
        <v>93</v>
      </c>
      <c r="T48">
        <v>4251104</v>
      </c>
      <c r="U48">
        <v>142697</v>
      </c>
      <c r="V48" s="2" t="s">
        <v>52</v>
      </c>
      <c r="W48">
        <v>2200000</v>
      </c>
      <c r="X48">
        <v>798701</v>
      </c>
      <c r="Y48" s="2" t="s">
        <v>157</v>
      </c>
      <c r="Z48">
        <v>3500000</v>
      </c>
      <c r="AA48">
        <v>368305</v>
      </c>
      <c r="AB48" s="2" t="s">
        <v>53</v>
      </c>
      <c r="AC48">
        <v>1200000</v>
      </c>
      <c r="AD48">
        <v>461805</v>
      </c>
      <c r="AE48" s="2" t="s">
        <v>192</v>
      </c>
      <c r="AI48">
        <v>0</v>
      </c>
      <c r="AJ48">
        <v>1187166</v>
      </c>
      <c r="AK48" s="2" t="s">
        <v>43</v>
      </c>
      <c r="AL48">
        <v>19700000</v>
      </c>
      <c r="AM48">
        <v>5113969</v>
      </c>
      <c r="AN48" s="2" t="s">
        <v>124</v>
      </c>
      <c r="AR48">
        <v>21900000</v>
      </c>
      <c r="AS48">
        <v>4680527</v>
      </c>
      <c r="AT48" s="2" t="s">
        <v>80</v>
      </c>
      <c r="AU48">
        <v>11700000</v>
      </c>
      <c r="AV48">
        <v>1741956</v>
      </c>
      <c r="AW48" s="2" t="s">
        <v>60</v>
      </c>
      <c r="AX48">
        <v>0</v>
      </c>
      <c r="AY48">
        <v>4309153</v>
      </c>
      <c r="AZ48" s="2" t="s">
        <v>43</v>
      </c>
      <c r="BD48">
        <v>0</v>
      </c>
      <c r="BE48">
        <v>0</v>
      </c>
      <c r="BF48" s="2" t="s">
        <v>43</v>
      </c>
      <c r="BG48">
        <v>0</v>
      </c>
      <c r="BH48">
        <v>361310</v>
      </c>
      <c r="BI48" s="2" t="s">
        <v>43</v>
      </c>
      <c r="BJ48">
        <v>0</v>
      </c>
      <c r="BK48">
        <v>7118</v>
      </c>
      <c r="BL48" s="2" t="s">
        <v>43</v>
      </c>
      <c r="BM48">
        <v>22600000</v>
      </c>
      <c r="BN48">
        <v>3069199</v>
      </c>
      <c r="BO48" s="2" t="s">
        <v>65</v>
      </c>
      <c r="BP48">
        <v>230800000</v>
      </c>
      <c r="BQ48" t="str">
        <f>(F48+I48+L48+O48+R48+U48+X48+AA48+AD48+AJ48+AM48+AS48+AV48+AY48+BE48+BH48+BK48+BN48)</f>
        <v>0</v>
      </c>
      <c r="BR48" s="2" t="str">
        <f>IFERROR(BQ48*100/BP48,0)</f>
        <v>0</v>
      </c>
      <c r="BU48">
        <v>29816694</v>
      </c>
      <c r="BV48">
        <v>33186684</v>
      </c>
      <c r="BW48">
        <v>0</v>
      </c>
      <c r="BX48">
        <v>0</v>
      </c>
      <c r="BY48">
        <v>-426724</v>
      </c>
      <c r="BZ48">
        <v>0</v>
      </c>
      <c r="CA48">
        <v>0</v>
      </c>
      <c r="CB48">
        <v>0</v>
      </c>
      <c r="CC48" t="str">
        <f>(BU48+BV48+BW48+BX48+BY48+BZ48+CA48+CB48)</f>
        <v>0</v>
      </c>
      <c r="CD48">
        <v>0</v>
      </c>
      <c r="CE48" t="str">
        <f>(BU48+BV48+BW48+BX48+BY48+BZ48+CA48+CB48)-CD48</f>
        <v>0</v>
      </c>
      <c r="CF48" t="str">
        <f>(BQ48-BP48)</f>
        <v>0</v>
      </c>
      <c r="CG48" t="str">
        <f>CE48-BW48+BZ48</f>
        <v>0</v>
      </c>
      <c r="CH48" t="str">
        <f>IFERROR(CE48*100/BP48,0)</f>
        <v>0</v>
      </c>
    </row>
    <row r="49" spans="1:86">
      <c r="A49" s="3"/>
      <c r="B49" s="2" t="s">
        <v>193</v>
      </c>
      <c r="C49" t="s">
        <v>194</v>
      </c>
      <c r="D49">
        <v>0</v>
      </c>
      <c r="BP49">
        <v>0</v>
      </c>
      <c r="BR49" s="2" t="s">
        <v>43</v>
      </c>
      <c r="BU49"/>
      <c r="BV49"/>
      <c r="BW49"/>
      <c r="BX49"/>
      <c r="BY49"/>
      <c r="BZ49"/>
      <c r="CA49"/>
      <c r="CB49"/>
      <c r="CC49" t="str">
        <f>(BU49+BV49+BW49+BX49+BY49+BZ49+CA49+CB49)</f>
        <v>0</v>
      </c>
      <c r="CD49"/>
      <c r="CE49" t="str">
        <f>(BU49+BV49+BW49+BX49+BY49+BZ49+CA49+CB49)-CD49</f>
        <v>0</v>
      </c>
      <c r="CF49" t="str">
        <f>(BQ49-BP49)</f>
        <v>0</v>
      </c>
      <c r="CG49" t="str">
        <f>CE49-BW49+BZ49</f>
        <v>0</v>
      </c>
      <c r="CH49" t="str">
        <f>IFERROR(CE49*100/BP49,0)</f>
        <v>0</v>
      </c>
    </row>
    <row r="50" spans="1:86">
      <c r="A50" s="3"/>
      <c r="B50" s="2" t="s">
        <v>195</v>
      </c>
      <c r="C50" t="s">
        <v>196</v>
      </c>
      <c r="D50">
        <v>69900000</v>
      </c>
      <c r="E50">
        <v>1703770</v>
      </c>
      <c r="F50">
        <v>89899</v>
      </c>
      <c r="G50" s="2" t="s">
        <v>67</v>
      </c>
      <c r="H50">
        <v>664334</v>
      </c>
      <c r="I50">
        <v>5487</v>
      </c>
      <c r="J50" s="2" t="s">
        <v>59</v>
      </c>
      <c r="K50">
        <v>16563176</v>
      </c>
      <c r="L50">
        <v>3162828</v>
      </c>
      <c r="M50" s="2" t="s">
        <v>93</v>
      </c>
      <c r="N50">
        <v>3976970</v>
      </c>
      <c r="O50">
        <v>732144</v>
      </c>
      <c r="P50" s="2" t="s">
        <v>120</v>
      </c>
      <c r="Q50">
        <v>44212157</v>
      </c>
      <c r="R50">
        <v>14979763</v>
      </c>
      <c r="S50" s="2" t="s">
        <v>92</v>
      </c>
      <c r="T50">
        <v>2801956</v>
      </c>
      <c r="U50">
        <v>135226</v>
      </c>
      <c r="V50" s="2" t="s">
        <v>67</v>
      </c>
      <c r="W50">
        <v>800000</v>
      </c>
      <c r="X50">
        <v>559879</v>
      </c>
      <c r="Y50" s="2" t="s">
        <v>197</v>
      </c>
      <c r="Z50">
        <v>1300000</v>
      </c>
      <c r="AA50">
        <v>563359</v>
      </c>
      <c r="AB50" s="2" t="s">
        <v>155</v>
      </c>
      <c r="AC50">
        <v>400000</v>
      </c>
      <c r="AD50">
        <v>22590</v>
      </c>
      <c r="AE50" s="2" t="s">
        <v>88</v>
      </c>
      <c r="AI50">
        <v>0</v>
      </c>
      <c r="AJ50">
        <v>583241</v>
      </c>
      <c r="AK50" s="2" t="s">
        <v>43</v>
      </c>
      <c r="AL50">
        <v>6700000</v>
      </c>
      <c r="AM50">
        <v>4773124</v>
      </c>
      <c r="AN50" s="2" t="s">
        <v>198</v>
      </c>
      <c r="AR50">
        <v>8500000</v>
      </c>
      <c r="AS50">
        <v>2458624</v>
      </c>
      <c r="AT50" s="2" t="s">
        <v>99</v>
      </c>
      <c r="AU50">
        <v>5200000</v>
      </c>
      <c r="AV50">
        <v>710099</v>
      </c>
      <c r="AW50" s="2" t="s">
        <v>65</v>
      </c>
      <c r="AX50">
        <v>0</v>
      </c>
      <c r="AY50">
        <v>2111822</v>
      </c>
      <c r="AZ50" s="2" t="s">
        <v>43</v>
      </c>
      <c r="BD50">
        <v>0</v>
      </c>
      <c r="BE50">
        <v>0</v>
      </c>
      <c r="BF50" s="2" t="s">
        <v>43</v>
      </c>
      <c r="BG50">
        <v>0</v>
      </c>
      <c r="BH50">
        <v>0</v>
      </c>
      <c r="BI50" s="2" t="s">
        <v>43</v>
      </c>
      <c r="BJ50">
        <v>0</v>
      </c>
      <c r="BK50">
        <v>7118</v>
      </c>
      <c r="BL50" s="2" t="s">
        <v>43</v>
      </c>
      <c r="BM50">
        <v>5900000</v>
      </c>
      <c r="BN50">
        <v>2762879</v>
      </c>
      <c r="BO50" s="2" t="s">
        <v>177</v>
      </c>
      <c r="BP50">
        <v>69900000</v>
      </c>
      <c r="BQ50" t="str">
        <f>(F50+I50+L50+O50+R50+U50+X50+AA50+AD50+AJ50+AM50+AS50+AV50+AY50+BE50+BH50+BK50+BN50)</f>
        <v>0</v>
      </c>
      <c r="BR50" s="2" t="str">
        <f>IFERROR(BQ50*100/BP50,0)</f>
        <v>0</v>
      </c>
      <c r="BU50">
        <v>33936593</v>
      </c>
      <c r="BV50">
        <v>0</v>
      </c>
      <c r="BW50">
        <v>0</v>
      </c>
      <c r="BX50">
        <v>-278511</v>
      </c>
      <c r="BY50">
        <v>0</v>
      </c>
      <c r="BZ50">
        <v>0</v>
      </c>
      <c r="CA50">
        <v>0</v>
      </c>
      <c r="CB50">
        <v>0</v>
      </c>
      <c r="CC50" t="str">
        <f>(BU50+BV50+BW50+BX50+BY50+BZ50+CA50+CB50)</f>
        <v>0</v>
      </c>
      <c r="CD50">
        <v>0</v>
      </c>
      <c r="CE50" t="str">
        <f>(BU50+BV50+BW50+BX50+BY50+BZ50+CA50+CB50)-CD50</f>
        <v>0</v>
      </c>
      <c r="CF50" t="str">
        <f>(BQ50-BP50)</f>
        <v>0</v>
      </c>
      <c r="CG50" t="str">
        <f>CE50-BW50+BZ50</f>
        <v>0</v>
      </c>
      <c r="CH50" t="str">
        <f>IFERROR(CE50*100/BP50,0)</f>
        <v>0</v>
      </c>
    </row>
    <row r="51" spans="1:86">
      <c r="A51" s="3"/>
      <c r="B51" s="2" t="s">
        <v>199</v>
      </c>
      <c r="C51" t="s">
        <v>200</v>
      </c>
      <c r="D51">
        <v>0</v>
      </c>
      <c r="BP51">
        <v>0</v>
      </c>
      <c r="BR51" s="2" t="s">
        <v>43</v>
      </c>
      <c r="BU51"/>
      <c r="BV51"/>
      <c r="BW51"/>
      <c r="BX51"/>
      <c r="BY51"/>
      <c r="BZ51"/>
      <c r="CA51"/>
      <c r="CB51"/>
      <c r="CC51" t="str">
        <f>(BU51+BV51+BW51+BX51+BY51+BZ51+CA51+CB51)</f>
        <v>0</v>
      </c>
      <c r="CD51"/>
      <c r="CE51" t="str">
        <f>(BU51+BV51+BW51+BX51+BY51+BZ51+CA51+CB51)-CD51</f>
        <v>0</v>
      </c>
      <c r="CF51" t="str">
        <f>(BQ51-BP51)</f>
        <v>0</v>
      </c>
      <c r="CG51" t="str">
        <f>CE51-BW51+BZ51</f>
        <v>0</v>
      </c>
      <c r="CH51" t="str">
        <f>IFERROR(CE51*100/BP51,0)</f>
        <v>0</v>
      </c>
    </row>
    <row r="52" spans="1:86">
      <c r="A52" s="3"/>
      <c r="B52" s="2" t="s">
        <v>201</v>
      </c>
      <c r="C52" t="s">
        <v>202</v>
      </c>
      <c r="D52">
        <v>0</v>
      </c>
      <c r="BP52">
        <v>0</v>
      </c>
      <c r="BR52" s="2" t="s">
        <v>43</v>
      </c>
      <c r="BU52"/>
      <c r="BV52"/>
      <c r="BW52"/>
      <c r="BX52"/>
      <c r="BY52"/>
      <c r="BZ52"/>
      <c r="CA52"/>
      <c r="CB52"/>
      <c r="CC52" t="str">
        <f>(BU52+BV52+BW52+BX52+BY52+BZ52+CA52+CB52)</f>
        <v>0</v>
      </c>
      <c r="CD52"/>
      <c r="CE52" t="str">
        <f>(BU52+BV52+BW52+BX52+BY52+BZ52+CA52+CB52)-CD52</f>
        <v>0</v>
      </c>
      <c r="CF52" t="str">
        <f>(BQ52-BP52)</f>
        <v>0</v>
      </c>
      <c r="CG52" t="str">
        <f>CE52-BW52+BZ52</f>
        <v>0</v>
      </c>
      <c r="CH52" t="str">
        <f>IFERROR(CE52*100/BP52,0)</f>
        <v>0</v>
      </c>
    </row>
    <row r="53" spans="1:86">
      <c r="A53" s="3"/>
      <c r="B53" s="2" t="s">
        <v>203</v>
      </c>
      <c r="C53" t="s">
        <v>204</v>
      </c>
      <c r="D53">
        <v>0</v>
      </c>
      <c r="BP53">
        <v>0</v>
      </c>
      <c r="BR53" s="2" t="s">
        <v>43</v>
      </c>
      <c r="BU53"/>
      <c r="BV53"/>
      <c r="BW53"/>
      <c r="BX53"/>
      <c r="BY53"/>
      <c r="BZ53"/>
      <c r="CA53"/>
      <c r="CB53"/>
      <c r="CC53" t="str">
        <f>(BU53+BV53+BW53+BX53+BY53+BZ53+CA53+CB53)</f>
        <v>0</v>
      </c>
      <c r="CD53"/>
      <c r="CE53" t="str">
        <f>(BU53+BV53+BW53+BX53+BY53+BZ53+CA53+CB53)-CD53</f>
        <v>0</v>
      </c>
      <c r="CF53" t="str">
        <f>(BQ53-BP53)</f>
        <v>0</v>
      </c>
      <c r="CG53" t="str">
        <f>CE53-BW53+BZ53</f>
        <v>0</v>
      </c>
      <c r="CH53" t="str">
        <f>IFERROR(CE53*100/BP53,0)</f>
        <v>0</v>
      </c>
    </row>
    <row r="54" spans="1:86">
      <c r="A54" s="3"/>
      <c r="B54" s="2" t="s">
        <v>205</v>
      </c>
      <c r="C54" t="s">
        <v>206</v>
      </c>
      <c r="D54">
        <v>0</v>
      </c>
      <c r="BP54">
        <v>0</v>
      </c>
      <c r="BR54" s="2" t="s">
        <v>43</v>
      </c>
      <c r="BU54"/>
      <c r="BV54"/>
      <c r="BW54"/>
      <c r="BX54"/>
      <c r="BY54"/>
      <c r="BZ54"/>
      <c r="CA54"/>
      <c r="CB54"/>
      <c r="CC54" t="str">
        <f>(BU54+BV54+BW54+BX54+BY54+BZ54+CA54+CB54)</f>
        <v>0</v>
      </c>
      <c r="CD54"/>
      <c r="CE54" t="str">
        <f>(BU54+BV54+BW54+BX54+BY54+BZ54+CA54+CB54)-CD54</f>
        <v>0</v>
      </c>
      <c r="CF54" t="str">
        <f>(BQ54-BP54)</f>
        <v>0</v>
      </c>
      <c r="CG54" t="str">
        <f>CE54-BW54+BZ54</f>
        <v>0</v>
      </c>
      <c r="CH54" t="str">
        <f>IFERROR(CE54*100/BP54,0)</f>
        <v>0</v>
      </c>
    </row>
    <row r="55" spans="1:86">
      <c r="A55" s="3"/>
      <c r="B55" s="2" t="s">
        <v>207</v>
      </c>
      <c r="C55" t="s">
        <v>208</v>
      </c>
      <c r="D55">
        <v>117900000</v>
      </c>
      <c r="E55">
        <v>1362769</v>
      </c>
      <c r="F55">
        <v>471637</v>
      </c>
      <c r="G55" s="2" t="s">
        <v>87</v>
      </c>
      <c r="H55">
        <v>531371</v>
      </c>
      <c r="I55">
        <v>220443</v>
      </c>
      <c r="J55" s="2" t="s">
        <v>108</v>
      </c>
      <c r="K55">
        <v>13248143</v>
      </c>
      <c r="L55">
        <v>2840862</v>
      </c>
      <c r="M55" s="2" t="s">
        <v>80</v>
      </c>
      <c r="N55">
        <v>3181000</v>
      </c>
      <c r="O55">
        <v>1456989</v>
      </c>
      <c r="P55" s="2" t="s">
        <v>160</v>
      </c>
      <c r="Q55">
        <v>35363325</v>
      </c>
      <c r="R55">
        <v>21402753</v>
      </c>
      <c r="S55" s="2" t="s">
        <v>209</v>
      </c>
      <c r="T55">
        <v>2241159</v>
      </c>
      <c r="U55">
        <v>365916</v>
      </c>
      <c r="V55" s="2" t="s">
        <v>66</v>
      </c>
      <c r="W55">
        <v>1400000</v>
      </c>
      <c r="X55">
        <v>283478</v>
      </c>
      <c r="Y55" s="2" t="s">
        <v>50</v>
      </c>
      <c r="Z55">
        <v>1600000</v>
      </c>
      <c r="AA55">
        <v>590892</v>
      </c>
      <c r="AB55" s="2" t="s">
        <v>94</v>
      </c>
      <c r="AC55">
        <v>650000</v>
      </c>
      <c r="AD55">
        <v>26474</v>
      </c>
      <c r="AE55" s="2" t="s">
        <v>64</v>
      </c>
      <c r="AI55">
        <v>0</v>
      </c>
      <c r="AJ55">
        <v>1101343</v>
      </c>
      <c r="AK55" s="2" t="s">
        <v>43</v>
      </c>
      <c r="AL55">
        <v>6800000</v>
      </c>
      <c r="AM55">
        <v>2262865</v>
      </c>
      <c r="AN55" s="2" t="s">
        <v>61</v>
      </c>
      <c r="AR55">
        <v>8800000</v>
      </c>
      <c r="AS55">
        <v>2758340</v>
      </c>
      <c r="AT55" s="2" t="s">
        <v>183</v>
      </c>
      <c r="AU55">
        <v>8300000</v>
      </c>
      <c r="AV55">
        <v>1851222</v>
      </c>
      <c r="AW55" s="2" t="s">
        <v>102</v>
      </c>
      <c r="AX55">
        <v>0</v>
      </c>
      <c r="AY55">
        <v>8786621</v>
      </c>
      <c r="AZ55" s="2" t="s">
        <v>43</v>
      </c>
      <c r="BD55">
        <v>0</v>
      </c>
      <c r="BE55">
        <v>0</v>
      </c>
      <c r="BF55" s="2" t="s">
        <v>43</v>
      </c>
      <c r="BG55">
        <v>0</v>
      </c>
      <c r="BH55">
        <v>0</v>
      </c>
      <c r="BI55" s="2" t="s">
        <v>43</v>
      </c>
      <c r="BJ55">
        <v>0</v>
      </c>
      <c r="BK55">
        <v>0</v>
      </c>
      <c r="BL55" s="2" t="s">
        <v>43</v>
      </c>
      <c r="BM55">
        <v>5900000</v>
      </c>
      <c r="BN55">
        <v>2279159</v>
      </c>
      <c r="BO55" s="2" t="s">
        <v>81</v>
      </c>
      <c r="BP55">
        <v>117900000</v>
      </c>
      <c r="BQ55" t="str">
        <f>(F55+I55+L55+O55+R55+U55+X55+AA55+AD55+AJ55+AM55+AS55+AV55+AY55+BE55+BH55+BK55+BN55)</f>
        <v>0</v>
      </c>
      <c r="BR55" s="2" t="str">
        <f>IFERROR(BQ55*100/BP55,0)</f>
        <v>0</v>
      </c>
      <c r="BU55">
        <v>47291914</v>
      </c>
      <c r="BV55">
        <v>0</v>
      </c>
      <c r="BW55">
        <v>0</v>
      </c>
      <c r="BX55">
        <v>-592920</v>
      </c>
      <c r="BY55">
        <v>0</v>
      </c>
      <c r="BZ55">
        <v>0</v>
      </c>
      <c r="CA55">
        <v>0</v>
      </c>
      <c r="CB55">
        <v>0</v>
      </c>
      <c r="CC55" t="str">
        <f>(BU55+BV55+BW55+BX55+BY55+BZ55+CA55+CB55)</f>
        <v>0</v>
      </c>
      <c r="CD55">
        <v>0</v>
      </c>
      <c r="CE55" t="str">
        <f>(BU55+BV55+BW55+BX55+BY55+BZ55+CA55+CB55)-CD55</f>
        <v>0</v>
      </c>
      <c r="CF55" t="str">
        <f>(BQ55-BP55)</f>
        <v>0</v>
      </c>
      <c r="CG55" t="str">
        <f>CE55-BW55+BZ55</f>
        <v>0</v>
      </c>
      <c r="CH55" t="str">
        <f>IFERROR(CE55*100/BP55,0)</f>
        <v>0</v>
      </c>
    </row>
    <row r="56" spans="1:86">
      <c r="A56" s="3"/>
      <c r="B56" s="2" t="s">
        <v>210</v>
      </c>
      <c r="C56" t="s">
        <v>211</v>
      </c>
      <c r="D56">
        <v>0</v>
      </c>
      <c r="BP56">
        <v>0</v>
      </c>
      <c r="BR56" s="2" t="s">
        <v>43</v>
      </c>
      <c r="BU56"/>
      <c r="BV56"/>
      <c r="BW56"/>
      <c r="BX56"/>
      <c r="BY56"/>
      <c r="BZ56"/>
      <c r="CA56"/>
      <c r="CB56"/>
      <c r="CC56" t="str">
        <f>(BU56+BV56+BW56+BX56+BY56+BZ56+CA56+CB56)</f>
        <v>0</v>
      </c>
      <c r="CD56"/>
      <c r="CE56" t="str">
        <f>(BU56+BV56+BW56+BX56+BY56+BZ56+CA56+CB56)-CD56</f>
        <v>0</v>
      </c>
      <c r="CF56" t="str">
        <f>(BQ56-BP56)</f>
        <v>0</v>
      </c>
      <c r="CG56" t="str">
        <f>CE56-BW56+BZ56</f>
        <v>0</v>
      </c>
      <c r="CH56" t="str">
        <f>IFERROR(CE56*100/BP56,0)</f>
        <v>0</v>
      </c>
    </row>
    <row r="57" spans="1:86">
      <c r="A57" s="3"/>
      <c r="B57" s="2" t="s">
        <v>212</v>
      </c>
      <c r="C57" t="s">
        <v>213</v>
      </c>
      <c r="D57">
        <v>120300000</v>
      </c>
      <c r="E57">
        <v>1108714</v>
      </c>
      <c r="F57">
        <v>34141</v>
      </c>
      <c r="G57" s="2" t="s">
        <v>52</v>
      </c>
      <c r="H57">
        <v>432310</v>
      </c>
      <c r="I57">
        <v>273963</v>
      </c>
      <c r="J57" s="2" t="s">
        <v>214</v>
      </c>
      <c r="K57">
        <v>10778353</v>
      </c>
      <c r="L57">
        <v>4156328</v>
      </c>
      <c r="M57" s="2" t="s">
        <v>81</v>
      </c>
      <c r="N57">
        <v>2587981</v>
      </c>
      <c r="O57">
        <v>1895695</v>
      </c>
      <c r="P57" s="2" t="s">
        <v>215</v>
      </c>
      <c r="Q57">
        <v>28770705</v>
      </c>
      <c r="R57">
        <v>11159856</v>
      </c>
      <c r="S57" s="2" t="s">
        <v>81</v>
      </c>
      <c r="T57">
        <v>1823350</v>
      </c>
      <c r="U57">
        <v>342133</v>
      </c>
      <c r="V57" s="2" t="s">
        <v>93</v>
      </c>
      <c r="W57">
        <v>990000</v>
      </c>
      <c r="X57">
        <v>313652</v>
      </c>
      <c r="Y57" s="2" t="s">
        <v>57</v>
      </c>
      <c r="Z57">
        <v>1100000</v>
      </c>
      <c r="AA57">
        <v>369400</v>
      </c>
      <c r="AB57" s="2" t="s">
        <v>92</v>
      </c>
      <c r="AC57">
        <v>300000</v>
      </c>
      <c r="AD57">
        <v>303535</v>
      </c>
      <c r="AE57" s="2" t="s">
        <v>127</v>
      </c>
      <c r="AI57">
        <v>0</v>
      </c>
      <c r="AJ57">
        <v>1147795</v>
      </c>
      <c r="AK57" s="2" t="s">
        <v>43</v>
      </c>
      <c r="AL57">
        <v>7900000</v>
      </c>
      <c r="AM57">
        <v>6318963</v>
      </c>
      <c r="AN57" s="2" t="s">
        <v>216</v>
      </c>
      <c r="AR57">
        <v>7800000</v>
      </c>
      <c r="AS57">
        <v>6750024</v>
      </c>
      <c r="AT57" s="2" t="s">
        <v>217</v>
      </c>
      <c r="AU57">
        <v>6600000</v>
      </c>
      <c r="AV57">
        <v>2562729</v>
      </c>
      <c r="AW57" s="2" t="s">
        <v>81</v>
      </c>
      <c r="AX57">
        <v>0</v>
      </c>
      <c r="AY57">
        <v>3703221</v>
      </c>
      <c r="AZ57" s="2" t="s">
        <v>43</v>
      </c>
      <c r="BD57">
        <v>0</v>
      </c>
      <c r="BE57">
        <v>0</v>
      </c>
      <c r="BF57" s="2" t="s">
        <v>43</v>
      </c>
      <c r="BG57">
        <v>0</v>
      </c>
      <c r="BH57">
        <v>0</v>
      </c>
      <c r="BI57" s="2" t="s">
        <v>43</v>
      </c>
      <c r="BJ57">
        <v>0</v>
      </c>
      <c r="BK57">
        <v>0</v>
      </c>
      <c r="BL57" s="2" t="s">
        <v>43</v>
      </c>
      <c r="BM57">
        <v>5500000</v>
      </c>
      <c r="BN57">
        <v>3525862</v>
      </c>
      <c r="BO57" s="2" t="s">
        <v>119</v>
      </c>
      <c r="BP57">
        <v>120300000</v>
      </c>
      <c r="BQ57" t="str">
        <f>(F57+I57+L57+O57+R57+U57+X57+AA57+AD57+AJ57+AM57+AS57+AV57+AY57+BE57+BH57+BK57+BN57)</f>
        <v>0</v>
      </c>
      <c r="BR57" s="2" t="str">
        <f>IFERROR(BQ57*100/BP57,0)</f>
        <v>0</v>
      </c>
      <c r="BU57">
        <v>45375471</v>
      </c>
      <c r="BV57">
        <v>0</v>
      </c>
      <c r="BW57">
        <v>0</v>
      </c>
      <c r="BX57">
        <v>-2518174</v>
      </c>
      <c r="BY57">
        <v>0</v>
      </c>
      <c r="BZ57">
        <v>0</v>
      </c>
      <c r="CA57">
        <v>0</v>
      </c>
      <c r="CB57">
        <v>0</v>
      </c>
      <c r="CC57" t="str">
        <f>(BU57+BV57+BW57+BX57+BY57+BZ57+CA57+CB57)</f>
        <v>0</v>
      </c>
      <c r="CD57">
        <v>0</v>
      </c>
      <c r="CE57" t="str">
        <f>(BU57+BV57+BW57+BX57+BY57+BZ57+CA57+CB57)-CD57</f>
        <v>0</v>
      </c>
      <c r="CF57" t="str">
        <f>(BQ57-BP57)</f>
        <v>0</v>
      </c>
      <c r="CG57" t="str">
        <f>CE57-BW57+BZ57</f>
        <v>0</v>
      </c>
      <c r="CH57" t="str">
        <f>IFERROR(CE57*100/BP57,0)</f>
        <v>0</v>
      </c>
    </row>
    <row r="58" spans="1:86">
      <c r="A58" s="7" t="s">
        <v>218</v>
      </c>
      <c r="B58" s="3"/>
      <c r="C58" s="3"/>
      <c r="D58" s="3">
        <v>1544500000</v>
      </c>
      <c r="E58" s="3">
        <v>18849997</v>
      </c>
      <c r="F58" s="3">
        <v>11010122</v>
      </c>
      <c r="G58" s="5" t="s">
        <v>186</v>
      </c>
      <c r="H58" s="3">
        <v>7349996</v>
      </c>
      <c r="I58" s="3">
        <v>2856566</v>
      </c>
      <c r="J58" s="5" t="s">
        <v>81</v>
      </c>
      <c r="K58" s="3">
        <v>183249994</v>
      </c>
      <c r="L58" s="3">
        <v>81401785</v>
      </c>
      <c r="M58" s="5" t="s">
        <v>58</v>
      </c>
      <c r="N58" s="3">
        <v>43999997</v>
      </c>
      <c r="O58" s="3">
        <v>15928170</v>
      </c>
      <c r="P58" s="5" t="s">
        <v>157</v>
      </c>
      <c r="Q58" s="3">
        <v>489149996</v>
      </c>
      <c r="R58" s="3">
        <v>160005327</v>
      </c>
      <c r="S58" s="5" t="s">
        <v>61</v>
      </c>
      <c r="T58" s="3">
        <v>30999997</v>
      </c>
      <c r="U58" s="3">
        <v>10007216</v>
      </c>
      <c r="V58" s="5" t="s">
        <v>57</v>
      </c>
      <c r="W58" s="3">
        <v>18280000</v>
      </c>
      <c r="X58" s="3">
        <v>6269214</v>
      </c>
      <c r="Y58" s="5" t="s">
        <v>92</v>
      </c>
      <c r="Z58" s="3">
        <v>26700000</v>
      </c>
      <c r="AA58" s="3">
        <v>7389370</v>
      </c>
      <c r="AB58" s="5" t="s">
        <v>76</v>
      </c>
      <c r="AC58" s="3">
        <v>7400000</v>
      </c>
      <c r="AD58" s="3">
        <v>1516717</v>
      </c>
      <c r="AE58" s="5" t="s">
        <v>50</v>
      </c>
      <c r="AF58" s="3"/>
      <c r="AG58" s="3"/>
      <c r="AH58" s="3"/>
      <c r="AI58" s="3">
        <v>0</v>
      </c>
      <c r="AJ58" s="3">
        <v>10159306</v>
      </c>
      <c r="AK58" s="5" t="s">
        <v>43</v>
      </c>
      <c r="AL58" s="3">
        <v>123100000</v>
      </c>
      <c r="AM58" s="3">
        <v>48725860</v>
      </c>
      <c r="AN58" s="5" t="s">
        <v>128</v>
      </c>
      <c r="AO58" s="3"/>
      <c r="AP58" s="3"/>
      <c r="AQ58" s="3"/>
      <c r="AR58" s="3">
        <v>139800000</v>
      </c>
      <c r="AS58" s="3">
        <v>41569911</v>
      </c>
      <c r="AT58" s="5" t="s">
        <v>98</v>
      </c>
      <c r="AU58" s="3">
        <v>109100000</v>
      </c>
      <c r="AV58" s="3">
        <v>24498141</v>
      </c>
      <c r="AW58" s="5" t="s">
        <v>102</v>
      </c>
      <c r="AX58" s="3">
        <v>0</v>
      </c>
      <c r="AY58" s="3">
        <v>51007476</v>
      </c>
      <c r="AZ58" s="5" t="s">
        <v>43</v>
      </c>
      <c r="BA58" s="3"/>
      <c r="BB58" s="3"/>
      <c r="BC58" s="3"/>
      <c r="BD58" s="3">
        <v>0</v>
      </c>
      <c r="BE58" s="3">
        <v>23031</v>
      </c>
      <c r="BF58" s="5" t="s">
        <v>43</v>
      </c>
      <c r="BG58" s="3">
        <v>0</v>
      </c>
      <c r="BH58" s="3">
        <v>1204425</v>
      </c>
      <c r="BI58" s="5" t="s">
        <v>43</v>
      </c>
      <c r="BJ58" s="3">
        <v>0</v>
      </c>
      <c r="BK58" s="3">
        <v>14236</v>
      </c>
      <c r="BL58" s="5" t="s">
        <v>43</v>
      </c>
      <c r="BM58" s="3">
        <v>107400000</v>
      </c>
      <c r="BN58" s="3">
        <v>28810420</v>
      </c>
      <c r="BO58" s="5" t="s">
        <v>135</v>
      </c>
      <c r="BP58" s="3">
        <v>1544500000</v>
      </c>
      <c r="BQ58" s="3" t="str">
        <f>(F58+I58+L58+O58+R58+U58+X58+AA58+AD58+AJ58+AM58+AS58+AV58+AY58+BE58+BH58+BK58+BN58)</f>
        <v>0</v>
      </c>
      <c r="BR58" s="3" t="str">
        <f>IFERROR(BQ58*100/BP58,0)</f>
        <v>0</v>
      </c>
      <c r="BT58" s="4" t="s">
        <v>218</v>
      </c>
      <c r="BU58" s="4" t="str">
        <f>SUM(BU43:BU57)</f>
        <v>0</v>
      </c>
      <c r="BV58" s="4" t="str">
        <f>SUM(BV43:BV57)</f>
        <v>0</v>
      </c>
      <c r="BW58" s="4" t="str">
        <f>SUM(BW43:BW57)</f>
        <v>0</v>
      </c>
      <c r="BX58" s="4" t="str">
        <f>SUM(BX43:BX57)</f>
        <v>0</v>
      </c>
      <c r="BY58" s="4" t="str">
        <f>SUM(BY43:BY57)</f>
        <v>0</v>
      </c>
      <c r="BZ58" s="4" t="str">
        <f>SUM(BZ43:BZ57)</f>
        <v>0</v>
      </c>
      <c r="CA58" s="4" t="str">
        <f>SUM(CA43:CA57)</f>
        <v>0</v>
      </c>
      <c r="CB58" s="4" t="str">
        <f>SUM(CB43:CB57)</f>
        <v>0</v>
      </c>
      <c r="CC58" s="4" t="str">
        <f>SUM(CC43:CC57)</f>
        <v>0</v>
      </c>
      <c r="CD58" s="4" t="str">
        <f>SUM(CD43:CD57)</f>
        <v>0</v>
      </c>
      <c r="CE58" s="4" t="str">
        <f>SUM(CE43:CE57)</f>
        <v>0</v>
      </c>
      <c r="CF58" s="4" t="str">
        <f>SUM(CF43:CF57)</f>
        <v>0</v>
      </c>
      <c r="CG58" s="4" t="str">
        <f>SUM(CG43:CG57)</f>
        <v>0</v>
      </c>
      <c r="CH58" s="4" t="str">
        <f>IFERROR(CE58*100/BP58,0)</f>
        <v>0</v>
      </c>
    </row>
    <row r="60" spans="1:86">
      <c r="A60" s="4" t="s">
        <v>219</v>
      </c>
      <c r="B60" s="2" t="s">
        <v>220</v>
      </c>
      <c r="C60" t="s">
        <v>221</v>
      </c>
      <c r="D60">
        <v>151900000</v>
      </c>
      <c r="E60">
        <v>3543859</v>
      </c>
      <c r="F60">
        <v>59288</v>
      </c>
      <c r="G60" s="2" t="s">
        <v>111</v>
      </c>
      <c r="H60">
        <v>339822</v>
      </c>
      <c r="I60">
        <v>338719</v>
      </c>
      <c r="J60" s="2" t="s">
        <v>222</v>
      </c>
      <c r="K60">
        <v>28350878</v>
      </c>
      <c r="L60">
        <v>10204774</v>
      </c>
      <c r="M60" s="2" t="s">
        <v>157</v>
      </c>
      <c r="N60">
        <v>17864937</v>
      </c>
      <c r="O60">
        <v>6896643</v>
      </c>
      <c r="P60" s="2" t="s">
        <v>81</v>
      </c>
      <c r="Q60">
        <v>43416328</v>
      </c>
      <c r="R60">
        <v>16346234</v>
      </c>
      <c r="S60" s="2" t="s">
        <v>192</v>
      </c>
      <c r="T60">
        <v>3851317</v>
      </c>
      <c r="U60">
        <v>475831</v>
      </c>
      <c r="V60" s="2" t="s">
        <v>79</v>
      </c>
      <c r="W60">
        <v>3200000</v>
      </c>
      <c r="X60">
        <v>969697</v>
      </c>
      <c r="Y60" s="2" t="s">
        <v>98</v>
      </c>
      <c r="Z60">
        <v>3300000</v>
      </c>
      <c r="AA60">
        <v>1634738</v>
      </c>
      <c r="AB60" s="2" t="s">
        <v>49</v>
      </c>
      <c r="AC60">
        <v>500000</v>
      </c>
      <c r="AD60">
        <v>40265</v>
      </c>
      <c r="AE60" s="2" t="s">
        <v>71</v>
      </c>
      <c r="AI60">
        <v>0</v>
      </c>
      <c r="AJ60">
        <v>4033774</v>
      </c>
      <c r="AK60" s="2" t="s">
        <v>43</v>
      </c>
      <c r="AL60">
        <v>3800000</v>
      </c>
      <c r="AM60">
        <v>1529021</v>
      </c>
      <c r="AN60" s="2" t="s">
        <v>128</v>
      </c>
      <c r="AR60">
        <v>6900000</v>
      </c>
      <c r="AS60">
        <v>2954149</v>
      </c>
      <c r="AT60" s="2" t="s">
        <v>155</v>
      </c>
      <c r="AU60">
        <v>20500000</v>
      </c>
      <c r="AV60">
        <v>4971228</v>
      </c>
      <c r="AW60" s="2" t="s">
        <v>165</v>
      </c>
      <c r="AX60">
        <v>0</v>
      </c>
      <c r="AY60">
        <v>4592305</v>
      </c>
      <c r="AZ60" s="2" t="s">
        <v>43</v>
      </c>
      <c r="BD60">
        <v>0</v>
      </c>
      <c r="BE60">
        <v>0</v>
      </c>
      <c r="BF60" s="2" t="s">
        <v>43</v>
      </c>
      <c r="BG60">
        <v>0</v>
      </c>
      <c r="BH60">
        <v>15208</v>
      </c>
      <c r="BI60" s="2" t="s">
        <v>43</v>
      </c>
      <c r="BJ60">
        <v>0</v>
      </c>
      <c r="BK60">
        <v>14235</v>
      </c>
      <c r="BL60" s="2" t="s">
        <v>43</v>
      </c>
      <c r="BM60">
        <v>2200000</v>
      </c>
      <c r="BN60">
        <v>1219003</v>
      </c>
      <c r="BO60" s="2" t="s">
        <v>223</v>
      </c>
      <c r="BP60">
        <v>151900000</v>
      </c>
      <c r="BQ60" t="str">
        <f>(F60+I60+L60+O60+R60+U60+X60+AA60+AD60+AJ60+AM60+AS60+AV60+AY60+BE60+BH60+BK60+BN60)</f>
        <v>0</v>
      </c>
      <c r="BR60" s="2" t="str">
        <f>IFERROR(BQ60*100/BP60,0)</f>
        <v>0</v>
      </c>
      <c r="BU60">
        <v>57750698</v>
      </c>
      <c r="BV60">
        <v>0</v>
      </c>
      <c r="BW60">
        <v>0</v>
      </c>
      <c r="BX60">
        <v>-1455586</v>
      </c>
      <c r="BY60">
        <v>0</v>
      </c>
      <c r="BZ60">
        <v>0</v>
      </c>
      <c r="CA60">
        <v>0</v>
      </c>
      <c r="CB60">
        <v>0</v>
      </c>
      <c r="CC60" t="str">
        <f>(BU60+BV60+BW60+BX60+BY60+BZ60+CA60+CB60)</f>
        <v>0</v>
      </c>
      <c r="CD60">
        <v>0</v>
      </c>
      <c r="CE60" t="str">
        <f>(BU60+BV60+BW60+BX60+BY60+BZ60+CA60+CB60)-CD60</f>
        <v>0</v>
      </c>
      <c r="CF60" t="str">
        <f>(BQ60-BP60)</f>
        <v>0</v>
      </c>
      <c r="CG60" t="str">
        <f>CE60-BW60+BZ60</f>
        <v>0</v>
      </c>
      <c r="CH60" t="str">
        <f>IFERROR(CE60*100/BP60,0)</f>
        <v>0</v>
      </c>
    </row>
    <row r="61" spans="1:86">
      <c r="A61" s="3"/>
      <c r="B61" s="2" t="s">
        <v>224</v>
      </c>
      <c r="C61" t="s">
        <v>225</v>
      </c>
      <c r="D61">
        <v>146300000</v>
      </c>
      <c r="E61">
        <v>3342269</v>
      </c>
      <c r="F61">
        <v>322447</v>
      </c>
      <c r="G61" s="2" t="s">
        <v>82</v>
      </c>
      <c r="H61">
        <v>320491</v>
      </c>
      <c r="I61">
        <v>129115</v>
      </c>
      <c r="J61" s="2" t="s">
        <v>128</v>
      </c>
      <c r="K61">
        <v>26738158</v>
      </c>
      <c r="L61">
        <v>9577367</v>
      </c>
      <c r="M61" s="2" t="s">
        <v>157</v>
      </c>
      <c r="N61">
        <v>16848702</v>
      </c>
      <c r="O61">
        <v>7060309</v>
      </c>
      <c r="P61" s="2" t="s">
        <v>151</v>
      </c>
      <c r="Q61">
        <v>40946621</v>
      </c>
      <c r="R61">
        <v>13035454</v>
      </c>
      <c r="S61" s="2" t="s">
        <v>57</v>
      </c>
      <c r="T61">
        <v>3632238</v>
      </c>
      <c r="U61">
        <v>831488</v>
      </c>
      <c r="V61" s="2" t="s">
        <v>103</v>
      </c>
      <c r="W61">
        <v>2500000</v>
      </c>
      <c r="X61">
        <v>986070</v>
      </c>
      <c r="Y61" s="2" t="s">
        <v>81</v>
      </c>
      <c r="Z61">
        <v>3200000</v>
      </c>
      <c r="AA61">
        <v>405002</v>
      </c>
      <c r="AB61" s="2" t="s">
        <v>116</v>
      </c>
      <c r="AC61">
        <v>450000</v>
      </c>
      <c r="AD61">
        <v>111768</v>
      </c>
      <c r="AE61" s="2" t="s">
        <v>51</v>
      </c>
      <c r="AI61">
        <v>0</v>
      </c>
      <c r="AJ61">
        <v>3261062</v>
      </c>
      <c r="AK61" s="2" t="s">
        <v>43</v>
      </c>
      <c r="AL61">
        <v>3500000</v>
      </c>
      <c r="AM61">
        <v>1249140</v>
      </c>
      <c r="AN61" s="2" t="s">
        <v>157</v>
      </c>
      <c r="AR61">
        <v>5900000</v>
      </c>
      <c r="AS61">
        <v>2133400</v>
      </c>
      <c r="AT61" s="2" t="s">
        <v>157</v>
      </c>
      <c r="AU61">
        <v>20200000</v>
      </c>
      <c r="AV61">
        <v>5534166</v>
      </c>
      <c r="AW61" s="2" t="s">
        <v>135</v>
      </c>
      <c r="AX61">
        <v>0</v>
      </c>
      <c r="AY61">
        <v>4188345</v>
      </c>
      <c r="AZ61" s="2" t="s">
        <v>43</v>
      </c>
      <c r="BD61">
        <v>0</v>
      </c>
      <c r="BE61">
        <v>0</v>
      </c>
      <c r="BF61" s="2" t="s">
        <v>43</v>
      </c>
      <c r="BG61">
        <v>0</v>
      </c>
      <c r="BH61">
        <v>12924</v>
      </c>
      <c r="BI61" s="2" t="s">
        <v>43</v>
      </c>
      <c r="BJ61">
        <v>0</v>
      </c>
      <c r="BK61">
        <v>0</v>
      </c>
      <c r="BL61" s="2" t="s">
        <v>43</v>
      </c>
      <c r="BM61">
        <v>2200000</v>
      </c>
      <c r="BN61">
        <v>849002</v>
      </c>
      <c r="BO61" s="2" t="s">
        <v>81</v>
      </c>
      <c r="BP61">
        <v>146300000</v>
      </c>
      <c r="BQ61" t="str">
        <f>(F61+I61+L61+O61+R61+U61+X61+AA61+AD61+AJ61+AM61+AS61+AV61+AY61+BE61+BH61+BK61+BN61)</f>
        <v>0</v>
      </c>
      <c r="BR61" s="2" t="str">
        <f>IFERROR(BQ61*100/BP61,0)</f>
        <v>0</v>
      </c>
      <c r="BU61">
        <v>50516949</v>
      </c>
      <c r="BV61">
        <v>0</v>
      </c>
      <c r="BW61">
        <v>0</v>
      </c>
      <c r="BX61">
        <v>-829890</v>
      </c>
      <c r="BY61">
        <v>0</v>
      </c>
      <c r="BZ61">
        <v>0</v>
      </c>
      <c r="CA61">
        <v>0</v>
      </c>
      <c r="CB61">
        <v>0</v>
      </c>
      <c r="CC61" t="str">
        <f>(BU61+BV61+BW61+BX61+BY61+BZ61+CA61+CB61)</f>
        <v>0</v>
      </c>
      <c r="CD61">
        <v>0</v>
      </c>
      <c r="CE61" t="str">
        <f>(BU61+BV61+BW61+BX61+BY61+BZ61+CA61+CB61)-CD61</f>
        <v>0</v>
      </c>
      <c r="CF61" t="str">
        <f>(BQ61-BP61)</f>
        <v>0</v>
      </c>
      <c r="CG61" t="str">
        <f>CE61-BW61+BZ61</f>
        <v>0</v>
      </c>
      <c r="CH61" t="str">
        <f>IFERROR(CE61*100/BP61,0)</f>
        <v>0</v>
      </c>
    </row>
    <row r="62" spans="1:86">
      <c r="A62" s="3"/>
      <c r="B62" s="2" t="s">
        <v>226</v>
      </c>
      <c r="C62" t="s">
        <v>227</v>
      </c>
      <c r="D62">
        <v>0</v>
      </c>
      <c r="BP62">
        <v>0</v>
      </c>
      <c r="BR62" s="2" t="s">
        <v>43</v>
      </c>
      <c r="BU62"/>
      <c r="BV62"/>
      <c r="BW62"/>
      <c r="BX62"/>
      <c r="BY62"/>
      <c r="BZ62"/>
      <c r="CA62"/>
      <c r="CB62"/>
      <c r="CC62" t="str">
        <f>(BU62+BV62+BW62+BX62+BY62+BZ62+CA62+CB62)</f>
        <v>0</v>
      </c>
      <c r="CD62"/>
      <c r="CE62" t="str">
        <f>(BU62+BV62+BW62+BX62+BY62+BZ62+CA62+CB62)-CD62</f>
        <v>0</v>
      </c>
      <c r="CF62" t="str">
        <f>(BQ62-BP62)</f>
        <v>0</v>
      </c>
      <c r="CG62" t="str">
        <f>CE62-BW62+BZ62</f>
        <v>0</v>
      </c>
      <c r="CH62" t="str">
        <f>IFERROR(CE62*100/BP62,0)</f>
        <v>0</v>
      </c>
    </row>
    <row r="63" spans="1:86">
      <c r="A63" s="3"/>
      <c r="B63" s="2" t="s">
        <v>228</v>
      </c>
      <c r="C63" t="s">
        <v>229</v>
      </c>
      <c r="D63">
        <v>112900000</v>
      </c>
      <c r="E63">
        <v>2263305</v>
      </c>
      <c r="F63">
        <v>117752</v>
      </c>
      <c r="G63" s="2" t="s">
        <v>67</v>
      </c>
      <c r="H63">
        <v>217029</v>
      </c>
      <c r="I63">
        <v>0</v>
      </c>
      <c r="J63" s="2" t="s">
        <v>43</v>
      </c>
      <c r="K63">
        <v>18106443</v>
      </c>
      <c r="L63">
        <v>7843486</v>
      </c>
      <c r="M63" s="2" t="s">
        <v>155</v>
      </c>
      <c r="N63">
        <v>11409539</v>
      </c>
      <c r="O63">
        <v>5077113</v>
      </c>
      <c r="P63" s="2" t="s">
        <v>58</v>
      </c>
      <c r="Q63">
        <v>27728075</v>
      </c>
      <c r="R63">
        <v>5673347</v>
      </c>
      <c r="S63" s="2" t="s">
        <v>50</v>
      </c>
      <c r="T63">
        <v>2459665</v>
      </c>
      <c r="U63">
        <v>453677</v>
      </c>
      <c r="V63" s="2" t="s">
        <v>120</v>
      </c>
      <c r="W63">
        <v>1200000</v>
      </c>
      <c r="X63">
        <v>588903</v>
      </c>
      <c r="Y63" s="2" t="s">
        <v>114</v>
      </c>
      <c r="Z63">
        <v>1600000</v>
      </c>
      <c r="AA63">
        <v>594488</v>
      </c>
      <c r="AB63" s="2" t="s">
        <v>94</v>
      </c>
      <c r="AC63">
        <v>300000</v>
      </c>
      <c r="AD63">
        <v>24379</v>
      </c>
      <c r="AE63" s="2" t="s">
        <v>71</v>
      </c>
      <c r="AI63">
        <v>0</v>
      </c>
      <c r="AJ63">
        <v>2023376</v>
      </c>
      <c r="AK63" s="2" t="s">
        <v>43</v>
      </c>
      <c r="AL63">
        <v>1990000</v>
      </c>
      <c r="AM63">
        <v>765936</v>
      </c>
      <c r="AN63" s="2" t="s">
        <v>192</v>
      </c>
      <c r="AR63">
        <v>2800000</v>
      </c>
      <c r="AS63">
        <v>1016161</v>
      </c>
      <c r="AT63" s="2" t="s">
        <v>157</v>
      </c>
      <c r="AU63">
        <v>23900000</v>
      </c>
      <c r="AV63">
        <v>3855858</v>
      </c>
      <c r="AW63" s="2" t="s">
        <v>66</v>
      </c>
      <c r="AX63">
        <v>0</v>
      </c>
      <c r="AY63">
        <v>1943342</v>
      </c>
      <c r="AZ63" s="2" t="s">
        <v>43</v>
      </c>
      <c r="BD63">
        <v>0</v>
      </c>
      <c r="BE63">
        <v>0</v>
      </c>
      <c r="BF63" s="2" t="s">
        <v>43</v>
      </c>
      <c r="BG63">
        <v>0</v>
      </c>
      <c r="BH63">
        <v>32016</v>
      </c>
      <c r="BI63" s="2" t="s">
        <v>43</v>
      </c>
      <c r="BJ63">
        <v>0</v>
      </c>
      <c r="BK63">
        <v>0</v>
      </c>
      <c r="BL63" s="2" t="s">
        <v>43</v>
      </c>
      <c r="BM63">
        <v>1500000</v>
      </c>
      <c r="BN63">
        <v>362000</v>
      </c>
      <c r="BO63" s="2" t="s">
        <v>165</v>
      </c>
      <c r="BP63">
        <v>112900000</v>
      </c>
      <c r="BQ63" t="str">
        <f>(F63+I63+L63+O63+R63+U63+X63+AA63+AD63+AJ63+AM63+AS63+AV63+AY63+BE63+BH63+BK63+BN63)</f>
        <v>0</v>
      </c>
      <c r="BR63" s="2" t="str">
        <f>IFERROR(BQ63*100/BP63,0)</f>
        <v>0</v>
      </c>
      <c r="BU63">
        <v>31048764</v>
      </c>
      <c r="BV63">
        <v>0</v>
      </c>
      <c r="BW63">
        <v>0</v>
      </c>
      <c r="BX63">
        <v>-676930</v>
      </c>
      <c r="BY63">
        <v>0</v>
      </c>
      <c r="BZ63">
        <v>0</v>
      </c>
      <c r="CA63">
        <v>0</v>
      </c>
      <c r="CB63">
        <v>0</v>
      </c>
      <c r="CC63" t="str">
        <f>(BU63+BV63+BW63+BX63+BY63+BZ63+CA63+CB63)</f>
        <v>0</v>
      </c>
      <c r="CD63">
        <v>0</v>
      </c>
      <c r="CE63" t="str">
        <f>(BU63+BV63+BW63+BX63+BY63+BZ63+CA63+CB63)-CD63</f>
        <v>0</v>
      </c>
      <c r="CF63" t="str">
        <f>(BQ63-BP63)</f>
        <v>0</v>
      </c>
      <c r="CG63" t="str">
        <f>CE63-BW63+BZ63</f>
        <v>0</v>
      </c>
      <c r="CH63" t="str">
        <f>IFERROR(CE63*100/BP63,0)</f>
        <v>0</v>
      </c>
    </row>
    <row r="64" spans="1:86">
      <c r="A64" s="3"/>
      <c r="B64" s="2" t="s">
        <v>230</v>
      </c>
      <c r="C64" t="s">
        <v>231</v>
      </c>
      <c r="D64">
        <v>121900000</v>
      </c>
      <c r="E64">
        <v>1800564</v>
      </c>
      <c r="F64">
        <v>340375</v>
      </c>
      <c r="G64" s="2" t="s">
        <v>93</v>
      </c>
      <c r="H64">
        <v>172656</v>
      </c>
      <c r="I64">
        <v>18907</v>
      </c>
      <c r="J64" s="2" t="s">
        <v>53</v>
      </c>
      <c r="K64">
        <v>14404518</v>
      </c>
      <c r="L64">
        <v>12230769</v>
      </c>
      <c r="M64" s="2" t="s">
        <v>232</v>
      </c>
      <c r="N64">
        <v>9076820</v>
      </c>
      <c r="O64">
        <v>9345285</v>
      </c>
      <c r="P64" s="2" t="s">
        <v>233</v>
      </c>
      <c r="Q64">
        <v>22058974</v>
      </c>
      <c r="R64">
        <v>12210123</v>
      </c>
      <c r="S64" s="2" t="s">
        <v>223</v>
      </c>
      <c r="T64">
        <v>1956778</v>
      </c>
      <c r="U64">
        <v>1194949</v>
      </c>
      <c r="V64" s="2" t="s">
        <v>209</v>
      </c>
      <c r="W64">
        <v>1700000</v>
      </c>
      <c r="X64">
        <v>1121812</v>
      </c>
      <c r="Y64" s="2" t="s">
        <v>234</v>
      </c>
      <c r="Z64">
        <v>2500000</v>
      </c>
      <c r="AA64">
        <v>1093767</v>
      </c>
      <c r="AB64" s="2" t="s">
        <v>58</v>
      </c>
      <c r="AC64">
        <v>300000</v>
      </c>
      <c r="AD64">
        <v>41041</v>
      </c>
      <c r="AE64" s="2" t="s">
        <v>65</v>
      </c>
      <c r="AI64">
        <v>0</v>
      </c>
      <c r="AJ64">
        <v>2306712</v>
      </c>
      <c r="AK64" s="2" t="s">
        <v>43</v>
      </c>
      <c r="AL64">
        <v>1990000</v>
      </c>
      <c r="AM64">
        <v>767337</v>
      </c>
      <c r="AN64" s="2" t="s">
        <v>81</v>
      </c>
      <c r="AR64">
        <v>3700000</v>
      </c>
      <c r="AS64">
        <v>1177559</v>
      </c>
      <c r="AT64" s="2" t="s">
        <v>57</v>
      </c>
      <c r="AU64">
        <v>17800000</v>
      </c>
      <c r="AV64">
        <v>5717533</v>
      </c>
      <c r="AW64" s="2" t="s">
        <v>57</v>
      </c>
      <c r="AX64">
        <v>0</v>
      </c>
      <c r="AY64">
        <v>2827301</v>
      </c>
      <c r="AZ64" s="2" t="s">
        <v>43</v>
      </c>
      <c r="BD64">
        <v>0</v>
      </c>
      <c r="BE64">
        <v>0</v>
      </c>
      <c r="BF64" s="2" t="s">
        <v>43</v>
      </c>
      <c r="BG64">
        <v>0</v>
      </c>
      <c r="BH64">
        <v>32492</v>
      </c>
      <c r="BI64" s="2" t="s">
        <v>43</v>
      </c>
      <c r="BJ64">
        <v>0</v>
      </c>
      <c r="BK64">
        <v>7118</v>
      </c>
      <c r="BL64" s="2" t="s">
        <v>43</v>
      </c>
      <c r="BM64">
        <v>1300000</v>
      </c>
      <c r="BN64">
        <v>576900</v>
      </c>
      <c r="BO64" s="2" t="s">
        <v>58</v>
      </c>
      <c r="BP64">
        <v>121900000</v>
      </c>
      <c r="BQ64" t="str">
        <f>(F64+I64+L64+O64+R64+U64+X64+AA64+AD64+AJ64+AM64+AS64+AV64+AY64+BE64+BH64+BK64+BN64)</f>
        <v>0</v>
      </c>
      <c r="BR64" s="2" t="str">
        <f>IFERROR(BQ64*100/BP64,0)</f>
        <v>0</v>
      </c>
      <c r="BU64">
        <v>52351875</v>
      </c>
      <c r="BV64">
        <v>0</v>
      </c>
      <c r="BW64">
        <v>0</v>
      </c>
      <c r="BX64">
        <v>-1341895</v>
      </c>
      <c r="BY64">
        <v>0</v>
      </c>
      <c r="BZ64">
        <v>0</v>
      </c>
      <c r="CA64">
        <v>0</v>
      </c>
      <c r="CB64">
        <v>0</v>
      </c>
      <c r="CC64" t="str">
        <f>(BU64+BV64+BW64+BX64+BY64+BZ64+CA64+CB64)</f>
        <v>0</v>
      </c>
      <c r="CD64">
        <v>0</v>
      </c>
      <c r="CE64" t="str">
        <f>(BU64+BV64+BW64+BX64+BY64+BZ64+CA64+CB64)-CD64</f>
        <v>0</v>
      </c>
      <c r="CF64" t="str">
        <f>(BQ64-BP64)</f>
        <v>0</v>
      </c>
      <c r="CG64" t="str">
        <f>CE64-BW64+BZ64</f>
        <v>0</v>
      </c>
      <c r="CH64" t="str">
        <f>IFERROR(CE64*100/BP64,0)</f>
        <v>0</v>
      </c>
    </row>
    <row r="65" spans="1:86">
      <c r="A65" s="7" t="s">
        <v>235</v>
      </c>
      <c r="B65" s="3"/>
      <c r="C65" s="3"/>
      <c r="D65" s="3">
        <v>533000000</v>
      </c>
      <c r="E65" s="3">
        <v>10949997</v>
      </c>
      <c r="F65" s="3">
        <v>839862</v>
      </c>
      <c r="G65" s="5" t="s">
        <v>71</v>
      </c>
      <c r="H65" s="3">
        <v>1049998</v>
      </c>
      <c r="I65" s="3">
        <v>486741</v>
      </c>
      <c r="J65" s="5" t="s">
        <v>160</v>
      </c>
      <c r="K65" s="3">
        <v>87599997</v>
      </c>
      <c r="L65" s="3">
        <v>39856396</v>
      </c>
      <c r="M65" s="5" t="s">
        <v>140</v>
      </c>
      <c r="N65" s="3">
        <v>55199998</v>
      </c>
      <c r="O65" s="3">
        <v>28379350</v>
      </c>
      <c r="P65" s="5" t="s">
        <v>181</v>
      </c>
      <c r="Q65" s="3">
        <v>134149998</v>
      </c>
      <c r="R65" s="3">
        <v>47265158</v>
      </c>
      <c r="S65" s="5" t="s">
        <v>87</v>
      </c>
      <c r="T65" s="3">
        <v>11899998</v>
      </c>
      <c r="U65" s="3">
        <v>2955945</v>
      </c>
      <c r="V65" s="5" t="s">
        <v>51</v>
      </c>
      <c r="W65" s="3">
        <v>8600000</v>
      </c>
      <c r="X65" s="3">
        <v>3666482</v>
      </c>
      <c r="Y65" s="5" t="s">
        <v>155</v>
      </c>
      <c r="Z65" s="3">
        <v>10600000</v>
      </c>
      <c r="AA65" s="3">
        <v>3727995</v>
      </c>
      <c r="AB65" s="5" t="s">
        <v>87</v>
      </c>
      <c r="AC65" s="3">
        <v>1550000</v>
      </c>
      <c r="AD65" s="3">
        <v>217453</v>
      </c>
      <c r="AE65" s="5" t="s">
        <v>65</v>
      </c>
      <c r="AF65" s="3"/>
      <c r="AG65" s="3"/>
      <c r="AH65" s="3"/>
      <c r="AI65" s="3">
        <v>0</v>
      </c>
      <c r="AJ65" s="3">
        <v>11624924</v>
      </c>
      <c r="AK65" s="5" t="s">
        <v>43</v>
      </c>
      <c r="AL65" s="3">
        <v>11280000</v>
      </c>
      <c r="AM65" s="3">
        <v>4311434</v>
      </c>
      <c r="AN65" s="5" t="s">
        <v>192</v>
      </c>
      <c r="AO65" s="3"/>
      <c r="AP65" s="3"/>
      <c r="AQ65" s="3"/>
      <c r="AR65" s="3">
        <v>19300000</v>
      </c>
      <c r="AS65" s="3">
        <v>7281269</v>
      </c>
      <c r="AT65" s="5" t="s">
        <v>192</v>
      </c>
      <c r="AU65" s="3">
        <v>82400000</v>
      </c>
      <c r="AV65" s="3">
        <v>20078785</v>
      </c>
      <c r="AW65" s="5" t="s">
        <v>165</v>
      </c>
      <c r="AX65" s="3">
        <v>0</v>
      </c>
      <c r="AY65" s="3">
        <v>13551293</v>
      </c>
      <c r="AZ65" s="5" t="s">
        <v>43</v>
      </c>
      <c r="BA65" s="3"/>
      <c r="BB65" s="3"/>
      <c r="BC65" s="3"/>
      <c r="BD65" s="3">
        <v>0</v>
      </c>
      <c r="BE65" s="3">
        <v>0</v>
      </c>
      <c r="BF65" s="5" t="s">
        <v>43</v>
      </c>
      <c r="BG65" s="3">
        <v>0</v>
      </c>
      <c r="BH65" s="3">
        <v>92640</v>
      </c>
      <c r="BI65" s="5" t="s">
        <v>43</v>
      </c>
      <c r="BJ65" s="3">
        <v>0</v>
      </c>
      <c r="BK65" s="3">
        <v>21353</v>
      </c>
      <c r="BL65" s="5" t="s">
        <v>43</v>
      </c>
      <c r="BM65" s="3">
        <v>7200000</v>
      </c>
      <c r="BN65" s="3">
        <v>3006905</v>
      </c>
      <c r="BO65" s="5" t="s">
        <v>151</v>
      </c>
      <c r="BP65" s="3">
        <v>533000000</v>
      </c>
      <c r="BQ65" s="3" t="str">
        <f>(F65+I65+L65+O65+R65+U65+X65+AA65+AD65+AJ65+AM65+AS65+AV65+AY65+BE65+BH65+BK65+BN65)</f>
        <v>0</v>
      </c>
      <c r="BR65" s="3" t="str">
        <f>IFERROR(BQ65*100/BP65,0)</f>
        <v>0</v>
      </c>
      <c r="BT65" s="4" t="s">
        <v>235</v>
      </c>
      <c r="BU65" s="4" t="str">
        <f>SUM(BU60:BU64)</f>
        <v>0</v>
      </c>
      <c r="BV65" s="4" t="str">
        <f>SUM(BV60:BV64)</f>
        <v>0</v>
      </c>
      <c r="BW65" s="4" t="str">
        <f>SUM(BW60:BW64)</f>
        <v>0</v>
      </c>
      <c r="BX65" s="4" t="str">
        <f>SUM(BX60:BX64)</f>
        <v>0</v>
      </c>
      <c r="BY65" s="4" t="str">
        <f>SUM(BY60:BY64)</f>
        <v>0</v>
      </c>
      <c r="BZ65" s="4" t="str">
        <f>SUM(BZ60:BZ64)</f>
        <v>0</v>
      </c>
      <c r="CA65" s="4" t="str">
        <f>SUM(CA60:CA64)</f>
        <v>0</v>
      </c>
      <c r="CB65" s="4" t="str">
        <f>SUM(CB60:CB64)</f>
        <v>0</v>
      </c>
      <c r="CC65" s="4" t="str">
        <f>SUM(CC60:CC64)</f>
        <v>0</v>
      </c>
      <c r="CD65" s="4" t="str">
        <f>SUM(CD60:CD64)</f>
        <v>0</v>
      </c>
      <c r="CE65" s="4" t="str">
        <f>SUM(CE60:CE64)</f>
        <v>0</v>
      </c>
      <c r="CF65" s="4" t="str">
        <f>SUM(CF60:CF64)</f>
        <v>0</v>
      </c>
      <c r="CG65" s="4" t="str">
        <f>SUM(CG60:CG64)</f>
        <v>0</v>
      </c>
      <c r="CH65" s="4" t="str">
        <f>IFERROR(CE65*100/BP65,0)</f>
        <v>0</v>
      </c>
    </row>
    <row r="67" spans="1:86">
      <c r="A67" s="4" t="s">
        <v>236</v>
      </c>
      <c r="B67" s="2" t="s">
        <v>237</v>
      </c>
      <c r="C67" t="s">
        <v>238</v>
      </c>
      <c r="D67">
        <v>186900000</v>
      </c>
      <c r="E67">
        <v>1194327</v>
      </c>
      <c r="F67">
        <v>58627</v>
      </c>
      <c r="G67" s="2" t="s">
        <v>67</v>
      </c>
      <c r="H67">
        <v>316145</v>
      </c>
      <c r="I67">
        <v>0</v>
      </c>
      <c r="J67" s="2" t="s">
        <v>43</v>
      </c>
      <c r="K67">
        <v>24905247</v>
      </c>
      <c r="L67">
        <v>2801426</v>
      </c>
      <c r="M67" s="2" t="s">
        <v>53</v>
      </c>
      <c r="N67">
        <v>16931353</v>
      </c>
      <c r="O67">
        <v>3590800</v>
      </c>
      <c r="P67" s="2" t="s">
        <v>80</v>
      </c>
      <c r="Q67">
        <v>23465029</v>
      </c>
      <c r="R67">
        <v>3918602</v>
      </c>
      <c r="S67" s="2" t="s">
        <v>136</v>
      </c>
      <c r="T67">
        <v>2458910</v>
      </c>
      <c r="U67">
        <v>495566</v>
      </c>
      <c r="V67" s="2" t="s">
        <v>50</v>
      </c>
      <c r="W67">
        <v>750000</v>
      </c>
      <c r="X67">
        <v>140372</v>
      </c>
      <c r="Y67" s="2" t="s">
        <v>93</v>
      </c>
      <c r="Z67">
        <v>1100000</v>
      </c>
      <c r="AA67">
        <v>45537</v>
      </c>
      <c r="AB67" s="2" t="s">
        <v>64</v>
      </c>
      <c r="AC67">
        <v>400000</v>
      </c>
      <c r="AD67">
        <v>0</v>
      </c>
      <c r="AE67" s="2" t="s">
        <v>43</v>
      </c>
      <c r="AI67">
        <v>0</v>
      </c>
      <c r="AJ67">
        <v>115299</v>
      </c>
      <c r="AK67" s="2" t="s">
        <v>43</v>
      </c>
      <c r="AL67">
        <v>1700000</v>
      </c>
      <c r="AM67">
        <v>5446</v>
      </c>
      <c r="AN67" s="2" t="s">
        <v>43</v>
      </c>
      <c r="AR67">
        <v>2600000</v>
      </c>
      <c r="AS67">
        <v>66400</v>
      </c>
      <c r="AT67" s="2" t="s">
        <v>52</v>
      </c>
      <c r="AU67">
        <v>60500000</v>
      </c>
      <c r="AV67">
        <v>21168071</v>
      </c>
      <c r="AW67" s="2" t="s">
        <v>87</v>
      </c>
      <c r="AX67">
        <v>0</v>
      </c>
      <c r="AY67">
        <v>1047886</v>
      </c>
      <c r="AZ67" s="2" t="s">
        <v>43</v>
      </c>
      <c r="BD67">
        <v>0</v>
      </c>
      <c r="BE67">
        <v>0</v>
      </c>
      <c r="BF67" s="2" t="s">
        <v>43</v>
      </c>
      <c r="BG67">
        <v>0</v>
      </c>
      <c r="BH67">
        <v>1695292</v>
      </c>
      <c r="BI67" s="2" t="s">
        <v>43</v>
      </c>
      <c r="BJ67">
        <v>0</v>
      </c>
      <c r="BK67">
        <v>0</v>
      </c>
      <c r="BL67" s="2" t="s">
        <v>43</v>
      </c>
      <c r="BM67">
        <v>550000</v>
      </c>
      <c r="BN67">
        <v>19700</v>
      </c>
      <c r="BO67" s="2" t="s">
        <v>64</v>
      </c>
      <c r="BP67">
        <v>186900000</v>
      </c>
      <c r="BQ67" t="str">
        <f>(F67+I67+L67+O67+R67+U67+X67+AA67+AD67+AJ67+AM67+AS67+AV67+AY67+BE67+BH67+BK67+BN67)</f>
        <v>0</v>
      </c>
      <c r="BR67" s="2" t="str">
        <f>IFERROR(BQ67*100/BP67,0)</f>
        <v>0</v>
      </c>
      <c r="BU67">
        <v>36647622</v>
      </c>
      <c r="BV67">
        <v>0</v>
      </c>
      <c r="BW67">
        <v>0</v>
      </c>
      <c r="BX67">
        <v>-1478598</v>
      </c>
      <c r="BY67">
        <v>0</v>
      </c>
      <c r="BZ67">
        <v>0</v>
      </c>
      <c r="CA67">
        <v>0</v>
      </c>
      <c r="CB67">
        <v>0</v>
      </c>
      <c r="CC67" t="str">
        <f>(BU67+BV67+BW67+BX67+BY67+BZ67+CA67+CB67)</f>
        <v>0</v>
      </c>
      <c r="CD67">
        <v>0</v>
      </c>
      <c r="CE67" t="str">
        <f>(BU67+BV67+BW67+BX67+BY67+BZ67+CA67+CB67)-CD67</f>
        <v>0</v>
      </c>
      <c r="CF67" t="str">
        <f>(BQ67-BP67)</f>
        <v>0</v>
      </c>
      <c r="CG67" t="str">
        <f>CE67-BW67+BZ67</f>
        <v>0</v>
      </c>
      <c r="CH67" t="str">
        <f>IFERROR(CE67*100/BP67,0)</f>
        <v>0</v>
      </c>
    </row>
    <row r="68" spans="1:86">
      <c r="A68" s="3"/>
      <c r="B68" s="2" t="s">
        <v>239</v>
      </c>
      <c r="C68" t="s">
        <v>240</v>
      </c>
      <c r="D68">
        <v>114200000</v>
      </c>
      <c r="E68">
        <v>505672</v>
      </c>
      <c r="F68">
        <v>73206</v>
      </c>
      <c r="G68" s="2" t="s">
        <v>65</v>
      </c>
      <c r="H68">
        <v>133854</v>
      </c>
      <c r="I68">
        <v>0</v>
      </c>
      <c r="J68" s="2" t="s">
        <v>43</v>
      </c>
      <c r="K68">
        <v>10544752</v>
      </c>
      <c r="L68">
        <v>24937536</v>
      </c>
      <c r="M68" s="2" t="s">
        <v>241</v>
      </c>
      <c r="N68">
        <v>7168646</v>
      </c>
      <c r="O68">
        <v>8934104</v>
      </c>
      <c r="P68" s="2" t="s">
        <v>242</v>
      </c>
      <c r="Q68">
        <v>9934970</v>
      </c>
      <c r="R68">
        <v>3593786</v>
      </c>
      <c r="S68" s="2" t="s">
        <v>157</v>
      </c>
      <c r="T68">
        <v>1041089</v>
      </c>
      <c r="U68">
        <v>731736</v>
      </c>
      <c r="V68" s="2" t="s">
        <v>197</v>
      </c>
      <c r="W68">
        <v>400000</v>
      </c>
      <c r="X68">
        <v>282446</v>
      </c>
      <c r="Y68" s="2" t="s">
        <v>198</v>
      </c>
      <c r="Z68">
        <v>500000</v>
      </c>
      <c r="AA68">
        <v>182381</v>
      </c>
      <c r="AB68" s="2" t="s">
        <v>157</v>
      </c>
      <c r="AC68">
        <v>200000</v>
      </c>
      <c r="AD68">
        <v>33180</v>
      </c>
      <c r="AE68" s="2" t="s">
        <v>136</v>
      </c>
      <c r="AI68">
        <v>0</v>
      </c>
      <c r="AJ68">
        <v>643818</v>
      </c>
      <c r="AK68" s="2" t="s">
        <v>43</v>
      </c>
      <c r="AL68">
        <v>1500000</v>
      </c>
      <c r="AM68">
        <v>295708</v>
      </c>
      <c r="AN68" s="2" t="s">
        <v>50</v>
      </c>
      <c r="AR68">
        <v>1200000</v>
      </c>
      <c r="AS68">
        <v>376449</v>
      </c>
      <c r="AT68" s="2" t="s">
        <v>183</v>
      </c>
      <c r="AU68">
        <v>14900000</v>
      </c>
      <c r="AV68">
        <v>7810300</v>
      </c>
      <c r="AW68" s="2" t="s">
        <v>243</v>
      </c>
      <c r="AX68">
        <v>0</v>
      </c>
      <c r="AY68">
        <v>1742012</v>
      </c>
      <c r="AZ68" s="2" t="s">
        <v>43</v>
      </c>
      <c r="BD68">
        <v>0</v>
      </c>
      <c r="BE68">
        <v>0</v>
      </c>
      <c r="BF68" s="2" t="s">
        <v>43</v>
      </c>
      <c r="BG68">
        <v>0</v>
      </c>
      <c r="BH68">
        <v>453351</v>
      </c>
      <c r="BI68" s="2" t="s">
        <v>43</v>
      </c>
      <c r="BJ68">
        <v>0</v>
      </c>
      <c r="BK68">
        <v>7118</v>
      </c>
      <c r="BL68" s="2" t="s">
        <v>43</v>
      </c>
      <c r="BM68">
        <v>500000</v>
      </c>
      <c r="BN68">
        <v>112000</v>
      </c>
      <c r="BO68" s="2" t="s">
        <v>102</v>
      </c>
      <c r="BP68">
        <v>114200000</v>
      </c>
      <c r="BQ68" t="str">
        <f>(F68+I68+L68+O68+R68+U68+X68+AA68+AD68+AJ68+AM68+AS68+AV68+AY68+BE68+BH68+BK68+BN68)</f>
        <v>0</v>
      </c>
      <c r="BR68" s="2" t="str">
        <f>IFERROR(BQ68*100/BP68,0)</f>
        <v>0</v>
      </c>
      <c r="BU68">
        <v>51396947</v>
      </c>
      <c r="BV68">
        <v>0</v>
      </c>
      <c r="BW68">
        <v>0</v>
      </c>
      <c r="BX68">
        <v>-1187816</v>
      </c>
      <c r="BY68">
        <v>0</v>
      </c>
      <c r="BZ68">
        <v>0</v>
      </c>
      <c r="CA68">
        <v>0</v>
      </c>
      <c r="CB68">
        <v>0</v>
      </c>
      <c r="CC68" t="str">
        <f>(BU68+BV68+BW68+BX68+BY68+BZ68+CA68+CB68)</f>
        <v>0</v>
      </c>
      <c r="CD68">
        <v>0</v>
      </c>
      <c r="CE68" t="str">
        <f>(BU68+BV68+BW68+BX68+BY68+BZ68+CA68+CB68)-CD68</f>
        <v>0</v>
      </c>
      <c r="CF68" t="str">
        <f>(BQ68-BP68)</f>
        <v>0</v>
      </c>
      <c r="CG68" t="str">
        <f>CE68-BW68+BZ68</f>
        <v>0</v>
      </c>
      <c r="CH68" t="str">
        <f>IFERROR(CE68*100/BP68,0)</f>
        <v>0</v>
      </c>
    </row>
    <row r="69" spans="1:86">
      <c r="A69" s="7" t="s">
        <v>244</v>
      </c>
      <c r="B69" s="3"/>
      <c r="C69" s="3"/>
      <c r="D69" s="3">
        <v>301100000</v>
      </c>
      <c r="E69" s="3">
        <v>1699999</v>
      </c>
      <c r="F69" s="3">
        <v>131833</v>
      </c>
      <c r="G69" s="5" t="s">
        <v>71</v>
      </c>
      <c r="H69" s="3">
        <v>449999</v>
      </c>
      <c r="I69" s="3">
        <v>0</v>
      </c>
      <c r="J69" s="5" t="s">
        <v>43</v>
      </c>
      <c r="K69" s="3">
        <v>35449999</v>
      </c>
      <c r="L69" s="3">
        <v>27738962</v>
      </c>
      <c r="M69" s="5" t="s">
        <v>245</v>
      </c>
      <c r="N69" s="3">
        <v>24099999</v>
      </c>
      <c r="O69" s="3">
        <v>12524904</v>
      </c>
      <c r="P69" s="5" t="s">
        <v>243</v>
      </c>
      <c r="Q69" s="3">
        <v>33399999</v>
      </c>
      <c r="R69" s="3">
        <v>7512388</v>
      </c>
      <c r="S69" s="5" t="s">
        <v>102</v>
      </c>
      <c r="T69" s="3">
        <v>3499999</v>
      </c>
      <c r="U69" s="3">
        <v>1227302</v>
      </c>
      <c r="V69" s="5" t="s">
        <v>87</v>
      </c>
      <c r="W69" s="3">
        <v>1150000</v>
      </c>
      <c r="X69" s="3">
        <v>422818</v>
      </c>
      <c r="Y69" s="5" t="s">
        <v>94</v>
      </c>
      <c r="Z69" s="3">
        <v>1600000</v>
      </c>
      <c r="AA69" s="3">
        <v>227918</v>
      </c>
      <c r="AB69" s="5" t="s">
        <v>65</v>
      </c>
      <c r="AC69" s="3">
        <v>600000</v>
      </c>
      <c r="AD69" s="3">
        <v>33180</v>
      </c>
      <c r="AE69" s="5" t="s">
        <v>88</v>
      </c>
      <c r="AF69" s="3"/>
      <c r="AG69" s="3"/>
      <c r="AH69" s="3"/>
      <c r="AI69" s="3">
        <v>0</v>
      </c>
      <c r="AJ69" s="3">
        <v>759117</v>
      </c>
      <c r="AK69" s="5" t="s">
        <v>43</v>
      </c>
      <c r="AL69" s="3">
        <v>3200000</v>
      </c>
      <c r="AM69" s="3">
        <v>301154</v>
      </c>
      <c r="AN69" s="5" t="s">
        <v>74</v>
      </c>
      <c r="AO69" s="3"/>
      <c r="AP69" s="3"/>
      <c r="AQ69" s="3"/>
      <c r="AR69" s="3">
        <v>3800000</v>
      </c>
      <c r="AS69" s="3">
        <v>442849</v>
      </c>
      <c r="AT69" s="5" t="s">
        <v>79</v>
      </c>
      <c r="AU69" s="3">
        <v>75400000</v>
      </c>
      <c r="AV69" s="3">
        <v>28978371</v>
      </c>
      <c r="AW69" s="5" t="s">
        <v>192</v>
      </c>
      <c r="AX69" s="3">
        <v>0</v>
      </c>
      <c r="AY69" s="3">
        <v>2789898</v>
      </c>
      <c r="AZ69" s="5" t="s">
        <v>43</v>
      </c>
      <c r="BA69" s="3"/>
      <c r="BB69" s="3"/>
      <c r="BC69" s="3"/>
      <c r="BD69" s="3">
        <v>0</v>
      </c>
      <c r="BE69" s="3">
        <v>0</v>
      </c>
      <c r="BF69" s="5" t="s">
        <v>43</v>
      </c>
      <c r="BG69" s="3">
        <v>0</v>
      </c>
      <c r="BH69" s="3">
        <v>2148643</v>
      </c>
      <c r="BI69" s="5" t="s">
        <v>43</v>
      </c>
      <c r="BJ69" s="3">
        <v>0</v>
      </c>
      <c r="BK69" s="3">
        <v>7118</v>
      </c>
      <c r="BL69" s="5" t="s">
        <v>43</v>
      </c>
      <c r="BM69" s="3">
        <v>1050000</v>
      </c>
      <c r="BN69" s="3">
        <v>131700</v>
      </c>
      <c r="BO69" s="5" t="s">
        <v>116</v>
      </c>
      <c r="BP69" s="3">
        <v>301100000</v>
      </c>
      <c r="BQ69" s="3" t="str">
        <f>(F69+I69+L69+O69+R69+U69+X69+AA69+AD69+AJ69+AM69+AS69+AV69+AY69+BE69+BH69+BK69+BN69)</f>
        <v>0</v>
      </c>
      <c r="BR69" s="3" t="str">
        <f>IFERROR(BQ69*100/BP69,0)</f>
        <v>0</v>
      </c>
      <c r="BT69" s="4" t="s">
        <v>244</v>
      </c>
      <c r="BU69" s="4" t="str">
        <f>SUM(BU67:BU68)</f>
        <v>0</v>
      </c>
      <c r="BV69" s="4" t="str">
        <f>SUM(BV67:BV68)</f>
        <v>0</v>
      </c>
      <c r="BW69" s="4" t="str">
        <f>SUM(BW67:BW68)</f>
        <v>0</v>
      </c>
      <c r="BX69" s="4" t="str">
        <f>SUM(BX67:BX68)</f>
        <v>0</v>
      </c>
      <c r="BY69" s="4" t="str">
        <f>SUM(BY67:BY68)</f>
        <v>0</v>
      </c>
      <c r="BZ69" s="4" t="str">
        <f>SUM(BZ67:BZ68)</f>
        <v>0</v>
      </c>
      <c r="CA69" s="4" t="str">
        <f>SUM(CA67:CA68)</f>
        <v>0</v>
      </c>
      <c r="CB69" s="4" t="str">
        <f>SUM(CB67:CB68)</f>
        <v>0</v>
      </c>
      <c r="CC69" s="4" t="str">
        <f>SUM(CC67:CC68)</f>
        <v>0</v>
      </c>
      <c r="CD69" s="4" t="str">
        <f>SUM(CD67:CD68)</f>
        <v>0</v>
      </c>
      <c r="CE69" s="4" t="str">
        <f>SUM(CE67:CE68)</f>
        <v>0</v>
      </c>
      <c r="CF69" s="4" t="str">
        <f>SUM(CF67:CF68)</f>
        <v>0</v>
      </c>
      <c r="CG69" s="4" t="str">
        <f>SUM(CG67:CG68)</f>
        <v>0</v>
      </c>
      <c r="CH69" s="4" t="str">
        <f>IFERROR(CE69*100/BP69,0)</f>
        <v>0</v>
      </c>
    </row>
    <row r="71" spans="1:86">
      <c r="A71" s="4" t="s">
        <v>246</v>
      </c>
      <c r="B71" s="2" t="s">
        <v>247</v>
      </c>
      <c r="C71" t="s">
        <v>248</v>
      </c>
      <c r="D71">
        <v>134900000</v>
      </c>
      <c r="E71">
        <v>38180204</v>
      </c>
      <c r="F71">
        <v>7809672</v>
      </c>
      <c r="G71" s="2" t="s">
        <v>50</v>
      </c>
      <c r="H71">
        <v>517182</v>
      </c>
      <c r="I71">
        <v>72764</v>
      </c>
      <c r="J71" s="2" t="s">
        <v>65</v>
      </c>
      <c r="K71">
        <v>13385888</v>
      </c>
      <c r="L71">
        <v>64936</v>
      </c>
      <c r="M71" s="2" t="s">
        <v>43</v>
      </c>
      <c r="N71">
        <v>8031533</v>
      </c>
      <c r="O71">
        <v>350453</v>
      </c>
      <c r="P71" s="2" t="s">
        <v>64</v>
      </c>
      <c r="Q71">
        <v>7453506</v>
      </c>
      <c r="R71">
        <v>186211</v>
      </c>
      <c r="S71" s="2" t="s">
        <v>111</v>
      </c>
      <c r="T71">
        <v>34925000</v>
      </c>
      <c r="U71">
        <v>4402218</v>
      </c>
      <c r="V71" s="2" t="s">
        <v>116</v>
      </c>
      <c r="W71">
        <v>0</v>
      </c>
      <c r="X71">
        <v>0</v>
      </c>
      <c r="Y71" s="2" t="s">
        <v>43</v>
      </c>
      <c r="Z71">
        <v>0</v>
      </c>
      <c r="AA71">
        <v>0</v>
      </c>
      <c r="AB71" s="2" t="s">
        <v>43</v>
      </c>
      <c r="AC71">
        <v>2900000</v>
      </c>
      <c r="AD71">
        <v>667929</v>
      </c>
      <c r="AE71" s="2" t="s">
        <v>103</v>
      </c>
      <c r="AI71">
        <v>0</v>
      </c>
      <c r="AJ71">
        <v>0</v>
      </c>
      <c r="AK71" s="2" t="s">
        <v>43</v>
      </c>
      <c r="AL71">
        <v>0</v>
      </c>
      <c r="AM71">
        <v>16147</v>
      </c>
      <c r="AN71" s="2" t="s">
        <v>43</v>
      </c>
      <c r="AR71">
        <v>0</v>
      </c>
      <c r="AS71">
        <v>4950</v>
      </c>
      <c r="AT71" s="2" t="s">
        <v>43</v>
      </c>
      <c r="AU71">
        <v>20200000</v>
      </c>
      <c r="AV71">
        <v>1136380</v>
      </c>
      <c r="AW71" s="2" t="s">
        <v>88</v>
      </c>
      <c r="AX71">
        <v>0</v>
      </c>
      <c r="AY71">
        <v>69563</v>
      </c>
      <c r="AZ71" s="2" t="s">
        <v>43</v>
      </c>
      <c r="BD71">
        <v>0</v>
      </c>
      <c r="BE71">
        <v>0</v>
      </c>
      <c r="BF71" s="2" t="s">
        <v>43</v>
      </c>
      <c r="BG71">
        <v>0</v>
      </c>
      <c r="BH71">
        <v>380602</v>
      </c>
      <c r="BI71" s="2" t="s">
        <v>43</v>
      </c>
      <c r="BJ71">
        <v>0</v>
      </c>
      <c r="BK71">
        <v>7118</v>
      </c>
      <c r="BL71" s="2" t="s">
        <v>43</v>
      </c>
      <c r="BM71">
        <v>0</v>
      </c>
      <c r="BN71">
        <v>0</v>
      </c>
      <c r="BO71" s="2" t="s">
        <v>43</v>
      </c>
      <c r="BP71">
        <v>134900000</v>
      </c>
      <c r="BQ71" t="str">
        <f>(F71+I71+L71+O71+R71+U71+X71+AA71+AD71+AJ71+AM71+AS71+AV71+AY71+BE71+BH71+BK71+BN71)</f>
        <v>0</v>
      </c>
      <c r="BR71" s="2" t="str">
        <f>IFERROR(BQ71*100/BP71,0)</f>
        <v>0</v>
      </c>
      <c r="BU71">
        <v>15168943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 t="str">
        <f>(BU71+BV71+BW71+BX71+BY71+BZ71+CA71+CB71)</f>
        <v>0</v>
      </c>
      <c r="CD71">
        <v>0</v>
      </c>
      <c r="CE71" t="str">
        <f>(BU71+BV71+BW71+BX71+BY71+BZ71+CA71+CB71)-CD71</f>
        <v>0</v>
      </c>
      <c r="CF71" t="str">
        <f>(BQ71-BP71)</f>
        <v>0</v>
      </c>
      <c r="CG71" t="str">
        <f>CE71-BW71+BZ71</f>
        <v>0</v>
      </c>
      <c r="CH71" t="str">
        <f>IFERROR(CE71*100/BP71,0)</f>
        <v>0</v>
      </c>
    </row>
    <row r="72" spans="1:86">
      <c r="A72" s="3"/>
      <c r="B72" s="2" t="s">
        <v>249</v>
      </c>
      <c r="C72" t="s">
        <v>250</v>
      </c>
      <c r="D72">
        <v>0</v>
      </c>
      <c r="E72">
        <v>0</v>
      </c>
      <c r="F72">
        <v>0</v>
      </c>
      <c r="G72" s="2" t="s">
        <v>43</v>
      </c>
      <c r="H72">
        <v>0</v>
      </c>
      <c r="I72">
        <v>0</v>
      </c>
      <c r="J72" s="2" t="s">
        <v>43</v>
      </c>
      <c r="K72">
        <v>0</v>
      </c>
      <c r="L72">
        <v>0</v>
      </c>
      <c r="M72" s="2" t="s">
        <v>43</v>
      </c>
      <c r="N72">
        <v>0</v>
      </c>
      <c r="O72">
        <v>0</v>
      </c>
      <c r="P72" s="2" t="s">
        <v>43</v>
      </c>
      <c r="Q72">
        <v>0</v>
      </c>
      <c r="R72">
        <v>0</v>
      </c>
      <c r="S72" s="2" t="s">
        <v>43</v>
      </c>
      <c r="T72">
        <v>0</v>
      </c>
      <c r="U72">
        <v>0</v>
      </c>
      <c r="V72" s="2" t="s">
        <v>43</v>
      </c>
      <c r="W72">
        <v>0</v>
      </c>
      <c r="X72">
        <v>0</v>
      </c>
      <c r="Y72" s="2" t="s">
        <v>43</v>
      </c>
      <c r="Z72">
        <v>0</v>
      </c>
      <c r="AA72">
        <v>0</v>
      </c>
      <c r="AB72" s="2" t="s">
        <v>43</v>
      </c>
      <c r="AC72">
        <v>0</v>
      </c>
      <c r="AD72">
        <v>0</v>
      </c>
      <c r="AE72" s="2" t="s">
        <v>43</v>
      </c>
      <c r="AI72">
        <v>0</v>
      </c>
      <c r="AJ72">
        <v>0</v>
      </c>
      <c r="AK72" s="2" t="s">
        <v>43</v>
      </c>
      <c r="AL72">
        <v>0</v>
      </c>
      <c r="AM72">
        <v>0</v>
      </c>
      <c r="AN72" s="2" t="s">
        <v>43</v>
      </c>
      <c r="AR72">
        <v>0</v>
      </c>
      <c r="AS72">
        <v>0</v>
      </c>
      <c r="AT72" s="2" t="s">
        <v>43</v>
      </c>
      <c r="AU72">
        <v>0</v>
      </c>
      <c r="AV72">
        <v>0</v>
      </c>
      <c r="AW72" s="2" t="s">
        <v>43</v>
      </c>
      <c r="AX72">
        <v>0</v>
      </c>
      <c r="AY72">
        <v>0</v>
      </c>
      <c r="AZ72" s="2" t="s">
        <v>43</v>
      </c>
      <c r="BD72">
        <v>0</v>
      </c>
      <c r="BE72">
        <v>0</v>
      </c>
      <c r="BF72" s="2" t="s">
        <v>43</v>
      </c>
      <c r="BG72">
        <v>0</v>
      </c>
      <c r="BH72">
        <v>0</v>
      </c>
      <c r="BI72" s="2" t="s">
        <v>43</v>
      </c>
      <c r="BJ72">
        <v>0</v>
      </c>
      <c r="BK72">
        <v>0</v>
      </c>
      <c r="BL72" s="2" t="s">
        <v>43</v>
      </c>
      <c r="BM72">
        <v>0</v>
      </c>
      <c r="BN72">
        <v>0</v>
      </c>
      <c r="BO72" s="2" t="s">
        <v>43</v>
      </c>
      <c r="BP72">
        <v>0</v>
      </c>
      <c r="BQ72" t="str">
        <f>(F72+I72+L72+O72+R72+U72+X72+AA72+AD72+AJ72+AM72+AS72+AV72+AY72+BE72+BH72+BK72+BN72)</f>
        <v>0</v>
      </c>
      <c r="BR72" s="2" t="str">
        <f>IFERROR(BQ72*100/BP72,0)</f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 t="str">
        <f>(BU72+BV72+BW72+BX72+BY72+BZ72+CA72+CB72)</f>
        <v>0</v>
      </c>
      <c r="CD72">
        <v>0</v>
      </c>
      <c r="CE72" t="str">
        <f>(BU72+BV72+BW72+BX72+BY72+BZ72+CA72+CB72)-CD72</f>
        <v>0</v>
      </c>
      <c r="CF72" t="str">
        <f>(BQ72-BP72)</f>
        <v>0</v>
      </c>
      <c r="CG72" t="str">
        <f>CE72-BW72+BZ72</f>
        <v>0</v>
      </c>
      <c r="CH72" t="str">
        <f>IFERROR(CE72*100/BP72,0)</f>
        <v>0</v>
      </c>
    </row>
    <row r="73" spans="1:86">
      <c r="A73" s="3"/>
      <c r="B73" s="2" t="s">
        <v>251</v>
      </c>
      <c r="C73" t="s">
        <v>252</v>
      </c>
      <c r="D73">
        <v>68400000</v>
      </c>
      <c r="E73">
        <v>24569795</v>
      </c>
      <c r="F73">
        <v>13774694</v>
      </c>
      <c r="G73" s="2" t="s">
        <v>143</v>
      </c>
      <c r="H73">
        <v>332817</v>
      </c>
      <c r="I73">
        <v>136442</v>
      </c>
      <c r="J73" s="2" t="s">
        <v>108</v>
      </c>
      <c r="K73">
        <v>8614111</v>
      </c>
      <c r="L73">
        <v>1667122</v>
      </c>
      <c r="M73" s="2" t="s">
        <v>93</v>
      </c>
      <c r="N73">
        <v>5168466</v>
      </c>
      <c r="O73">
        <v>651838</v>
      </c>
      <c r="P73" s="2" t="s">
        <v>116</v>
      </c>
      <c r="Q73">
        <v>4796493</v>
      </c>
      <c r="R73">
        <v>1299263</v>
      </c>
      <c r="S73" s="2" t="s">
        <v>135</v>
      </c>
      <c r="T73">
        <v>22475000</v>
      </c>
      <c r="U73">
        <v>10832212</v>
      </c>
      <c r="V73" s="2" t="s">
        <v>123</v>
      </c>
      <c r="W73">
        <v>0</v>
      </c>
      <c r="X73">
        <v>0</v>
      </c>
      <c r="Y73" s="2" t="s">
        <v>43</v>
      </c>
      <c r="Z73">
        <v>0</v>
      </c>
      <c r="AA73">
        <v>0</v>
      </c>
      <c r="AB73" s="2" t="s">
        <v>43</v>
      </c>
      <c r="AC73">
        <v>800000</v>
      </c>
      <c r="AD73">
        <v>1107572</v>
      </c>
      <c r="AE73" s="2" t="s">
        <v>253</v>
      </c>
      <c r="AI73">
        <v>0</v>
      </c>
      <c r="AJ73">
        <v>29297</v>
      </c>
      <c r="AK73" s="2" t="s">
        <v>43</v>
      </c>
      <c r="AL73">
        <v>0</v>
      </c>
      <c r="AM73">
        <v>32899</v>
      </c>
      <c r="AN73" s="2" t="s">
        <v>43</v>
      </c>
      <c r="AR73">
        <v>0</v>
      </c>
      <c r="AS73">
        <v>12900</v>
      </c>
      <c r="AT73" s="2" t="s">
        <v>43</v>
      </c>
      <c r="AU73">
        <v>11700000</v>
      </c>
      <c r="AV73">
        <v>3801170</v>
      </c>
      <c r="AW73" s="2" t="s">
        <v>57</v>
      </c>
      <c r="AX73">
        <v>0</v>
      </c>
      <c r="AY73">
        <v>11065</v>
      </c>
      <c r="AZ73" s="2" t="s">
        <v>43</v>
      </c>
      <c r="BD73">
        <v>0</v>
      </c>
      <c r="BE73">
        <v>0</v>
      </c>
      <c r="BF73" s="2" t="s">
        <v>43</v>
      </c>
      <c r="BG73">
        <v>0</v>
      </c>
      <c r="BH73">
        <v>247550</v>
      </c>
      <c r="BI73" s="2" t="s">
        <v>43</v>
      </c>
      <c r="BJ73">
        <v>0</v>
      </c>
      <c r="BK73">
        <v>78294</v>
      </c>
      <c r="BL73" s="2" t="s">
        <v>43</v>
      </c>
      <c r="BM73">
        <v>0</v>
      </c>
      <c r="BN73">
        <v>0</v>
      </c>
      <c r="BO73" s="2" t="s">
        <v>43</v>
      </c>
      <c r="BP73">
        <v>68400000</v>
      </c>
      <c r="BQ73" t="str">
        <f>(F73+I73+L73+O73+R73+U73+X73+AA73+AD73+AJ73+AM73+AS73+AV73+AY73+BE73+BH73+BK73+BN73)</f>
        <v>0</v>
      </c>
      <c r="BR73" s="2" t="str">
        <f>IFERROR(BQ73*100/BP73,0)</f>
        <v>0</v>
      </c>
      <c r="BU73">
        <v>35640348</v>
      </c>
      <c r="BV73">
        <v>0</v>
      </c>
      <c r="BW73">
        <v>0</v>
      </c>
      <c r="BX73">
        <v>-1958030</v>
      </c>
      <c r="BY73">
        <v>0</v>
      </c>
      <c r="BZ73">
        <v>0</v>
      </c>
      <c r="CA73">
        <v>0</v>
      </c>
      <c r="CB73">
        <v>0</v>
      </c>
      <c r="CC73" t="str">
        <f>(BU73+BV73+BW73+BX73+BY73+BZ73+CA73+CB73)</f>
        <v>0</v>
      </c>
      <c r="CD73">
        <v>0</v>
      </c>
      <c r="CE73" t="str">
        <f>(BU73+BV73+BW73+BX73+BY73+BZ73+CA73+CB73)-CD73</f>
        <v>0</v>
      </c>
      <c r="CF73" t="str">
        <f>(BQ73-BP73)</f>
        <v>0</v>
      </c>
      <c r="CG73" t="str">
        <f>CE73-BW73+BZ73</f>
        <v>0</v>
      </c>
      <c r="CH73" t="str">
        <f>IFERROR(CE73*100/BP73,0)</f>
        <v>0</v>
      </c>
    </row>
    <row r="74" spans="1:86">
      <c r="A74" s="7" t="s">
        <v>254</v>
      </c>
      <c r="B74" s="3"/>
      <c r="C74" s="3"/>
      <c r="D74" s="3">
        <v>203300000</v>
      </c>
      <c r="E74" s="3">
        <v>62749999</v>
      </c>
      <c r="F74" s="3">
        <v>21584366</v>
      </c>
      <c r="G74" s="5" t="s">
        <v>92</v>
      </c>
      <c r="H74" s="3">
        <v>849999</v>
      </c>
      <c r="I74" s="3">
        <v>209206</v>
      </c>
      <c r="J74" s="5" t="s">
        <v>51</v>
      </c>
      <c r="K74" s="3">
        <v>21999999</v>
      </c>
      <c r="L74" s="3">
        <v>1732058</v>
      </c>
      <c r="M74" s="5" t="s">
        <v>71</v>
      </c>
      <c r="N74" s="3">
        <v>13199999</v>
      </c>
      <c r="O74" s="3">
        <v>1002291</v>
      </c>
      <c r="P74" s="5" t="s">
        <v>71</v>
      </c>
      <c r="Q74" s="3">
        <v>12249999</v>
      </c>
      <c r="R74" s="3">
        <v>1485474</v>
      </c>
      <c r="S74" s="5" t="s">
        <v>79</v>
      </c>
      <c r="T74" s="3">
        <v>57400000</v>
      </c>
      <c r="U74" s="3">
        <v>15234430</v>
      </c>
      <c r="V74" s="5" t="s">
        <v>135</v>
      </c>
      <c r="W74" s="3">
        <v>0</v>
      </c>
      <c r="X74" s="3">
        <v>0</v>
      </c>
      <c r="Y74" s="5" t="s">
        <v>43</v>
      </c>
      <c r="Z74" s="3">
        <v>0</v>
      </c>
      <c r="AA74" s="3">
        <v>0</v>
      </c>
      <c r="AB74" s="5" t="s">
        <v>43</v>
      </c>
      <c r="AC74" s="3">
        <v>3700000</v>
      </c>
      <c r="AD74" s="3">
        <v>1775501</v>
      </c>
      <c r="AE74" s="5" t="s">
        <v>123</v>
      </c>
      <c r="AF74" s="3"/>
      <c r="AG74" s="3"/>
      <c r="AH74" s="3"/>
      <c r="AI74" s="3">
        <v>0</v>
      </c>
      <c r="AJ74" s="3">
        <v>29297</v>
      </c>
      <c r="AK74" s="5" t="s">
        <v>43</v>
      </c>
      <c r="AL74" s="3">
        <v>0</v>
      </c>
      <c r="AM74" s="3">
        <v>49046</v>
      </c>
      <c r="AN74" s="5" t="s">
        <v>43</v>
      </c>
      <c r="AO74" s="3"/>
      <c r="AP74" s="3"/>
      <c r="AQ74" s="3"/>
      <c r="AR74" s="3">
        <v>0</v>
      </c>
      <c r="AS74" s="3">
        <v>17850</v>
      </c>
      <c r="AT74" s="5" t="s">
        <v>43</v>
      </c>
      <c r="AU74" s="3">
        <v>31900000</v>
      </c>
      <c r="AV74" s="3">
        <v>4937550</v>
      </c>
      <c r="AW74" s="5" t="s">
        <v>60</v>
      </c>
      <c r="AX74" s="3">
        <v>0</v>
      </c>
      <c r="AY74" s="3">
        <v>80628</v>
      </c>
      <c r="AZ74" s="5" t="s">
        <v>43</v>
      </c>
      <c r="BA74" s="3"/>
      <c r="BB74" s="3"/>
      <c r="BC74" s="3"/>
      <c r="BD74" s="3">
        <v>0</v>
      </c>
      <c r="BE74" s="3">
        <v>0</v>
      </c>
      <c r="BF74" s="5" t="s">
        <v>43</v>
      </c>
      <c r="BG74" s="3">
        <v>0</v>
      </c>
      <c r="BH74" s="3">
        <v>628152</v>
      </c>
      <c r="BI74" s="5" t="s">
        <v>43</v>
      </c>
      <c r="BJ74" s="3">
        <v>0</v>
      </c>
      <c r="BK74" s="3">
        <v>85412</v>
      </c>
      <c r="BL74" s="5" t="s">
        <v>43</v>
      </c>
      <c r="BM74" s="3">
        <v>0</v>
      </c>
      <c r="BN74" s="3">
        <v>0</v>
      </c>
      <c r="BO74" s="5" t="s">
        <v>43</v>
      </c>
      <c r="BP74" s="3">
        <v>203300000</v>
      </c>
      <c r="BQ74" s="3" t="str">
        <f>(F74+I74+L74+O74+R74+U74+X74+AA74+AD74+AJ74+AM74+AS74+AV74+AY74+BE74+BH74+BK74+BN74)</f>
        <v>0</v>
      </c>
      <c r="BR74" s="3" t="str">
        <f>IFERROR(BQ74*100/BP74,0)</f>
        <v>0</v>
      </c>
      <c r="BT74" s="4" t="s">
        <v>254</v>
      </c>
      <c r="BU74" s="4" t="str">
        <f>SUM(BU71:BU73)</f>
        <v>0</v>
      </c>
      <c r="BV74" s="4" t="str">
        <f>SUM(BV71:BV73)</f>
        <v>0</v>
      </c>
      <c r="BW74" s="4" t="str">
        <f>SUM(BW71:BW73)</f>
        <v>0</v>
      </c>
      <c r="BX74" s="4" t="str">
        <f>SUM(BX71:BX73)</f>
        <v>0</v>
      </c>
      <c r="BY74" s="4" t="str">
        <f>SUM(BY71:BY73)</f>
        <v>0</v>
      </c>
      <c r="BZ74" s="4" t="str">
        <f>SUM(BZ71:BZ73)</f>
        <v>0</v>
      </c>
      <c r="CA74" s="4" t="str">
        <f>SUM(CA71:CA73)</f>
        <v>0</v>
      </c>
      <c r="CB74" s="4" t="str">
        <f>SUM(CB71:CB73)</f>
        <v>0</v>
      </c>
      <c r="CC74" s="4" t="str">
        <f>SUM(CC71:CC73)</f>
        <v>0</v>
      </c>
      <c r="CD74" s="4" t="str">
        <f>SUM(CD71:CD73)</f>
        <v>0</v>
      </c>
      <c r="CE74" s="4" t="str">
        <f>SUM(CE71:CE73)</f>
        <v>0</v>
      </c>
      <c r="CF74" s="4" t="str">
        <f>SUM(CF71:CF73)</f>
        <v>0</v>
      </c>
      <c r="CG74" s="4" t="str">
        <f>SUM(CG71:CG73)</f>
        <v>0</v>
      </c>
      <c r="CH74" s="4" t="str">
        <f>IFERROR(CE74*100/BP74,0)</f>
        <v>0</v>
      </c>
    </row>
    <row r="76" spans="1:86">
      <c r="A76" s="4" t="s">
        <v>255</v>
      </c>
      <c r="B76" s="2" t="s">
        <v>256</v>
      </c>
      <c r="C76" t="s">
        <v>257</v>
      </c>
      <c r="D76">
        <v>76900000</v>
      </c>
      <c r="E76">
        <v>0</v>
      </c>
      <c r="F76">
        <v>0</v>
      </c>
      <c r="G76" s="2" t="s">
        <v>43</v>
      </c>
      <c r="H76">
        <v>0</v>
      </c>
      <c r="I76">
        <v>0</v>
      </c>
      <c r="J76" s="2" t="s">
        <v>43</v>
      </c>
      <c r="K76">
        <v>0</v>
      </c>
      <c r="L76">
        <v>34562</v>
      </c>
      <c r="M76" s="2" t="s">
        <v>43</v>
      </c>
      <c r="N76">
        <v>0</v>
      </c>
      <c r="O76">
        <v>-34989</v>
      </c>
      <c r="P76" s="2" t="s">
        <v>43</v>
      </c>
      <c r="Q76">
        <v>21700000</v>
      </c>
      <c r="R76">
        <v>12103327</v>
      </c>
      <c r="S76" s="2" t="s">
        <v>143</v>
      </c>
      <c r="T76">
        <v>0</v>
      </c>
      <c r="U76">
        <v>0</v>
      </c>
      <c r="V76" s="2" t="s">
        <v>43</v>
      </c>
      <c r="W76">
        <v>0</v>
      </c>
      <c r="X76">
        <v>0</v>
      </c>
      <c r="Y76" s="2" t="s">
        <v>43</v>
      </c>
      <c r="Z76">
        <v>0</v>
      </c>
      <c r="AA76">
        <v>0</v>
      </c>
      <c r="AB76" s="2" t="s">
        <v>43</v>
      </c>
      <c r="AC76">
        <v>0</v>
      </c>
      <c r="AD76">
        <v>0</v>
      </c>
      <c r="AE76" s="2" t="s">
        <v>43</v>
      </c>
      <c r="AI76">
        <v>0</v>
      </c>
      <c r="AJ76">
        <v>0</v>
      </c>
      <c r="AK76" s="2" t="s">
        <v>43</v>
      </c>
      <c r="AL76">
        <v>0</v>
      </c>
      <c r="AM76">
        <v>0</v>
      </c>
      <c r="AN76" s="2" t="s">
        <v>43</v>
      </c>
      <c r="AR76">
        <v>0</v>
      </c>
      <c r="AS76">
        <v>24100</v>
      </c>
      <c r="AT76" s="2" t="s">
        <v>43</v>
      </c>
      <c r="AU76">
        <v>0</v>
      </c>
      <c r="AV76">
        <v>6768</v>
      </c>
      <c r="AW76" s="2" t="s">
        <v>43</v>
      </c>
      <c r="AX76">
        <v>0</v>
      </c>
      <c r="AY76">
        <v>6432602</v>
      </c>
      <c r="AZ76" s="2" t="s">
        <v>43</v>
      </c>
      <c r="BD76">
        <v>0</v>
      </c>
      <c r="BE76">
        <v>0</v>
      </c>
      <c r="BF76" s="2" t="s">
        <v>43</v>
      </c>
      <c r="BG76">
        <v>0</v>
      </c>
      <c r="BH76">
        <v>0</v>
      </c>
      <c r="BI76" s="2" t="s">
        <v>43</v>
      </c>
      <c r="BJ76">
        <v>0</v>
      </c>
      <c r="BK76">
        <v>0</v>
      </c>
      <c r="BL76" s="2" t="s">
        <v>43</v>
      </c>
      <c r="BM76">
        <v>0</v>
      </c>
      <c r="BN76">
        <v>0</v>
      </c>
      <c r="BO76" s="2" t="s">
        <v>43</v>
      </c>
      <c r="BP76">
        <v>76900000</v>
      </c>
      <c r="BQ76" t="str">
        <f>(F76+I76+L76+O76+R76+U76+X76+AA76+AD76+AJ76+AM76+AS76+AV76+AY76+BE76+BH76+BK76+BN76)</f>
        <v>0</v>
      </c>
      <c r="BR76" s="2" t="str">
        <f>IFERROR(BQ76*100/BP76,0)</f>
        <v>0</v>
      </c>
      <c r="BU76">
        <v>18882359</v>
      </c>
      <c r="BV76">
        <v>0</v>
      </c>
      <c r="BW76">
        <v>0</v>
      </c>
      <c r="BX76">
        <v>-315989</v>
      </c>
      <c r="BY76">
        <v>0</v>
      </c>
      <c r="BZ76">
        <v>0</v>
      </c>
      <c r="CA76">
        <v>0</v>
      </c>
      <c r="CB76">
        <v>0</v>
      </c>
      <c r="CC76" t="str">
        <f>(BU76+BV76+BW76+BX76+BY76+BZ76+CA76+CB76)</f>
        <v>0</v>
      </c>
      <c r="CD76">
        <v>0</v>
      </c>
      <c r="CE76" t="str">
        <f>(BU76+BV76+BW76+BX76+BY76+BZ76+CA76+CB76)-CD76</f>
        <v>0</v>
      </c>
      <c r="CF76" t="str">
        <f>(BQ76-BP76)</f>
        <v>0</v>
      </c>
      <c r="CG76" t="str">
        <f>CE76-BW76+BZ76</f>
        <v>0</v>
      </c>
      <c r="CH76" t="str">
        <f>IFERROR(CE76*100/BP76,0)</f>
        <v>0</v>
      </c>
    </row>
    <row r="77" spans="1:86">
      <c r="A77" s="7" t="s">
        <v>258</v>
      </c>
      <c r="B77" s="3"/>
      <c r="C77" s="3"/>
      <c r="D77" s="3">
        <v>76900000</v>
      </c>
      <c r="E77" s="3">
        <v>0</v>
      </c>
      <c r="F77" s="3">
        <v>0</v>
      </c>
      <c r="G77" s="5" t="s">
        <v>43</v>
      </c>
      <c r="H77" s="3">
        <v>0</v>
      </c>
      <c r="I77" s="3">
        <v>0</v>
      </c>
      <c r="J77" s="5" t="s">
        <v>43</v>
      </c>
      <c r="K77" s="3">
        <v>0</v>
      </c>
      <c r="L77" s="3">
        <v>34562</v>
      </c>
      <c r="M77" s="5" t="s">
        <v>43</v>
      </c>
      <c r="N77" s="3">
        <v>0</v>
      </c>
      <c r="O77" s="3">
        <v>-34989</v>
      </c>
      <c r="P77" s="5" t="s">
        <v>43</v>
      </c>
      <c r="Q77" s="3">
        <v>21700000</v>
      </c>
      <c r="R77" s="3">
        <v>12103327</v>
      </c>
      <c r="S77" s="5" t="s">
        <v>143</v>
      </c>
      <c r="T77" s="3">
        <v>0</v>
      </c>
      <c r="U77" s="3">
        <v>0</v>
      </c>
      <c r="V77" s="5" t="s">
        <v>43</v>
      </c>
      <c r="W77" s="3">
        <v>0</v>
      </c>
      <c r="X77" s="3">
        <v>0</v>
      </c>
      <c r="Y77" s="5" t="s">
        <v>43</v>
      </c>
      <c r="Z77" s="3">
        <v>0</v>
      </c>
      <c r="AA77" s="3">
        <v>0</v>
      </c>
      <c r="AB77" s="5" t="s">
        <v>43</v>
      </c>
      <c r="AC77" s="3">
        <v>0</v>
      </c>
      <c r="AD77" s="3">
        <v>0</v>
      </c>
      <c r="AE77" s="5" t="s">
        <v>43</v>
      </c>
      <c r="AF77" s="3"/>
      <c r="AG77" s="3"/>
      <c r="AH77" s="3"/>
      <c r="AI77" s="3">
        <v>0</v>
      </c>
      <c r="AJ77" s="3">
        <v>0</v>
      </c>
      <c r="AK77" s="5" t="s">
        <v>43</v>
      </c>
      <c r="AL77" s="3">
        <v>0</v>
      </c>
      <c r="AM77" s="3">
        <v>0</v>
      </c>
      <c r="AN77" s="5" t="s">
        <v>43</v>
      </c>
      <c r="AO77" s="3"/>
      <c r="AP77" s="3"/>
      <c r="AQ77" s="3"/>
      <c r="AR77" s="3">
        <v>0</v>
      </c>
      <c r="AS77" s="3">
        <v>24100</v>
      </c>
      <c r="AT77" s="5" t="s">
        <v>43</v>
      </c>
      <c r="AU77" s="3">
        <v>0</v>
      </c>
      <c r="AV77" s="3">
        <v>6768</v>
      </c>
      <c r="AW77" s="5" t="s">
        <v>43</v>
      </c>
      <c r="AX77" s="3">
        <v>0</v>
      </c>
      <c r="AY77" s="3">
        <v>6432602</v>
      </c>
      <c r="AZ77" s="5" t="s">
        <v>43</v>
      </c>
      <c r="BA77" s="3"/>
      <c r="BB77" s="3"/>
      <c r="BC77" s="3"/>
      <c r="BD77" s="3">
        <v>0</v>
      </c>
      <c r="BE77" s="3">
        <v>0</v>
      </c>
      <c r="BF77" s="5" t="s">
        <v>43</v>
      </c>
      <c r="BG77" s="3">
        <v>0</v>
      </c>
      <c r="BH77" s="3">
        <v>0</v>
      </c>
      <c r="BI77" s="5" t="s">
        <v>43</v>
      </c>
      <c r="BJ77" s="3">
        <v>0</v>
      </c>
      <c r="BK77" s="3">
        <v>0</v>
      </c>
      <c r="BL77" s="5" t="s">
        <v>43</v>
      </c>
      <c r="BM77" s="3">
        <v>0</v>
      </c>
      <c r="BN77" s="3">
        <v>0</v>
      </c>
      <c r="BO77" s="5" t="s">
        <v>43</v>
      </c>
      <c r="BP77" s="3">
        <v>76900000</v>
      </c>
      <c r="BQ77" s="3" t="str">
        <f>(F77+I77+L77+O77+R77+U77+X77+AA77+AD77+AJ77+AM77+AS77+AV77+AY77+BE77+BH77+BK77+BN77)</f>
        <v>0</v>
      </c>
      <c r="BR77" s="3" t="str">
        <f>IFERROR(BQ77*100/BP77,0)</f>
        <v>0</v>
      </c>
      <c r="BT77" s="4" t="s">
        <v>258</v>
      </c>
      <c r="BU77" s="4" t="str">
        <f>SUM(BU76:BU76)</f>
        <v>0</v>
      </c>
      <c r="BV77" s="4" t="str">
        <f>SUM(BV76:BV76)</f>
        <v>0</v>
      </c>
      <c r="BW77" s="4" t="str">
        <f>SUM(BW76:BW76)</f>
        <v>0</v>
      </c>
      <c r="BX77" s="4" t="str">
        <f>SUM(BX76:BX76)</f>
        <v>0</v>
      </c>
      <c r="BY77" s="4" t="str">
        <f>SUM(BY76:BY76)</f>
        <v>0</v>
      </c>
      <c r="BZ77" s="4" t="str">
        <f>SUM(BZ76:BZ76)</f>
        <v>0</v>
      </c>
      <c r="CA77" s="4" t="str">
        <f>SUM(CA76:CA76)</f>
        <v>0</v>
      </c>
      <c r="CB77" s="4" t="str">
        <f>SUM(CB76:CB76)</f>
        <v>0</v>
      </c>
      <c r="CC77" s="4" t="str">
        <f>SUM(CC76:CC76)</f>
        <v>0</v>
      </c>
      <c r="CD77" s="4" t="str">
        <f>SUM(CD76:CD76)</f>
        <v>0</v>
      </c>
      <c r="CE77" s="4" t="str">
        <f>SUM(CE76:CE76)</f>
        <v>0</v>
      </c>
      <c r="CF77" s="4" t="str">
        <f>SUM(CF76:CF76)</f>
        <v>0</v>
      </c>
      <c r="CG77" s="4" t="str">
        <f>SUM(CG76:CG76)</f>
        <v>0</v>
      </c>
      <c r="CH77" s="4" t="str">
        <f>IFERROR(CE77*100/BP77,0)</f>
        <v>0</v>
      </c>
    </row>
    <row r="79" spans="1:86">
      <c r="A79" s="4" t="s">
        <v>259</v>
      </c>
      <c r="B79" s="2" t="s">
        <v>260</v>
      </c>
      <c r="C79" t="s">
        <v>261</v>
      </c>
      <c r="D79">
        <v>96821061</v>
      </c>
      <c r="E79">
        <v>0</v>
      </c>
      <c r="F79">
        <v>0</v>
      </c>
      <c r="G79" s="2" t="s">
        <v>43</v>
      </c>
      <c r="H79">
        <v>0</v>
      </c>
      <c r="I79">
        <v>0</v>
      </c>
      <c r="J79" s="2" t="s">
        <v>43</v>
      </c>
      <c r="K79">
        <v>0</v>
      </c>
      <c r="L79">
        <v>79951731</v>
      </c>
      <c r="M79" s="2" t="s">
        <v>43</v>
      </c>
      <c r="N79">
        <v>0</v>
      </c>
      <c r="O79">
        <v>9242842</v>
      </c>
      <c r="P79" s="2" t="s">
        <v>43</v>
      </c>
      <c r="Q79">
        <v>0</v>
      </c>
      <c r="R79">
        <v>4082699</v>
      </c>
      <c r="S79" s="2" t="s">
        <v>43</v>
      </c>
      <c r="T79">
        <v>0</v>
      </c>
      <c r="U79">
        <v>0</v>
      </c>
      <c r="V79" s="2" t="s">
        <v>43</v>
      </c>
      <c r="W79">
        <v>0</v>
      </c>
      <c r="X79">
        <v>127061</v>
      </c>
      <c r="Y79" s="2" t="s">
        <v>43</v>
      </c>
      <c r="Z79">
        <v>0</v>
      </c>
      <c r="AA79">
        <v>108219</v>
      </c>
      <c r="AB79" s="2" t="s">
        <v>43</v>
      </c>
      <c r="AC79">
        <v>0</v>
      </c>
      <c r="AD79">
        <v>0</v>
      </c>
      <c r="AE79" s="2" t="s">
        <v>43</v>
      </c>
      <c r="AI79">
        <v>0</v>
      </c>
      <c r="AJ79">
        <v>429474</v>
      </c>
      <c r="AK79" s="2" t="s">
        <v>43</v>
      </c>
      <c r="AL79">
        <v>0</v>
      </c>
      <c r="AM79">
        <v>0</v>
      </c>
      <c r="AN79" s="2" t="s">
        <v>43</v>
      </c>
      <c r="AR79">
        <v>0</v>
      </c>
      <c r="AS79">
        <v>27900</v>
      </c>
      <c r="AT79" s="2" t="s">
        <v>43</v>
      </c>
      <c r="AU79">
        <v>0</v>
      </c>
      <c r="AV79">
        <v>2299677</v>
      </c>
      <c r="AW79" s="2" t="s">
        <v>43</v>
      </c>
      <c r="AX79">
        <v>0</v>
      </c>
      <c r="AY79">
        <v>551458</v>
      </c>
      <c r="AZ79" s="2" t="s">
        <v>43</v>
      </c>
      <c r="BD79">
        <v>0</v>
      </c>
      <c r="BE79">
        <v>0</v>
      </c>
      <c r="BF79" s="2" t="s">
        <v>43</v>
      </c>
      <c r="BG79">
        <v>0</v>
      </c>
      <c r="BH79">
        <v>0</v>
      </c>
      <c r="BI79" s="2" t="s">
        <v>43</v>
      </c>
      <c r="BJ79">
        <v>0</v>
      </c>
      <c r="BK79">
        <v>0</v>
      </c>
      <c r="BL79" s="2" t="s">
        <v>43</v>
      </c>
      <c r="BM79">
        <v>0</v>
      </c>
      <c r="BN79">
        <v>0</v>
      </c>
      <c r="BO79" s="2" t="s">
        <v>43</v>
      </c>
      <c r="BP79">
        <v>96821061</v>
      </c>
      <c r="BQ79" t="str">
        <f>(F79+I79+L79+O79+R79+U79+X79+AA79+AD79+AJ79+AM79+AS79+AV79+AY79+BE79+BH79+BK79+BN79)</f>
        <v>0</v>
      </c>
      <c r="BR79" s="2" t="str">
        <f>IFERROR(BQ79*100/BP79,0)</f>
        <v>0</v>
      </c>
      <c r="BU79">
        <v>0</v>
      </c>
      <c r="BV79">
        <v>97072463</v>
      </c>
      <c r="BW79">
        <v>0</v>
      </c>
      <c r="BX79">
        <v>-37165</v>
      </c>
      <c r="BY79">
        <v>-213711</v>
      </c>
      <c r="BZ79">
        <v>0</v>
      </c>
      <c r="CA79">
        <v>0</v>
      </c>
      <c r="CB79">
        <v>0</v>
      </c>
      <c r="CC79" t="str">
        <f>(BU79+BV79+BW79+BX79+BY79+BZ79+CA79+CB79)</f>
        <v>0</v>
      </c>
      <c r="CD79">
        <v>0</v>
      </c>
      <c r="CE79" t="str">
        <f>(BU79+BV79+BW79+BX79+BY79+BZ79+CA79+CB79)-CD79</f>
        <v>0</v>
      </c>
      <c r="CF79" t="str">
        <f>(BQ79-BP79)</f>
        <v>0</v>
      </c>
      <c r="CG79" t="str">
        <f>CE79-BW79+BZ79</f>
        <v>0</v>
      </c>
      <c r="CH79" t="str">
        <f>IFERROR(CE79*100/BP79,0)</f>
        <v>0</v>
      </c>
    </row>
    <row r="80" spans="1:86">
      <c r="A80" s="3"/>
      <c r="B80" s="2" t="s">
        <v>262</v>
      </c>
      <c r="C80" t="s">
        <v>263</v>
      </c>
      <c r="D80">
        <v>7745567</v>
      </c>
      <c r="E80">
        <v>0</v>
      </c>
      <c r="F80">
        <v>0</v>
      </c>
      <c r="G80" s="2" t="s">
        <v>43</v>
      </c>
      <c r="H80">
        <v>0</v>
      </c>
      <c r="I80">
        <v>0</v>
      </c>
      <c r="J80" s="2" t="s">
        <v>43</v>
      </c>
      <c r="K80">
        <v>0</v>
      </c>
      <c r="L80">
        <v>5576974</v>
      </c>
      <c r="M80" s="2" t="s">
        <v>43</v>
      </c>
      <c r="N80">
        <v>0</v>
      </c>
      <c r="O80">
        <v>847059</v>
      </c>
      <c r="P80" s="2" t="s">
        <v>43</v>
      </c>
      <c r="Q80">
        <v>0</v>
      </c>
      <c r="R80">
        <v>942616</v>
      </c>
      <c r="S80" s="2" t="s">
        <v>43</v>
      </c>
      <c r="T80">
        <v>0</v>
      </c>
      <c r="U80">
        <v>0</v>
      </c>
      <c r="V80" s="2" t="s">
        <v>43</v>
      </c>
      <c r="W80">
        <v>0</v>
      </c>
      <c r="X80">
        <v>0</v>
      </c>
      <c r="Y80" s="2" t="s">
        <v>43</v>
      </c>
      <c r="Z80">
        <v>0</v>
      </c>
      <c r="AA80">
        <v>0</v>
      </c>
      <c r="AB80" s="2" t="s">
        <v>43</v>
      </c>
      <c r="AC80">
        <v>0</v>
      </c>
      <c r="AD80">
        <v>0</v>
      </c>
      <c r="AE80" s="2" t="s">
        <v>43</v>
      </c>
      <c r="AI80">
        <v>0</v>
      </c>
      <c r="AJ80">
        <v>0</v>
      </c>
      <c r="AK80" s="2" t="s">
        <v>43</v>
      </c>
      <c r="AL80">
        <v>0</v>
      </c>
      <c r="AM80">
        <v>0</v>
      </c>
      <c r="AN80" s="2" t="s">
        <v>43</v>
      </c>
      <c r="AR80">
        <v>0</v>
      </c>
      <c r="AS80">
        <v>0</v>
      </c>
      <c r="AT80" s="2" t="s">
        <v>43</v>
      </c>
      <c r="AU80">
        <v>0</v>
      </c>
      <c r="AV80">
        <v>208150</v>
      </c>
      <c r="AW80" s="2" t="s">
        <v>43</v>
      </c>
      <c r="AX80">
        <v>0</v>
      </c>
      <c r="AY80">
        <v>170768</v>
      </c>
      <c r="AZ80" s="2" t="s">
        <v>43</v>
      </c>
      <c r="BD80">
        <v>0</v>
      </c>
      <c r="BE80">
        <v>0</v>
      </c>
      <c r="BF80" s="2" t="s">
        <v>43</v>
      </c>
      <c r="BG80">
        <v>0</v>
      </c>
      <c r="BH80">
        <v>0</v>
      </c>
      <c r="BI80" s="2" t="s">
        <v>43</v>
      </c>
      <c r="BJ80">
        <v>0</v>
      </c>
      <c r="BK80">
        <v>0</v>
      </c>
      <c r="BL80" s="2" t="s">
        <v>43</v>
      </c>
      <c r="BM80">
        <v>0</v>
      </c>
      <c r="BN80">
        <v>0</v>
      </c>
      <c r="BO80" s="2" t="s">
        <v>43</v>
      </c>
      <c r="BP80">
        <v>7745567</v>
      </c>
      <c r="BQ80" t="str">
        <f>(F80+I80+L80+O80+R80+U80+X80+AA80+AD80+AJ80+AM80+AS80+AV80+AY80+BE80+BH80+BK80+BN80)</f>
        <v>0</v>
      </c>
      <c r="BR80" s="2" t="str">
        <f>IFERROR(BQ80*100/BP80,0)</f>
        <v>0</v>
      </c>
      <c r="BU80">
        <v>0</v>
      </c>
      <c r="BV80">
        <v>8029263</v>
      </c>
      <c r="BW80">
        <v>0</v>
      </c>
      <c r="BX80">
        <v>0</v>
      </c>
      <c r="BY80">
        <v>-283696</v>
      </c>
      <c r="BZ80">
        <v>0</v>
      </c>
      <c r="CA80">
        <v>0</v>
      </c>
      <c r="CB80">
        <v>0</v>
      </c>
      <c r="CC80" t="str">
        <f>(BU80+BV80+BW80+BX80+BY80+BZ80+CA80+CB80)</f>
        <v>0</v>
      </c>
      <c r="CD80">
        <v>0</v>
      </c>
      <c r="CE80" t="str">
        <f>(BU80+BV80+BW80+BX80+BY80+BZ80+CA80+CB80)-CD80</f>
        <v>0</v>
      </c>
      <c r="CF80" t="str">
        <f>(BQ80-BP80)</f>
        <v>0</v>
      </c>
      <c r="CG80" t="str">
        <f>CE80-BW80+BZ80</f>
        <v>0</v>
      </c>
      <c r="CH80" t="str">
        <f>IFERROR(CE80*100/BP80,0)</f>
        <v>0</v>
      </c>
    </row>
    <row r="81" spans="1:86">
      <c r="A81" s="3"/>
      <c r="B81" s="2" t="s">
        <v>264</v>
      </c>
      <c r="C81" t="s">
        <v>265</v>
      </c>
      <c r="D81">
        <v>0</v>
      </c>
      <c r="E81">
        <v>0</v>
      </c>
      <c r="F81">
        <v>0</v>
      </c>
      <c r="G81" s="2" t="s">
        <v>43</v>
      </c>
      <c r="H81">
        <v>0</v>
      </c>
      <c r="I81">
        <v>0</v>
      </c>
      <c r="J81" s="2" t="s">
        <v>43</v>
      </c>
      <c r="K81">
        <v>0</v>
      </c>
      <c r="L81">
        <v>0</v>
      </c>
      <c r="M81" s="2" t="s">
        <v>43</v>
      </c>
      <c r="N81">
        <v>0</v>
      </c>
      <c r="O81">
        <v>0</v>
      </c>
      <c r="P81" s="2" t="s">
        <v>43</v>
      </c>
      <c r="Q81">
        <v>0</v>
      </c>
      <c r="R81">
        <v>0</v>
      </c>
      <c r="S81" s="2" t="s">
        <v>43</v>
      </c>
      <c r="T81">
        <v>0</v>
      </c>
      <c r="U81">
        <v>0</v>
      </c>
      <c r="V81" s="2" t="s">
        <v>43</v>
      </c>
      <c r="W81">
        <v>0</v>
      </c>
      <c r="X81">
        <v>0</v>
      </c>
      <c r="Y81" s="2" t="s">
        <v>43</v>
      </c>
      <c r="Z81">
        <v>0</v>
      </c>
      <c r="AA81">
        <v>0</v>
      </c>
      <c r="AB81" s="2" t="s">
        <v>43</v>
      </c>
      <c r="AC81">
        <v>0</v>
      </c>
      <c r="AD81">
        <v>0</v>
      </c>
      <c r="AE81" s="2" t="s">
        <v>43</v>
      </c>
      <c r="AI81">
        <v>0</v>
      </c>
      <c r="AJ81">
        <v>0</v>
      </c>
      <c r="AK81" s="2" t="s">
        <v>43</v>
      </c>
      <c r="AL81">
        <v>0</v>
      </c>
      <c r="AM81">
        <v>0</v>
      </c>
      <c r="AN81" s="2" t="s">
        <v>43</v>
      </c>
      <c r="AR81">
        <v>0</v>
      </c>
      <c r="AS81">
        <v>0</v>
      </c>
      <c r="AT81" s="2" t="s">
        <v>43</v>
      </c>
      <c r="AU81">
        <v>0</v>
      </c>
      <c r="AV81">
        <v>0</v>
      </c>
      <c r="AW81" s="2" t="s">
        <v>43</v>
      </c>
      <c r="AX81">
        <v>0</v>
      </c>
      <c r="AY81">
        <v>0</v>
      </c>
      <c r="AZ81" s="2" t="s">
        <v>43</v>
      </c>
      <c r="BD81">
        <v>0</v>
      </c>
      <c r="BE81">
        <v>0</v>
      </c>
      <c r="BF81" s="2" t="s">
        <v>43</v>
      </c>
      <c r="BG81">
        <v>0</v>
      </c>
      <c r="BH81">
        <v>0</v>
      </c>
      <c r="BI81" s="2" t="s">
        <v>43</v>
      </c>
      <c r="BJ81">
        <v>0</v>
      </c>
      <c r="BK81">
        <v>0</v>
      </c>
      <c r="BL81" s="2" t="s">
        <v>43</v>
      </c>
      <c r="BM81">
        <v>0</v>
      </c>
      <c r="BN81">
        <v>0</v>
      </c>
      <c r="BO81" s="2" t="s">
        <v>43</v>
      </c>
      <c r="BP81">
        <v>0</v>
      </c>
      <c r="BQ81" t="str">
        <f>(F81+I81+L81+O81+R81+U81+X81+AA81+AD81+AJ81+AM81+AS81+AV81+AY81+BE81+BH81+BK81+BN81)</f>
        <v>0</v>
      </c>
      <c r="BR81" s="2" t="str">
        <f>IFERROR(BQ81*100/BP81,0)</f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 t="str">
        <f>(BU81+BV81+BW81+BX81+BY81+BZ81+CA81+CB81)</f>
        <v>0</v>
      </c>
      <c r="CD81">
        <v>0</v>
      </c>
      <c r="CE81" t="str">
        <f>(BU81+BV81+BW81+BX81+BY81+BZ81+CA81+CB81)-CD81</f>
        <v>0</v>
      </c>
      <c r="CF81" t="str">
        <f>(BQ81-BP81)</f>
        <v>0</v>
      </c>
      <c r="CG81" t="str">
        <f>CE81-BW81+BZ81</f>
        <v>0</v>
      </c>
      <c r="CH81" t="str">
        <f>IFERROR(CE81*100/BP81,0)</f>
        <v>0</v>
      </c>
    </row>
    <row r="82" spans="1:86">
      <c r="A82" s="3"/>
      <c r="B82" s="2" t="s">
        <v>266</v>
      </c>
      <c r="C82" t="s">
        <v>267</v>
      </c>
      <c r="D82">
        <v>0</v>
      </c>
      <c r="E82">
        <v>0</v>
      </c>
      <c r="F82">
        <v>0</v>
      </c>
      <c r="G82" s="2" t="s">
        <v>43</v>
      </c>
      <c r="H82">
        <v>0</v>
      </c>
      <c r="I82">
        <v>0</v>
      </c>
      <c r="J82" s="2" t="s">
        <v>43</v>
      </c>
      <c r="K82">
        <v>0</v>
      </c>
      <c r="L82">
        <v>0</v>
      </c>
      <c r="M82" s="2" t="s">
        <v>43</v>
      </c>
      <c r="N82">
        <v>0</v>
      </c>
      <c r="O82">
        <v>0</v>
      </c>
      <c r="P82" s="2" t="s">
        <v>43</v>
      </c>
      <c r="Q82">
        <v>0</v>
      </c>
      <c r="R82">
        <v>0</v>
      </c>
      <c r="S82" s="2" t="s">
        <v>43</v>
      </c>
      <c r="T82">
        <v>0</v>
      </c>
      <c r="U82">
        <v>0</v>
      </c>
      <c r="V82" s="2" t="s">
        <v>43</v>
      </c>
      <c r="W82">
        <v>0</v>
      </c>
      <c r="X82">
        <v>0</v>
      </c>
      <c r="Y82" s="2" t="s">
        <v>43</v>
      </c>
      <c r="Z82">
        <v>0</v>
      </c>
      <c r="AA82">
        <v>0</v>
      </c>
      <c r="AB82" s="2" t="s">
        <v>43</v>
      </c>
      <c r="AC82">
        <v>0</v>
      </c>
      <c r="AD82">
        <v>0</v>
      </c>
      <c r="AE82" s="2" t="s">
        <v>43</v>
      </c>
      <c r="AI82">
        <v>0</v>
      </c>
      <c r="AJ82">
        <v>0</v>
      </c>
      <c r="AK82" s="2" t="s">
        <v>43</v>
      </c>
      <c r="AL82">
        <v>0</v>
      </c>
      <c r="AM82">
        <v>0</v>
      </c>
      <c r="AN82" s="2" t="s">
        <v>43</v>
      </c>
      <c r="AR82">
        <v>0</v>
      </c>
      <c r="AS82">
        <v>0</v>
      </c>
      <c r="AT82" s="2" t="s">
        <v>43</v>
      </c>
      <c r="AU82">
        <v>0</v>
      </c>
      <c r="AV82">
        <v>0</v>
      </c>
      <c r="AW82" s="2" t="s">
        <v>43</v>
      </c>
      <c r="AX82">
        <v>0</v>
      </c>
      <c r="AY82">
        <v>0</v>
      </c>
      <c r="AZ82" s="2" t="s">
        <v>43</v>
      </c>
      <c r="BD82">
        <v>0</v>
      </c>
      <c r="BE82">
        <v>0</v>
      </c>
      <c r="BF82" s="2" t="s">
        <v>43</v>
      </c>
      <c r="BG82">
        <v>0</v>
      </c>
      <c r="BH82">
        <v>0</v>
      </c>
      <c r="BI82" s="2" t="s">
        <v>43</v>
      </c>
      <c r="BJ82">
        <v>0</v>
      </c>
      <c r="BK82">
        <v>0</v>
      </c>
      <c r="BL82" s="2" t="s">
        <v>43</v>
      </c>
      <c r="BM82">
        <v>0</v>
      </c>
      <c r="BN82">
        <v>0</v>
      </c>
      <c r="BO82" s="2" t="s">
        <v>43</v>
      </c>
      <c r="BP82">
        <v>0</v>
      </c>
      <c r="BQ82" t="str">
        <f>(F82+I82+L82+O82+R82+U82+X82+AA82+AD82+AJ82+AM82+AS82+AV82+AY82+BE82+BH82+BK82+BN82)</f>
        <v>0</v>
      </c>
      <c r="BR82" s="2" t="str">
        <f>IFERROR(BQ82*100/BP82,0)</f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 t="str">
        <f>(BU82+BV82+BW82+BX82+BY82+BZ82+CA82+CB82)</f>
        <v>0</v>
      </c>
      <c r="CD82">
        <v>0</v>
      </c>
      <c r="CE82" t="str">
        <f>(BU82+BV82+BW82+BX82+BY82+BZ82+CA82+CB82)-CD82</f>
        <v>0</v>
      </c>
      <c r="CF82" t="str">
        <f>(BQ82-BP82)</f>
        <v>0</v>
      </c>
      <c r="CG82" t="str">
        <f>CE82-BW82+BZ82</f>
        <v>0</v>
      </c>
      <c r="CH82" t="str">
        <f>IFERROR(CE82*100/BP82,0)</f>
        <v>0</v>
      </c>
    </row>
    <row r="83" spans="1:86">
      <c r="A83" s="3"/>
      <c r="B83" s="2" t="s">
        <v>268</v>
      </c>
      <c r="C83" t="s">
        <v>269</v>
      </c>
      <c r="D83">
        <v>0</v>
      </c>
      <c r="E83">
        <v>0</v>
      </c>
      <c r="F83">
        <v>0</v>
      </c>
      <c r="G83" s="2" t="s">
        <v>43</v>
      </c>
      <c r="H83">
        <v>0</v>
      </c>
      <c r="I83">
        <v>0</v>
      </c>
      <c r="J83" s="2" t="s">
        <v>43</v>
      </c>
      <c r="K83">
        <v>0</v>
      </c>
      <c r="L83">
        <v>0</v>
      </c>
      <c r="M83" s="2" t="s">
        <v>43</v>
      </c>
      <c r="N83">
        <v>0</v>
      </c>
      <c r="O83">
        <v>0</v>
      </c>
      <c r="P83" s="2" t="s">
        <v>43</v>
      </c>
      <c r="Q83">
        <v>0</v>
      </c>
      <c r="R83">
        <v>0</v>
      </c>
      <c r="S83" s="2" t="s">
        <v>43</v>
      </c>
      <c r="T83">
        <v>0</v>
      </c>
      <c r="U83">
        <v>0</v>
      </c>
      <c r="V83" s="2" t="s">
        <v>43</v>
      </c>
      <c r="W83">
        <v>0</v>
      </c>
      <c r="X83">
        <v>0</v>
      </c>
      <c r="Y83" s="2" t="s">
        <v>43</v>
      </c>
      <c r="Z83">
        <v>0</v>
      </c>
      <c r="AA83">
        <v>0</v>
      </c>
      <c r="AB83" s="2" t="s">
        <v>43</v>
      </c>
      <c r="AC83">
        <v>0</v>
      </c>
      <c r="AD83">
        <v>0</v>
      </c>
      <c r="AE83" s="2" t="s">
        <v>43</v>
      </c>
      <c r="AI83">
        <v>0</v>
      </c>
      <c r="AJ83">
        <v>0</v>
      </c>
      <c r="AK83" s="2" t="s">
        <v>43</v>
      </c>
      <c r="AL83">
        <v>0</v>
      </c>
      <c r="AM83">
        <v>0</v>
      </c>
      <c r="AN83" s="2" t="s">
        <v>43</v>
      </c>
      <c r="AR83">
        <v>0</v>
      </c>
      <c r="AS83">
        <v>0</v>
      </c>
      <c r="AT83" s="2" t="s">
        <v>43</v>
      </c>
      <c r="AU83">
        <v>0</v>
      </c>
      <c r="AV83">
        <v>0</v>
      </c>
      <c r="AW83" s="2" t="s">
        <v>43</v>
      </c>
      <c r="AX83">
        <v>0</v>
      </c>
      <c r="AY83">
        <v>0</v>
      </c>
      <c r="AZ83" s="2" t="s">
        <v>43</v>
      </c>
      <c r="BD83">
        <v>0</v>
      </c>
      <c r="BE83">
        <v>0</v>
      </c>
      <c r="BF83" s="2" t="s">
        <v>43</v>
      </c>
      <c r="BG83">
        <v>0</v>
      </c>
      <c r="BH83">
        <v>0</v>
      </c>
      <c r="BI83" s="2" t="s">
        <v>43</v>
      </c>
      <c r="BJ83">
        <v>0</v>
      </c>
      <c r="BK83">
        <v>0</v>
      </c>
      <c r="BL83" s="2" t="s">
        <v>43</v>
      </c>
      <c r="BM83">
        <v>0</v>
      </c>
      <c r="BN83">
        <v>0</v>
      </c>
      <c r="BO83" s="2" t="s">
        <v>43</v>
      </c>
      <c r="BP83">
        <v>0</v>
      </c>
      <c r="BQ83" t="str">
        <f>(F83+I83+L83+O83+R83+U83+X83+AA83+AD83+AJ83+AM83+AS83+AV83+AY83+BE83+BH83+BK83+BN83)</f>
        <v>0</v>
      </c>
      <c r="BR83" s="2" t="str">
        <f>IFERROR(BQ83*100/BP83,0)</f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 t="str">
        <f>(BU83+BV83+BW83+BX83+BY83+BZ83+CA83+CB83)</f>
        <v>0</v>
      </c>
      <c r="CD83">
        <v>0</v>
      </c>
      <c r="CE83" t="str">
        <f>(BU83+BV83+BW83+BX83+BY83+BZ83+CA83+CB83)-CD83</f>
        <v>0</v>
      </c>
      <c r="CF83" t="str">
        <f>(BQ83-BP83)</f>
        <v>0</v>
      </c>
      <c r="CG83" t="str">
        <f>CE83-BW83+BZ83</f>
        <v>0</v>
      </c>
      <c r="CH83" t="str">
        <f>IFERROR(CE83*100/BP83,0)</f>
        <v>0</v>
      </c>
    </row>
    <row r="84" spans="1:86">
      <c r="A84" s="3"/>
      <c r="B84" s="2" t="s">
        <v>270</v>
      </c>
      <c r="C84" t="s">
        <v>271</v>
      </c>
      <c r="D84">
        <v>20416851</v>
      </c>
      <c r="E84">
        <v>0</v>
      </c>
      <c r="F84">
        <v>0</v>
      </c>
      <c r="G84" s="2" t="s">
        <v>43</v>
      </c>
      <c r="H84">
        <v>25150000</v>
      </c>
      <c r="I84">
        <v>0</v>
      </c>
      <c r="J84" s="2" t="s">
        <v>43</v>
      </c>
      <c r="K84">
        <v>302450000</v>
      </c>
      <c r="L84">
        <v>16443266</v>
      </c>
      <c r="M84" s="2" t="s">
        <v>67</v>
      </c>
      <c r="N84">
        <v>25150000</v>
      </c>
      <c r="O84">
        <v>1044136</v>
      </c>
      <c r="P84" s="2" t="s">
        <v>64</v>
      </c>
      <c r="Q84">
        <v>109900000</v>
      </c>
      <c r="R84">
        <v>1554271</v>
      </c>
      <c r="S84" s="2" t="s">
        <v>59</v>
      </c>
      <c r="T84">
        <v>0</v>
      </c>
      <c r="U84">
        <v>0</v>
      </c>
      <c r="V84" s="2" t="s">
        <v>43</v>
      </c>
      <c r="W84">
        <v>0</v>
      </c>
      <c r="X84">
        <v>130540</v>
      </c>
      <c r="Y84" s="2" t="s">
        <v>43</v>
      </c>
      <c r="Z84">
        <v>0</v>
      </c>
      <c r="AA84">
        <v>0</v>
      </c>
      <c r="AB84" s="2" t="s">
        <v>43</v>
      </c>
      <c r="AC84">
        <v>0</v>
      </c>
      <c r="AD84">
        <v>0</v>
      </c>
      <c r="AE84" s="2" t="s">
        <v>43</v>
      </c>
      <c r="AI84">
        <v>0</v>
      </c>
      <c r="AJ84">
        <v>446466</v>
      </c>
      <c r="AK84" s="2" t="s">
        <v>43</v>
      </c>
      <c r="AL84">
        <v>0</v>
      </c>
      <c r="AM84">
        <v>0</v>
      </c>
      <c r="AN84" s="2" t="s">
        <v>43</v>
      </c>
      <c r="AR84">
        <v>0</v>
      </c>
      <c r="AS84">
        <v>27900</v>
      </c>
      <c r="AT84" s="2" t="s">
        <v>43</v>
      </c>
      <c r="AU84">
        <v>0</v>
      </c>
      <c r="AV84">
        <v>352434</v>
      </c>
      <c r="AW84" s="2" t="s">
        <v>43</v>
      </c>
      <c r="AX84">
        <v>0</v>
      </c>
      <c r="AY84">
        <v>417838</v>
      </c>
      <c r="AZ84" s="2" t="s">
        <v>43</v>
      </c>
      <c r="BD84">
        <v>0</v>
      </c>
      <c r="BE84">
        <v>0</v>
      </c>
      <c r="BF84" s="2" t="s">
        <v>43</v>
      </c>
      <c r="BG84">
        <v>0</v>
      </c>
      <c r="BH84">
        <v>0</v>
      </c>
      <c r="BI84" s="2" t="s">
        <v>43</v>
      </c>
      <c r="BJ84">
        <v>0</v>
      </c>
      <c r="BK84">
        <v>0</v>
      </c>
      <c r="BL84" s="2" t="s">
        <v>43</v>
      </c>
      <c r="BM84">
        <v>0</v>
      </c>
      <c r="BN84">
        <v>0</v>
      </c>
      <c r="BO84" s="2" t="s">
        <v>43</v>
      </c>
      <c r="BP84">
        <v>20416851</v>
      </c>
      <c r="BQ84" t="str">
        <f>(F84+I84+L84+O84+R84+U84+X84+AA84+AD84+AJ84+AM84+AS84+AV84+AY84+BE84+BH84+BK84+BN84)</f>
        <v>0</v>
      </c>
      <c r="BR84" s="2" t="str">
        <f>IFERROR(BQ84*100/BP84,0)</f>
        <v>0</v>
      </c>
      <c r="BU84">
        <v>0</v>
      </c>
      <c r="BV84">
        <v>20416851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 t="str">
        <f>(BU84+BV84+BW84+BX84+BY84+BZ84+CA84+CB84)</f>
        <v>0</v>
      </c>
      <c r="CD84">
        <v>0</v>
      </c>
      <c r="CE84" t="str">
        <f>(BU84+BV84+BW84+BX84+BY84+BZ84+CA84+CB84)-CD84</f>
        <v>0</v>
      </c>
      <c r="CF84" t="str">
        <f>(BQ84-BP84)</f>
        <v>0</v>
      </c>
      <c r="CG84" t="str">
        <f>CE84-BW84+BZ84</f>
        <v>0</v>
      </c>
      <c r="CH84" t="str">
        <f>IFERROR(CE84*100/BP84,0)</f>
        <v>0</v>
      </c>
    </row>
    <row r="85" spans="1:86">
      <c r="A85" s="3"/>
      <c r="B85" s="2" t="s">
        <v>272</v>
      </c>
      <c r="C85" t="s">
        <v>273</v>
      </c>
      <c r="D85">
        <v>0</v>
      </c>
      <c r="E85">
        <v>0</v>
      </c>
      <c r="F85">
        <v>0</v>
      </c>
      <c r="G85" s="2" t="s">
        <v>43</v>
      </c>
      <c r="H85">
        <v>0</v>
      </c>
      <c r="I85">
        <v>0</v>
      </c>
      <c r="J85" s="2" t="s">
        <v>43</v>
      </c>
      <c r="K85">
        <v>0</v>
      </c>
      <c r="L85">
        <v>0</v>
      </c>
      <c r="M85" s="2" t="s">
        <v>43</v>
      </c>
      <c r="N85">
        <v>0</v>
      </c>
      <c r="O85">
        <v>0</v>
      </c>
      <c r="P85" s="2" t="s">
        <v>43</v>
      </c>
      <c r="Q85">
        <v>0</v>
      </c>
      <c r="R85">
        <v>0</v>
      </c>
      <c r="S85" s="2" t="s">
        <v>43</v>
      </c>
      <c r="T85">
        <v>0</v>
      </c>
      <c r="U85">
        <v>0</v>
      </c>
      <c r="V85" s="2" t="s">
        <v>43</v>
      </c>
      <c r="W85">
        <v>0</v>
      </c>
      <c r="X85">
        <v>0</v>
      </c>
      <c r="Y85" s="2" t="s">
        <v>43</v>
      </c>
      <c r="Z85">
        <v>0</v>
      </c>
      <c r="AA85">
        <v>0</v>
      </c>
      <c r="AB85" s="2" t="s">
        <v>43</v>
      </c>
      <c r="AC85">
        <v>0</v>
      </c>
      <c r="AD85">
        <v>0</v>
      </c>
      <c r="AE85" s="2" t="s">
        <v>43</v>
      </c>
      <c r="AI85">
        <v>0</v>
      </c>
      <c r="AJ85">
        <v>0</v>
      </c>
      <c r="AK85" s="2" t="s">
        <v>43</v>
      </c>
      <c r="AL85">
        <v>0</v>
      </c>
      <c r="AM85">
        <v>0</v>
      </c>
      <c r="AN85" s="2" t="s">
        <v>43</v>
      </c>
      <c r="AR85">
        <v>0</v>
      </c>
      <c r="AS85">
        <v>0</v>
      </c>
      <c r="AT85" s="2" t="s">
        <v>43</v>
      </c>
      <c r="AU85">
        <v>0</v>
      </c>
      <c r="AV85">
        <v>0</v>
      </c>
      <c r="AW85" s="2" t="s">
        <v>43</v>
      </c>
      <c r="AX85">
        <v>0</v>
      </c>
      <c r="AY85">
        <v>0</v>
      </c>
      <c r="AZ85" s="2" t="s">
        <v>43</v>
      </c>
      <c r="BD85">
        <v>0</v>
      </c>
      <c r="BE85">
        <v>0</v>
      </c>
      <c r="BF85" s="2" t="s">
        <v>43</v>
      </c>
      <c r="BG85">
        <v>0</v>
      </c>
      <c r="BH85">
        <v>0</v>
      </c>
      <c r="BI85" s="2" t="s">
        <v>43</v>
      </c>
      <c r="BJ85">
        <v>0</v>
      </c>
      <c r="BK85">
        <v>0</v>
      </c>
      <c r="BL85" s="2" t="s">
        <v>43</v>
      </c>
      <c r="BM85">
        <v>0</v>
      </c>
      <c r="BN85">
        <v>0</v>
      </c>
      <c r="BO85" s="2" t="s">
        <v>43</v>
      </c>
      <c r="BP85">
        <v>0</v>
      </c>
      <c r="BQ85" t="str">
        <f>(F85+I85+L85+O85+R85+U85+X85+AA85+AD85+AJ85+AM85+AS85+AV85+AY85+BE85+BH85+BK85+BN85)</f>
        <v>0</v>
      </c>
      <c r="BR85" s="2" t="str">
        <f>IFERROR(BQ85*100/BP85,0)</f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 t="str">
        <f>(BU85+BV85+BW85+BX85+BY85+BZ85+CA85+CB85)</f>
        <v>0</v>
      </c>
      <c r="CD85">
        <v>0</v>
      </c>
      <c r="CE85" t="str">
        <f>(BU85+BV85+BW85+BX85+BY85+BZ85+CA85+CB85)-CD85</f>
        <v>0</v>
      </c>
      <c r="CF85" t="str">
        <f>(BQ85-BP85)</f>
        <v>0</v>
      </c>
      <c r="CG85" t="str">
        <f>CE85-BW85+BZ85</f>
        <v>0</v>
      </c>
      <c r="CH85" t="str">
        <f>IFERROR(CE85*100/BP85,0)</f>
        <v>0</v>
      </c>
    </row>
    <row r="86" spans="1:86">
      <c r="A86" s="3"/>
      <c r="B86" s="2" t="s">
        <v>274</v>
      </c>
      <c r="C86" t="s">
        <v>275</v>
      </c>
      <c r="D86">
        <v>0</v>
      </c>
      <c r="E86">
        <v>0</v>
      </c>
      <c r="F86">
        <v>0</v>
      </c>
      <c r="G86" s="2" t="s">
        <v>43</v>
      </c>
      <c r="H86">
        <v>0</v>
      </c>
      <c r="I86">
        <v>0</v>
      </c>
      <c r="J86" s="2" t="s">
        <v>43</v>
      </c>
      <c r="K86">
        <v>0</v>
      </c>
      <c r="L86">
        <v>0</v>
      </c>
      <c r="M86" s="2" t="s">
        <v>43</v>
      </c>
      <c r="N86">
        <v>0</v>
      </c>
      <c r="O86">
        <v>0</v>
      </c>
      <c r="P86" s="2" t="s">
        <v>43</v>
      </c>
      <c r="Q86">
        <v>0</v>
      </c>
      <c r="R86">
        <v>0</v>
      </c>
      <c r="S86" s="2" t="s">
        <v>43</v>
      </c>
      <c r="T86">
        <v>0</v>
      </c>
      <c r="U86">
        <v>0</v>
      </c>
      <c r="V86" s="2" t="s">
        <v>43</v>
      </c>
      <c r="W86">
        <v>0</v>
      </c>
      <c r="X86">
        <v>0</v>
      </c>
      <c r="Y86" s="2" t="s">
        <v>43</v>
      </c>
      <c r="Z86">
        <v>0</v>
      </c>
      <c r="AA86">
        <v>0</v>
      </c>
      <c r="AB86" s="2" t="s">
        <v>43</v>
      </c>
      <c r="AC86">
        <v>0</v>
      </c>
      <c r="AD86">
        <v>0</v>
      </c>
      <c r="AE86" s="2" t="s">
        <v>43</v>
      </c>
      <c r="AI86">
        <v>0</v>
      </c>
      <c r="AJ86">
        <v>0</v>
      </c>
      <c r="AK86" s="2" t="s">
        <v>43</v>
      </c>
      <c r="AL86">
        <v>0</v>
      </c>
      <c r="AM86">
        <v>0</v>
      </c>
      <c r="AN86" s="2" t="s">
        <v>43</v>
      </c>
      <c r="AR86">
        <v>0</v>
      </c>
      <c r="AS86">
        <v>0</v>
      </c>
      <c r="AT86" s="2" t="s">
        <v>43</v>
      </c>
      <c r="AU86">
        <v>0</v>
      </c>
      <c r="AV86">
        <v>0</v>
      </c>
      <c r="AW86" s="2" t="s">
        <v>43</v>
      </c>
      <c r="AX86">
        <v>0</v>
      </c>
      <c r="AY86">
        <v>0</v>
      </c>
      <c r="AZ86" s="2" t="s">
        <v>43</v>
      </c>
      <c r="BD86">
        <v>0</v>
      </c>
      <c r="BE86">
        <v>0</v>
      </c>
      <c r="BF86" s="2" t="s">
        <v>43</v>
      </c>
      <c r="BG86">
        <v>0</v>
      </c>
      <c r="BH86">
        <v>0</v>
      </c>
      <c r="BI86" s="2" t="s">
        <v>43</v>
      </c>
      <c r="BJ86">
        <v>0</v>
      </c>
      <c r="BK86">
        <v>0</v>
      </c>
      <c r="BL86" s="2" t="s">
        <v>43</v>
      </c>
      <c r="BM86">
        <v>0</v>
      </c>
      <c r="BN86">
        <v>0</v>
      </c>
      <c r="BO86" s="2" t="s">
        <v>43</v>
      </c>
      <c r="BP86">
        <v>0</v>
      </c>
      <c r="BQ86" t="str">
        <f>(F86+I86+L86+O86+R86+U86+X86+AA86+AD86+AJ86+AM86+AS86+AV86+AY86+BE86+BH86+BK86+BN86)</f>
        <v>0</v>
      </c>
      <c r="BR86" s="2" t="str">
        <f>IFERROR(BQ86*100/BP86,0)</f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 t="str">
        <f>(BU86+BV86+BW86+BX86+BY86+BZ86+CA86+CB86)</f>
        <v>0</v>
      </c>
      <c r="CD86">
        <v>0</v>
      </c>
      <c r="CE86" t="str">
        <f>(BU86+BV86+BW86+BX86+BY86+BZ86+CA86+CB86)-CD86</f>
        <v>0</v>
      </c>
      <c r="CF86" t="str">
        <f>(BQ86-BP86)</f>
        <v>0</v>
      </c>
      <c r="CG86" t="str">
        <f>CE86-BW86+BZ86</f>
        <v>0</v>
      </c>
      <c r="CH86" t="str">
        <f>IFERROR(CE86*100/BP86,0)</f>
        <v>0</v>
      </c>
    </row>
    <row r="87" spans="1:86">
      <c r="A87" s="3"/>
      <c r="B87" s="2" t="s">
        <v>276</v>
      </c>
      <c r="C87" t="s">
        <v>277</v>
      </c>
      <c r="D87">
        <v>470725832</v>
      </c>
      <c r="E87">
        <v>0</v>
      </c>
      <c r="F87">
        <v>17538</v>
      </c>
      <c r="G87" s="2" t="s">
        <v>43</v>
      </c>
      <c r="H87">
        <v>65150000</v>
      </c>
      <c r="I87">
        <v>137061</v>
      </c>
      <c r="J87" s="2" t="s">
        <v>43</v>
      </c>
      <c r="K87">
        <v>1283100000</v>
      </c>
      <c r="L87">
        <v>394813961</v>
      </c>
      <c r="M87" s="2" t="s">
        <v>183</v>
      </c>
      <c r="N87">
        <v>65150000</v>
      </c>
      <c r="O87">
        <v>18836787</v>
      </c>
      <c r="P87" s="2" t="s">
        <v>99</v>
      </c>
      <c r="Q87">
        <v>97900000</v>
      </c>
      <c r="R87">
        <v>29245251</v>
      </c>
      <c r="S87" s="2" t="s">
        <v>98</v>
      </c>
      <c r="T87">
        <v>0</v>
      </c>
      <c r="U87">
        <v>3879</v>
      </c>
      <c r="V87" s="2" t="s">
        <v>43</v>
      </c>
      <c r="W87">
        <v>0</v>
      </c>
      <c r="X87">
        <v>258993</v>
      </c>
      <c r="Y87" s="2" t="s">
        <v>43</v>
      </c>
      <c r="Z87">
        <v>0</v>
      </c>
      <c r="AA87">
        <v>430233</v>
      </c>
      <c r="AB87" s="2" t="s">
        <v>43</v>
      </c>
      <c r="AC87">
        <v>0</v>
      </c>
      <c r="AD87">
        <v>26474</v>
      </c>
      <c r="AE87" s="2" t="s">
        <v>43</v>
      </c>
      <c r="AI87">
        <v>0</v>
      </c>
      <c r="AJ87">
        <v>5113908</v>
      </c>
      <c r="AK87" s="2" t="s">
        <v>43</v>
      </c>
      <c r="AL87">
        <v>0</v>
      </c>
      <c r="AM87">
        <v>975645</v>
      </c>
      <c r="AN87" s="2" t="s">
        <v>43</v>
      </c>
      <c r="AR87">
        <v>0</v>
      </c>
      <c r="AS87">
        <v>676103</v>
      </c>
      <c r="AT87" s="2" t="s">
        <v>43</v>
      </c>
      <c r="AU87">
        <v>0</v>
      </c>
      <c r="AV87">
        <v>11891690</v>
      </c>
      <c r="AW87" s="2" t="s">
        <v>43</v>
      </c>
      <c r="AX87">
        <v>0</v>
      </c>
      <c r="AY87">
        <v>8069209</v>
      </c>
      <c r="AZ87" s="2" t="s">
        <v>43</v>
      </c>
      <c r="BD87">
        <v>0</v>
      </c>
      <c r="BE87">
        <v>0</v>
      </c>
      <c r="BF87" s="2" t="s">
        <v>43</v>
      </c>
      <c r="BG87">
        <v>0</v>
      </c>
      <c r="BH87">
        <v>0</v>
      </c>
      <c r="BI87" s="2" t="s">
        <v>43</v>
      </c>
      <c r="BJ87">
        <v>0</v>
      </c>
      <c r="BK87">
        <v>0</v>
      </c>
      <c r="BL87" s="2" t="s">
        <v>43</v>
      </c>
      <c r="BM87">
        <v>0</v>
      </c>
      <c r="BN87">
        <v>229100</v>
      </c>
      <c r="BO87" s="2" t="s">
        <v>43</v>
      </c>
      <c r="BP87">
        <v>470725832</v>
      </c>
      <c r="BQ87" t="str">
        <f>(F87+I87+L87+O87+R87+U87+X87+AA87+AD87+AJ87+AM87+AS87+AV87+AY87+BE87+BH87+BK87+BN87)</f>
        <v>0</v>
      </c>
      <c r="BR87" s="2" t="str">
        <f>IFERROR(BQ87*100/BP87,0)</f>
        <v>0</v>
      </c>
      <c r="BU87">
        <v>475155825</v>
      </c>
      <c r="BV87">
        <v>0</v>
      </c>
      <c r="BW87">
        <v>0</v>
      </c>
      <c r="BX87">
        <v>-12161980</v>
      </c>
      <c r="BY87">
        <v>0</v>
      </c>
      <c r="BZ87">
        <v>0</v>
      </c>
      <c r="CA87">
        <v>0</v>
      </c>
      <c r="CB87">
        <v>0</v>
      </c>
      <c r="CC87" t="str">
        <f>(BU87+BV87+BW87+BX87+BY87+BZ87+CA87+CB87)</f>
        <v>0</v>
      </c>
      <c r="CD87">
        <v>0</v>
      </c>
      <c r="CE87" t="str">
        <f>(BU87+BV87+BW87+BX87+BY87+BZ87+CA87+CB87)-CD87</f>
        <v>0</v>
      </c>
      <c r="CF87" t="str">
        <f>(BQ87-BP87)</f>
        <v>0</v>
      </c>
      <c r="CG87" t="str">
        <f>CE87-BW87+BZ87</f>
        <v>0</v>
      </c>
      <c r="CH87" t="str">
        <f>IFERROR(CE87*100/BP87,0)</f>
        <v>0</v>
      </c>
    </row>
    <row r="88" spans="1:86">
      <c r="A88" s="7" t="s">
        <v>278</v>
      </c>
      <c r="B88" s="3"/>
      <c r="C88" s="3"/>
      <c r="D88" s="3">
        <v>595709311</v>
      </c>
      <c r="E88" s="3">
        <v>0</v>
      </c>
      <c r="F88" s="3">
        <v>17538</v>
      </c>
      <c r="G88" s="5" t="s">
        <v>43</v>
      </c>
      <c r="H88" s="3">
        <v>90300000</v>
      </c>
      <c r="I88" s="3">
        <v>137061</v>
      </c>
      <c r="J88" s="5" t="s">
        <v>43</v>
      </c>
      <c r="K88" s="3">
        <v>1585550000</v>
      </c>
      <c r="L88" s="3">
        <v>496785932</v>
      </c>
      <c r="M88" s="5" t="s">
        <v>183</v>
      </c>
      <c r="N88" s="3">
        <v>90300000</v>
      </c>
      <c r="O88" s="3">
        <v>29970824</v>
      </c>
      <c r="P88" s="5" t="s">
        <v>61</v>
      </c>
      <c r="Q88" s="3">
        <v>207800000</v>
      </c>
      <c r="R88" s="3">
        <v>35824837</v>
      </c>
      <c r="S88" s="5" t="s">
        <v>136</v>
      </c>
      <c r="T88" s="3">
        <v>0</v>
      </c>
      <c r="U88" s="3">
        <v>3879</v>
      </c>
      <c r="V88" s="5" t="s">
        <v>43</v>
      </c>
      <c r="W88" s="3">
        <v>0</v>
      </c>
      <c r="X88" s="3">
        <v>516594</v>
      </c>
      <c r="Y88" s="5" t="s">
        <v>43</v>
      </c>
      <c r="Z88" s="3">
        <v>0</v>
      </c>
      <c r="AA88" s="3">
        <v>538452</v>
      </c>
      <c r="AB88" s="5" t="s">
        <v>43</v>
      </c>
      <c r="AC88" s="3">
        <v>0</v>
      </c>
      <c r="AD88" s="3">
        <v>26474</v>
      </c>
      <c r="AE88" s="5" t="s">
        <v>43</v>
      </c>
      <c r="AF88" s="3"/>
      <c r="AG88" s="3"/>
      <c r="AH88" s="3"/>
      <c r="AI88" s="3">
        <v>0</v>
      </c>
      <c r="AJ88" s="3">
        <v>5989848</v>
      </c>
      <c r="AK88" s="5" t="s">
        <v>43</v>
      </c>
      <c r="AL88" s="3">
        <v>0</v>
      </c>
      <c r="AM88" s="3">
        <v>975645</v>
      </c>
      <c r="AN88" s="5" t="s">
        <v>43</v>
      </c>
      <c r="AO88" s="3"/>
      <c r="AP88" s="3"/>
      <c r="AQ88" s="3"/>
      <c r="AR88" s="3">
        <v>0</v>
      </c>
      <c r="AS88" s="3">
        <v>731903</v>
      </c>
      <c r="AT88" s="5" t="s">
        <v>43</v>
      </c>
      <c r="AU88" s="3">
        <v>0</v>
      </c>
      <c r="AV88" s="3">
        <v>14751951</v>
      </c>
      <c r="AW88" s="5" t="s">
        <v>43</v>
      </c>
      <c r="AX88" s="3">
        <v>0</v>
      </c>
      <c r="AY88" s="3">
        <v>9209273</v>
      </c>
      <c r="AZ88" s="5" t="s">
        <v>43</v>
      </c>
      <c r="BA88" s="3"/>
      <c r="BB88" s="3"/>
      <c r="BC88" s="3"/>
      <c r="BD88" s="3">
        <v>0</v>
      </c>
      <c r="BE88" s="3">
        <v>0</v>
      </c>
      <c r="BF88" s="5" t="s">
        <v>43</v>
      </c>
      <c r="BG88" s="3">
        <v>0</v>
      </c>
      <c r="BH88" s="3">
        <v>0</v>
      </c>
      <c r="BI88" s="5" t="s">
        <v>43</v>
      </c>
      <c r="BJ88" s="3">
        <v>0</v>
      </c>
      <c r="BK88" s="3">
        <v>0</v>
      </c>
      <c r="BL88" s="5" t="s">
        <v>43</v>
      </c>
      <c r="BM88" s="3">
        <v>0</v>
      </c>
      <c r="BN88" s="3">
        <v>229100</v>
      </c>
      <c r="BO88" s="5" t="s">
        <v>43</v>
      </c>
      <c r="BP88" s="3">
        <v>595709311</v>
      </c>
      <c r="BQ88" s="3" t="str">
        <f>(F88+I88+L88+O88+R88+U88+X88+AA88+AD88+AJ88+AM88+AS88+AV88+AY88+BE88+BH88+BK88+BN88)</f>
        <v>0</v>
      </c>
      <c r="BR88" s="3" t="str">
        <f>IFERROR(BQ88*100/BP88,0)</f>
        <v>0</v>
      </c>
      <c r="BT88" s="4" t="s">
        <v>278</v>
      </c>
      <c r="BU88" s="4" t="str">
        <f>SUM(BU79:BU87)</f>
        <v>0</v>
      </c>
      <c r="BV88" s="4" t="str">
        <f>SUM(BV79:BV87)</f>
        <v>0</v>
      </c>
      <c r="BW88" s="4" t="str">
        <f>SUM(BW79:BW87)</f>
        <v>0</v>
      </c>
      <c r="BX88" s="4" t="str">
        <f>SUM(BX79:BX87)</f>
        <v>0</v>
      </c>
      <c r="BY88" s="4" t="str">
        <f>SUM(BY79:BY87)</f>
        <v>0</v>
      </c>
      <c r="BZ88" s="4" t="str">
        <f>SUM(BZ79:BZ87)</f>
        <v>0</v>
      </c>
      <c r="CA88" s="4" t="str">
        <f>SUM(CA79:CA87)</f>
        <v>0</v>
      </c>
      <c r="CB88" s="4" t="str">
        <f>SUM(CB79:CB87)</f>
        <v>0</v>
      </c>
      <c r="CC88" s="4" t="str">
        <f>SUM(CC79:CC87)</f>
        <v>0</v>
      </c>
      <c r="CD88" s="4" t="str">
        <f>SUM(CD79:CD87)</f>
        <v>0</v>
      </c>
      <c r="CE88" s="4" t="str">
        <f>SUM(CE79:CE87)</f>
        <v>0</v>
      </c>
      <c r="CF88" s="4" t="str">
        <f>SUM(CF79:CF87)</f>
        <v>0</v>
      </c>
      <c r="CG88" s="4" t="str">
        <f>SUM(CG79:CG87)</f>
        <v>0</v>
      </c>
      <c r="CH88" s="4" t="str">
        <f>IFERROR(CE88*100/BP88,0)</f>
        <v>0</v>
      </c>
    </row>
    <row r="90" spans="1:86">
      <c r="A90" s="4" t="s">
        <v>279</v>
      </c>
      <c r="B90" s="2" t="s">
        <v>280</v>
      </c>
      <c r="C90" t="s">
        <v>281</v>
      </c>
      <c r="D90">
        <v>0</v>
      </c>
      <c r="E90">
        <v>0</v>
      </c>
      <c r="F90">
        <v>0</v>
      </c>
      <c r="G90" s="2" t="s">
        <v>43</v>
      </c>
      <c r="H90">
        <v>0</v>
      </c>
      <c r="I90">
        <v>0</v>
      </c>
      <c r="J90" s="2" t="s">
        <v>43</v>
      </c>
      <c r="K90">
        <v>0</v>
      </c>
      <c r="L90">
        <v>0</v>
      </c>
      <c r="M90" s="2" t="s">
        <v>43</v>
      </c>
      <c r="N90">
        <v>0</v>
      </c>
      <c r="O90">
        <v>0</v>
      </c>
      <c r="P90" s="2" t="s">
        <v>43</v>
      </c>
      <c r="Q90">
        <v>0</v>
      </c>
      <c r="R90">
        <v>0</v>
      </c>
      <c r="S90" s="2" t="s">
        <v>43</v>
      </c>
      <c r="T90">
        <v>0</v>
      </c>
      <c r="U90">
        <v>0</v>
      </c>
      <c r="V90" s="2" t="s">
        <v>43</v>
      </c>
      <c r="W90">
        <v>0</v>
      </c>
      <c r="X90">
        <v>0</v>
      </c>
      <c r="Y90" s="2" t="s">
        <v>43</v>
      </c>
      <c r="Z90">
        <v>0</v>
      </c>
      <c r="AA90">
        <v>0</v>
      </c>
      <c r="AB90" s="2" t="s">
        <v>43</v>
      </c>
      <c r="AC90">
        <v>0</v>
      </c>
      <c r="AD90">
        <v>0</v>
      </c>
      <c r="AE90" s="2" t="s">
        <v>43</v>
      </c>
      <c r="AI90">
        <v>0</v>
      </c>
      <c r="AJ90">
        <v>0</v>
      </c>
      <c r="AK90" s="2" t="s">
        <v>43</v>
      </c>
      <c r="AL90">
        <v>0</v>
      </c>
      <c r="AM90">
        <v>0</v>
      </c>
      <c r="AN90" s="2" t="s">
        <v>43</v>
      </c>
      <c r="AR90">
        <v>0</v>
      </c>
      <c r="AS90">
        <v>0</v>
      </c>
      <c r="AT90" s="2" t="s">
        <v>43</v>
      </c>
      <c r="AU90">
        <v>0</v>
      </c>
      <c r="AV90">
        <v>0</v>
      </c>
      <c r="AW90" s="2" t="s">
        <v>43</v>
      </c>
      <c r="AX90">
        <v>0</v>
      </c>
      <c r="AY90">
        <v>0</v>
      </c>
      <c r="AZ90" s="2" t="s">
        <v>43</v>
      </c>
      <c r="BD90">
        <v>0</v>
      </c>
      <c r="BE90">
        <v>0</v>
      </c>
      <c r="BF90" s="2" t="s">
        <v>43</v>
      </c>
      <c r="BG90">
        <v>0</v>
      </c>
      <c r="BH90">
        <v>0</v>
      </c>
      <c r="BI90" s="2" t="s">
        <v>43</v>
      </c>
      <c r="BJ90">
        <v>0</v>
      </c>
      <c r="BK90">
        <v>0</v>
      </c>
      <c r="BL90" s="2" t="s">
        <v>43</v>
      </c>
      <c r="BM90">
        <v>0</v>
      </c>
      <c r="BN90">
        <v>0</v>
      </c>
      <c r="BO90" s="2" t="s">
        <v>43</v>
      </c>
      <c r="BP90">
        <v>0</v>
      </c>
      <c r="BQ90" t="str">
        <f>(F90+I90+L90+O90+R90+U90+X90+AA90+AD90+AJ90+AM90+AS90+AV90+AY90+BE90+BH90+BK90+BN90)</f>
        <v>0</v>
      </c>
      <c r="BR90" s="2" t="str">
        <f>IFERROR(BQ90*100/BP90,0)</f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 t="str">
        <f>(BU90+BV90+BW90+BX90+BY90+BZ90+CA90+CB90)</f>
        <v>0</v>
      </c>
      <c r="CD90">
        <v>0</v>
      </c>
      <c r="CE90" t="str">
        <f>(BU90+BV90+BW90+BX90+BY90+BZ90+CA90+CB90)-CD90</f>
        <v>0</v>
      </c>
      <c r="CF90" t="str">
        <f>(BQ90-BP90)</f>
        <v>0</v>
      </c>
      <c r="CG90" t="str">
        <f>CE90-BW90+BZ90</f>
        <v>0</v>
      </c>
      <c r="CH90" t="str">
        <f>IFERROR(CE90*100/BP90,0)</f>
        <v>0</v>
      </c>
    </row>
    <row r="91" spans="1:86">
      <c r="A91" s="3"/>
      <c r="B91" s="2" t="s">
        <v>282</v>
      </c>
      <c r="C91" t="s">
        <v>283</v>
      </c>
      <c r="D91">
        <v>0</v>
      </c>
      <c r="E91">
        <v>0</v>
      </c>
      <c r="F91">
        <v>58823</v>
      </c>
      <c r="G91" s="2" t="s">
        <v>43</v>
      </c>
      <c r="H91">
        <v>0</v>
      </c>
      <c r="I91">
        <v>669562</v>
      </c>
      <c r="J91" s="2" t="s">
        <v>43</v>
      </c>
      <c r="K91">
        <v>0</v>
      </c>
      <c r="L91">
        <v>1034710</v>
      </c>
      <c r="M91" s="2" t="s">
        <v>43</v>
      </c>
      <c r="N91">
        <v>0</v>
      </c>
      <c r="O91">
        <v>322937</v>
      </c>
      <c r="P91" s="2" t="s">
        <v>43</v>
      </c>
      <c r="Q91">
        <v>0</v>
      </c>
      <c r="R91">
        <v>64044</v>
      </c>
      <c r="S91" s="2" t="s">
        <v>43</v>
      </c>
      <c r="T91">
        <v>0</v>
      </c>
      <c r="U91">
        <v>1068700</v>
      </c>
      <c r="V91" s="2" t="s">
        <v>43</v>
      </c>
      <c r="W91">
        <v>0</v>
      </c>
      <c r="X91">
        <v>2241541</v>
      </c>
      <c r="Y91" s="2" t="s">
        <v>43</v>
      </c>
      <c r="Z91">
        <v>0</v>
      </c>
      <c r="AA91">
        <v>1760803</v>
      </c>
      <c r="AB91" s="2" t="s">
        <v>43</v>
      </c>
      <c r="AC91">
        <v>0</v>
      </c>
      <c r="AD91">
        <v>171178</v>
      </c>
      <c r="AE91" s="2" t="s">
        <v>43</v>
      </c>
      <c r="AI91">
        <v>0</v>
      </c>
      <c r="AJ91">
        <v>-227857</v>
      </c>
      <c r="AK91" s="2" t="s">
        <v>43</v>
      </c>
      <c r="AL91">
        <v>0</v>
      </c>
      <c r="AM91">
        <v>3111715</v>
      </c>
      <c r="AN91" s="2" t="s">
        <v>43</v>
      </c>
      <c r="AR91">
        <v>0</v>
      </c>
      <c r="AS91">
        <v>49800</v>
      </c>
      <c r="AT91" s="2" t="s">
        <v>43</v>
      </c>
      <c r="AU91">
        <v>0</v>
      </c>
      <c r="AV91">
        <v>207218</v>
      </c>
      <c r="AW91" s="2" t="s">
        <v>43</v>
      </c>
      <c r="AX91">
        <v>0</v>
      </c>
      <c r="AY91">
        <v>0</v>
      </c>
      <c r="AZ91" s="2" t="s">
        <v>43</v>
      </c>
      <c r="BD91">
        <v>0</v>
      </c>
      <c r="BE91">
        <v>0</v>
      </c>
      <c r="BF91" s="2" t="s">
        <v>43</v>
      </c>
      <c r="BG91">
        <v>0</v>
      </c>
      <c r="BH91">
        <v>80352</v>
      </c>
      <c r="BI91" s="2" t="s">
        <v>43</v>
      </c>
      <c r="BJ91">
        <v>0</v>
      </c>
      <c r="BK91">
        <v>0</v>
      </c>
      <c r="BL91" s="2" t="s">
        <v>43</v>
      </c>
      <c r="BM91">
        <v>0</v>
      </c>
      <c r="BN91">
        <v>976707</v>
      </c>
      <c r="BO91" s="2" t="s">
        <v>43</v>
      </c>
      <c r="BP91">
        <v>0</v>
      </c>
      <c r="BQ91" t="str">
        <f>(F91+I91+L91+O91+R91+U91+X91+AA91+AD91+AJ91+AM91+AS91+AV91+AY91+BE91+BH91+BK91+BN91)</f>
        <v>0</v>
      </c>
      <c r="BR91" s="2" t="str">
        <f>IFERROR(BQ91*100/BP91,0)</f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 t="str">
        <f>(BU91+BV91+BW91+BX91+BY91+BZ91+CA91+CB91)</f>
        <v>0</v>
      </c>
      <c r="CD91">
        <v>0</v>
      </c>
      <c r="CE91" t="str">
        <f>(BU91+BV91+BW91+BX91+BY91+BZ91+CA91+CB91)-CD91</f>
        <v>0</v>
      </c>
      <c r="CF91" t="str">
        <f>(BQ91-BP91)</f>
        <v>0</v>
      </c>
      <c r="CG91" t="str">
        <f>CE91-BW91+BZ91</f>
        <v>0</v>
      </c>
      <c r="CH91" t="str">
        <f>IFERROR(CE91*100/BP91,0)</f>
        <v>0</v>
      </c>
    </row>
    <row r="92" spans="1:86">
      <c r="A92" s="7" t="s">
        <v>284</v>
      </c>
      <c r="B92" s="3"/>
      <c r="C92" s="3"/>
      <c r="D92" s="3">
        <v>0</v>
      </c>
      <c r="E92" s="3">
        <v>0</v>
      </c>
      <c r="F92" s="3">
        <v>58823</v>
      </c>
      <c r="G92" s="5" t="s">
        <v>43</v>
      </c>
      <c r="H92" s="3">
        <v>0</v>
      </c>
      <c r="I92" s="3">
        <v>669562</v>
      </c>
      <c r="J92" s="5" t="s">
        <v>43</v>
      </c>
      <c r="K92" s="3">
        <v>0</v>
      </c>
      <c r="L92" s="3">
        <v>1034710</v>
      </c>
      <c r="M92" s="5" t="s">
        <v>43</v>
      </c>
      <c r="N92" s="3">
        <v>0</v>
      </c>
      <c r="O92" s="3">
        <v>322937</v>
      </c>
      <c r="P92" s="5" t="s">
        <v>43</v>
      </c>
      <c r="Q92" s="3">
        <v>0</v>
      </c>
      <c r="R92" s="3">
        <v>64044</v>
      </c>
      <c r="S92" s="5" t="s">
        <v>43</v>
      </c>
      <c r="T92" s="3">
        <v>0</v>
      </c>
      <c r="U92" s="3">
        <v>1068700</v>
      </c>
      <c r="V92" s="5" t="s">
        <v>43</v>
      </c>
      <c r="W92" s="3">
        <v>0</v>
      </c>
      <c r="X92" s="3">
        <v>2241541</v>
      </c>
      <c r="Y92" s="5" t="s">
        <v>43</v>
      </c>
      <c r="Z92" s="3">
        <v>0</v>
      </c>
      <c r="AA92" s="3">
        <v>1760803</v>
      </c>
      <c r="AB92" s="5" t="s">
        <v>43</v>
      </c>
      <c r="AC92" s="3">
        <v>0</v>
      </c>
      <c r="AD92" s="3">
        <v>171178</v>
      </c>
      <c r="AE92" s="5" t="s">
        <v>43</v>
      </c>
      <c r="AF92" s="3"/>
      <c r="AG92" s="3"/>
      <c r="AH92" s="3"/>
      <c r="AI92" s="3">
        <v>0</v>
      </c>
      <c r="AJ92" s="3">
        <v>-227857</v>
      </c>
      <c r="AK92" s="5" t="s">
        <v>43</v>
      </c>
      <c r="AL92" s="3">
        <v>0</v>
      </c>
      <c r="AM92" s="3">
        <v>3111715</v>
      </c>
      <c r="AN92" s="5" t="s">
        <v>43</v>
      </c>
      <c r="AO92" s="3"/>
      <c r="AP92" s="3"/>
      <c r="AQ92" s="3"/>
      <c r="AR92" s="3">
        <v>0</v>
      </c>
      <c r="AS92" s="3">
        <v>49800</v>
      </c>
      <c r="AT92" s="5" t="s">
        <v>43</v>
      </c>
      <c r="AU92" s="3">
        <v>0</v>
      </c>
      <c r="AV92" s="3">
        <v>207218</v>
      </c>
      <c r="AW92" s="5" t="s">
        <v>43</v>
      </c>
      <c r="AX92" s="3">
        <v>0</v>
      </c>
      <c r="AY92" s="3">
        <v>0</v>
      </c>
      <c r="AZ92" s="5" t="s">
        <v>43</v>
      </c>
      <c r="BA92" s="3"/>
      <c r="BB92" s="3"/>
      <c r="BC92" s="3"/>
      <c r="BD92" s="3">
        <v>0</v>
      </c>
      <c r="BE92" s="3">
        <v>0</v>
      </c>
      <c r="BF92" s="5" t="s">
        <v>43</v>
      </c>
      <c r="BG92" s="3">
        <v>0</v>
      </c>
      <c r="BH92" s="3">
        <v>80352</v>
      </c>
      <c r="BI92" s="5" t="s">
        <v>43</v>
      </c>
      <c r="BJ92" s="3">
        <v>0</v>
      </c>
      <c r="BK92" s="3">
        <v>0</v>
      </c>
      <c r="BL92" s="5" t="s">
        <v>43</v>
      </c>
      <c r="BM92" s="3">
        <v>0</v>
      </c>
      <c r="BN92" s="3">
        <v>976707</v>
      </c>
      <c r="BO92" s="5" t="s">
        <v>43</v>
      </c>
      <c r="BP92" s="3">
        <v>0</v>
      </c>
      <c r="BQ92" s="3" t="str">
        <f>(F92+I92+L92+O92+R92+U92+X92+AA92+AD92+AJ92+AM92+AS92+AV92+AY92+BE92+BH92+BK92+BN92)</f>
        <v>0</v>
      </c>
      <c r="BR92" s="3" t="str">
        <f>IFERROR(BQ92*100/BP92,0)</f>
        <v>0</v>
      </c>
      <c r="BT92" s="4" t="s">
        <v>284</v>
      </c>
      <c r="BU92" s="4" t="str">
        <f>SUM(BU90:BU91)</f>
        <v>0</v>
      </c>
      <c r="BV92" s="4" t="str">
        <f>SUM(BV90:BV91)</f>
        <v>0</v>
      </c>
      <c r="BW92" s="4" t="str">
        <f>SUM(BW90:BW91)</f>
        <v>0</v>
      </c>
      <c r="BX92" s="4" t="str">
        <f>SUM(BX90:BX91)</f>
        <v>0</v>
      </c>
      <c r="BY92" s="4" t="str">
        <f>SUM(BY90:BY91)</f>
        <v>0</v>
      </c>
      <c r="BZ92" s="4" t="str">
        <f>SUM(BZ90:BZ91)</f>
        <v>0</v>
      </c>
      <c r="CA92" s="4" t="str">
        <f>SUM(CA90:CA91)</f>
        <v>0</v>
      </c>
      <c r="CB92" s="4" t="str">
        <f>SUM(CB90:CB91)</f>
        <v>0</v>
      </c>
      <c r="CC92" s="4" t="str">
        <f>SUM(CC90:CC91)</f>
        <v>0</v>
      </c>
      <c r="CD92" s="4" t="str">
        <f>SUM(CD90:CD91)</f>
        <v>0</v>
      </c>
      <c r="CE92" s="4" t="str">
        <f>SUM(CE90:CE91)</f>
        <v>0</v>
      </c>
      <c r="CF92" s="4" t="str">
        <f>SUM(CF90:CF91)</f>
        <v>0</v>
      </c>
      <c r="CG92" s="4" t="str">
        <f>SUM(CG90:CG91)</f>
        <v>0</v>
      </c>
      <c r="CH92" s="4" t="str">
        <f>IFERROR(CE92*100/BP92,0)</f>
        <v>0</v>
      </c>
    </row>
    <row r="93" spans="1:86" customHeight="1" ht="30">
      <c r="A93" s="8" t="s">
        <v>285</v>
      </c>
      <c r="B93" s="9"/>
      <c r="C93" s="9"/>
      <c r="D93" s="9">
        <v>4757709311</v>
      </c>
      <c r="E93" s="9">
        <v>98149989</v>
      </c>
      <c r="F93" s="9">
        <v>34612311</v>
      </c>
      <c r="G93" s="9"/>
      <c r="H93" s="9">
        <v>103849989</v>
      </c>
      <c r="I93" s="9">
        <v>4359136</v>
      </c>
      <c r="J93" s="9"/>
      <c r="K93" s="9">
        <v>2971649985</v>
      </c>
      <c r="L93" s="9">
        <v>975598615</v>
      </c>
      <c r="M93" s="9"/>
      <c r="N93" s="9">
        <v>366599989</v>
      </c>
      <c r="O93" s="9">
        <v>122170366</v>
      </c>
      <c r="P93" s="9"/>
      <c r="Q93" s="9">
        <v>1038249988</v>
      </c>
      <c r="R93" s="9">
        <v>283341614</v>
      </c>
      <c r="S93" s="9"/>
      <c r="T93" s="9">
        <v>114999990</v>
      </c>
      <c r="U93" s="9">
        <v>32054662</v>
      </c>
      <c r="V93" s="9"/>
      <c r="W93" s="9">
        <v>32080000</v>
      </c>
      <c r="X93" s="9">
        <v>14431592</v>
      </c>
      <c r="Y93" s="9"/>
      <c r="Z93" s="9">
        <v>43500000</v>
      </c>
      <c r="AA93" s="9">
        <v>14983793</v>
      </c>
      <c r="AB93" s="9"/>
      <c r="AC93" s="9">
        <v>15550000</v>
      </c>
      <c r="AD93" s="9">
        <v>3823127</v>
      </c>
      <c r="AE93" s="9"/>
      <c r="AF93" s="9"/>
      <c r="AG93" s="9"/>
      <c r="AH93" s="9"/>
      <c r="AI93" s="9">
        <v>0</v>
      </c>
      <c r="AJ93" s="9">
        <v>33344132</v>
      </c>
      <c r="AK93" s="9"/>
      <c r="AL93" s="9">
        <v>143020000</v>
      </c>
      <c r="AM93" s="9">
        <v>58540246</v>
      </c>
      <c r="AN93" s="9"/>
      <c r="AO93" s="9"/>
      <c r="AP93" s="9"/>
      <c r="AQ93" s="9"/>
      <c r="AR93" s="9">
        <v>172000000</v>
      </c>
      <c r="AS93" s="9">
        <v>51689507</v>
      </c>
      <c r="AT93" s="9"/>
      <c r="AU93" s="9">
        <v>413200000</v>
      </c>
      <c r="AV93" s="9">
        <v>119954934</v>
      </c>
      <c r="AW93" s="9"/>
      <c r="AX93" s="9">
        <v>0</v>
      </c>
      <c r="AY93" s="9">
        <v>91993196</v>
      </c>
      <c r="AZ93" s="9"/>
      <c r="BA93" s="9"/>
      <c r="BB93" s="9"/>
      <c r="BC93" s="9"/>
      <c r="BD93" s="9">
        <v>0</v>
      </c>
      <c r="BE93" s="9">
        <v>23031</v>
      </c>
      <c r="BF93" s="9"/>
      <c r="BG93" s="9">
        <v>0</v>
      </c>
      <c r="BH93" s="9">
        <v>4554810</v>
      </c>
      <c r="BI93" s="9"/>
      <c r="BJ93" s="9">
        <v>0</v>
      </c>
      <c r="BK93" s="9">
        <v>135237</v>
      </c>
      <c r="BL93" s="9"/>
      <c r="BM93" s="9">
        <v>120040000</v>
      </c>
      <c r="BN93" s="9">
        <v>33853352</v>
      </c>
      <c r="BO93" s="9"/>
      <c r="BP93" s="9">
        <v>4757709311</v>
      </c>
      <c r="BQ93" s="9" t="str">
        <f>(F93+I93+L93+O93+R93+U93+X93+AA93+AD93+AJ93+AM93+AS93+AV93+AY93+BE93+BH93+BK93+BN93)</f>
        <v>0</v>
      </c>
      <c r="BR93" s="10" t="str">
        <f>IFERROR(BQ93*100/BP93,0)</f>
        <v>0</v>
      </c>
    </row>
    <row r="95" spans="1:86">
      <c r="A95" s="4" t="s">
        <v>286</v>
      </c>
      <c r="B95" s="5" t="s">
        <v>287</v>
      </c>
      <c r="C95" s="3" t="s">
        <v>288</v>
      </c>
      <c r="D95">
        <v>0</v>
      </c>
      <c r="F95">
        <v>0</v>
      </c>
      <c r="G95" s="2" t="s">
        <v>43</v>
      </c>
      <c r="I95">
        <v>0</v>
      </c>
      <c r="J95" s="2" t="s">
        <v>43</v>
      </c>
      <c r="L95">
        <v>3858838</v>
      </c>
      <c r="M95" s="2" t="s">
        <v>43</v>
      </c>
      <c r="O95">
        <v>234913</v>
      </c>
      <c r="P95" s="2" t="s">
        <v>43</v>
      </c>
      <c r="R95">
        <v>701225</v>
      </c>
      <c r="S95" s="2" t="s">
        <v>43</v>
      </c>
      <c r="U95">
        <v>0</v>
      </c>
      <c r="V95" s="2" t="s">
        <v>43</v>
      </c>
      <c r="W95">
        <v>0</v>
      </c>
      <c r="X95">
        <v>0</v>
      </c>
      <c r="Y95" s="2" t="s">
        <v>43</v>
      </c>
      <c r="Z95">
        <v>0</v>
      </c>
      <c r="AA95">
        <v>0</v>
      </c>
      <c r="AB95" s="2" t="s">
        <v>43</v>
      </c>
      <c r="AC95">
        <v>0</v>
      </c>
      <c r="AD95">
        <v>0</v>
      </c>
      <c r="AE95" s="2" t="s">
        <v>43</v>
      </c>
      <c r="AI95">
        <v>0</v>
      </c>
      <c r="AJ95">
        <v>647044</v>
      </c>
      <c r="AK95" s="2" t="s">
        <v>43</v>
      </c>
      <c r="AL95">
        <v>0</v>
      </c>
      <c r="AM95">
        <v>0</v>
      </c>
      <c r="AN95" s="2" t="s">
        <v>43</v>
      </c>
      <c r="AR95">
        <v>0</v>
      </c>
      <c r="AS95">
        <v>0</v>
      </c>
      <c r="AT95" s="2" t="s">
        <v>43</v>
      </c>
      <c r="AU95">
        <v>0</v>
      </c>
      <c r="AV95">
        <v>51989</v>
      </c>
      <c r="AW95" s="2" t="s">
        <v>43</v>
      </c>
      <c r="AX95">
        <v>0</v>
      </c>
      <c r="AY95">
        <v>65059</v>
      </c>
      <c r="AZ95" s="2" t="s">
        <v>43</v>
      </c>
      <c r="BE95">
        <v>0</v>
      </c>
      <c r="BF95" s="2" t="s">
        <v>43</v>
      </c>
      <c r="BH95">
        <v>0</v>
      </c>
      <c r="BI95" s="2" t="s">
        <v>43</v>
      </c>
      <c r="BK95">
        <v>0</v>
      </c>
      <c r="BL95" s="2" t="s">
        <v>43</v>
      </c>
      <c r="BM95">
        <v>0</v>
      </c>
      <c r="BN95">
        <v>0</v>
      </c>
      <c r="BO95" s="2" t="s">
        <v>43</v>
      </c>
      <c r="BP95">
        <v>0</v>
      </c>
      <c r="BQ95">
        <v>5559068</v>
      </c>
      <c r="BR95" t="str">
        <f>IFERROR(BQ95*100/BP95,0)</f>
        <v>0</v>
      </c>
    </row>
    <row r="96" spans="1:86">
      <c r="A96" s="3"/>
      <c r="B96" s="3"/>
      <c r="C96" s="3" t="s">
        <v>289</v>
      </c>
      <c r="D96">
        <v>0</v>
      </c>
      <c r="F96">
        <v>0</v>
      </c>
      <c r="I96">
        <v>0</v>
      </c>
      <c r="L96">
        <v>0</v>
      </c>
      <c r="O96">
        <v>0</v>
      </c>
      <c r="R96">
        <v>0</v>
      </c>
      <c r="U96">
        <v>0</v>
      </c>
      <c r="X96">
        <v>0</v>
      </c>
      <c r="AA96">
        <v>0</v>
      </c>
      <c r="AD96">
        <v>0</v>
      </c>
      <c r="AJ96">
        <v>0</v>
      </c>
      <c r="AM96">
        <v>0</v>
      </c>
      <c r="AS96">
        <v>0</v>
      </c>
      <c r="AV96">
        <v>0</v>
      </c>
      <c r="AY96">
        <v>0</v>
      </c>
      <c r="BE96">
        <v>0</v>
      </c>
      <c r="BH96">
        <v>0</v>
      </c>
      <c r="BK96">
        <v>0</v>
      </c>
      <c r="BN96">
        <v>0</v>
      </c>
      <c r="BP96">
        <v>0</v>
      </c>
      <c r="BQ96">
        <v>0</v>
      </c>
      <c r="BR96" t="str">
        <f>IFERROR(BQ96*100/BP96,0)</f>
        <v>0</v>
      </c>
    </row>
    <row r="97" spans="1:86">
      <c r="A97" s="3"/>
      <c r="B97" s="3"/>
      <c r="C97" s="3" t="s">
        <v>290</v>
      </c>
      <c r="D97" s="3">
        <v>0</v>
      </c>
      <c r="E97" s="3">
        <v>0</v>
      </c>
      <c r="F97" s="3">
        <v>0</v>
      </c>
      <c r="G97" s="5" t="s">
        <v>43</v>
      </c>
      <c r="H97" s="3">
        <v>0</v>
      </c>
      <c r="I97" s="3">
        <v>0</v>
      </c>
      <c r="J97" s="5" t="s">
        <v>43</v>
      </c>
      <c r="K97" s="3">
        <v>0</v>
      </c>
      <c r="L97" s="3">
        <v>3858838</v>
      </c>
      <c r="M97" s="5" t="s">
        <v>43</v>
      </c>
      <c r="N97" s="3">
        <v>0</v>
      </c>
      <c r="O97" s="3">
        <v>234913</v>
      </c>
      <c r="P97" s="5" t="s">
        <v>43</v>
      </c>
      <c r="Q97" s="3">
        <v>0</v>
      </c>
      <c r="R97" s="3">
        <v>701225</v>
      </c>
      <c r="S97" s="5" t="s">
        <v>43</v>
      </c>
      <c r="T97" s="3">
        <v>0</v>
      </c>
      <c r="U97" s="3">
        <v>0</v>
      </c>
      <c r="V97" s="5" t="s">
        <v>43</v>
      </c>
      <c r="W97" s="3">
        <v>0</v>
      </c>
      <c r="X97" s="3">
        <v>0</v>
      </c>
      <c r="Y97" s="5" t="s">
        <v>43</v>
      </c>
      <c r="Z97" s="3">
        <v>0</v>
      </c>
      <c r="AA97" s="3">
        <v>0</v>
      </c>
      <c r="AB97" s="5" t="s">
        <v>43</v>
      </c>
      <c r="AC97" s="3">
        <v>0</v>
      </c>
      <c r="AD97" s="3">
        <v>0</v>
      </c>
      <c r="AE97" s="5" t="s">
        <v>43</v>
      </c>
      <c r="AF97" s="3"/>
      <c r="AG97" s="3"/>
      <c r="AH97" s="3"/>
      <c r="AI97" s="3">
        <v>0</v>
      </c>
      <c r="AJ97" s="3">
        <v>647044</v>
      </c>
      <c r="AK97" s="5" t="s">
        <v>43</v>
      </c>
      <c r="AL97" s="3">
        <v>0</v>
      </c>
      <c r="AM97" s="3">
        <v>0</v>
      </c>
      <c r="AN97" s="5" t="s">
        <v>43</v>
      </c>
      <c r="AO97" s="3"/>
      <c r="AP97" s="3"/>
      <c r="AQ97" s="3"/>
      <c r="AR97" s="3">
        <v>0</v>
      </c>
      <c r="AS97" s="3">
        <v>0</v>
      </c>
      <c r="AT97" s="5" t="s">
        <v>43</v>
      </c>
      <c r="AU97" s="3">
        <v>0</v>
      </c>
      <c r="AV97" s="3">
        <v>51989</v>
      </c>
      <c r="AW97" s="5" t="s">
        <v>43</v>
      </c>
      <c r="AX97" s="3">
        <v>0</v>
      </c>
      <c r="AY97" s="3">
        <v>65059</v>
      </c>
      <c r="AZ97" s="5" t="s">
        <v>43</v>
      </c>
      <c r="BA97" s="3"/>
      <c r="BB97" s="3"/>
      <c r="BC97" s="3"/>
      <c r="BD97" s="3">
        <v>0</v>
      </c>
      <c r="BE97" s="3">
        <v>0</v>
      </c>
      <c r="BF97" s="5" t="s">
        <v>43</v>
      </c>
      <c r="BG97" s="3">
        <v>0</v>
      </c>
      <c r="BH97" s="3">
        <v>0</v>
      </c>
      <c r="BI97" s="5" t="s">
        <v>43</v>
      </c>
      <c r="BJ97" s="3">
        <v>0</v>
      </c>
      <c r="BK97" s="3">
        <v>0</v>
      </c>
      <c r="BL97" s="5" t="s">
        <v>43</v>
      </c>
      <c r="BM97" s="3">
        <v>0</v>
      </c>
      <c r="BN97" s="3">
        <v>0</v>
      </c>
      <c r="BO97" s="5" t="s">
        <v>43</v>
      </c>
      <c r="BP97" s="3">
        <v>0</v>
      </c>
      <c r="BQ97" s="3" t="str">
        <f>BQ96+BQ95</f>
        <v>0</v>
      </c>
      <c r="BR97" s="3" t="str">
        <f>IFERROR(BQ97*100/BP97,0)</f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D97">
        <v>0</v>
      </c>
      <c r="CE97">
        <v>0</v>
      </c>
      <c r="CF97" t="str">
        <f>BQ97-BP97</f>
        <v>0</v>
      </c>
      <c r="CG97" t="str">
        <f>CE91-BW91+BZ91</f>
        <v>0</v>
      </c>
      <c r="CH97" t="str">
        <f>IFERROR(CE97*100/BP97,0)</f>
        <v>0</v>
      </c>
    </row>
    <row r="98" spans="1:86">
      <c r="A98" s="3"/>
    </row>
    <row r="99" spans="1:86">
      <c r="A99" s="3"/>
      <c r="B99" s="5" t="s">
        <v>291</v>
      </c>
      <c r="C99" s="3" t="s">
        <v>288</v>
      </c>
      <c r="D99">
        <v>113900000</v>
      </c>
      <c r="F99">
        <v>0</v>
      </c>
      <c r="G99" s="2" t="s">
        <v>43</v>
      </c>
      <c r="I99">
        <v>0</v>
      </c>
      <c r="J99" s="2" t="s">
        <v>43</v>
      </c>
      <c r="L99">
        <v>6156514</v>
      </c>
      <c r="M99" s="2" t="s">
        <v>116</v>
      </c>
      <c r="O99">
        <v>311858</v>
      </c>
      <c r="P99" s="2" t="s">
        <v>80</v>
      </c>
      <c r="R99">
        <v>3223545</v>
      </c>
      <c r="S99" s="2" t="s">
        <v>60</v>
      </c>
      <c r="U99">
        <v>0</v>
      </c>
      <c r="V99" s="2" t="s">
        <v>43</v>
      </c>
      <c r="W99">
        <v>2800000</v>
      </c>
      <c r="X99">
        <v>155738</v>
      </c>
      <c r="Y99" s="2" t="s">
        <v>88</v>
      </c>
      <c r="Z99">
        <v>6400000</v>
      </c>
      <c r="AA99">
        <v>91951</v>
      </c>
      <c r="AB99" s="2" t="s">
        <v>59</v>
      </c>
      <c r="AC99">
        <v>1400000</v>
      </c>
      <c r="AD99">
        <v>0</v>
      </c>
      <c r="AE99" s="2" t="s">
        <v>43</v>
      </c>
      <c r="AI99">
        <v>0</v>
      </c>
      <c r="AJ99">
        <v>202257</v>
      </c>
      <c r="AK99" s="2" t="s">
        <v>43</v>
      </c>
      <c r="AL99">
        <v>19000000</v>
      </c>
      <c r="AM99">
        <v>1274935</v>
      </c>
      <c r="AN99" s="2" t="s">
        <v>70</v>
      </c>
      <c r="AR99">
        <v>17700000</v>
      </c>
      <c r="AS99">
        <v>1327400</v>
      </c>
      <c r="AT99" s="2" t="s">
        <v>70</v>
      </c>
      <c r="AU99">
        <v>7900000</v>
      </c>
      <c r="AV99">
        <v>130861</v>
      </c>
      <c r="AW99" s="2" t="s">
        <v>111</v>
      </c>
      <c r="AX99">
        <v>0</v>
      </c>
      <c r="AY99">
        <v>1188125</v>
      </c>
      <c r="AZ99" s="2" t="s">
        <v>43</v>
      </c>
      <c r="BE99">
        <v>0</v>
      </c>
      <c r="BF99" s="2" t="s">
        <v>43</v>
      </c>
      <c r="BH99">
        <v>0</v>
      </c>
      <c r="BI99" s="2" t="s">
        <v>43</v>
      </c>
      <c r="BK99">
        <v>0</v>
      </c>
      <c r="BL99" s="2" t="s">
        <v>43</v>
      </c>
      <c r="BM99">
        <v>5600000</v>
      </c>
      <c r="BN99">
        <v>420504</v>
      </c>
      <c r="BO99" s="2" t="s">
        <v>71</v>
      </c>
      <c r="BP99">
        <v>113900000</v>
      </c>
      <c r="BQ99">
        <v>14483688</v>
      </c>
      <c r="BR99" t="str">
        <f>IFERROR(BQ99*100/BP99,0)</f>
        <v>0</v>
      </c>
    </row>
    <row r="100" spans="1:86">
      <c r="A100" s="3"/>
      <c r="B100" s="3"/>
      <c r="C100" s="3" t="s">
        <v>289</v>
      </c>
      <c r="D100">
        <v>126600000</v>
      </c>
      <c r="F100">
        <v>0</v>
      </c>
      <c r="I100">
        <v>0</v>
      </c>
      <c r="L100">
        <v>0</v>
      </c>
      <c r="O100">
        <v>0</v>
      </c>
      <c r="R100">
        <v>6358306</v>
      </c>
      <c r="U100">
        <v>0</v>
      </c>
      <c r="X100">
        <v>0</v>
      </c>
      <c r="AA100">
        <v>225031</v>
      </c>
      <c r="AD100">
        <v>0</v>
      </c>
      <c r="AJ100">
        <v>80502</v>
      </c>
      <c r="AM100">
        <v>2466456</v>
      </c>
      <c r="AS100">
        <v>199218</v>
      </c>
      <c r="AV100">
        <v>646911</v>
      </c>
      <c r="AY100">
        <v>8066906</v>
      </c>
      <c r="BE100">
        <v>0</v>
      </c>
      <c r="BH100">
        <v>0</v>
      </c>
      <c r="BK100">
        <v>0</v>
      </c>
      <c r="BN100">
        <v>0</v>
      </c>
      <c r="BP100">
        <v>126600000</v>
      </c>
      <c r="BQ100">
        <v>18043330</v>
      </c>
      <c r="BR100" t="str">
        <f>IFERROR(BQ100*100/BP100,0)</f>
        <v>0</v>
      </c>
    </row>
    <row r="101" spans="1:86">
      <c r="A101" s="3"/>
      <c r="B101" s="3"/>
      <c r="C101" s="3" t="s">
        <v>292</v>
      </c>
      <c r="D101" s="3">
        <v>240500000</v>
      </c>
      <c r="E101" s="3">
        <v>228571</v>
      </c>
      <c r="F101" s="3">
        <v>0</v>
      </c>
      <c r="G101" s="5" t="s">
        <v>43</v>
      </c>
      <c r="H101" s="3">
        <v>152380</v>
      </c>
      <c r="I101" s="3">
        <v>0</v>
      </c>
      <c r="J101" s="5" t="s">
        <v>43</v>
      </c>
      <c r="K101" s="3">
        <v>47347619</v>
      </c>
      <c r="L101" s="3">
        <v>6156514</v>
      </c>
      <c r="M101" s="5" t="s">
        <v>116</v>
      </c>
      <c r="N101" s="3">
        <v>1514285</v>
      </c>
      <c r="O101" s="3">
        <v>311858</v>
      </c>
      <c r="P101" s="5" t="s">
        <v>80</v>
      </c>
      <c r="Q101" s="3">
        <v>20966666</v>
      </c>
      <c r="R101" s="3">
        <v>9581851</v>
      </c>
      <c r="S101" s="5" t="s">
        <v>160</v>
      </c>
      <c r="T101" s="3">
        <v>857142</v>
      </c>
      <c r="U101" s="3">
        <v>0</v>
      </c>
      <c r="V101" s="5" t="s">
        <v>43</v>
      </c>
      <c r="W101" s="3">
        <v>2800000</v>
      </c>
      <c r="X101" s="3">
        <v>155738</v>
      </c>
      <c r="Y101" s="5" t="s">
        <v>88</v>
      </c>
      <c r="Z101" s="3">
        <v>6400000</v>
      </c>
      <c r="AA101" s="3">
        <v>316982</v>
      </c>
      <c r="AB101" s="5" t="s">
        <v>67</v>
      </c>
      <c r="AC101" s="3">
        <v>1400000</v>
      </c>
      <c r="AD101" s="3">
        <v>0</v>
      </c>
      <c r="AE101" s="5" t="s">
        <v>43</v>
      </c>
      <c r="AF101" s="3"/>
      <c r="AG101" s="3"/>
      <c r="AH101" s="3"/>
      <c r="AI101" s="3">
        <v>0</v>
      </c>
      <c r="AJ101" s="3">
        <v>282759</v>
      </c>
      <c r="AK101" s="5" t="s">
        <v>43</v>
      </c>
      <c r="AL101" s="3">
        <v>19000000</v>
      </c>
      <c r="AM101" s="3">
        <v>3741391</v>
      </c>
      <c r="AN101" s="5" t="s">
        <v>50</v>
      </c>
      <c r="AO101" s="3"/>
      <c r="AP101" s="3"/>
      <c r="AQ101" s="3"/>
      <c r="AR101" s="3">
        <v>17700000</v>
      </c>
      <c r="AS101" s="3">
        <v>1526618</v>
      </c>
      <c r="AT101" s="5" t="s">
        <v>74</v>
      </c>
      <c r="AU101" s="3">
        <v>7900000</v>
      </c>
      <c r="AV101" s="3">
        <v>130861</v>
      </c>
      <c r="AW101" s="5" t="s">
        <v>111</v>
      </c>
      <c r="AX101" s="3">
        <v>0</v>
      </c>
      <c r="AY101" s="3">
        <v>9255031</v>
      </c>
      <c r="AZ101" s="5" t="s">
        <v>43</v>
      </c>
      <c r="BA101" s="3"/>
      <c r="BB101" s="3"/>
      <c r="BC101" s="3"/>
      <c r="BD101" s="3">
        <v>0</v>
      </c>
      <c r="BE101" s="3">
        <v>0</v>
      </c>
      <c r="BF101" s="5" t="s">
        <v>43</v>
      </c>
      <c r="BG101" s="3">
        <v>0</v>
      </c>
      <c r="BH101" s="3">
        <v>0</v>
      </c>
      <c r="BI101" s="5" t="s">
        <v>43</v>
      </c>
      <c r="BJ101" s="3">
        <v>0</v>
      </c>
      <c r="BK101" s="3">
        <v>0</v>
      </c>
      <c r="BL101" s="5" t="s">
        <v>43</v>
      </c>
      <c r="BM101" s="3">
        <v>5600000</v>
      </c>
      <c r="BN101" s="3">
        <v>420504</v>
      </c>
      <c r="BO101" s="5" t="s">
        <v>71</v>
      </c>
      <c r="BP101" s="3">
        <v>240500000</v>
      </c>
      <c r="BQ101" s="3" t="str">
        <f>BQ100+BQ99</f>
        <v>0</v>
      </c>
      <c r="BR101" s="3" t="str">
        <f>IFERROR(BQ101*100/BP101,0)</f>
        <v>0</v>
      </c>
      <c r="BU101">
        <v>1427732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D101">
        <v>0</v>
      </c>
      <c r="CE101">
        <v>0</v>
      </c>
      <c r="CF101" t="str">
        <f>BQ101-BP101</f>
        <v>0</v>
      </c>
      <c r="CG101" t="str">
        <f>CE91-BW91+BZ91</f>
        <v>0</v>
      </c>
      <c r="CH101" t="str">
        <f>IFERROR(CE101*100/BP101,0)</f>
        <v>0</v>
      </c>
    </row>
    <row r="102" spans="1:86">
      <c r="A102" s="3"/>
    </row>
    <row r="103" spans="1:86">
      <c r="A103" s="3"/>
      <c r="B103" s="5" t="s">
        <v>293</v>
      </c>
      <c r="C103" s="3" t="s">
        <v>288</v>
      </c>
      <c r="D103">
        <v>56900000</v>
      </c>
      <c r="F103">
        <v>0</v>
      </c>
      <c r="G103" s="2" t="s">
        <v>43</v>
      </c>
      <c r="I103">
        <v>0</v>
      </c>
      <c r="J103" s="2" t="s">
        <v>43</v>
      </c>
      <c r="L103">
        <v>6951205</v>
      </c>
      <c r="M103" s="2" t="s">
        <v>183</v>
      </c>
      <c r="O103">
        <v>189835</v>
      </c>
      <c r="P103" s="2" t="s">
        <v>124</v>
      </c>
      <c r="R103">
        <v>922244</v>
      </c>
      <c r="S103" s="2" t="s">
        <v>74</v>
      </c>
      <c r="U103">
        <v>534409</v>
      </c>
      <c r="V103" s="2" t="s">
        <v>182</v>
      </c>
      <c r="W103">
        <v>1000000</v>
      </c>
      <c r="X103">
        <v>67617</v>
      </c>
      <c r="Y103" s="2" t="s">
        <v>70</v>
      </c>
      <c r="Z103">
        <v>3500000</v>
      </c>
      <c r="AA103">
        <v>13414</v>
      </c>
      <c r="AB103" s="2" t="s">
        <v>43</v>
      </c>
      <c r="AC103">
        <v>1000000</v>
      </c>
      <c r="AD103">
        <v>0</v>
      </c>
      <c r="AE103" s="2" t="s">
        <v>43</v>
      </c>
      <c r="AI103">
        <v>0</v>
      </c>
      <c r="AJ103">
        <v>241503</v>
      </c>
      <c r="AK103" s="2" t="s">
        <v>43</v>
      </c>
      <c r="AL103">
        <v>4500000</v>
      </c>
      <c r="AM103">
        <v>1797319</v>
      </c>
      <c r="AN103" s="2" t="s">
        <v>128</v>
      </c>
      <c r="AR103">
        <v>9700000</v>
      </c>
      <c r="AS103">
        <v>49500</v>
      </c>
      <c r="AT103" s="2" t="s">
        <v>59</v>
      </c>
      <c r="AU103">
        <v>2900000</v>
      </c>
      <c r="AV103">
        <v>477858</v>
      </c>
      <c r="AW103" s="2" t="s">
        <v>66</v>
      </c>
      <c r="AX103">
        <v>0</v>
      </c>
      <c r="AY103">
        <v>997640</v>
      </c>
      <c r="AZ103" s="2" t="s">
        <v>43</v>
      </c>
      <c r="BE103">
        <v>0</v>
      </c>
      <c r="BF103" s="2" t="s">
        <v>43</v>
      </c>
      <c r="BH103">
        <v>0</v>
      </c>
      <c r="BI103" s="2" t="s">
        <v>43</v>
      </c>
      <c r="BK103">
        <v>0</v>
      </c>
      <c r="BL103" s="2" t="s">
        <v>43</v>
      </c>
      <c r="BM103">
        <v>2200000</v>
      </c>
      <c r="BN103">
        <v>708000</v>
      </c>
      <c r="BO103" s="2" t="s">
        <v>57</v>
      </c>
      <c r="BP103">
        <v>56900000</v>
      </c>
      <c r="BQ103">
        <v>12950544</v>
      </c>
      <c r="BR103" t="str">
        <f>IFERROR(BQ103*100/BP103,0)</f>
        <v>0</v>
      </c>
    </row>
    <row r="104" spans="1:86">
      <c r="A104" s="3"/>
      <c r="B104" s="3"/>
      <c r="C104" s="3" t="s">
        <v>289</v>
      </c>
      <c r="D104">
        <v>74800000</v>
      </c>
      <c r="F104">
        <v>19386</v>
      </c>
      <c r="I104">
        <v>0</v>
      </c>
      <c r="L104">
        <v>0</v>
      </c>
      <c r="O104">
        <v>0</v>
      </c>
      <c r="R104">
        <v>1655898</v>
      </c>
      <c r="U104">
        <v>0</v>
      </c>
      <c r="X104">
        <v>0</v>
      </c>
      <c r="AA104">
        <v>0</v>
      </c>
      <c r="AD104">
        <v>0</v>
      </c>
      <c r="AJ104">
        <v>0</v>
      </c>
      <c r="AM104">
        <v>-203219</v>
      </c>
      <c r="AS104">
        <v>2413999</v>
      </c>
      <c r="AV104">
        <v>0</v>
      </c>
      <c r="AY104">
        <v>7535831</v>
      </c>
      <c r="BE104">
        <v>0</v>
      </c>
      <c r="BH104">
        <v>0</v>
      </c>
      <c r="BK104">
        <v>0</v>
      </c>
      <c r="BN104">
        <v>58000</v>
      </c>
      <c r="BP104">
        <v>74800000</v>
      </c>
      <c r="BQ104">
        <v>11479895</v>
      </c>
      <c r="BR104" t="str">
        <f>IFERROR(BQ104*100/BP104,0)</f>
        <v>0</v>
      </c>
    </row>
    <row r="105" spans="1:86">
      <c r="A105" s="3"/>
      <c r="B105" s="3"/>
      <c r="C105" s="3" t="s">
        <v>294</v>
      </c>
      <c r="D105" s="3">
        <v>131700000</v>
      </c>
      <c r="E105" s="3">
        <v>109523</v>
      </c>
      <c r="F105" s="3">
        <v>19386</v>
      </c>
      <c r="G105" s="5" t="s">
        <v>120</v>
      </c>
      <c r="H105" s="3">
        <v>73015</v>
      </c>
      <c r="I105" s="3">
        <v>0</v>
      </c>
      <c r="J105" s="5" t="s">
        <v>43</v>
      </c>
      <c r="K105" s="3">
        <v>22687400</v>
      </c>
      <c r="L105" s="3">
        <v>6951205</v>
      </c>
      <c r="M105" s="5" t="s">
        <v>183</v>
      </c>
      <c r="N105" s="3">
        <v>725595</v>
      </c>
      <c r="O105" s="3">
        <v>189835</v>
      </c>
      <c r="P105" s="5" t="s">
        <v>124</v>
      </c>
      <c r="Q105" s="3">
        <v>10046527</v>
      </c>
      <c r="R105" s="3">
        <v>2578142</v>
      </c>
      <c r="S105" s="5" t="s">
        <v>124</v>
      </c>
      <c r="T105" s="3">
        <v>410714</v>
      </c>
      <c r="U105" s="3">
        <v>534409</v>
      </c>
      <c r="V105" s="5" t="s">
        <v>182</v>
      </c>
      <c r="W105" s="3">
        <v>1000000</v>
      </c>
      <c r="X105" s="3">
        <v>67617</v>
      </c>
      <c r="Y105" s="5" t="s">
        <v>70</v>
      </c>
      <c r="Z105" s="3">
        <v>3500000</v>
      </c>
      <c r="AA105" s="3">
        <v>13414</v>
      </c>
      <c r="AB105" s="5" t="s">
        <v>43</v>
      </c>
      <c r="AC105" s="3">
        <v>1000000</v>
      </c>
      <c r="AD105" s="3">
        <v>0</v>
      </c>
      <c r="AE105" s="5" t="s">
        <v>43</v>
      </c>
      <c r="AF105" s="3"/>
      <c r="AG105" s="3"/>
      <c r="AH105" s="3"/>
      <c r="AI105" s="3">
        <v>0</v>
      </c>
      <c r="AJ105" s="3">
        <v>241503</v>
      </c>
      <c r="AK105" s="5" t="s">
        <v>43</v>
      </c>
      <c r="AL105" s="3">
        <v>4500000</v>
      </c>
      <c r="AM105" s="3">
        <v>1594100</v>
      </c>
      <c r="AN105" s="5" t="s">
        <v>87</v>
      </c>
      <c r="AO105" s="3"/>
      <c r="AP105" s="3"/>
      <c r="AQ105" s="3"/>
      <c r="AR105" s="3">
        <v>9700000</v>
      </c>
      <c r="AS105" s="3">
        <v>2463499</v>
      </c>
      <c r="AT105" s="5" t="s">
        <v>51</v>
      </c>
      <c r="AU105" s="3">
        <v>2900000</v>
      </c>
      <c r="AV105" s="3">
        <v>477858</v>
      </c>
      <c r="AW105" s="5" t="s">
        <v>66</v>
      </c>
      <c r="AX105" s="3">
        <v>0</v>
      </c>
      <c r="AY105" s="3">
        <v>8533471</v>
      </c>
      <c r="AZ105" s="5" t="s">
        <v>43</v>
      </c>
      <c r="BA105" s="3"/>
      <c r="BB105" s="3"/>
      <c r="BC105" s="3"/>
      <c r="BD105" s="3">
        <v>0</v>
      </c>
      <c r="BE105" s="3">
        <v>0</v>
      </c>
      <c r="BF105" s="5" t="s">
        <v>43</v>
      </c>
      <c r="BG105" s="3">
        <v>0</v>
      </c>
      <c r="BH105" s="3">
        <v>0</v>
      </c>
      <c r="BI105" s="5" t="s">
        <v>43</v>
      </c>
      <c r="BJ105" s="3">
        <v>0</v>
      </c>
      <c r="BK105" s="3">
        <v>0</v>
      </c>
      <c r="BL105" s="5" t="s">
        <v>43</v>
      </c>
      <c r="BM105" s="3">
        <v>2200000</v>
      </c>
      <c r="BN105" s="3">
        <v>766000</v>
      </c>
      <c r="BO105" s="5" t="s">
        <v>87</v>
      </c>
      <c r="BP105" s="3">
        <v>131700000</v>
      </c>
      <c r="BQ105" s="3" t="str">
        <f>BQ104+BQ103</f>
        <v>0</v>
      </c>
      <c r="BR105" s="3" t="str">
        <f>IFERROR(BQ105*100/BP105,0)</f>
        <v>0</v>
      </c>
      <c r="BU105">
        <v>4747617</v>
      </c>
      <c r="BV105">
        <v>63684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D105">
        <v>0</v>
      </c>
      <c r="CE105">
        <v>0</v>
      </c>
      <c r="CF105" t="str">
        <f>BQ105-BP105</f>
        <v>0</v>
      </c>
      <c r="CG105" t="str">
        <f>CE91-BW91+BZ91</f>
        <v>0</v>
      </c>
      <c r="CH105" t="str">
        <f>IFERROR(CE105*100/BP105,0)</f>
        <v>0</v>
      </c>
    </row>
    <row r="106" spans="1:86">
      <c r="A106" s="3"/>
    </row>
    <row r="107" spans="1:86">
      <c r="A107" s="3"/>
      <c r="B107" s="5" t="s">
        <v>295</v>
      </c>
      <c r="C107" s="3" t="s">
        <v>288</v>
      </c>
      <c r="D107">
        <v>22000000</v>
      </c>
      <c r="F107">
        <v>-41064</v>
      </c>
      <c r="G107" s="2" t="s">
        <v>296</v>
      </c>
      <c r="I107">
        <v>0</v>
      </c>
      <c r="J107" s="2" t="s">
        <v>43</v>
      </c>
      <c r="L107">
        <v>-104382</v>
      </c>
      <c r="M107" s="2" t="s">
        <v>297</v>
      </c>
      <c r="O107">
        <v>0</v>
      </c>
      <c r="P107" s="2" t="s">
        <v>43</v>
      </c>
      <c r="R107">
        <v>0</v>
      </c>
      <c r="S107" s="2" t="s">
        <v>43</v>
      </c>
      <c r="U107">
        <v>0</v>
      </c>
      <c r="V107" s="2" t="s">
        <v>43</v>
      </c>
      <c r="W107">
        <v>400000</v>
      </c>
      <c r="X107">
        <v>0</v>
      </c>
      <c r="Y107" s="2" t="s">
        <v>43</v>
      </c>
      <c r="Z107">
        <v>2000000</v>
      </c>
      <c r="AA107">
        <v>0</v>
      </c>
      <c r="AB107" s="2" t="s">
        <v>43</v>
      </c>
      <c r="AC107">
        <v>700000</v>
      </c>
      <c r="AD107">
        <v>0</v>
      </c>
      <c r="AE107" s="2" t="s">
        <v>43</v>
      </c>
      <c r="AI107">
        <v>0</v>
      </c>
      <c r="AJ107">
        <v>0</v>
      </c>
      <c r="AK107" s="2" t="s">
        <v>43</v>
      </c>
      <c r="AL107">
        <v>3900000</v>
      </c>
      <c r="AM107">
        <v>0</v>
      </c>
      <c r="AN107" s="2" t="s">
        <v>43</v>
      </c>
      <c r="AR107">
        <v>6100000</v>
      </c>
      <c r="AS107">
        <v>0</v>
      </c>
      <c r="AT107" s="2" t="s">
        <v>43</v>
      </c>
      <c r="AU107">
        <v>1600000</v>
      </c>
      <c r="AV107">
        <v>0</v>
      </c>
      <c r="AW107" s="2" t="s">
        <v>43</v>
      </c>
      <c r="AX107">
        <v>0</v>
      </c>
      <c r="AY107">
        <v>0</v>
      </c>
      <c r="AZ107" s="2" t="s">
        <v>43</v>
      </c>
      <c r="BE107">
        <v>0</v>
      </c>
      <c r="BF107" s="2" t="s">
        <v>43</v>
      </c>
      <c r="BH107">
        <v>0</v>
      </c>
      <c r="BI107" s="2" t="s">
        <v>43</v>
      </c>
      <c r="BK107">
        <v>0</v>
      </c>
      <c r="BL107" s="2" t="s">
        <v>43</v>
      </c>
      <c r="BM107">
        <v>1700000</v>
      </c>
      <c r="BN107">
        <v>0</v>
      </c>
      <c r="BO107" s="2" t="s">
        <v>43</v>
      </c>
      <c r="BP107">
        <v>22000000</v>
      </c>
      <c r="BQ107">
        <v>-145446</v>
      </c>
      <c r="BR107" t="str">
        <f>IFERROR(BQ107*100/BP107,0)</f>
        <v>0</v>
      </c>
    </row>
    <row r="108" spans="1:86">
      <c r="A108" s="3"/>
      <c r="B108" s="3"/>
      <c r="C108" s="3" t="s">
        <v>289</v>
      </c>
      <c r="D108">
        <v>73900000</v>
      </c>
      <c r="F108">
        <v>0</v>
      </c>
      <c r="I108">
        <v>0</v>
      </c>
      <c r="L108">
        <v>0</v>
      </c>
      <c r="O108">
        <v>0</v>
      </c>
      <c r="R108">
        <v>0</v>
      </c>
      <c r="U108">
        <v>0</v>
      </c>
      <c r="X108">
        <v>0</v>
      </c>
      <c r="AA108">
        <v>0</v>
      </c>
      <c r="AD108">
        <v>0</v>
      </c>
      <c r="AJ108">
        <v>0</v>
      </c>
      <c r="AM108">
        <v>0</v>
      </c>
      <c r="AS108">
        <v>0</v>
      </c>
      <c r="AV108">
        <v>0</v>
      </c>
      <c r="AY108">
        <v>0</v>
      </c>
      <c r="BE108">
        <v>0</v>
      </c>
      <c r="BH108">
        <v>0</v>
      </c>
      <c r="BK108">
        <v>0</v>
      </c>
      <c r="BN108">
        <v>0</v>
      </c>
      <c r="BP108">
        <v>73900000</v>
      </c>
      <c r="BQ108">
        <v>0</v>
      </c>
      <c r="BR108" t="str">
        <f>IFERROR(BQ108*100/BP108,0)</f>
        <v>0</v>
      </c>
    </row>
    <row r="109" spans="1:86">
      <c r="A109" s="3"/>
      <c r="B109" s="3"/>
      <c r="C109" s="3" t="s">
        <v>298</v>
      </c>
      <c r="D109" s="3">
        <v>95900000</v>
      </c>
      <c r="E109" s="3">
        <v>76190</v>
      </c>
      <c r="F109" s="3">
        <v>-41064</v>
      </c>
      <c r="G109" s="5" t="s">
        <v>296</v>
      </c>
      <c r="H109" s="3">
        <v>50793</v>
      </c>
      <c r="I109" s="3">
        <v>0</v>
      </c>
      <c r="J109" s="5" t="s">
        <v>43</v>
      </c>
      <c r="K109" s="3">
        <v>15782539</v>
      </c>
      <c r="L109" s="3">
        <v>-104382</v>
      </c>
      <c r="M109" s="5" t="s">
        <v>297</v>
      </c>
      <c r="N109" s="3">
        <v>504761</v>
      </c>
      <c r="O109" s="3">
        <v>0</v>
      </c>
      <c r="P109" s="5" t="s">
        <v>43</v>
      </c>
      <c r="Q109" s="3">
        <v>6988888</v>
      </c>
      <c r="R109" s="3">
        <v>0</v>
      </c>
      <c r="S109" s="5" t="s">
        <v>43</v>
      </c>
      <c r="T109" s="3">
        <v>285714</v>
      </c>
      <c r="U109" s="3">
        <v>0</v>
      </c>
      <c r="V109" s="5" t="s">
        <v>43</v>
      </c>
      <c r="W109" s="3">
        <v>400000</v>
      </c>
      <c r="X109" s="3">
        <v>0</v>
      </c>
      <c r="Y109" s="5" t="s">
        <v>43</v>
      </c>
      <c r="Z109" s="3">
        <v>2000000</v>
      </c>
      <c r="AA109" s="3">
        <v>0</v>
      </c>
      <c r="AB109" s="5" t="s">
        <v>43</v>
      </c>
      <c r="AC109" s="3">
        <v>700000</v>
      </c>
      <c r="AD109" s="3">
        <v>0</v>
      </c>
      <c r="AE109" s="5" t="s">
        <v>43</v>
      </c>
      <c r="AF109" s="3"/>
      <c r="AG109" s="3"/>
      <c r="AH109" s="3"/>
      <c r="AI109" s="3">
        <v>0</v>
      </c>
      <c r="AJ109" s="3">
        <v>0</v>
      </c>
      <c r="AK109" s="5" t="s">
        <v>43</v>
      </c>
      <c r="AL109" s="3">
        <v>3900000</v>
      </c>
      <c r="AM109" s="3">
        <v>0</v>
      </c>
      <c r="AN109" s="5" t="s">
        <v>43</v>
      </c>
      <c r="AO109" s="3"/>
      <c r="AP109" s="3"/>
      <c r="AQ109" s="3"/>
      <c r="AR109" s="3">
        <v>6100000</v>
      </c>
      <c r="AS109" s="3">
        <v>0</v>
      </c>
      <c r="AT109" s="5" t="s">
        <v>43</v>
      </c>
      <c r="AU109" s="3">
        <v>1600000</v>
      </c>
      <c r="AV109" s="3">
        <v>0</v>
      </c>
      <c r="AW109" s="5" t="s">
        <v>43</v>
      </c>
      <c r="AX109" s="3">
        <v>0</v>
      </c>
      <c r="AY109" s="3">
        <v>0</v>
      </c>
      <c r="AZ109" s="5" t="s">
        <v>43</v>
      </c>
      <c r="BA109" s="3"/>
      <c r="BB109" s="3"/>
      <c r="BC109" s="3"/>
      <c r="BD109" s="3">
        <v>0</v>
      </c>
      <c r="BE109" s="3">
        <v>0</v>
      </c>
      <c r="BF109" s="5" t="s">
        <v>43</v>
      </c>
      <c r="BG109" s="3">
        <v>0</v>
      </c>
      <c r="BH109" s="3">
        <v>0</v>
      </c>
      <c r="BI109" s="5" t="s">
        <v>43</v>
      </c>
      <c r="BJ109" s="3">
        <v>0</v>
      </c>
      <c r="BK109" s="3">
        <v>0</v>
      </c>
      <c r="BL109" s="5" t="s">
        <v>43</v>
      </c>
      <c r="BM109" s="3">
        <v>1700000</v>
      </c>
      <c r="BN109" s="3">
        <v>0</v>
      </c>
      <c r="BO109" s="5" t="s">
        <v>43</v>
      </c>
      <c r="BP109" s="3">
        <v>95900000</v>
      </c>
      <c r="BQ109" s="3" t="str">
        <f>BQ108+BQ107</f>
        <v>0</v>
      </c>
      <c r="BR109" s="3" t="str">
        <f>IFERROR(BQ109*100/BP109,0)</f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D109">
        <v>0</v>
      </c>
      <c r="CE109">
        <v>0</v>
      </c>
      <c r="CF109" t="str">
        <f>BQ109-BP109</f>
        <v>0</v>
      </c>
      <c r="CG109" t="str">
        <f>CE91-BW91+BZ91</f>
        <v>0</v>
      </c>
      <c r="CH109" t="str">
        <f>IFERROR(CE109*100/BP109,0)</f>
        <v>0</v>
      </c>
    </row>
    <row r="110" spans="1:86">
      <c r="A110" s="3"/>
    </row>
    <row r="111" spans="1:86">
      <c r="A111" s="3"/>
      <c r="B111" s="5" t="s">
        <v>299</v>
      </c>
      <c r="C111" s="3" t="s">
        <v>288</v>
      </c>
      <c r="D111">
        <v>57900000</v>
      </c>
      <c r="F111">
        <v>19386</v>
      </c>
      <c r="G111" s="2" t="s">
        <v>66</v>
      </c>
      <c r="I111">
        <v>28486</v>
      </c>
      <c r="J111" s="2" t="s">
        <v>87</v>
      </c>
      <c r="L111">
        <v>4394835</v>
      </c>
      <c r="M111" s="2" t="s">
        <v>136</v>
      </c>
      <c r="O111">
        <v>47164</v>
      </c>
      <c r="P111" s="2" t="s">
        <v>88</v>
      </c>
      <c r="R111">
        <v>2889632</v>
      </c>
      <c r="S111" s="2" t="s">
        <v>51</v>
      </c>
      <c r="U111">
        <v>124438</v>
      </c>
      <c r="V111" s="2" t="s">
        <v>135</v>
      </c>
      <c r="W111">
        <v>700000</v>
      </c>
      <c r="X111">
        <v>132984</v>
      </c>
      <c r="Y111" s="2" t="s">
        <v>93</v>
      </c>
      <c r="Z111">
        <v>1400000</v>
      </c>
      <c r="AA111">
        <v>247501</v>
      </c>
      <c r="AB111" s="2" t="s">
        <v>120</v>
      </c>
      <c r="AC111">
        <v>400000</v>
      </c>
      <c r="AD111">
        <v>0</v>
      </c>
      <c r="AE111" s="2" t="s">
        <v>43</v>
      </c>
      <c r="AI111">
        <v>0</v>
      </c>
      <c r="AJ111">
        <v>127192</v>
      </c>
      <c r="AK111" s="2" t="s">
        <v>43</v>
      </c>
      <c r="AL111">
        <v>2000000</v>
      </c>
      <c r="AM111">
        <v>3276807</v>
      </c>
      <c r="AN111" s="2" t="s">
        <v>300</v>
      </c>
      <c r="AR111">
        <v>1700000</v>
      </c>
      <c r="AS111">
        <v>343182</v>
      </c>
      <c r="AT111" s="2" t="s">
        <v>50</v>
      </c>
      <c r="AU111">
        <v>3100000</v>
      </c>
      <c r="AV111">
        <v>1694566</v>
      </c>
      <c r="AW111" s="2" t="s">
        <v>223</v>
      </c>
      <c r="AX111">
        <v>0</v>
      </c>
      <c r="AY111">
        <v>5358156</v>
      </c>
      <c r="AZ111" s="2" t="s">
        <v>43</v>
      </c>
      <c r="BE111">
        <v>0</v>
      </c>
      <c r="BF111" s="2" t="s">
        <v>43</v>
      </c>
      <c r="BH111">
        <v>0</v>
      </c>
      <c r="BI111" s="2" t="s">
        <v>43</v>
      </c>
      <c r="BK111">
        <v>0</v>
      </c>
      <c r="BL111" s="2" t="s">
        <v>43</v>
      </c>
      <c r="BM111">
        <v>500000</v>
      </c>
      <c r="BN111">
        <v>195003</v>
      </c>
      <c r="BO111" s="2" t="s">
        <v>81</v>
      </c>
      <c r="BP111">
        <v>57900000</v>
      </c>
      <c r="BQ111">
        <v>18879332</v>
      </c>
      <c r="BR111" t="str">
        <f>IFERROR(BQ111*100/BP111,0)</f>
        <v>0</v>
      </c>
    </row>
    <row r="112" spans="1:86">
      <c r="A112" s="3"/>
      <c r="B112" s="3"/>
      <c r="C112" s="3" t="s">
        <v>289</v>
      </c>
      <c r="D112">
        <v>0</v>
      </c>
      <c r="F112">
        <v>0</v>
      </c>
      <c r="I112">
        <v>0</v>
      </c>
      <c r="L112">
        <v>0</v>
      </c>
      <c r="O112">
        <v>0</v>
      </c>
      <c r="R112">
        <v>0</v>
      </c>
      <c r="U112">
        <v>0</v>
      </c>
      <c r="X112">
        <v>0</v>
      </c>
      <c r="AA112">
        <v>0</v>
      </c>
      <c r="AD112">
        <v>0</v>
      </c>
      <c r="AJ112">
        <v>0</v>
      </c>
      <c r="AM112">
        <v>0</v>
      </c>
      <c r="AS112">
        <v>0</v>
      </c>
      <c r="AV112">
        <v>0</v>
      </c>
      <c r="AY112">
        <v>0</v>
      </c>
      <c r="BE112">
        <v>0</v>
      </c>
      <c r="BH112">
        <v>0</v>
      </c>
      <c r="BK112">
        <v>0</v>
      </c>
      <c r="BN112">
        <v>0</v>
      </c>
      <c r="BP112">
        <v>0</v>
      </c>
      <c r="BQ112">
        <v>0</v>
      </c>
      <c r="BR112" t="str">
        <f>IFERROR(BQ112*100/BP112,0)</f>
        <v>0</v>
      </c>
    </row>
    <row r="113" spans="1:86">
      <c r="A113" s="3"/>
      <c r="B113" s="3"/>
      <c r="C113" s="3" t="s">
        <v>301</v>
      </c>
      <c r="D113" s="3">
        <v>57900000</v>
      </c>
      <c r="E113" s="3">
        <v>123809</v>
      </c>
      <c r="F113" s="3">
        <v>19386</v>
      </c>
      <c r="G113" s="5" t="s">
        <v>66</v>
      </c>
      <c r="H113" s="3">
        <v>82539</v>
      </c>
      <c r="I113" s="3">
        <v>28486</v>
      </c>
      <c r="J113" s="5" t="s">
        <v>87</v>
      </c>
      <c r="K113" s="3">
        <v>25646626</v>
      </c>
      <c r="L113" s="3">
        <v>4394835</v>
      </c>
      <c r="M113" s="5" t="s">
        <v>136</v>
      </c>
      <c r="N113" s="3">
        <v>820238</v>
      </c>
      <c r="O113" s="3">
        <v>47164</v>
      </c>
      <c r="P113" s="5" t="s">
        <v>88</v>
      </c>
      <c r="Q113" s="3">
        <v>11356944</v>
      </c>
      <c r="R113" s="3">
        <v>2889632</v>
      </c>
      <c r="S113" s="5" t="s">
        <v>51</v>
      </c>
      <c r="T113" s="3">
        <v>464285</v>
      </c>
      <c r="U113" s="3">
        <v>124438</v>
      </c>
      <c r="V113" s="5" t="s">
        <v>135</v>
      </c>
      <c r="W113" s="3">
        <v>700000</v>
      </c>
      <c r="X113" s="3">
        <v>132984</v>
      </c>
      <c r="Y113" s="5" t="s">
        <v>93</v>
      </c>
      <c r="Z113" s="3">
        <v>1400000</v>
      </c>
      <c r="AA113" s="3">
        <v>247501</v>
      </c>
      <c r="AB113" s="5" t="s">
        <v>120</v>
      </c>
      <c r="AC113" s="3">
        <v>400000</v>
      </c>
      <c r="AD113" s="3">
        <v>0</v>
      </c>
      <c r="AE113" s="5" t="s">
        <v>43</v>
      </c>
      <c r="AF113" s="3"/>
      <c r="AG113" s="3"/>
      <c r="AH113" s="3"/>
      <c r="AI113" s="3">
        <v>0</v>
      </c>
      <c r="AJ113" s="3">
        <v>127192</v>
      </c>
      <c r="AK113" s="5" t="s">
        <v>43</v>
      </c>
      <c r="AL113" s="3">
        <v>2000000</v>
      </c>
      <c r="AM113" s="3">
        <v>3276807</v>
      </c>
      <c r="AN113" s="5" t="s">
        <v>300</v>
      </c>
      <c r="AO113" s="3"/>
      <c r="AP113" s="3"/>
      <c r="AQ113" s="3"/>
      <c r="AR113" s="3">
        <v>1700000</v>
      </c>
      <c r="AS113" s="3">
        <v>343182</v>
      </c>
      <c r="AT113" s="5" t="s">
        <v>50</v>
      </c>
      <c r="AU113" s="3">
        <v>3100000</v>
      </c>
      <c r="AV113" s="3">
        <v>1694566</v>
      </c>
      <c r="AW113" s="5" t="s">
        <v>223</v>
      </c>
      <c r="AX113" s="3">
        <v>0</v>
      </c>
      <c r="AY113" s="3">
        <v>5358156</v>
      </c>
      <c r="AZ113" s="5" t="s">
        <v>43</v>
      </c>
      <c r="BA113" s="3"/>
      <c r="BB113" s="3"/>
      <c r="BC113" s="3"/>
      <c r="BD113" s="3">
        <v>0</v>
      </c>
      <c r="BE113" s="3">
        <v>0</v>
      </c>
      <c r="BF113" s="5" t="s">
        <v>43</v>
      </c>
      <c r="BG113" s="3">
        <v>0</v>
      </c>
      <c r="BH113" s="3">
        <v>0</v>
      </c>
      <c r="BI113" s="5" t="s">
        <v>43</v>
      </c>
      <c r="BJ113" s="3">
        <v>0</v>
      </c>
      <c r="BK113" s="3">
        <v>0</v>
      </c>
      <c r="BL113" s="5" t="s">
        <v>43</v>
      </c>
      <c r="BM113" s="3">
        <v>500000</v>
      </c>
      <c r="BN113" s="3">
        <v>195003</v>
      </c>
      <c r="BO113" s="5" t="s">
        <v>81</v>
      </c>
      <c r="BP113" s="3">
        <v>57900000</v>
      </c>
      <c r="BQ113" s="3" t="str">
        <f>BQ112+BQ111</f>
        <v>0</v>
      </c>
      <c r="BR113" s="3" t="str">
        <f>IFERROR(BQ113*100/BP113,0)</f>
        <v>0</v>
      </c>
      <c r="BU113">
        <v>1436077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D113">
        <v>0</v>
      </c>
      <c r="CE113">
        <v>0</v>
      </c>
      <c r="CF113" t="str">
        <f>BQ113-BP113</f>
        <v>0</v>
      </c>
      <c r="CG113" t="str">
        <f>CE91-BW91+BZ91</f>
        <v>0</v>
      </c>
      <c r="CH113" t="str">
        <f>IFERROR(CE113*100/BP113,0)</f>
        <v>0</v>
      </c>
    </row>
    <row r="114" spans="1:86">
      <c r="A114" s="3"/>
    </row>
    <row r="115" spans="1:86">
      <c r="A115" s="3"/>
      <c r="B115" s="5" t="s">
        <v>302</v>
      </c>
      <c r="C115" s="3" t="s">
        <v>288</v>
      </c>
      <c r="D115">
        <v>45100000</v>
      </c>
      <c r="F115">
        <v>0</v>
      </c>
      <c r="G115" s="2" t="s">
        <v>43</v>
      </c>
      <c r="I115">
        <v>30400</v>
      </c>
      <c r="J115" s="2" t="s">
        <v>123</v>
      </c>
      <c r="L115">
        <v>5987896</v>
      </c>
      <c r="M115" s="2" t="s">
        <v>98</v>
      </c>
      <c r="O115">
        <v>308691</v>
      </c>
      <c r="P115" s="2" t="s">
        <v>114</v>
      </c>
      <c r="R115">
        <v>696362</v>
      </c>
      <c r="S115" s="2" t="s">
        <v>71</v>
      </c>
      <c r="U115">
        <v>146532</v>
      </c>
      <c r="V115" s="2" t="s">
        <v>108</v>
      </c>
      <c r="W115">
        <v>600000</v>
      </c>
      <c r="X115">
        <v>44865</v>
      </c>
      <c r="Y115" s="2" t="s">
        <v>70</v>
      </c>
      <c r="Z115">
        <v>1100000</v>
      </c>
      <c r="AA115">
        <v>258474</v>
      </c>
      <c r="AB115" s="2" t="s">
        <v>103</v>
      </c>
      <c r="AC115">
        <v>600000</v>
      </c>
      <c r="AD115">
        <v>0</v>
      </c>
      <c r="AE115" s="2" t="s">
        <v>43</v>
      </c>
      <c r="AI115">
        <v>0</v>
      </c>
      <c r="AJ115">
        <v>74644</v>
      </c>
      <c r="AK115" s="2" t="s">
        <v>43</v>
      </c>
      <c r="AL115">
        <v>5600000</v>
      </c>
      <c r="AM115">
        <v>406645</v>
      </c>
      <c r="AN115" s="2" t="s">
        <v>70</v>
      </c>
      <c r="AR115">
        <v>6800000</v>
      </c>
      <c r="AS115">
        <v>343960</v>
      </c>
      <c r="AT115" s="2" t="s">
        <v>67</v>
      </c>
      <c r="AU115">
        <v>2100000</v>
      </c>
      <c r="AV115">
        <v>194312</v>
      </c>
      <c r="AW115" s="2" t="s">
        <v>74</v>
      </c>
      <c r="AX115">
        <v>0</v>
      </c>
      <c r="AY115">
        <v>216982</v>
      </c>
      <c r="AZ115" s="2" t="s">
        <v>43</v>
      </c>
      <c r="BE115">
        <v>0</v>
      </c>
      <c r="BF115" s="2" t="s">
        <v>43</v>
      </c>
      <c r="BH115">
        <v>0</v>
      </c>
      <c r="BI115" s="2" t="s">
        <v>43</v>
      </c>
      <c r="BK115">
        <v>0</v>
      </c>
      <c r="BL115" s="2" t="s">
        <v>43</v>
      </c>
      <c r="BM115">
        <v>1300000</v>
      </c>
      <c r="BN115">
        <v>137882</v>
      </c>
      <c r="BO115" s="2" t="s">
        <v>53</v>
      </c>
      <c r="BP115">
        <v>45100000</v>
      </c>
      <c r="BQ115">
        <v>8847645</v>
      </c>
      <c r="BR115" t="str">
        <f>IFERROR(BQ115*100/BP115,0)</f>
        <v>0</v>
      </c>
    </row>
    <row r="116" spans="1:86">
      <c r="A116" s="3"/>
      <c r="B116" s="3"/>
      <c r="C116" s="3" t="s">
        <v>289</v>
      </c>
      <c r="D116">
        <v>58800000</v>
      </c>
      <c r="F116">
        <v>0</v>
      </c>
      <c r="I116">
        <v>0</v>
      </c>
      <c r="L116">
        <v>0</v>
      </c>
      <c r="O116">
        <v>0</v>
      </c>
      <c r="R116">
        <v>531258</v>
      </c>
      <c r="U116">
        <v>0</v>
      </c>
      <c r="X116">
        <v>129261</v>
      </c>
      <c r="AA116">
        <v>0</v>
      </c>
      <c r="AD116">
        <v>0</v>
      </c>
      <c r="AJ116">
        <v>0</v>
      </c>
      <c r="AM116">
        <v>1108445</v>
      </c>
      <c r="AS116">
        <v>73499</v>
      </c>
      <c r="AV116">
        <v>0</v>
      </c>
      <c r="AY116">
        <v>2241838</v>
      </c>
      <c r="BE116">
        <v>0</v>
      </c>
      <c r="BH116">
        <v>0</v>
      </c>
      <c r="BK116">
        <v>0</v>
      </c>
      <c r="BN116">
        <v>0</v>
      </c>
      <c r="BP116">
        <v>58800000</v>
      </c>
      <c r="BQ116">
        <v>4084301</v>
      </c>
      <c r="BR116" t="str">
        <f>IFERROR(BQ116*100/BP116,0)</f>
        <v>0</v>
      </c>
    </row>
    <row r="117" spans="1:86">
      <c r="A117" s="3"/>
      <c r="B117" s="3"/>
      <c r="C117" s="3" t="s">
        <v>303</v>
      </c>
      <c r="D117" s="3">
        <v>103900000</v>
      </c>
      <c r="E117" s="3">
        <v>95238</v>
      </c>
      <c r="F117" s="3">
        <v>0</v>
      </c>
      <c r="G117" s="5" t="s">
        <v>43</v>
      </c>
      <c r="H117" s="3">
        <v>63492</v>
      </c>
      <c r="I117" s="3">
        <v>30400</v>
      </c>
      <c r="J117" s="5" t="s">
        <v>123</v>
      </c>
      <c r="K117" s="3">
        <v>19728174</v>
      </c>
      <c r="L117" s="3">
        <v>5987896</v>
      </c>
      <c r="M117" s="5" t="s">
        <v>98</v>
      </c>
      <c r="N117" s="3">
        <v>630952</v>
      </c>
      <c r="O117" s="3">
        <v>308691</v>
      </c>
      <c r="P117" s="5" t="s">
        <v>114</v>
      </c>
      <c r="Q117" s="3">
        <v>8736111</v>
      </c>
      <c r="R117" s="3">
        <v>1227620</v>
      </c>
      <c r="S117" s="5" t="s">
        <v>65</v>
      </c>
      <c r="T117" s="3">
        <v>357142</v>
      </c>
      <c r="U117" s="3">
        <v>146532</v>
      </c>
      <c r="V117" s="5" t="s">
        <v>108</v>
      </c>
      <c r="W117" s="3">
        <v>600000</v>
      </c>
      <c r="X117" s="3">
        <v>174126</v>
      </c>
      <c r="Y117" s="5" t="s">
        <v>99</v>
      </c>
      <c r="Z117" s="3">
        <v>1100000</v>
      </c>
      <c r="AA117" s="3">
        <v>258474</v>
      </c>
      <c r="AB117" s="5" t="s">
        <v>103</v>
      </c>
      <c r="AC117" s="3">
        <v>600000</v>
      </c>
      <c r="AD117" s="3">
        <v>0</v>
      </c>
      <c r="AE117" s="5" t="s">
        <v>43</v>
      </c>
      <c r="AF117" s="3"/>
      <c r="AG117" s="3"/>
      <c r="AH117" s="3"/>
      <c r="AI117" s="3">
        <v>0</v>
      </c>
      <c r="AJ117" s="3">
        <v>74644</v>
      </c>
      <c r="AK117" s="5" t="s">
        <v>43</v>
      </c>
      <c r="AL117" s="3">
        <v>5600000</v>
      </c>
      <c r="AM117" s="3">
        <v>1515090</v>
      </c>
      <c r="AN117" s="5" t="s">
        <v>135</v>
      </c>
      <c r="AO117" s="3"/>
      <c r="AP117" s="3"/>
      <c r="AQ117" s="3"/>
      <c r="AR117" s="3">
        <v>6800000</v>
      </c>
      <c r="AS117" s="3">
        <v>417459</v>
      </c>
      <c r="AT117" s="5" t="s">
        <v>88</v>
      </c>
      <c r="AU117" s="3">
        <v>2100000</v>
      </c>
      <c r="AV117" s="3">
        <v>194312</v>
      </c>
      <c r="AW117" s="5" t="s">
        <v>74</v>
      </c>
      <c r="AX117" s="3">
        <v>0</v>
      </c>
      <c r="AY117" s="3">
        <v>2458820</v>
      </c>
      <c r="AZ117" s="5" t="s">
        <v>43</v>
      </c>
      <c r="BA117" s="3"/>
      <c r="BB117" s="3"/>
      <c r="BC117" s="3"/>
      <c r="BD117" s="3">
        <v>0</v>
      </c>
      <c r="BE117" s="3">
        <v>0</v>
      </c>
      <c r="BF117" s="5" t="s">
        <v>43</v>
      </c>
      <c r="BG117" s="3">
        <v>0</v>
      </c>
      <c r="BH117" s="3">
        <v>0</v>
      </c>
      <c r="BI117" s="5" t="s">
        <v>43</v>
      </c>
      <c r="BJ117" s="3">
        <v>0</v>
      </c>
      <c r="BK117" s="3">
        <v>0</v>
      </c>
      <c r="BL117" s="5" t="s">
        <v>43</v>
      </c>
      <c r="BM117" s="3">
        <v>1300000</v>
      </c>
      <c r="BN117" s="3">
        <v>137882</v>
      </c>
      <c r="BO117" s="5" t="s">
        <v>53</v>
      </c>
      <c r="BP117" s="3">
        <v>103900000</v>
      </c>
      <c r="BQ117" s="3" t="str">
        <f>BQ116+BQ115</f>
        <v>0</v>
      </c>
      <c r="BR117" s="3" t="str">
        <f>IFERROR(BQ117*100/BP117,0)</f>
        <v>0</v>
      </c>
      <c r="BU117">
        <v>119747</v>
      </c>
      <c r="BV117">
        <v>222118</v>
      </c>
      <c r="BW117">
        <v>0</v>
      </c>
      <c r="BX117">
        <v>0</v>
      </c>
      <c r="BY117">
        <v>-152250</v>
      </c>
      <c r="BZ117">
        <v>0</v>
      </c>
      <c r="CA117">
        <v>0</v>
      </c>
      <c r="CB117">
        <v>0</v>
      </c>
      <c r="CD117">
        <v>0</v>
      </c>
      <c r="CE117">
        <v>0</v>
      </c>
      <c r="CF117" t="str">
        <f>BQ117-BP117</f>
        <v>0</v>
      </c>
      <c r="CG117" t="str">
        <f>CE91-BW91+BZ91</f>
        <v>0</v>
      </c>
      <c r="CH117" t="str">
        <f>IFERROR(CE117*100/BP117,0)</f>
        <v>0</v>
      </c>
    </row>
    <row r="118" spans="1:86">
      <c r="A118" s="3"/>
    </row>
    <row r="119" spans="1:86">
      <c r="A119" s="3"/>
      <c r="B119" s="5" t="s">
        <v>304</v>
      </c>
      <c r="C119" s="3" t="s">
        <v>288</v>
      </c>
      <c r="D119">
        <v>65900000</v>
      </c>
      <c r="F119">
        <v>0</v>
      </c>
      <c r="G119" s="2" t="s">
        <v>43</v>
      </c>
      <c r="I119">
        <v>675890</v>
      </c>
      <c r="J119" s="2" t="s">
        <v>305</v>
      </c>
      <c r="L119">
        <v>5560547</v>
      </c>
      <c r="M119" s="2" t="s">
        <v>93</v>
      </c>
      <c r="O119">
        <v>175516</v>
      </c>
      <c r="P119" s="2" t="s">
        <v>93</v>
      </c>
      <c r="R119">
        <v>15204254</v>
      </c>
      <c r="S119" s="2" t="s">
        <v>306</v>
      </c>
      <c r="U119">
        <v>0</v>
      </c>
      <c r="V119" s="2" t="s">
        <v>43</v>
      </c>
      <c r="W119">
        <v>900000</v>
      </c>
      <c r="X119">
        <v>323631</v>
      </c>
      <c r="Y119" s="2" t="s">
        <v>157</v>
      </c>
      <c r="Z119">
        <v>2200000</v>
      </c>
      <c r="AA119">
        <v>52835</v>
      </c>
      <c r="AB119" s="2" t="s">
        <v>111</v>
      </c>
      <c r="AC119">
        <v>800000</v>
      </c>
      <c r="AD119">
        <v>15885</v>
      </c>
      <c r="AE119" s="2" t="s">
        <v>111</v>
      </c>
      <c r="AI119">
        <v>0</v>
      </c>
      <c r="AJ119">
        <v>281108</v>
      </c>
      <c r="AK119" s="2" t="s">
        <v>43</v>
      </c>
      <c r="AL119">
        <v>19000000</v>
      </c>
      <c r="AM119">
        <v>20005708</v>
      </c>
      <c r="AN119" s="2" t="s">
        <v>144</v>
      </c>
      <c r="AR119">
        <v>11300000</v>
      </c>
      <c r="AS119">
        <v>37646065</v>
      </c>
      <c r="AT119" s="2" t="s">
        <v>307</v>
      </c>
      <c r="AU119">
        <v>3500000</v>
      </c>
      <c r="AV119">
        <v>2089885</v>
      </c>
      <c r="AW119" s="2" t="s">
        <v>308</v>
      </c>
      <c r="AX119">
        <v>0</v>
      </c>
      <c r="AY119">
        <v>232438</v>
      </c>
      <c r="AZ119" s="2" t="s">
        <v>43</v>
      </c>
      <c r="BE119">
        <v>0</v>
      </c>
      <c r="BF119" s="2" t="s">
        <v>43</v>
      </c>
      <c r="BH119">
        <v>0</v>
      </c>
      <c r="BI119" s="2" t="s">
        <v>43</v>
      </c>
      <c r="BK119">
        <v>0</v>
      </c>
      <c r="BL119" s="2" t="s">
        <v>43</v>
      </c>
      <c r="BM119">
        <v>1700000</v>
      </c>
      <c r="BN119">
        <v>13474397</v>
      </c>
      <c r="BO119" s="2" t="s">
        <v>309</v>
      </c>
      <c r="BP119">
        <v>65900000</v>
      </c>
      <c r="BQ119">
        <v>95738159</v>
      </c>
      <c r="BR119" t="str">
        <f>IFERROR(BQ119*100/BP119,0)</f>
        <v>0</v>
      </c>
    </row>
    <row r="120" spans="1:86">
      <c r="A120" s="3"/>
      <c r="B120" s="3"/>
      <c r="C120" s="3" t="s">
        <v>289</v>
      </c>
      <c r="D120">
        <v>117700000</v>
      </c>
      <c r="F120">
        <v>454235</v>
      </c>
      <c r="I120">
        <v>107096</v>
      </c>
      <c r="L120">
        <v>0</v>
      </c>
      <c r="O120">
        <v>0</v>
      </c>
      <c r="R120">
        <v>14128737</v>
      </c>
      <c r="U120">
        <v>0</v>
      </c>
      <c r="X120">
        <v>0</v>
      </c>
      <c r="AA120">
        <v>0</v>
      </c>
      <c r="AD120">
        <v>0</v>
      </c>
      <c r="AJ120">
        <v>0</v>
      </c>
      <c r="AM120">
        <v>7585130</v>
      </c>
      <c r="AS120">
        <v>821179</v>
      </c>
      <c r="AV120">
        <v>1758774</v>
      </c>
      <c r="AY120">
        <v>11953805</v>
      </c>
      <c r="BE120">
        <v>0</v>
      </c>
      <c r="BH120">
        <v>0</v>
      </c>
      <c r="BK120">
        <v>0</v>
      </c>
      <c r="BN120">
        <v>141998</v>
      </c>
      <c r="BP120">
        <v>117700000</v>
      </c>
      <c r="BQ120">
        <v>36950954</v>
      </c>
      <c r="BR120" t="str">
        <f>IFERROR(BQ120*100/BP120,0)</f>
        <v>0</v>
      </c>
    </row>
    <row r="121" spans="1:86">
      <c r="A121" s="3"/>
      <c r="B121" s="3"/>
      <c r="C121" s="3" t="s">
        <v>310</v>
      </c>
      <c r="D121" s="3">
        <v>183600000</v>
      </c>
      <c r="E121" s="3">
        <v>140476</v>
      </c>
      <c r="F121" s="3">
        <v>454235</v>
      </c>
      <c r="G121" s="5" t="s">
        <v>311</v>
      </c>
      <c r="H121" s="3">
        <v>93650</v>
      </c>
      <c r="I121" s="3">
        <v>782986</v>
      </c>
      <c r="J121" s="5" t="s">
        <v>312</v>
      </c>
      <c r="K121" s="3">
        <v>29099057</v>
      </c>
      <c r="L121" s="3">
        <v>5560547</v>
      </c>
      <c r="M121" s="5" t="s">
        <v>93</v>
      </c>
      <c r="N121" s="3">
        <v>930654</v>
      </c>
      <c r="O121" s="3">
        <v>175516</v>
      </c>
      <c r="P121" s="5" t="s">
        <v>93</v>
      </c>
      <c r="Q121" s="3">
        <v>12885763</v>
      </c>
      <c r="R121" s="3">
        <v>29332991</v>
      </c>
      <c r="S121" s="5" t="s">
        <v>313</v>
      </c>
      <c r="T121" s="3">
        <v>526785</v>
      </c>
      <c r="U121" s="3">
        <v>0</v>
      </c>
      <c r="V121" s="5" t="s">
        <v>43</v>
      </c>
      <c r="W121" s="3">
        <v>900000</v>
      </c>
      <c r="X121" s="3">
        <v>323631</v>
      </c>
      <c r="Y121" s="5" t="s">
        <v>157</v>
      </c>
      <c r="Z121" s="3">
        <v>2200000</v>
      </c>
      <c r="AA121" s="3">
        <v>52835</v>
      </c>
      <c r="AB121" s="5" t="s">
        <v>111</v>
      </c>
      <c r="AC121" s="3">
        <v>800000</v>
      </c>
      <c r="AD121" s="3">
        <v>15885</v>
      </c>
      <c r="AE121" s="5" t="s">
        <v>111</v>
      </c>
      <c r="AF121" s="3"/>
      <c r="AG121" s="3"/>
      <c r="AH121" s="3"/>
      <c r="AI121" s="3">
        <v>0</v>
      </c>
      <c r="AJ121" s="3">
        <v>281108</v>
      </c>
      <c r="AK121" s="5" t="s">
        <v>43</v>
      </c>
      <c r="AL121" s="3">
        <v>19000000</v>
      </c>
      <c r="AM121" s="3">
        <v>27590838</v>
      </c>
      <c r="AN121" s="5" t="s">
        <v>314</v>
      </c>
      <c r="AO121" s="3"/>
      <c r="AP121" s="3"/>
      <c r="AQ121" s="3"/>
      <c r="AR121" s="3">
        <v>11300000</v>
      </c>
      <c r="AS121" s="3">
        <v>38467244</v>
      </c>
      <c r="AT121" s="5" t="s">
        <v>315</v>
      </c>
      <c r="AU121" s="3">
        <v>3500000</v>
      </c>
      <c r="AV121" s="3">
        <v>2089885</v>
      </c>
      <c r="AW121" s="5" t="s">
        <v>308</v>
      </c>
      <c r="AX121" s="3">
        <v>0</v>
      </c>
      <c r="AY121" s="3">
        <v>12186243</v>
      </c>
      <c r="AZ121" s="5" t="s">
        <v>43</v>
      </c>
      <c r="BA121" s="3"/>
      <c r="BB121" s="3"/>
      <c r="BC121" s="3"/>
      <c r="BD121" s="3">
        <v>0</v>
      </c>
      <c r="BE121" s="3">
        <v>0</v>
      </c>
      <c r="BF121" s="5" t="s">
        <v>43</v>
      </c>
      <c r="BG121" s="3">
        <v>0</v>
      </c>
      <c r="BH121" s="3">
        <v>0</v>
      </c>
      <c r="BI121" s="5" t="s">
        <v>43</v>
      </c>
      <c r="BJ121" s="3">
        <v>0</v>
      </c>
      <c r="BK121" s="3">
        <v>0</v>
      </c>
      <c r="BL121" s="5" t="s">
        <v>43</v>
      </c>
      <c r="BM121" s="3">
        <v>1700000</v>
      </c>
      <c r="BN121" s="3">
        <v>13616395</v>
      </c>
      <c r="BO121" s="5" t="s">
        <v>316</v>
      </c>
      <c r="BP121" s="3">
        <v>183600000</v>
      </c>
      <c r="BQ121" s="3" t="str">
        <f>BQ120+BQ119</f>
        <v>0</v>
      </c>
      <c r="BR121" s="3" t="str">
        <f>IFERROR(BQ121*100/BP121,0)</f>
        <v>0</v>
      </c>
      <c r="BU121">
        <v>418684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D121">
        <v>0</v>
      </c>
      <c r="CE121">
        <v>0</v>
      </c>
      <c r="CF121" t="str">
        <f>BQ121-BP121</f>
        <v>0</v>
      </c>
      <c r="CG121" t="str">
        <f>CE91-BW91+BZ91</f>
        <v>0</v>
      </c>
      <c r="CH121" t="str">
        <f>IFERROR(CE121*100/BP121,0)</f>
        <v>0</v>
      </c>
    </row>
    <row r="122" spans="1:86">
      <c r="A122" s="3"/>
    </row>
    <row r="123" spans="1:86">
      <c r="A123" s="3"/>
      <c r="B123" s="5" t="s">
        <v>317</v>
      </c>
      <c r="C123" s="3" t="s">
        <v>288</v>
      </c>
      <c r="D123">
        <v>44200000</v>
      </c>
      <c r="F123">
        <v>0</v>
      </c>
      <c r="G123" s="2" t="s">
        <v>43</v>
      </c>
      <c r="I123">
        <v>0</v>
      </c>
      <c r="J123" s="2" t="s">
        <v>43</v>
      </c>
      <c r="L123">
        <v>6405418</v>
      </c>
      <c r="M123" s="2" t="s">
        <v>87</v>
      </c>
      <c r="O123">
        <v>285214</v>
      </c>
      <c r="P123" s="2" t="s">
        <v>114</v>
      </c>
      <c r="R123">
        <v>1209338</v>
      </c>
      <c r="S123" s="2" t="s">
        <v>60</v>
      </c>
      <c r="U123">
        <v>0</v>
      </c>
      <c r="V123" s="2" t="s">
        <v>43</v>
      </c>
      <c r="W123">
        <v>800000</v>
      </c>
      <c r="X123">
        <v>74021</v>
      </c>
      <c r="Y123" s="2" t="s">
        <v>74</v>
      </c>
      <c r="Z123">
        <v>1000000</v>
      </c>
      <c r="AA123">
        <v>7087</v>
      </c>
      <c r="AB123" s="2" t="s">
        <v>59</v>
      </c>
      <c r="AC123">
        <v>900000</v>
      </c>
      <c r="AD123">
        <v>22590</v>
      </c>
      <c r="AE123" s="2" t="s">
        <v>52</v>
      </c>
      <c r="AI123">
        <v>0</v>
      </c>
      <c r="AJ123">
        <v>105851</v>
      </c>
      <c r="AK123" s="2" t="s">
        <v>43</v>
      </c>
      <c r="AL123">
        <v>2700000</v>
      </c>
      <c r="AM123">
        <v>169044</v>
      </c>
      <c r="AN123" s="2" t="s">
        <v>88</v>
      </c>
      <c r="AR123">
        <v>3300000</v>
      </c>
      <c r="AS123">
        <v>314106</v>
      </c>
      <c r="AT123" s="2" t="s">
        <v>82</v>
      </c>
      <c r="AU123">
        <v>2100000</v>
      </c>
      <c r="AV123">
        <v>379387</v>
      </c>
      <c r="AW123" s="2" t="s">
        <v>120</v>
      </c>
      <c r="AX123">
        <v>0</v>
      </c>
      <c r="AY123">
        <v>556411</v>
      </c>
      <c r="AZ123" s="2" t="s">
        <v>43</v>
      </c>
      <c r="BE123">
        <v>0</v>
      </c>
      <c r="BF123" s="2" t="s">
        <v>43</v>
      </c>
      <c r="BH123">
        <v>0</v>
      </c>
      <c r="BI123" s="2" t="s">
        <v>43</v>
      </c>
      <c r="BK123">
        <v>0</v>
      </c>
      <c r="BL123" s="2" t="s">
        <v>43</v>
      </c>
      <c r="BM123">
        <v>700000</v>
      </c>
      <c r="BN123">
        <v>0</v>
      </c>
      <c r="BO123" s="2" t="s">
        <v>43</v>
      </c>
      <c r="BP123">
        <v>44200000</v>
      </c>
      <c r="BQ123">
        <v>9528467</v>
      </c>
      <c r="BR123" t="str">
        <f>IFERROR(BQ123*100/BP123,0)</f>
        <v>0</v>
      </c>
    </row>
    <row r="124" spans="1:86">
      <c r="A124" s="3"/>
      <c r="B124" s="3"/>
      <c r="C124" s="3" t="s">
        <v>289</v>
      </c>
      <c r="D124">
        <v>34100000</v>
      </c>
      <c r="F124">
        <v>0</v>
      </c>
      <c r="I124">
        <v>0</v>
      </c>
      <c r="L124">
        <v>0</v>
      </c>
      <c r="O124">
        <v>0</v>
      </c>
      <c r="R124">
        <v>5045714</v>
      </c>
      <c r="U124">
        <v>0</v>
      </c>
      <c r="X124">
        <v>56427</v>
      </c>
      <c r="AA124">
        <v>70030</v>
      </c>
      <c r="AD124">
        <v>0</v>
      </c>
      <c r="AJ124">
        <v>0</v>
      </c>
      <c r="AM124">
        <v>2094284</v>
      </c>
      <c r="AS124">
        <v>633978</v>
      </c>
      <c r="AV124">
        <v>0</v>
      </c>
      <c r="AY124">
        <v>1439075</v>
      </c>
      <c r="BE124">
        <v>0</v>
      </c>
      <c r="BH124">
        <v>0</v>
      </c>
      <c r="BK124">
        <v>0</v>
      </c>
      <c r="BN124">
        <v>81602</v>
      </c>
      <c r="BP124">
        <v>34100000</v>
      </c>
      <c r="BQ124">
        <v>9421110</v>
      </c>
      <c r="BR124" t="str">
        <f>IFERROR(BQ124*100/BP124,0)</f>
        <v>0</v>
      </c>
    </row>
    <row r="125" spans="1:86">
      <c r="A125" s="3"/>
      <c r="B125" s="3"/>
      <c r="C125" s="3" t="s">
        <v>318</v>
      </c>
      <c r="D125" s="3">
        <v>78300000</v>
      </c>
      <c r="E125" s="3">
        <v>88095</v>
      </c>
      <c r="F125" s="3">
        <v>0</v>
      </c>
      <c r="G125" s="5" t="s">
        <v>43</v>
      </c>
      <c r="H125" s="3">
        <v>58730</v>
      </c>
      <c r="I125" s="3">
        <v>0</v>
      </c>
      <c r="J125" s="5" t="s">
        <v>43</v>
      </c>
      <c r="K125" s="3">
        <v>18248561</v>
      </c>
      <c r="L125" s="3">
        <v>6405418</v>
      </c>
      <c r="M125" s="5" t="s">
        <v>87</v>
      </c>
      <c r="N125" s="3">
        <v>583630</v>
      </c>
      <c r="O125" s="3">
        <v>285214</v>
      </c>
      <c r="P125" s="5" t="s">
        <v>114</v>
      </c>
      <c r="Q125" s="3">
        <v>8080902</v>
      </c>
      <c r="R125" s="3">
        <v>6255052</v>
      </c>
      <c r="S125" s="5" t="s">
        <v>319</v>
      </c>
      <c r="T125" s="3">
        <v>330357</v>
      </c>
      <c r="U125" s="3">
        <v>0</v>
      </c>
      <c r="V125" s="5" t="s">
        <v>43</v>
      </c>
      <c r="W125" s="3">
        <v>800000</v>
      </c>
      <c r="X125" s="3">
        <v>130448</v>
      </c>
      <c r="Y125" s="5" t="s">
        <v>66</v>
      </c>
      <c r="Z125" s="3">
        <v>1000000</v>
      </c>
      <c r="AA125" s="3">
        <v>77117</v>
      </c>
      <c r="AB125" s="5" t="s">
        <v>71</v>
      </c>
      <c r="AC125" s="3">
        <v>900000</v>
      </c>
      <c r="AD125" s="3">
        <v>22590</v>
      </c>
      <c r="AE125" s="5" t="s">
        <v>52</v>
      </c>
      <c r="AF125" s="3"/>
      <c r="AG125" s="3"/>
      <c r="AH125" s="3"/>
      <c r="AI125" s="3">
        <v>0</v>
      </c>
      <c r="AJ125" s="3">
        <v>105851</v>
      </c>
      <c r="AK125" s="5" t="s">
        <v>43</v>
      </c>
      <c r="AL125" s="3">
        <v>2700000</v>
      </c>
      <c r="AM125" s="3">
        <v>2263328</v>
      </c>
      <c r="AN125" s="5" t="s">
        <v>320</v>
      </c>
      <c r="AO125" s="3"/>
      <c r="AP125" s="3"/>
      <c r="AQ125" s="3"/>
      <c r="AR125" s="3">
        <v>3300000</v>
      </c>
      <c r="AS125" s="3">
        <v>948084</v>
      </c>
      <c r="AT125" s="5" t="s">
        <v>99</v>
      </c>
      <c r="AU125" s="3">
        <v>2100000</v>
      </c>
      <c r="AV125" s="3">
        <v>379387</v>
      </c>
      <c r="AW125" s="5" t="s">
        <v>120</v>
      </c>
      <c r="AX125" s="3">
        <v>0</v>
      </c>
      <c r="AY125" s="3">
        <v>1995486</v>
      </c>
      <c r="AZ125" s="5" t="s">
        <v>43</v>
      </c>
      <c r="BA125" s="3"/>
      <c r="BB125" s="3"/>
      <c r="BC125" s="3"/>
      <c r="BD125" s="3">
        <v>0</v>
      </c>
      <c r="BE125" s="3">
        <v>0</v>
      </c>
      <c r="BF125" s="5" t="s">
        <v>43</v>
      </c>
      <c r="BG125" s="3">
        <v>0</v>
      </c>
      <c r="BH125" s="3">
        <v>0</v>
      </c>
      <c r="BI125" s="5" t="s">
        <v>43</v>
      </c>
      <c r="BJ125" s="3">
        <v>0</v>
      </c>
      <c r="BK125" s="3">
        <v>0</v>
      </c>
      <c r="BL125" s="5" t="s">
        <v>43</v>
      </c>
      <c r="BM125" s="3">
        <v>700000</v>
      </c>
      <c r="BN125" s="3">
        <v>81602</v>
      </c>
      <c r="BO125" s="5" t="s">
        <v>79</v>
      </c>
      <c r="BP125" s="3">
        <v>78300000</v>
      </c>
      <c r="BQ125" s="3" t="str">
        <f>BQ124+BQ123</f>
        <v>0</v>
      </c>
      <c r="BR125" s="3" t="str">
        <f>IFERROR(BQ125*100/BP125,0)</f>
        <v>0</v>
      </c>
      <c r="BU125">
        <v>1552653</v>
      </c>
      <c r="BV125">
        <v>-41932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D125">
        <v>0</v>
      </c>
      <c r="CE125">
        <v>0</v>
      </c>
      <c r="CF125" t="str">
        <f>BQ125-BP125</f>
        <v>0</v>
      </c>
      <c r="CG125" t="str">
        <f>CE91-BW91+BZ91</f>
        <v>0</v>
      </c>
      <c r="CH125" t="str">
        <f>IFERROR(CE125*100/BP125,0)</f>
        <v>0</v>
      </c>
    </row>
    <row r="126" spans="1:86">
      <c r="A126" s="3"/>
    </row>
    <row r="127" spans="1:86">
      <c r="A127" s="3"/>
      <c r="B127" s="5" t="s">
        <v>321</v>
      </c>
      <c r="C127" s="3" t="s">
        <v>288</v>
      </c>
      <c r="D127">
        <v>63100000</v>
      </c>
      <c r="F127">
        <v>0</v>
      </c>
      <c r="G127" s="2" t="s">
        <v>43</v>
      </c>
      <c r="I127">
        <v>9000</v>
      </c>
      <c r="J127" s="2" t="s">
        <v>53</v>
      </c>
      <c r="L127">
        <v>5008739</v>
      </c>
      <c r="M127" s="2" t="s">
        <v>50</v>
      </c>
      <c r="O127">
        <v>91954</v>
      </c>
      <c r="P127" s="2" t="s">
        <v>53</v>
      </c>
      <c r="R127">
        <v>1403812</v>
      </c>
      <c r="S127" s="2" t="s">
        <v>79</v>
      </c>
      <c r="U127">
        <v>0</v>
      </c>
      <c r="V127" s="2" t="s">
        <v>43</v>
      </c>
      <c r="W127">
        <v>1300000</v>
      </c>
      <c r="X127">
        <v>324166</v>
      </c>
      <c r="Y127" s="2" t="s">
        <v>51</v>
      </c>
      <c r="Z127">
        <v>1700000</v>
      </c>
      <c r="AA127">
        <v>102258</v>
      </c>
      <c r="AB127" s="2" t="s">
        <v>88</v>
      </c>
      <c r="AC127">
        <v>1100000</v>
      </c>
      <c r="AD127">
        <v>79999</v>
      </c>
      <c r="AE127" s="2" t="s">
        <v>70</v>
      </c>
      <c r="AI127">
        <v>0</v>
      </c>
      <c r="AJ127">
        <v>279789</v>
      </c>
      <c r="AK127" s="2" t="s">
        <v>43</v>
      </c>
      <c r="AL127">
        <v>6000000</v>
      </c>
      <c r="AM127">
        <v>215101</v>
      </c>
      <c r="AN127" s="2" t="s">
        <v>64</v>
      </c>
      <c r="AR127">
        <v>17600000</v>
      </c>
      <c r="AS127">
        <v>148261</v>
      </c>
      <c r="AT127" s="2" t="s">
        <v>59</v>
      </c>
      <c r="AU127">
        <v>4700000</v>
      </c>
      <c r="AV127">
        <v>292149</v>
      </c>
      <c r="AW127" s="2" t="s">
        <v>88</v>
      </c>
      <c r="AX127">
        <v>0</v>
      </c>
      <c r="AY127">
        <v>1631313</v>
      </c>
      <c r="AZ127" s="2" t="s">
        <v>43</v>
      </c>
      <c r="BE127">
        <v>0</v>
      </c>
      <c r="BF127" s="2" t="s">
        <v>43</v>
      </c>
      <c r="BH127">
        <v>0</v>
      </c>
      <c r="BI127" s="2" t="s">
        <v>43</v>
      </c>
      <c r="BK127">
        <v>0</v>
      </c>
      <c r="BL127" s="2" t="s">
        <v>43</v>
      </c>
      <c r="BM127">
        <v>1800000</v>
      </c>
      <c r="BN127">
        <v>0</v>
      </c>
      <c r="BO127" s="2" t="s">
        <v>43</v>
      </c>
      <c r="BP127">
        <v>63100000</v>
      </c>
      <c r="BQ127">
        <v>9586541</v>
      </c>
      <c r="BR127" t="str">
        <f>IFERROR(BQ127*100/BP127,0)</f>
        <v>0</v>
      </c>
    </row>
    <row r="128" spans="1:86">
      <c r="A128" s="3"/>
      <c r="B128" s="3"/>
      <c r="C128" s="3" t="s">
        <v>289</v>
      </c>
      <c r="D128">
        <v>56000000</v>
      </c>
      <c r="F128">
        <v>0</v>
      </c>
      <c r="I128">
        <v>0</v>
      </c>
      <c r="L128">
        <v>0</v>
      </c>
      <c r="O128">
        <v>0</v>
      </c>
      <c r="R128">
        <v>219625</v>
      </c>
      <c r="U128">
        <v>0</v>
      </c>
      <c r="X128">
        <v>0</v>
      </c>
      <c r="AA128">
        <v>0</v>
      </c>
      <c r="AD128">
        <v>0</v>
      </c>
      <c r="AJ128">
        <v>0</v>
      </c>
      <c r="AM128">
        <v>0</v>
      </c>
      <c r="AS128">
        <v>0</v>
      </c>
      <c r="AV128">
        <v>0</v>
      </c>
      <c r="AY128">
        <v>894548</v>
      </c>
      <c r="BE128">
        <v>0</v>
      </c>
      <c r="BH128">
        <v>0</v>
      </c>
      <c r="BK128">
        <v>0</v>
      </c>
      <c r="BN128">
        <v>0</v>
      </c>
      <c r="BP128">
        <v>56000000</v>
      </c>
      <c r="BQ128">
        <v>1114173</v>
      </c>
      <c r="BR128" t="str">
        <f>IFERROR(BQ128*100/BP128,0)</f>
        <v>0</v>
      </c>
    </row>
    <row r="129" spans="1:86">
      <c r="A129" s="3"/>
      <c r="B129" s="3"/>
      <c r="C129" s="3" t="s">
        <v>322</v>
      </c>
      <c r="D129" s="3">
        <v>119100000</v>
      </c>
      <c r="E129" s="3">
        <v>123809</v>
      </c>
      <c r="F129" s="3">
        <v>0</v>
      </c>
      <c r="G129" s="5" t="s">
        <v>43</v>
      </c>
      <c r="H129" s="3">
        <v>82539</v>
      </c>
      <c r="I129" s="3">
        <v>9000</v>
      </c>
      <c r="J129" s="5" t="s">
        <v>53</v>
      </c>
      <c r="K129" s="3">
        <v>25646626</v>
      </c>
      <c r="L129" s="3">
        <v>5008739</v>
      </c>
      <c r="M129" s="5" t="s">
        <v>50</v>
      </c>
      <c r="N129" s="3">
        <v>820238</v>
      </c>
      <c r="O129" s="3">
        <v>91954</v>
      </c>
      <c r="P129" s="5" t="s">
        <v>53</v>
      </c>
      <c r="Q129" s="3">
        <v>11356944</v>
      </c>
      <c r="R129" s="3">
        <v>1623437</v>
      </c>
      <c r="S129" s="5" t="s">
        <v>65</v>
      </c>
      <c r="T129" s="3">
        <v>464285</v>
      </c>
      <c r="U129" s="3">
        <v>0</v>
      </c>
      <c r="V129" s="5" t="s">
        <v>43</v>
      </c>
      <c r="W129" s="3">
        <v>1300000</v>
      </c>
      <c r="X129" s="3">
        <v>324166</v>
      </c>
      <c r="Y129" s="5" t="s">
        <v>51</v>
      </c>
      <c r="Z129" s="3">
        <v>1700000</v>
      </c>
      <c r="AA129" s="3">
        <v>102258</v>
      </c>
      <c r="AB129" s="5" t="s">
        <v>88</v>
      </c>
      <c r="AC129" s="3">
        <v>1100000</v>
      </c>
      <c r="AD129" s="3">
        <v>79999</v>
      </c>
      <c r="AE129" s="5" t="s">
        <v>70</v>
      </c>
      <c r="AF129" s="3"/>
      <c r="AG129" s="3"/>
      <c r="AH129" s="3"/>
      <c r="AI129" s="3">
        <v>0</v>
      </c>
      <c r="AJ129" s="3">
        <v>279789</v>
      </c>
      <c r="AK129" s="5" t="s">
        <v>43</v>
      </c>
      <c r="AL129" s="3">
        <v>6000000</v>
      </c>
      <c r="AM129" s="3">
        <v>215101</v>
      </c>
      <c r="AN129" s="5" t="s">
        <v>64</v>
      </c>
      <c r="AO129" s="3"/>
      <c r="AP129" s="3"/>
      <c r="AQ129" s="3"/>
      <c r="AR129" s="3">
        <v>17600000</v>
      </c>
      <c r="AS129" s="3">
        <v>148261</v>
      </c>
      <c r="AT129" s="5" t="s">
        <v>59</v>
      </c>
      <c r="AU129" s="3">
        <v>4700000</v>
      </c>
      <c r="AV129" s="3">
        <v>292149</v>
      </c>
      <c r="AW129" s="5" t="s">
        <v>88</v>
      </c>
      <c r="AX129" s="3">
        <v>0</v>
      </c>
      <c r="AY129" s="3">
        <v>2525861</v>
      </c>
      <c r="AZ129" s="5" t="s">
        <v>43</v>
      </c>
      <c r="BA129" s="3"/>
      <c r="BB129" s="3"/>
      <c r="BC129" s="3"/>
      <c r="BD129" s="3">
        <v>0</v>
      </c>
      <c r="BE129" s="3">
        <v>0</v>
      </c>
      <c r="BF129" s="5" t="s">
        <v>43</v>
      </c>
      <c r="BG129" s="3">
        <v>0</v>
      </c>
      <c r="BH129" s="3">
        <v>0</v>
      </c>
      <c r="BI129" s="5" t="s">
        <v>43</v>
      </c>
      <c r="BJ129" s="3">
        <v>0</v>
      </c>
      <c r="BK129" s="3">
        <v>0</v>
      </c>
      <c r="BL129" s="5" t="s">
        <v>43</v>
      </c>
      <c r="BM129" s="3">
        <v>1800000</v>
      </c>
      <c r="BN129" s="3">
        <v>0</v>
      </c>
      <c r="BO129" s="5" t="s">
        <v>43</v>
      </c>
      <c r="BP129" s="3">
        <v>119100000</v>
      </c>
      <c r="BQ129" s="3" t="str">
        <f>BQ128+BQ127</f>
        <v>0</v>
      </c>
      <c r="BR129" s="3" t="str">
        <f>IFERROR(BQ129*100/BP129,0)</f>
        <v>0</v>
      </c>
      <c r="BU129">
        <v>1708096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D129">
        <v>0</v>
      </c>
      <c r="CE129">
        <v>0</v>
      </c>
      <c r="CF129" t="str">
        <f>BQ129-BP129</f>
        <v>0</v>
      </c>
      <c r="CG129" t="str">
        <f>CE91-BW91+BZ91</f>
        <v>0</v>
      </c>
      <c r="CH129" t="str">
        <f>IFERROR(CE129*100/BP129,0)</f>
        <v>0</v>
      </c>
    </row>
    <row r="130" spans="1:86">
      <c r="A130" s="3"/>
    </row>
    <row r="131" spans="1:86">
      <c r="A131" s="3"/>
      <c r="B131" s="5" t="s">
        <v>323</v>
      </c>
      <c r="C131" s="3" t="s">
        <v>288</v>
      </c>
      <c r="D131">
        <v>50100000</v>
      </c>
      <c r="F131">
        <v>0</v>
      </c>
      <c r="G131" s="2" t="s">
        <v>43</v>
      </c>
      <c r="I131">
        <v>0</v>
      </c>
      <c r="J131" s="2" t="s">
        <v>43</v>
      </c>
      <c r="L131">
        <v>654411</v>
      </c>
      <c r="M131" s="2" t="s">
        <v>52</v>
      </c>
      <c r="O131">
        <v>128375</v>
      </c>
      <c r="P131" s="2" t="s">
        <v>120</v>
      </c>
      <c r="R131">
        <v>301814</v>
      </c>
      <c r="S131" s="2" t="s">
        <v>52</v>
      </c>
      <c r="U131">
        <v>0</v>
      </c>
      <c r="V131" s="2" t="s">
        <v>43</v>
      </c>
      <c r="W131">
        <v>1000000</v>
      </c>
      <c r="X131">
        <v>18872</v>
      </c>
      <c r="Y131" s="2" t="s">
        <v>111</v>
      </c>
      <c r="Z131">
        <v>1000000</v>
      </c>
      <c r="AA131">
        <v>-159297</v>
      </c>
      <c r="AB131" s="2" t="s">
        <v>324</v>
      </c>
      <c r="AC131">
        <v>600000</v>
      </c>
      <c r="AD131">
        <v>0</v>
      </c>
      <c r="AE131" s="2" t="s">
        <v>43</v>
      </c>
      <c r="AI131">
        <v>0</v>
      </c>
      <c r="AJ131">
        <v>91624</v>
      </c>
      <c r="AK131" s="2" t="s">
        <v>43</v>
      </c>
      <c r="AL131">
        <v>7000000</v>
      </c>
      <c r="AM131">
        <v>-14222</v>
      </c>
      <c r="AN131" s="2" t="s">
        <v>325</v>
      </c>
      <c r="AR131">
        <v>9000000</v>
      </c>
      <c r="AS131">
        <v>-9120</v>
      </c>
      <c r="AT131" s="2" t="s">
        <v>325</v>
      </c>
      <c r="AU131">
        <v>3000000</v>
      </c>
      <c r="AV131">
        <v>125834</v>
      </c>
      <c r="AW131" s="2" t="s">
        <v>64</v>
      </c>
      <c r="AX131">
        <v>0</v>
      </c>
      <c r="AY131">
        <v>489744</v>
      </c>
      <c r="AZ131" s="2" t="s">
        <v>43</v>
      </c>
      <c r="BE131">
        <v>0</v>
      </c>
      <c r="BF131" s="2" t="s">
        <v>43</v>
      </c>
      <c r="BH131">
        <v>0</v>
      </c>
      <c r="BI131" s="2" t="s">
        <v>43</v>
      </c>
      <c r="BK131">
        <v>0</v>
      </c>
      <c r="BL131" s="2" t="s">
        <v>43</v>
      </c>
      <c r="BM131">
        <v>1200000</v>
      </c>
      <c r="BN131">
        <v>0</v>
      </c>
      <c r="BO131" s="2" t="s">
        <v>43</v>
      </c>
      <c r="BP131">
        <v>50100000</v>
      </c>
      <c r="BQ131">
        <v>1628035</v>
      </c>
      <c r="BR131" t="str">
        <f>IFERROR(BQ131*100/BP131,0)</f>
        <v>0</v>
      </c>
    </row>
    <row r="132" spans="1:86">
      <c r="A132" s="3"/>
      <c r="B132" s="3"/>
      <c r="C132" s="3" t="s">
        <v>289</v>
      </c>
      <c r="D132">
        <v>69900000</v>
      </c>
      <c r="F132">
        <v>0</v>
      </c>
      <c r="I132">
        <v>0</v>
      </c>
      <c r="L132">
        <v>0</v>
      </c>
      <c r="O132">
        <v>0</v>
      </c>
      <c r="R132">
        <v>6516622</v>
      </c>
      <c r="U132">
        <v>0</v>
      </c>
      <c r="X132">
        <v>0</v>
      </c>
      <c r="AA132">
        <v>183686</v>
      </c>
      <c r="AD132">
        <v>0</v>
      </c>
      <c r="AJ132">
        <v>0</v>
      </c>
      <c r="AM132">
        <v>691786</v>
      </c>
      <c r="AS132">
        <v>456732</v>
      </c>
      <c r="AV132">
        <v>0</v>
      </c>
      <c r="AY132">
        <v>1020134</v>
      </c>
      <c r="BE132">
        <v>0</v>
      </c>
      <c r="BH132">
        <v>0</v>
      </c>
      <c r="BK132">
        <v>0</v>
      </c>
      <c r="BN132">
        <v>0</v>
      </c>
      <c r="BP132">
        <v>69900000</v>
      </c>
      <c r="BQ132">
        <v>8868960</v>
      </c>
      <c r="BR132" t="str">
        <f>IFERROR(BQ132*100/BP132,0)</f>
        <v>0</v>
      </c>
    </row>
    <row r="133" spans="1:86">
      <c r="A133" s="3"/>
      <c r="B133" s="3"/>
      <c r="C133" s="3" t="s">
        <v>326</v>
      </c>
      <c r="D133" s="3">
        <v>120000000</v>
      </c>
      <c r="E133" s="3">
        <v>107142</v>
      </c>
      <c r="F133" s="3">
        <v>0</v>
      </c>
      <c r="G133" s="5" t="s">
        <v>43</v>
      </c>
      <c r="H133" s="3">
        <v>71428</v>
      </c>
      <c r="I133" s="3">
        <v>0</v>
      </c>
      <c r="J133" s="5" t="s">
        <v>43</v>
      </c>
      <c r="K133" s="3">
        <v>22194196</v>
      </c>
      <c r="L133" s="3">
        <v>654411</v>
      </c>
      <c r="M133" s="5" t="s">
        <v>52</v>
      </c>
      <c r="N133" s="3">
        <v>709821</v>
      </c>
      <c r="O133" s="3">
        <v>128375</v>
      </c>
      <c r="P133" s="5" t="s">
        <v>120</v>
      </c>
      <c r="Q133" s="3">
        <v>9828125</v>
      </c>
      <c r="R133" s="3">
        <v>6818436</v>
      </c>
      <c r="S133" s="5" t="s">
        <v>327</v>
      </c>
      <c r="T133" s="3">
        <v>401785</v>
      </c>
      <c r="U133" s="3">
        <v>0</v>
      </c>
      <c r="V133" s="5" t="s">
        <v>43</v>
      </c>
      <c r="W133" s="3">
        <v>1000000</v>
      </c>
      <c r="X133" s="3">
        <v>18872</v>
      </c>
      <c r="Y133" s="5" t="s">
        <v>111</v>
      </c>
      <c r="Z133" s="3">
        <v>1000000</v>
      </c>
      <c r="AA133" s="3">
        <v>24389</v>
      </c>
      <c r="AB133" s="5" t="s">
        <v>111</v>
      </c>
      <c r="AC133" s="3">
        <v>600000</v>
      </c>
      <c r="AD133" s="3">
        <v>0</v>
      </c>
      <c r="AE133" s="5" t="s">
        <v>43</v>
      </c>
      <c r="AF133" s="3"/>
      <c r="AG133" s="3"/>
      <c r="AH133" s="3"/>
      <c r="AI133" s="3">
        <v>0</v>
      </c>
      <c r="AJ133" s="3">
        <v>91624</v>
      </c>
      <c r="AK133" s="5" t="s">
        <v>43</v>
      </c>
      <c r="AL133" s="3">
        <v>7000000</v>
      </c>
      <c r="AM133" s="3">
        <v>677564</v>
      </c>
      <c r="AN133" s="5" t="s">
        <v>82</v>
      </c>
      <c r="AO133" s="3"/>
      <c r="AP133" s="3"/>
      <c r="AQ133" s="3"/>
      <c r="AR133" s="3">
        <v>9000000</v>
      </c>
      <c r="AS133" s="3">
        <v>447612</v>
      </c>
      <c r="AT133" s="5" t="s">
        <v>67</v>
      </c>
      <c r="AU133" s="3">
        <v>3000000</v>
      </c>
      <c r="AV133" s="3">
        <v>125834</v>
      </c>
      <c r="AW133" s="5" t="s">
        <v>64</v>
      </c>
      <c r="AX133" s="3">
        <v>0</v>
      </c>
      <c r="AY133" s="3">
        <v>1509878</v>
      </c>
      <c r="AZ133" s="5" t="s">
        <v>43</v>
      </c>
      <c r="BA133" s="3"/>
      <c r="BB133" s="3"/>
      <c r="BC133" s="3"/>
      <c r="BD133" s="3">
        <v>0</v>
      </c>
      <c r="BE133" s="3">
        <v>0</v>
      </c>
      <c r="BF133" s="5" t="s">
        <v>43</v>
      </c>
      <c r="BG133" s="3">
        <v>0</v>
      </c>
      <c r="BH133" s="3">
        <v>0</v>
      </c>
      <c r="BI133" s="5" t="s">
        <v>43</v>
      </c>
      <c r="BJ133" s="3">
        <v>0</v>
      </c>
      <c r="BK133" s="3">
        <v>0</v>
      </c>
      <c r="BL133" s="5" t="s">
        <v>43</v>
      </c>
      <c r="BM133" s="3">
        <v>1200000</v>
      </c>
      <c r="BN133" s="3">
        <v>0</v>
      </c>
      <c r="BO133" s="5" t="s">
        <v>43</v>
      </c>
      <c r="BP133" s="3">
        <v>120000000</v>
      </c>
      <c r="BQ133" s="3" t="str">
        <f>BQ132+BQ131</f>
        <v>0</v>
      </c>
      <c r="BR133" s="3" t="str">
        <f>IFERROR(BQ133*100/BP133,0)</f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D133">
        <v>0</v>
      </c>
      <c r="CE133">
        <v>0</v>
      </c>
      <c r="CF133" t="str">
        <f>BQ133-BP133</f>
        <v>0</v>
      </c>
      <c r="CG133" t="str">
        <f>CE91-BW91+BZ91</f>
        <v>0</v>
      </c>
      <c r="CH133" t="str">
        <f>IFERROR(CE133*100/BP133,0)</f>
        <v>0</v>
      </c>
    </row>
    <row r="134" spans="1:86">
      <c r="A134" s="3"/>
    </row>
    <row r="135" spans="1:86">
      <c r="A135" s="3"/>
      <c r="B135" s="5" t="s">
        <v>328</v>
      </c>
      <c r="C135" s="3" t="s">
        <v>288</v>
      </c>
      <c r="D135">
        <v>69000000</v>
      </c>
      <c r="F135">
        <v>125740</v>
      </c>
      <c r="G135" s="2" t="s">
        <v>329</v>
      </c>
      <c r="I135">
        <v>0</v>
      </c>
      <c r="J135" s="2" t="s">
        <v>43</v>
      </c>
      <c r="L135">
        <v>4560593</v>
      </c>
      <c r="M135" s="2" t="s">
        <v>60</v>
      </c>
      <c r="O135">
        <v>214161</v>
      </c>
      <c r="P135" s="2" t="s">
        <v>103</v>
      </c>
      <c r="R135">
        <v>2424095</v>
      </c>
      <c r="S135" s="2" t="s">
        <v>120</v>
      </c>
      <c r="U135">
        <v>106142</v>
      </c>
      <c r="V135" s="2" t="s">
        <v>50</v>
      </c>
      <c r="W135">
        <v>2600000</v>
      </c>
      <c r="X135">
        <v>248514</v>
      </c>
      <c r="Y135" s="2" t="s">
        <v>82</v>
      </c>
      <c r="Z135">
        <v>1700000</v>
      </c>
      <c r="AA135">
        <v>179095</v>
      </c>
      <c r="AB135" s="2" t="s">
        <v>53</v>
      </c>
      <c r="AC135">
        <v>1400000</v>
      </c>
      <c r="AD135">
        <v>0</v>
      </c>
      <c r="AE135" s="2" t="s">
        <v>43</v>
      </c>
      <c r="AI135">
        <v>0</v>
      </c>
      <c r="AJ135">
        <v>539498</v>
      </c>
      <c r="AK135" s="2" t="s">
        <v>43</v>
      </c>
      <c r="AL135">
        <v>12900000</v>
      </c>
      <c r="AM135">
        <v>0</v>
      </c>
      <c r="AN135" s="2" t="s">
        <v>43</v>
      </c>
      <c r="AR135">
        <v>7000000</v>
      </c>
      <c r="AS135">
        <v>473000</v>
      </c>
      <c r="AT135" s="2" t="s">
        <v>70</v>
      </c>
      <c r="AU135">
        <v>2800000</v>
      </c>
      <c r="AV135">
        <v>443780</v>
      </c>
      <c r="AW135" s="2" t="s">
        <v>66</v>
      </c>
      <c r="AX135">
        <v>0</v>
      </c>
      <c r="AY135">
        <v>592015</v>
      </c>
      <c r="AZ135" s="2" t="s">
        <v>43</v>
      </c>
      <c r="BE135">
        <v>0</v>
      </c>
      <c r="BF135" s="2" t="s">
        <v>43</v>
      </c>
      <c r="BH135">
        <v>0</v>
      </c>
      <c r="BI135" s="2" t="s">
        <v>43</v>
      </c>
      <c r="BK135">
        <v>0</v>
      </c>
      <c r="BL135" s="2" t="s">
        <v>43</v>
      </c>
      <c r="BM135">
        <v>1700000</v>
      </c>
      <c r="BN135">
        <v>0</v>
      </c>
      <c r="BO135" s="2" t="s">
        <v>43</v>
      </c>
      <c r="BP135">
        <v>69000000</v>
      </c>
      <c r="BQ135">
        <v>9906633</v>
      </c>
      <c r="BR135" t="str">
        <f>IFERROR(BQ135*100/BP135,0)</f>
        <v>0</v>
      </c>
    </row>
    <row r="136" spans="1:86">
      <c r="A136" s="3"/>
      <c r="B136" s="3"/>
      <c r="C136" s="3" t="s">
        <v>289</v>
      </c>
      <c r="D136">
        <v>80900000</v>
      </c>
      <c r="F136">
        <v>19386</v>
      </c>
      <c r="I136">
        <v>0</v>
      </c>
      <c r="L136">
        <v>0</v>
      </c>
      <c r="O136">
        <v>0</v>
      </c>
      <c r="R136">
        <v>3255003</v>
      </c>
      <c r="U136">
        <v>0</v>
      </c>
      <c r="X136">
        <v>0</v>
      </c>
      <c r="AA136">
        <v>170359</v>
      </c>
      <c r="AD136">
        <v>0</v>
      </c>
      <c r="AJ136">
        <v>49805</v>
      </c>
      <c r="AM136">
        <v>3742596</v>
      </c>
      <c r="AS136">
        <v>250599</v>
      </c>
      <c r="AV136">
        <v>1284978</v>
      </c>
      <c r="AY136">
        <v>3711995</v>
      </c>
      <c r="BE136">
        <v>0</v>
      </c>
      <c r="BH136">
        <v>0</v>
      </c>
      <c r="BK136">
        <v>0</v>
      </c>
      <c r="BN136">
        <v>2360000</v>
      </c>
      <c r="BP136">
        <v>80900000</v>
      </c>
      <c r="BQ136">
        <v>14844721</v>
      </c>
      <c r="BR136" t="str">
        <f>IFERROR(BQ136*100/BP136,0)</f>
        <v>0</v>
      </c>
    </row>
    <row r="137" spans="1:86">
      <c r="A137" s="3"/>
      <c r="B137" s="3"/>
      <c r="C137" s="3" t="s">
        <v>330</v>
      </c>
      <c r="D137" s="3">
        <v>149900000</v>
      </c>
      <c r="E137" s="3">
        <v>142857</v>
      </c>
      <c r="F137" s="3">
        <v>145126</v>
      </c>
      <c r="G137" s="5" t="s">
        <v>331</v>
      </c>
      <c r="H137" s="3">
        <v>95238</v>
      </c>
      <c r="I137" s="3">
        <v>0</v>
      </c>
      <c r="J137" s="5" t="s">
        <v>43</v>
      </c>
      <c r="K137" s="3">
        <v>29592261</v>
      </c>
      <c r="L137" s="3">
        <v>4560593</v>
      </c>
      <c r="M137" s="5" t="s">
        <v>60</v>
      </c>
      <c r="N137" s="3">
        <v>946428</v>
      </c>
      <c r="O137" s="3">
        <v>214161</v>
      </c>
      <c r="P137" s="5" t="s">
        <v>103</v>
      </c>
      <c r="Q137" s="3">
        <v>13104166</v>
      </c>
      <c r="R137" s="3">
        <v>5679098</v>
      </c>
      <c r="S137" s="5" t="s">
        <v>155</v>
      </c>
      <c r="T137" s="3">
        <v>535714</v>
      </c>
      <c r="U137" s="3">
        <v>106142</v>
      </c>
      <c r="V137" s="5" t="s">
        <v>50</v>
      </c>
      <c r="W137" s="3">
        <v>2600000</v>
      </c>
      <c r="X137" s="3">
        <v>248514</v>
      </c>
      <c r="Y137" s="5" t="s">
        <v>82</v>
      </c>
      <c r="Z137" s="3">
        <v>1700000</v>
      </c>
      <c r="AA137" s="3">
        <v>349454</v>
      </c>
      <c r="AB137" s="5" t="s">
        <v>80</v>
      </c>
      <c r="AC137" s="3">
        <v>1400000</v>
      </c>
      <c r="AD137" s="3">
        <v>0</v>
      </c>
      <c r="AE137" s="5" t="s">
        <v>43</v>
      </c>
      <c r="AF137" s="3"/>
      <c r="AG137" s="3"/>
      <c r="AH137" s="3"/>
      <c r="AI137" s="3">
        <v>0</v>
      </c>
      <c r="AJ137" s="3">
        <v>589303</v>
      </c>
      <c r="AK137" s="5" t="s">
        <v>43</v>
      </c>
      <c r="AL137" s="3">
        <v>12900000</v>
      </c>
      <c r="AM137" s="3">
        <v>3742596</v>
      </c>
      <c r="AN137" s="5" t="s">
        <v>99</v>
      </c>
      <c r="AO137" s="3"/>
      <c r="AP137" s="3"/>
      <c r="AQ137" s="3"/>
      <c r="AR137" s="3">
        <v>7000000</v>
      </c>
      <c r="AS137" s="3">
        <v>723599</v>
      </c>
      <c r="AT137" s="5" t="s">
        <v>82</v>
      </c>
      <c r="AU137" s="3">
        <v>2800000</v>
      </c>
      <c r="AV137" s="3">
        <v>443780</v>
      </c>
      <c r="AW137" s="5" t="s">
        <v>66</v>
      </c>
      <c r="AX137" s="3">
        <v>0</v>
      </c>
      <c r="AY137" s="3">
        <v>4304010</v>
      </c>
      <c r="AZ137" s="5" t="s">
        <v>43</v>
      </c>
      <c r="BA137" s="3"/>
      <c r="BB137" s="3"/>
      <c r="BC137" s="3"/>
      <c r="BD137" s="3">
        <v>0</v>
      </c>
      <c r="BE137" s="3">
        <v>0</v>
      </c>
      <c r="BF137" s="5" t="s">
        <v>43</v>
      </c>
      <c r="BG137" s="3">
        <v>0</v>
      </c>
      <c r="BH137" s="3">
        <v>0</v>
      </c>
      <c r="BI137" s="5" t="s">
        <v>43</v>
      </c>
      <c r="BJ137" s="3">
        <v>0</v>
      </c>
      <c r="BK137" s="3">
        <v>0</v>
      </c>
      <c r="BL137" s="5" t="s">
        <v>43</v>
      </c>
      <c r="BM137" s="3">
        <v>1700000</v>
      </c>
      <c r="BN137" s="3">
        <v>2360000</v>
      </c>
      <c r="BO137" s="5" t="s">
        <v>332</v>
      </c>
      <c r="BP137" s="3">
        <v>149900000</v>
      </c>
      <c r="BQ137" s="3" t="str">
        <f>BQ136+BQ135</f>
        <v>0</v>
      </c>
      <c r="BR137" s="3" t="str">
        <f>IFERROR(BQ137*100/BP137,0)</f>
        <v>0</v>
      </c>
      <c r="BU137">
        <v>652296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D137">
        <v>0</v>
      </c>
      <c r="CE137">
        <v>0</v>
      </c>
      <c r="CF137" t="str">
        <f>BQ137-BP137</f>
        <v>0</v>
      </c>
      <c r="CG137" t="str">
        <f>CE91-BW91+BZ91</f>
        <v>0</v>
      </c>
      <c r="CH137" t="str">
        <f>IFERROR(CE137*100/BP137,0)</f>
        <v>0</v>
      </c>
    </row>
    <row r="138" spans="1:86">
      <c r="A138" s="3"/>
    </row>
    <row r="139" spans="1:86">
      <c r="A139" s="3"/>
      <c r="B139" s="5" t="s">
        <v>333</v>
      </c>
      <c r="C139" s="3" t="s">
        <v>288</v>
      </c>
      <c r="D139">
        <v>140900000</v>
      </c>
      <c r="F139">
        <v>0</v>
      </c>
      <c r="G139" s="2" t="s">
        <v>43</v>
      </c>
      <c r="I139">
        <v>0</v>
      </c>
      <c r="J139" s="2" t="s">
        <v>43</v>
      </c>
      <c r="L139">
        <v>7128604</v>
      </c>
      <c r="M139" s="2" t="s">
        <v>53</v>
      </c>
      <c r="O139">
        <v>83846</v>
      </c>
      <c r="P139" s="2" t="s">
        <v>64</v>
      </c>
      <c r="R139">
        <v>21617036</v>
      </c>
      <c r="S139" s="2" t="s">
        <v>334</v>
      </c>
      <c r="U139">
        <v>134757</v>
      </c>
      <c r="V139" s="2" t="s">
        <v>53</v>
      </c>
      <c r="W139">
        <v>3100000</v>
      </c>
      <c r="X139">
        <v>754152</v>
      </c>
      <c r="Y139" s="2" t="s">
        <v>165</v>
      </c>
      <c r="Z139">
        <v>6000000</v>
      </c>
      <c r="AA139">
        <v>1548553</v>
      </c>
      <c r="AB139" s="2" t="s">
        <v>124</v>
      </c>
      <c r="AC139">
        <v>500000</v>
      </c>
      <c r="AD139">
        <v>106473</v>
      </c>
      <c r="AE139" s="2" t="s">
        <v>80</v>
      </c>
      <c r="AI139">
        <v>0</v>
      </c>
      <c r="AJ139">
        <v>1104815</v>
      </c>
      <c r="AK139" s="2" t="s">
        <v>43</v>
      </c>
      <c r="AL139">
        <v>14800000</v>
      </c>
      <c r="AM139">
        <v>760442</v>
      </c>
      <c r="AN139" s="2" t="s">
        <v>67</v>
      </c>
      <c r="AR139">
        <v>9800000</v>
      </c>
      <c r="AS139">
        <v>1655539</v>
      </c>
      <c r="AT139" s="2" t="s">
        <v>136</v>
      </c>
      <c r="AU139">
        <v>4000000</v>
      </c>
      <c r="AV139">
        <v>394754</v>
      </c>
      <c r="AW139" s="2" t="s">
        <v>82</v>
      </c>
      <c r="AX139">
        <v>0</v>
      </c>
      <c r="AY139">
        <v>16065600</v>
      </c>
      <c r="AZ139" s="2" t="s">
        <v>43</v>
      </c>
      <c r="BE139">
        <v>0</v>
      </c>
      <c r="BF139" s="2" t="s">
        <v>43</v>
      </c>
      <c r="BH139">
        <v>0</v>
      </c>
      <c r="BI139" s="2" t="s">
        <v>43</v>
      </c>
      <c r="BK139">
        <v>0</v>
      </c>
      <c r="BL139" s="2" t="s">
        <v>43</v>
      </c>
      <c r="BM139">
        <v>3800000</v>
      </c>
      <c r="BN139">
        <v>662301</v>
      </c>
      <c r="BO139" s="2" t="s">
        <v>136</v>
      </c>
      <c r="BP139">
        <v>140900000</v>
      </c>
      <c r="BQ139">
        <v>52016872</v>
      </c>
      <c r="BR139" t="str">
        <f>IFERROR(BQ139*100/BP139,0)</f>
        <v>0</v>
      </c>
    </row>
    <row r="140" spans="1:86">
      <c r="A140" s="3"/>
      <c r="B140" s="3"/>
      <c r="C140" s="3" t="s">
        <v>289</v>
      </c>
      <c r="D140">
        <v>67600000</v>
      </c>
      <c r="F140">
        <v>0</v>
      </c>
      <c r="I140">
        <v>0</v>
      </c>
      <c r="L140">
        <v>0</v>
      </c>
      <c r="O140">
        <v>0</v>
      </c>
      <c r="R140">
        <v>3285573</v>
      </c>
      <c r="U140">
        <v>0</v>
      </c>
      <c r="X140">
        <v>0</v>
      </c>
      <c r="AA140">
        <v>0</v>
      </c>
      <c r="AD140">
        <v>0</v>
      </c>
      <c r="AJ140">
        <v>0</v>
      </c>
      <c r="AM140">
        <v>0</v>
      </c>
      <c r="AS140">
        <v>0</v>
      </c>
      <c r="AV140">
        <v>2509075</v>
      </c>
      <c r="AY140">
        <v>0</v>
      </c>
      <c r="BE140">
        <v>0</v>
      </c>
      <c r="BH140">
        <v>0</v>
      </c>
      <c r="BK140">
        <v>0</v>
      </c>
      <c r="BN140">
        <v>0</v>
      </c>
      <c r="BP140">
        <v>67600000</v>
      </c>
      <c r="BQ140">
        <v>5794648</v>
      </c>
      <c r="BR140" t="str">
        <f>IFERROR(BQ140*100/BP140,0)</f>
        <v>0</v>
      </c>
    </row>
    <row r="141" spans="1:86">
      <c r="A141" s="3"/>
      <c r="B141" s="3"/>
      <c r="C141" s="3" t="s">
        <v>335</v>
      </c>
      <c r="D141" s="3">
        <v>208500000</v>
      </c>
      <c r="E141" s="3">
        <v>314285</v>
      </c>
      <c r="F141" s="3">
        <v>0</v>
      </c>
      <c r="G141" s="5" t="s">
        <v>43</v>
      </c>
      <c r="H141" s="3">
        <v>209523</v>
      </c>
      <c r="I141" s="3">
        <v>0</v>
      </c>
      <c r="J141" s="5" t="s">
        <v>43</v>
      </c>
      <c r="K141" s="3">
        <v>65102976</v>
      </c>
      <c r="L141" s="3">
        <v>7128604</v>
      </c>
      <c r="M141" s="5" t="s">
        <v>53</v>
      </c>
      <c r="N141" s="3">
        <v>2082142</v>
      </c>
      <c r="O141" s="3">
        <v>83846</v>
      </c>
      <c r="P141" s="5" t="s">
        <v>64</v>
      </c>
      <c r="Q141" s="3">
        <v>28829166</v>
      </c>
      <c r="R141" s="3">
        <v>24902609</v>
      </c>
      <c r="S141" s="5" t="s">
        <v>336</v>
      </c>
      <c r="T141" s="3">
        <v>1178571</v>
      </c>
      <c r="U141" s="3">
        <v>134757</v>
      </c>
      <c r="V141" s="5" t="s">
        <v>53</v>
      </c>
      <c r="W141" s="3">
        <v>3100000</v>
      </c>
      <c r="X141" s="3">
        <v>754152</v>
      </c>
      <c r="Y141" s="5" t="s">
        <v>165</v>
      </c>
      <c r="Z141" s="3">
        <v>6000000</v>
      </c>
      <c r="AA141" s="3">
        <v>1548553</v>
      </c>
      <c r="AB141" s="5" t="s">
        <v>124</v>
      </c>
      <c r="AC141" s="3">
        <v>500000</v>
      </c>
      <c r="AD141" s="3">
        <v>106473</v>
      </c>
      <c r="AE141" s="5" t="s">
        <v>80</v>
      </c>
      <c r="AF141" s="3"/>
      <c r="AG141" s="3"/>
      <c r="AH141" s="3"/>
      <c r="AI141" s="3">
        <v>0</v>
      </c>
      <c r="AJ141" s="3">
        <v>1104815</v>
      </c>
      <c r="AK141" s="5" t="s">
        <v>43</v>
      </c>
      <c r="AL141" s="3">
        <v>14800000</v>
      </c>
      <c r="AM141" s="3">
        <v>760442</v>
      </c>
      <c r="AN141" s="5" t="s">
        <v>67</v>
      </c>
      <c r="AO141" s="3"/>
      <c r="AP141" s="3"/>
      <c r="AQ141" s="3"/>
      <c r="AR141" s="3">
        <v>9800000</v>
      </c>
      <c r="AS141" s="3">
        <v>1655539</v>
      </c>
      <c r="AT141" s="5" t="s">
        <v>136</v>
      </c>
      <c r="AU141" s="3">
        <v>4000000</v>
      </c>
      <c r="AV141" s="3">
        <v>394754</v>
      </c>
      <c r="AW141" s="5" t="s">
        <v>82</v>
      </c>
      <c r="AX141" s="3">
        <v>0</v>
      </c>
      <c r="AY141" s="3">
        <v>16065600</v>
      </c>
      <c r="AZ141" s="5" t="s">
        <v>43</v>
      </c>
      <c r="BA141" s="3"/>
      <c r="BB141" s="3"/>
      <c r="BC141" s="3"/>
      <c r="BD141" s="3">
        <v>0</v>
      </c>
      <c r="BE141" s="3">
        <v>0</v>
      </c>
      <c r="BF141" s="5" t="s">
        <v>43</v>
      </c>
      <c r="BG141" s="3">
        <v>0</v>
      </c>
      <c r="BH141" s="3">
        <v>0</v>
      </c>
      <c r="BI141" s="5" t="s">
        <v>43</v>
      </c>
      <c r="BJ141" s="3">
        <v>0</v>
      </c>
      <c r="BK141" s="3">
        <v>0</v>
      </c>
      <c r="BL141" s="5" t="s">
        <v>43</v>
      </c>
      <c r="BM141" s="3">
        <v>3800000</v>
      </c>
      <c r="BN141" s="3">
        <v>662301</v>
      </c>
      <c r="BO141" s="5" t="s">
        <v>136</v>
      </c>
      <c r="BP141" s="3">
        <v>208500000</v>
      </c>
      <c r="BQ141" s="3" t="str">
        <f>BQ140+BQ139</f>
        <v>0</v>
      </c>
      <c r="BR141" s="3" t="str">
        <f>IFERROR(BQ141*100/BP141,0)</f>
        <v>0</v>
      </c>
      <c r="BU141">
        <v>8969066</v>
      </c>
      <c r="BV141">
        <v>8747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D141">
        <v>0</v>
      </c>
      <c r="CE141">
        <v>0</v>
      </c>
      <c r="CF141" t="str">
        <f>BQ141-BP141</f>
        <v>0</v>
      </c>
      <c r="CG141" t="str">
        <f>CE91-BW91+BZ91</f>
        <v>0</v>
      </c>
      <c r="CH141" t="str">
        <f>IFERROR(CE141*100/BP141,0)</f>
        <v>0</v>
      </c>
    </row>
    <row r="142" spans="1:86">
      <c r="A142" s="3"/>
    </row>
    <row r="143" spans="1:86">
      <c r="A143" s="3"/>
      <c r="B143" s="5" t="s">
        <v>337</v>
      </c>
      <c r="C143" s="3" t="s">
        <v>288</v>
      </c>
      <c r="D143">
        <v>78200000</v>
      </c>
      <c r="F143">
        <v>19387</v>
      </c>
      <c r="G143" s="2" t="s">
        <v>79</v>
      </c>
      <c r="I143">
        <v>0</v>
      </c>
      <c r="J143" s="2" t="s">
        <v>43</v>
      </c>
      <c r="L143">
        <v>5470477</v>
      </c>
      <c r="M143" s="2" t="s">
        <v>66</v>
      </c>
      <c r="O143">
        <v>0</v>
      </c>
      <c r="P143" s="2" t="s">
        <v>43</v>
      </c>
      <c r="R143">
        <v>3897113</v>
      </c>
      <c r="S143" s="2" t="s">
        <v>124</v>
      </c>
      <c r="U143">
        <v>0</v>
      </c>
      <c r="V143" s="2" t="s">
        <v>43</v>
      </c>
      <c r="W143">
        <v>2900000</v>
      </c>
      <c r="X143">
        <v>488944</v>
      </c>
      <c r="Y143" s="2" t="s">
        <v>136</v>
      </c>
      <c r="Z143">
        <v>3000000</v>
      </c>
      <c r="AA143">
        <v>325341</v>
      </c>
      <c r="AB143" s="2" t="s">
        <v>53</v>
      </c>
      <c r="AC143">
        <v>1400000</v>
      </c>
      <c r="AD143">
        <v>0</v>
      </c>
      <c r="AE143" s="2" t="s">
        <v>43</v>
      </c>
      <c r="AI143">
        <v>0</v>
      </c>
      <c r="AJ143">
        <v>33093</v>
      </c>
      <c r="AK143" s="2" t="s">
        <v>43</v>
      </c>
      <c r="AL143">
        <v>5200000</v>
      </c>
      <c r="AM143">
        <v>16147</v>
      </c>
      <c r="AN143" s="2" t="s">
        <v>43</v>
      </c>
      <c r="AR143">
        <v>16400000</v>
      </c>
      <c r="AS143">
        <v>356458</v>
      </c>
      <c r="AT143" s="2" t="s">
        <v>111</v>
      </c>
      <c r="AU143">
        <v>4500000</v>
      </c>
      <c r="AV143">
        <v>345669</v>
      </c>
      <c r="AW143" s="2" t="s">
        <v>71</v>
      </c>
      <c r="AX143">
        <v>0</v>
      </c>
      <c r="AY143">
        <v>3712404</v>
      </c>
      <c r="AZ143" s="2" t="s">
        <v>43</v>
      </c>
      <c r="BE143">
        <v>0</v>
      </c>
      <c r="BF143" s="2" t="s">
        <v>43</v>
      </c>
      <c r="BH143">
        <v>0</v>
      </c>
      <c r="BI143" s="2" t="s">
        <v>43</v>
      </c>
      <c r="BK143">
        <v>0</v>
      </c>
      <c r="BL143" s="2" t="s">
        <v>43</v>
      </c>
      <c r="BM143">
        <v>3900000</v>
      </c>
      <c r="BN143">
        <v>1677921</v>
      </c>
      <c r="BO143" s="2" t="s">
        <v>155</v>
      </c>
      <c r="BP143">
        <v>78200000</v>
      </c>
      <c r="BQ143">
        <v>16342954</v>
      </c>
      <c r="BR143" t="str">
        <f>IFERROR(BQ143*100/BP143,0)</f>
        <v>0</v>
      </c>
    </row>
    <row r="144" spans="1:86">
      <c r="A144" s="3"/>
      <c r="B144" s="3"/>
      <c r="C144" s="3" t="s">
        <v>289</v>
      </c>
      <c r="D144">
        <v>87800000</v>
      </c>
      <c r="F144">
        <v>0</v>
      </c>
      <c r="I144">
        <v>16000</v>
      </c>
      <c r="L144">
        <v>0</v>
      </c>
      <c r="O144">
        <v>0</v>
      </c>
      <c r="R144">
        <v>17143828</v>
      </c>
      <c r="U144">
        <v>0</v>
      </c>
      <c r="X144">
        <v>683856</v>
      </c>
      <c r="AA144">
        <v>51846</v>
      </c>
      <c r="AD144">
        <v>292369</v>
      </c>
      <c r="AJ144">
        <v>0</v>
      </c>
      <c r="AM144">
        <v>1930953</v>
      </c>
      <c r="AS144">
        <v>1985956</v>
      </c>
      <c r="AV144">
        <v>444047</v>
      </c>
      <c r="AY144">
        <v>23289946</v>
      </c>
      <c r="BE144">
        <v>0</v>
      </c>
      <c r="BH144">
        <v>0</v>
      </c>
      <c r="BK144">
        <v>128111</v>
      </c>
      <c r="BN144">
        <v>0</v>
      </c>
      <c r="BP144">
        <v>87800000</v>
      </c>
      <c r="BQ144">
        <v>45966912</v>
      </c>
      <c r="BR144" t="str">
        <f>IFERROR(BQ144*100/BP144,0)</f>
        <v>0</v>
      </c>
    </row>
    <row r="145" spans="1:86">
      <c r="A145" s="3"/>
      <c r="B145" s="3"/>
      <c r="C145" s="3" t="s">
        <v>338</v>
      </c>
      <c r="D145" s="3">
        <v>166000000</v>
      </c>
      <c r="E145" s="3">
        <v>161904</v>
      </c>
      <c r="F145" s="3">
        <v>19387</v>
      </c>
      <c r="G145" s="5" t="s">
        <v>79</v>
      </c>
      <c r="H145" s="3">
        <v>107936</v>
      </c>
      <c r="I145" s="3">
        <v>16000</v>
      </c>
      <c r="J145" s="5" t="s">
        <v>60</v>
      </c>
      <c r="K145" s="3">
        <v>33537896</v>
      </c>
      <c r="L145" s="3">
        <v>5470477</v>
      </c>
      <c r="M145" s="5" t="s">
        <v>66</v>
      </c>
      <c r="N145" s="3">
        <v>1072619</v>
      </c>
      <c r="O145" s="3">
        <v>0</v>
      </c>
      <c r="P145" s="5" t="s">
        <v>43</v>
      </c>
      <c r="Q145" s="3">
        <v>14851388</v>
      </c>
      <c r="R145" s="3">
        <v>21040941</v>
      </c>
      <c r="S145" s="5" t="s">
        <v>339</v>
      </c>
      <c r="T145" s="3">
        <v>607142</v>
      </c>
      <c r="U145" s="3">
        <v>0</v>
      </c>
      <c r="V145" s="5" t="s">
        <v>43</v>
      </c>
      <c r="W145" s="3">
        <v>2900000</v>
      </c>
      <c r="X145" s="3">
        <v>1172800</v>
      </c>
      <c r="Y145" s="5" t="s">
        <v>128</v>
      </c>
      <c r="Z145" s="3">
        <v>3000000</v>
      </c>
      <c r="AA145" s="3">
        <v>377187</v>
      </c>
      <c r="AB145" s="5" t="s">
        <v>116</v>
      </c>
      <c r="AC145" s="3">
        <v>1400000</v>
      </c>
      <c r="AD145" s="3">
        <v>292369</v>
      </c>
      <c r="AE145" s="5" t="s">
        <v>80</v>
      </c>
      <c r="AF145" s="3"/>
      <c r="AG145" s="3"/>
      <c r="AH145" s="3"/>
      <c r="AI145" s="3">
        <v>0</v>
      </c>
      <c r="AJ145" s="3">
        <v>33093</v>
      </c>
      <c r="AK145" s="5" t="s">
        <v>43</v>
      </c>
      <c r="AL145" s="3">
        <v>5200000</v>
      </c>
      <c r="AM145" s="3">
        <v>1947100</v>
      </c>
      <c r="AN145" s="5" t="s">
        <v>94</v>
      </c>
      <c r="AO145" s="3"/>
      <c r="AP145" s="3"/>
      <c r="AQ145" s="3"/>
      <c r="AR145" s="3">
        <v>16400000</v>
      </c>
      <c r="AS145" s="3">
        <v>2342414</v>
      </c>
      <c r="AT145" s="5" t="s">
        <v>65</v>
      </c>
      <c r="AU145" s="3">
        <v>4500000</v>
      </c>
      <c r="AV145" s="3">
        <v>345669</v>
      </c>
      <c r="AW145" s="5" t="s">
        <v>71</v>
      </c>
      <c r="AX145" s="3">
        <v>0</v>
      </c>
      <c r="AY145" s="3">
        <v>27002350</v>
      </c>
      <c r="AZ145" s="5" t="s">
        <v>43</v>
      </c>
      <c r="BA145" s="3"/>
      <c r="BB145" s="3"/>
      <c r="BC145" s="3"/>
      <c r="BD145" s="3">
        <v>0</v>
      </c>
      <c r="BE145" s="3">
        <v>0</v>
      </c>
      <c r="BF145" s="5" t="s">
        <v>43</v>
      </c>
      <c r="BG145" s="3">
        <v>0</v>
      </c>
      <c r="BH145" s="3">
        <v>0</v>
      </c>
      <c r="BI145" s="5" t="s">
        <v>43</v>
      </c>
      <c r="BJ145" s="3">
        <v>0</v>
      </c>
      <c r="BK145" s="3">
        <v>128111</v>
      </c>
      <c r="BL145" s="5" t="s">
        <v>43</v>
      </c>
      <c r="BM145" s="3">
        <v>3900000</v>
      </c>
      <c r="BN145" s="3">
        <v>1677921</v>
      </c>
      <c r="BO145" s="5" t="s">
        <v>155</v>
      </c>
      <c r="BP145" s="3">
        <v>166000000</v>
      </c>
      <c r="BQ145" s="3" t="str">
        <f>BQ144+BQ143</f>
        <v>0</v>
      </c>
      <c r="BR145" s="3" t="str">
        <f>IFERROR(BQ145*100/BP145,0)</f>
        <v>0</v>
      </c>
      <c r="BU145">
        <v>3696326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D145">
        <v>0</v>
      </c>
      <c r="CE145">
        <v>0</v>
      </c>
      <c r="CF145" t="str">
        <f>BQ145-BP145</f>
        <v>0</v>
      </c>
      <c r="CG145" t="str">
        <f>CE91-BW91+BZ91</f>
        <v>0</v>
      </c>
      <c r="CH145" t="str">
        <f>IFERROR(CE145*100/BP145,0)</f>
        <v>0</v>
      </c>
    </row>
    <row r="146" spans="1:86">
      <c r="A146" s="3"/>
    </row>
    <row r="147" spans="1:86">
      <c r="A147" s="3"/>
      <c r="B147" s="5" t="s">
        <v>340</v>
      </c>
      <c r="C147" s="3" t="s">
        <v>288</v>
      </c>
      <c r="D147">
        <v>52800000</v>
      </c>
      <c r="F147">
        <v>0</v>
      </c>
      <c r="G147" s="2" t="s">
        <v>43</v>
      </c>
      <c r="I147">
        <v>0</v>
      </c>
      <c r="J147" s="2" t="s">
        <v>43</v>
      </c>
      <c r="L147">
        <v>7786156</v>
      </c>
      <c r="M147" s="2" t="s">
        <v>61</v>
      </c>
      <c r="O147">
        <v>725137</v>
      </c>
      <c r="P147" s="2" t="s">
        <v>341</v>
      </c>
      <c r="R147">
        <v>3363578</v>
      </c>
      <c r="S147" s="2" t="s">
        <v>57</v>
      </c>
      <c r="U147">
        <v>175205</v>
      </c>
      <c r="V147" s="2" t="s">
        <v>108</v>
      </c>
      <c r="W147">
        <v>600000</v>
      </c>
      <c r="X147">
        <v>388117</v>
      </c>
      <c r="Y147" s="2" t="s">
        <v>342</v>
      </c>
      <c r="Z147">
        <v>900000</v>
      </c>
      <c r="AA147">
        <v>247063</v>
      </c>
      <c r="AB147" s="2" t="s">
        <v>135</v>
      </c>
      <c r="AC147">
        <v>600000</v>
      </c>
      <c r="AD147">
        <v>169895</v>
      </c>
      <c r="AE147" s="2" t="s">
        <v>76</v>
      </c>
      <c r="AI147">
        <v>0</v>
      </c>
      <c r="AJ147">
        <v>252499</v>
      </c>
      <c r="AK147" s="2" t="s">
        <v>43</v>
      </c>
      <c r="AL147">
        <v>7000000</v>
      </c>
      <c r="AM147">
        <v>1919330</v>
      </c>
      <c r="AN147" s="2" t="s">
        <v>135</v>
      </c>
      <c r="AR147">
        <v>3200000</v>
      </c>
      <c r="AS147">
        <v>0</v>
      </c>
      <c r="AT147" s="2" t="s">
        <v>43</v>
      </c>
      <c r="AU147">
        <v>2700000</v>
      </c>
      <c r="AV147">
        <v>325583</v>
      </c>
      <c r="AW147" s="2" t="s">
        <v>79</v>
      </c>
      <c r="AX147">
        <v>0</v>
      </c>
      <c r="AY147">
        <v>3510906</v>
      </c>
      <c r="AZ147" s="2" t="s">
        <v>43</v>
      </c>
      <c r="BE147">
        <v>0</v>
      </c>
      <c r="BF147" s="2" t="s">
        <v>43</v>
      </c>
      <c r="BH147">
        <v>0</v>
      </c>
      <c r="BI147" s="2" t="s">
        <v>43</v>
      </c>
      <c r="BK147">
        <v>0</v>
      </c>
      <c r="BL147" s="2" t="s">
        <v>43</v>
      </c>
      <c r="BM147">
        <v>1800000</v>
      </c>
      <c r="BN147">
        <v>241902</v>
      </c>
      <c r="BO147" s="2" t="s">
        <v>116</v>
      </c>
      <c r="BP147">
        <v>52800000</v>
      </c>
      <c r="BQ147">
        <v>19105371</v>
      </c>
      <c r="BR147" t="str">
        <f>IFERROR(BQ147*100/BP147,0)</f>
        <v>0</v>
      </c>
    </row>
    <row r="148" spans="1:86">
      <c r="A148" s="3"/>
      <c r="B148" s="3"/>
      <c r="C148" s="3" t="s">
        <v>289</v>
      </c>
      <c r="D148">
        <v>36900000</v>
      </c>
      <c r="F148">
        <v>0</v>
      </c>
      <c r="I148">
        <v>0</v>
      </c>
      <c r="L148">
        <v>0</v>
      </c>
      <c r="O148">
        <v>0</v>
      </c>
      <c r="R148">
        <v>0</v>
      </c>
      <c r="U148">
        <v>0</v>
      </c>
      <c r="X148">
        <v>0</v>
      </c>
      <c r="AA148">
        <v>0</v>
      </c>
      <c r="AD148">
        <v>0</v>
      </c>
      <c r="AJ148">
        <v>0</v>
      </c>
      <c r="AM148">
        <v>0</v>
      </c>
      <c r="AS148">
        <v>0</v>
      </c>
      <c r="AV148">
        <v>0</v>
      </c>
      <c r="AY148">
        <v>0</v>
      </c>
      <c r="BE148">
        <v>0</v>
      </c>
      <c r="BH148">
        <v>0</v>
      </c>
      <c r="BK148">
        <v>0</v>
      </c>
      <c r="BN148">
        <v>0</v>
      </c>
      <c r="BP148">
        <v>36900000</v>
      </c>
      <c r="BQ148">
        <v>0</v>
      </c>
      <c r="BR148" t="str">
        <f>IFERROR(BQ148*100/BP148,0)</f>
        <v>0</v>
      </c>
    </row>
    <row r="149" spans="1:86">
      <c r="A149" s="3"/>
      <c r="B149" s="3"/>
      <c r="C149" s="3" t="s">
        <v>343</v>
      </c>
      <c r="D149" s="3">
        <v>89700000</v>
      </c>
      <c r="E149" s="3">
        <v>114285</v>
      </c>
      <c r="F149" s="3">
        <v>0</v>
      </c>
      <c r="G149" s="5" t="s">
        <v>43</v>
      </c>
      <c r="H149" s="3">
        <v>76190</v>
      </c>
      <c r="I149" s="3">
        <v>0</v>
      </c>
      <c r="J149" s="5" t="s">
        <v>43</v>
      </c>
      <c r="K149" s="3">
        <v>23673809</v>
      </c>
      <c r="L149" s="3">
        <v>7786156</v>
      </c>
      <c r="M149" s="5" t="s">
        <v>61</v>
      </c>
      <c r="N149" s="3">
        <v>757142</v>
      </c>
      <c r="O149" s="3">
        <v>725137</v>
      </c>
      <c r="P149" s="5" t="s">
        <v>341</v>
      </c>
      <c r="Q149" s="3">
        <v>10483333</v>
      </c>
      <c r="R149" s="3">
        <v>3363578</v>
      </c>
      <c r="S149" s="5" t="s">
        <v>57</v>
      </c>
      <c r="T149" s="3">
        <v>428571</v>
      </c>
      <c r="U149" s="3">
        <v>175205</v>
      </c>
      <c r="V149" s="5" t="s">
        <v>108</v>
      </c>
      <c r="W149" s="3">
        <v>600000</v>
      </c>
      <c r="X149" s="3">
        <v>388117</v>
      </c>
      <c r="Y149" s="5" t="s">
        <v>342</v>
      </c>
      <c r="Z149" s="3">
        <v>900000</v>
      </c>
      <c r="AA149" s="3">
        <v>247063</v>
      </c>
      <c r="AB149" s="5" t="s">
        <v>135</v>
      </c>
      <c r="AC149" s="3">
        <v>600000</v>
      </c>
      <c r="AD149" s="3">
        <v>169895</v>
      </c>
      <c r="AE149" s="5" t="s">
        <v>76</v>
      </c>
      <c r="AF149" s="3"/>
      <c r="AG149" s="3"/>
      <c r="AH149" s="3"/>
      <c r="AI149" s="3">
        <v>0</v>
      </c>
      <c r="AJ149" s="3">
        <v>252499</v>
      </c>
      <c r="AK149" s="5" t="s">
        <v>43</v>
      </c>
      <c r="AL149" s="3">
        <v>7000000</v>
      </c>
      <c r="AM149" s="3">
        <v>1919330</v>
      </c>
      <c r="AN149" s="5" t="s">
        <v>135</v>
      </c>
      <c r="AO149" s="3"/>
      <c r="AP149" s="3"/>
      <c r="AQ149" s="3"/>
      <c r="AR149" s="3">
        <v>3200000</v>
      </c>
      <c r="AS149" s="3">
        <v>0</v>
      </c>
      <c r="AT149" s="5" t="s">
        <v>43</v>
      </c>
      <c r="AU149" s="3">
        <v>2700000</v>
      </c>
      <c r="AV149" s="3">
        <v>325583</v>
      </c>
      <c r="AW149" s="5" t="s">
        <v>79</v>
      </c>
      <c r="AX149" s="3">
        <v>0</v>
      </c>
      <c r="AY149" s="3">
        <v>3510906</v>
      </c>
      <c r="AZ149" s="5" t="s">
        <v>43</v>
      </c>
      <c r="BA149" s="3"/>
      <c r="BB149" s="3"/>
      <c r="BC149" s="3"/>
      <c r="BD149" s="3">
        <v>0</v>
      </c>
      <c r="BE149" s="3">
        <v>0</v>
      </c>
      <c r="BF149" s="5" t="s">
        <v>43</v>
      </c>
      <c r="BG149" s="3">
        <v>0</v>
      </c>
      <c r="BH149" s="3">
        <v>0</v>
      </c>
      <c r="BI149" s="5" t="s">
        <v>43</v>
      </c>
      <c r="BJ149" s="3">
        <v>0</v>
      </c>
      <c r="BK149" s="3">
        <v>0</v>
      </c>
      <c r="BL149" s="5" t="s">
        <v>43</v>
      </c>
      <c r="BM149" s="3">
        <v>1800000</v>
      </c>
      <c r="BN149" s="3">
        <v>241902</v>
      </c>
      <c r="BO149" s="5" t="s">
        <v>116</v>
      </c>
      <c r="BP149" s="3">
        <v>89700000</v>
      </c>
      <c r="BQ149" s="3" t="str">
        <f>BQ148+BQ147</f>
        <v>0</v>
      </c>
      <c r="BR149" s="3" t="str">
        <f>IFERROR(BQ149*100/BP149,0)</f>
        <v>0</v>
      </c>
      <c r="BU149">
        <v>1641322</v>
      </c>
      <c r="BV149">
        <v>428855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D149">
        <v>0</v>
      </c>
      <c r="CE149">
        <v>0</v>
      </c>
      <c r="CF149" t="str">
        <f>BQ149-BP149</f>
        <v>0</v>
      </c>
      <c r="CG149" t="str">
        <f>CE91-BW91+BZ91</f>
        <v>0</v>
      </c>
      <c r="CH149" t="str">
        <f>IFERROR(CE149*100/BP149,0)</f>
        <v>0</v>
      </c>
    </row>
    <row r="150" spans="1:86">
      <c r="A150" s="3"/>
    </row>
    <row r="151" spans="1:86">
      <c r="A151" s="3"/>
      <c r="B151" s="5" t="s">
        <v>344</v>
      </c>
      <c r="C151" s="3" t="s">
        <v>288</v>
      </c>
      <c r="D151">
        <v>46800000</v>
      </c>
      <c r="F151">
        <v>0</v>
      </c>
      <c r="G151" s="2" t="s">
        <v>43</v>
      </c>
      <c r="I151">
        <v>48258</v>
      </c>
      <c r="J151" s="2" t="s">
        <v>216</v>
      </c>
      <c r="L151">
        <v>3158214</v>
      </c>
      <c r="M151" s="2" t="s">
        <v>136</v>
      </c>
      <c r="O151">
        <v>86292</v>
      </c>
      <c r="P151" s="2" t="s">
        <v>65</v>
      </c>
      <c r="R151">
        <v>3164886</v>
      </c>
      <c r="S151" s="2" t="s">
        <v>192</v>
      </c>
      <c r="U151">
        <v>97559</v>
      </c>
      <c r="V151" s="2" t="s">
        <v>99</v>
      </c>
      <c r="W151">
        <v>1000000</v>
      </c>
      <c r="X151">
        <v>165950</v>
      </c>
      <c r="Y151" s="2" t="s">
        <v>136</v>
      </c>
      <c r="Z151">
        <v>1500000</v>
      </c>
      <c r="AA151">
        <v>434114</v>
      </c>
      <c r="AB151" s="2" t="s">
        <v>99</v>
      </c>
      <c r="AC151">
        <v>600000</v>
      </c>
      <c r="AD151">
        <v>0</v>
      </c>
      <c r="AE151" s="2" t="s">
        <v>43</v>
      </c>
      <c r="AI151">
        <v>0</v>
      </c>
      <c r="AJ151">
        <v>180217</v>
      </c>
      <c r="AK151" s="2" t="s">
        <v>43</v>
      </c>
      <c r="AL151">
        <v>1400000</v>
      </c>
      <c r="AM151">
        <v>105478</v>
      </c>
      <c r="AN151" s="2" t="s">
        <v>71</v>
      </c>
      <c r="AR151">
        <v>9400000</v>
      </c>
      <c r="AS151">
        <v>48999</v>
      </c>
      <c r="AT151" s="2" t="s">
        <v>59</v>
      </c>
      <c r="AU151">
        <v>2900000</v>
      </c>
      <c r="AV151">
        <v>130611</v>
      </c>
      <c r="AW151" s="2" t="s">
        <v>67</v>
      </c>
      <c r="AX151">
        <v>0</v>
      </c>
      <c r="AY151">
        <v>2309312</v>
      </c>
      <c r="AZ151" s="2" t="s">
        <v>43</v>
      </c>
      <c r="BE151">
        <v>0</v>
      </c>
      <c r="BF151" s="2" t="s">
        <v>43</v>
      </c>
      <c r="BH151">
        <v>0</v>
      </c>
      <c r="BI151" s="2" t="s">
        <v>43</v>
      </c>
      <c r="BK151">
        <v>0</v>
      </c>
      <c r="BL151" s="2" t="s">
        <v>43</v>
      </c>
      <c r="BM151">
        <v>1400000</v>
      </c>
      <c r="BN151">
        <v>13500</v>
      </c>
      <c r="BO151" s="2" t="s">
        <v>59</v>
      </c>
      <c r="BP151">
        <v>46800000</v>
      </c>
      <c r="BQ151">
        <v>9943390</v>
      </c>
      <c r="BR151" t="str">
        <f>IFERROR(BQ151*100/BP151,0)</f>
        <v>0</v>
      </c>
    </row>
    <row r="152" spans="1:86">
      <c r="A152" s="3"/>
      <c r="B152" s="3"/>
      <c r="C152" s="3" t="s">
        <v>289</v>
      </c>
      <c r="D152">
        <v>35000000</v>
      </c>
      <c r="F152">
        <v>0</v>
      </c>
      <c r="I152">
        <v>0</v>
      </c>
      <c r="L152">
        <v>0</v>
      </c>
      <c r="O152">
        <v>0</v>
      </c>
      <c r="R152">
        <v>2990919</v>
      </c>
      <c r="U152">
        <v>0</v>
      </c>
      <c r="X152">
        <v>0</v>
      </c>
      <c r="AA152">
        <v>0</v>
      </c>
      <c r="AD152">
        <v>0</v>
      </c>
      <c r="AJ152">
        <v>0</v>
      </c>
      <c r="AM152">
        <v>0</v>
      </c>
      <c r="AS152">
        <v>55990</v>
      </c>
      <c r="AV152">
        <v>61365</v>
      </c>
      <c r="AY152">
        <v>418300</v>
      </c>
      <c r="BE152">
        <v>0</v>
      </c>
      <c r="BH152">
        <v>0</v>
      </c>
      <c r="BK152">
        <v>0</v>
      </c>
      <c r="BN152">
        <v>0</v>
      </c>
      <c r="BP152">
        <v>35000000</v>
      </c>
      <c r="BQ152">
        <v>3526574</v>
      </c>
      <c r="BR152" t="str">
        <f>IFERROR(BQ152*100/BP152,0)</f>
        <v>0</v>
      </c>
    </row>
    <row r="153" spans="1:86">
      <c r="A153" s="3"/>
      <c r="B153" s="3"/>
      <c r="C153" s="3" t="s">
        <v>345</v>
      </c>
      <c r="D153" s="3">
        <v>81800000</v>
      </c>
      <c r="E153" s="3">
        <v>90476</v>
      </c>
      <c r="F153" s="3">
        <v>0</v>
      </c>
      <c r="G153" s="5" t="s">
        <v>43</v>
      </c>
      <c r="H153" s="3">
        <v>60317</v>
      </c>
      <c r="I153" s="3">
        <v>48258</v>
      </c>
      <c r="J153" s="5" t="s">
        <v>216</v>
      </c>
      <c r="K153" s="3">
        <v>18741765</v>
      </c>
      <c r="L153" s="3">
        <v>3158214</v>
      </c>
      <c r="M153" s="5" t="s">
        <v>136</v>
      </c>
      <c r="N153" s="3">
        <v>599404</v>
      </c>
      <c r="O153" s="3">
        <v>86292</v>
      </c>
      <c r="P153" s="5" t="s">
        <v>65</v>
      </c>
      <c r="Q153" s="3">
        <v>8299305</v>
      </c>
      <c r="R153" s="3">
        <v>6155805</v>
      </c>
      <c r="S153" s="5" t="s">
        <v>346</v>
      </c>
      <c r="T153" s="3">
        <v>339285</v>
      </c>
      <c r="U153" s="3">
        <v>97559</v>
      </c>
      <c r="V153" s="5" t="s">
        <v>99</v>
      </c>
      <c r="W153" s="3">
        <v>1000000</v>
      </c>
      <c r="X153" s="3">
        <v>165950</v>
      </c>
      <c r="Y153" s="5" t="s">
        <v>136</v>
      </c>
      <c r="Z153" s="3">
        <v>1500000</v>
      </c>
      <c r="AA153" s="3">
        <v>434114</v>
      </c>
      <c r="AB153" s="5" t="s">
        <v>99</v>
      </c>
      <c r="AC153" s="3">
        <v>600000</v>
      </c>
      <c r="AD153" s="3">
        <v>0</v>
      </c>
      <c r="AE153" s="5" t="s">
        <v>43</v>
      </c>
      <c r="AF153" s="3"/>
      <c r="AG153" s="3"/>
      <c r="AH153" s="3"/>
      <c r="AI153" s="3">
        <v>0</v>
      </c>
      <c r="AJ153" s="3">
        <v>180217</v>
      </c>
      <c r="AK153" s="5" t="s">
        <v>43</v>
      </c>
      <c r="AL153" s="3">
        <v>1400000</v>
      </c>
      <c r="AM153" s="3">
        <v>105478</v>
      </c>
      <c r="AN153" s="5" t="s">
        <v>71</v>
      </c>
      <c r="AO153" s="3"/>
      <c r="AP153" s="3"/>
      <c r="AQ153" s="3"/>
      <c r="AR153" s="3">
        <v>9400000</v>
      </c>
      <c r="AS153" s="3">
        <v>104989</v>
      </c>
      <c r="AT153" s="5" t="s">
        <v>59</v>
      </c>
      <c r="AU153" s="3">
        <v>2900000</v>
      </c>
      <c r="AV153" s="3">
        <v>130611</v>
      </c>
      <c r="AW153" s="5" t="s">
        <v>67</v>
      </c>
      <c r="AX153" s="3">
        <v>0</v>
      </c>
      <c r="AY153" s="3">
        <v>2727612</v>
      </c>
      <c r="AZ153" s="5" t="s">
        <v>43</v>
      </c>
      <c r="BA153" s="3"/>
      <c r="BB153" s="3"/>
      <c r="BC153" s="3"/>
      <c r="BD153" s="3">
        <v>0</v>
      </c>
      <c r="BE153" s="3">
        <v>0</v>
      </c>
      <c r="BF153" s="5" t="s">
        <v>43</v>
      </c>
      <c r="BG153" s="3">
        <v>0</v>
      </c>
      <c r="BH153" s="3">
        <v>0</v>
      </c>
      <c r="BI153" s="5" t="s">
        <v>43</v>
      </c>
      <c r="BJ153" s="3">
        <v>0</v>
      </c>
      <c r="BK153" s="3">
        <v>0</v>
      </c>
      <c r="BL153" s="5" t="s">
        <v>43</v>
      </c>
      <c r="BM153" s="3">
        <v>1400000</v>
      </c>
      <c r="BN153" s="3">
        <v>13500</v>
      </c>
      <c r="BO153" s="5" t="s">
        <v>59</v>
      </c>
      <c r="BP153" s="3">
        <v>81800000</v>
      </c>
      <c r="BQ153" s="3" t="str">
        <f>BQ152+BQ151</f>
        <v>0</v>
      </c>
      <c r="BR153" s="3" t="str">
        <f>IFERROR(BQ153*100/BP153,0)</f>
        <v>0</v>
      </c>
      <c r="BU153">
        <v>1887083</v>
      </c>
      <c r="BV153">
        <v>285048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D153">
        <v>0</v>
      </c>
      <c r="CE153">
        <v>0</v>
      </c>
      <c r="CF153" t="str">
        <f>BQ153-BP153</f>
        <v>0</v>
      </c>
      <c r="CG153" t="str">
        <f>CE91-BW91+BZ91</f>
        <v>0</v>
      </c>
      <c r="CH153" t="str">
        <f>IFERROR(CE153*100/BP153,0)</f>
        <v>0</v>
      </c>
    </row>
    <row r="154" spans="1:86">
      <c r="A154" s="3"/>
    </row>
    <row r="155" spans="1:86">
      <c r="A155" s="3"/>
      <c r="B155" s="5" t="s">
        <v>347</v>
      </c>
      <c r="C155" s="3" t="s">
        <v>288</v>
      </c>
      <c r="D155">
        <v>33300000</v>
      </c>
      <c r="F155">
        <v>0</v>
      </c>
      <c r="G155" s="2" t="s">
        <v>43</v>
      </c>
      <c r="I155">
        <v>0</v>
      </c>
      <c r="J155" s="2" t="s">
        <v>43</v>
      </c>
      <c r="L155">
        <v>6435331</v>
      </c>
      <c r="M155" s="2" t="s">
        <v>151</v>
      </c>
      <c r="O155">
        <v>170263</v>
      </c>
      <c r="P155" s="2" t="s">
        <v>87</v>
      </c>
      <c r="R155">
        <v>1200187</v>
      </c>
      <c r="S155" s="2" t="s">
        <v>120</v>
      </c>
      <c r="U155">
        <v>0</v>
      </c>
      <c r="V155" s="2" t="s">
        <v>43</v>
      </c>
      <c r="W155">
        <v>300000</v>
      </c>
      <c r="X155">
        <v>130033</v>
      </c>
      <c r="Y155" s="2" t="s">
        <v>155</v>
      </c>
      <c r="Z155">
        <v>300000</v>
      </c>
      <c r="AA155">
        <v>48082</v>
      </c>
      <c r="AB155" s="2" t="s">
        <v>66</v>
      </c>
      <c r="AC155">
        <v>200000</v>
      </c>
      <c r="AD155">
        <v>0</v>
      </c>
      <c r="AE155" s="2" t="s">
        <v>43</v>
      </c>
      <c r="AI155">
        <v>0</v>
      </c>
      <c r="AJ155">
        <v>207143</v>
      </c>
      <c r="AK155" s="2" t="s">
        <v>43</v>
      </c>
      <c r="AL155">
        <v>400000</v>
      </c>
      <c r="AM155">
        <v>133393</v>
      </c>
      <c r="AN155" s="2" t="s">
        <v>61</v>
      </c>
      <c r="AR155">
        <v>300000</v>
      </c>
      <c r="AS155">
        <v>13400</v>
      </c>
      <c r="AT155" s="2" t="s">
        <v>64</v>
      </c>
      <c r="AU155">
        <v>1700000</v>
      </c>
      <c r="AV155">
        <v>284239</v>
      </c>
      <c r="AW155" s="2" t="s">
        <v>136</v>
      </c>
      <c r="AX155">
        <v>0</v>
      </c>
      <c r="AY155">
        <v>430921</v>
      </c>
      <c r="AZ155" s="2" t="s">
        <v>43</v>
      </c>
      <c r="BE155">
        <v>0</v>
      </c>
      <c r="BF155" s="2" t="s">
        <v>43</v>
      </c>
      <c r="BH155">
        <v>0</v>
      </c>
      <c r="BI155" s="2" t="s">
        <v>43</v>
      </c>
      <c r="BK155">
        <v>0</v>
      </c>
      <c r="BL155" s="2" t="s">
        <v>43</v>
      </c>
      <c r="BM155">
        <v>200000</v>
      </c>
      <c r="BN155">
        <v>0</v>
      </c>
      <c r="BO155" s="2" t="s">
        <v>43</v>
      </c>
      <c r="BP155">
        <v>33300000</v>
      </c>
      <c r="BQ155">
        <v>9052992</v>
      </c>
      <c r="BR155" t="str">
        <f>IFERROR(BQ155*100/BP155,0)</f>
        <v>0</v>
      </c>
    </row>
    <row r="156" spans="1:86">
      <c r="A156" s="3"/>
      <c r="B156" s="3"/>
      <c r="C156" s="3" t="s">
        <v>289</v>
      </c>
      <c r="D156">
        <v>0</v>
      </c>
      <c r="F156">
        <v>0</v>
      </c>
      <c r="I156">
        <v>0</v>
      </c>
      <c r="L156">
        <v>0</v>
      </c>
      <c r="O156">
        <v>0</v>
      </c>
      <c r="R156">
        <v>0</v>
      </c>
      <c r="U156">
        <v>0</v>
      </c>
      <c r="X156">
        <v>0</v>
      </c>
      <c r="AA156">
        <v>0</v>
      </c>
      <c r="AD156">
        <v>0</v>
      </c>
      <c r="AJ156">
        <v>0</v>
      </c>
      <c r="AM156">
        <v>0</v>
      </c>
      <c r="AS156">
        <v>0</v>
      </c>
      <c r="AV156">
        <v>0</v>
      </c>
      <c r="AY156">
        <v>0</v>
      </c>
      <c r="BE156">
        <v>0</v>
      </c>
      <c r="BH156">
        <v>0</v>
      </c>
      <c r="BK156">
        <v>0</v>
      </c>
      <c r="BN156">
        <v>0</v>
      </c>
      <c r="BP156">
        <v>0</v>
      </c>
      <c r="BQ156">
        <v>0</v>
      </c>
      <c r="BR156" t="str">
        <f>IFERROR(BQ156*100/BP156,0)</f>
        <v>0</v>
      </c>
    </row>
    <row r="157" spans="1:86">
      <c r="A157" s="3"/>
      <c r="B157" s="3"/>
      <c r="C157" s="3" t="s">
        <v>348</v>
      </c>
      <c r="D157" s="3">
        <v>33300000</v>
      </c>
      <c r="E157" s="3">
        <v>73809</v>
      </c>
      <c r="F157" s="3">
        <v>0</v>
      </c>
      <c r="G157" s="5" t="s">
        <v>43</v>
      </c>
      <c r="H157" s="3">
        <v>49206</v>
      </c>
      <c r="I157" s="3">
        <v>0</v>
      </c>
      <c r="J157" s="5" t="s">
        <v>43</v>
      </c>
      <c r="K157" s="3">
        <v>15289335</v>
      </c>
      <c r="L157" s="3">
        <v>6435331</v>
      </c>
      <c r="M157" s="5" t="s">
        <v>151</v>
      </c>
      <c r="N157" s="3">
        <v>488988</v>
      </c>
      <c r="O157" s="3">
        <v>170263</v>
      </c>
      <c r="P157" s="5" t="s">
        <v>87</v>
      </c>
      <c r="Q157" s="3">
        <v>6770486</v>
      </c>
      <c r="R157" s="3">
        <v>1200187</v>
      </c>
      <c r="S157" s="5" t="s">
        <v>120</v>
      </c>
      <c r="T157" s="3">
        <v>276785</v>
      </c>
      <c r="U157" s="3">
        <v>0</v>
      </c>
      <c r="V157" s="5" t="s">
        <v>43</v>
      </c>
      <c r="W157" s="3">
        <v>300000</v>
      </c>
      <c r="X157" s="3">
        <v>130033</v>
      </c>
      <c r="Y157" s="5" t="s">
        <v>155</v>
      </c>
      <c r="Z157" s="3">
        <v>300000</v>
      </c>
      <c r="AA157" s="3">
        <v>48082</v>
      </c>
      <c r="AB157" s="5" t="s">
        <v>66</v>
      </c>
      <c r="AC157" s="3">
        <v>200000</v>
      </c>
      <c r="AD157" s="3">
        <v>0</v>
      </c>
      <c r="AE157" s="5" t="s">
        <v>43</v>
      </c>
      <c r="AF157" s="3"/>
      <c r="AG157" s="3"/>
      <c r="AH157" s="3"/>
      <c r="AI157" s="3">
        <v>0</v>
      </c>
      <c r="AJ157" s="3">
        <v>207143</v>
      </c>
      <c r="AK157" s="5" t="s">
        <v>43</v>
      </c>
      <c r="AL157" s="3">
        <v>400000</v>
      </c>
      <c r="AM157" s="3">
        <v>133393</v>
      </c>
      <c r="AN157" s="5" t="s">
        <v>61</v>
      </c>
      <c r="AO157" s="3"/>
      <c r="AP157" s="3"/>
      <c r="AQ157" s="3"/>
      <c r="AR157" s="3">
        <v>300000</v>
      </c>
      <c r="AS157" s="3">
        <v>13400</v>
      </c>
      <c r="AT157" s="5" t="s">
        <v>64</v>
      </c>
      <c r="AU157" s="3">
        <v>1700000</v>
      </c>
      <c r="AV157" s="3">
        <v>284239</v>
      </c>
      <c r="AW157" s="5" t="s">
        <v>136</v>
      </c>
      <c r="AX157" s="3">
        <v>0</v>
      </c>
      <c r="AY157" s="3">
        <v>430921</v>
      </c>
      <c r="AZ157" s="5" t="s">
        <v>43</v>
      </c>
      <c r="BA157" s="3"/>
      <c r="BB157" s="3"/>
      <c r="BC157" s="3"/>
      <c r="BD157" s="3">
        <v>0</v>
      </c>
      <c r="BE157" s="3">
        <v>0</v>
      </c>
      <c r="BF157" s="5" t="s">
        <v>43</v>
      </c>
      <c r="BG157" s="3">
        <v>0</v>
      </c>
      <c r="BH157" s="3">
        <v>0</v>
      </c>
      <c r="BI157" s="5" t="s">
        <v>43</v>
      </c>
      <c r="BJ157" s="3">
        <v>0</v>
      </c>
      <c r="BK157" s="3">
        <v>0</v>
      </c>
      <c r="BL157" s="5" t="s">
        <v>43</v>
      </c>
      <c r="BM157" s="3">
        <v>200000</v>
      </c>
      <c r="BN157" s="3">
        <v>0</v>
      </c>
      <c r="BO157" s="5" t="s">
        <v>43</v>
      </c>
      <c r="BP157" s="3">
        <v>33300000</v>
      </c>
      <c r="BQ157" s="3" t="str">
        <f>BQ156+BQ155</f>
        <v>0</v>
      </c>
      <c r="BR157" s="3" t="str">
        <f>IFERROR(BQ157*100/BP157,0)</f>
        <v>0</v>
      </c>
      <c r="BU157">
        <v>330275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D157">
        <v>0</v>
      </c>
      <c r="CE157">
        <v>0</v>
      </c>
      <c r="CF157" t="str">
        <f>BQ157-BP157</f>
        <v>0</v>
      </c>
      <c r="CG157" t="str">
        <f>CE91-BW91+BZ91</f>
        <v>0</v>
      </c>
      <c r="CH157" t="str">
        <f>IFERROR(CE157*100/BP157,0)</f>
        <v>0</v>
      </c>
    </row>
    <row r="158" spans="1:86">
      <c r="A158" s="3"/>
    </row>
    <row r="159" spans="1:86">
      <c r="A159" s="3"/>
      <c r="B159" s="5" t="s">
        <v>349</v>
      </c>
      <c r="C159" s="3" t="s">
        <v>288</v>
      </c>
      <c r="D159">
        <v>32800000</v>
      </c>
      <c r="F159">
        <v>0</v>
      </c>
      <c r="G159" s="2" t="s">
        <v>43</v>
      </c>
      <c r="I159">
        <v>0</v>
      </c>
      <c r="J159" s="2" t="s">
        <v>43</v>
      </c>
      <c r="L159">
        <v>5399163</v>
      </c>
      <c r="M159" s="2" t="s">
        <v>87</v>
      </c>
      <c r="O159">
        <v>25976</v>
      </c>
      <c r="P159" s="2" t="s">
        <v>67</v>
      </c>
      <c r="R159">
        <v>2791928</v>
      </c>
      <c r="S159" s="2" t="s">
        <v>108</v>
      </c>
      <c r="U159">
        <v>130211</v>
      </c>
      <c r="V159" s="2" t="s">
        <v>177</v>
      </c>
      <c r="W159">
        <v>300000</v>
      </c>
      <c r="X159">
        <v>62270</v>
      </c>
      <c r="Y159" s="2" t="s">
        <v>80</v>
      </c>
      <c r="Z159">
        <v>300000</v>
      </c>
      <c r="AA159">
        <v>108254</v>
      </c>
      <c r="AB159" s="2" t="s">
        <v>157</v>
      </c>
      <c r="AC159">
        <v>200000</v>
      </c>
      <c r="AD159">
        <v>0</v>
      </c>
      <c r="AE159" s="2" t="s">
        <v>43</v>
      </c>
      <c r="AI159">
        <v>0</v>
      </c>
      <c r="AJ159">
        <v>64129</v>
      </c>
      <c r="AK159" s="2" t="s">
        <v>43</v>
      </c>
      <c r="AL159">
        <v>400000</v>
      </c>
      <c r="AM159">
        <v>0</v>
      </c>
      <c r="AN159" s="2" t="s">
        <v>43</v>
      </c>
      <c r="AR159">
        <v>300000</v>
      </c>
      <c r="AS159">
        <v>329806</v>
      </c>
      <c r="AT159" s="2" t="s">
        <v>350</v>
      </c>
      <c r="AU159">
        <v>1200000</v>
      </c>
      <c r="AV159">
        <v>259133</v>
      </c>
      <c r="AW159" s="2" t="s">
        <v>102</v>
      </c>
      <c r="AX159">
        <v>0</v>
      </c>
      <c r="AY159">
        <v>467606</v>
      </c>
      <c r="AZ159" s="2" t="s">
        <v>43</v>
      </c>
      <c r="BE159">
        <v>0</v>
      </c>
      <c r="BF159" s="2" t="s">
        <v>43</v>
      </c>
      <c r="BH159">
        <v>0</v>
      </c>
      <c r="BI159" s="2" t="s">
        <v>43</v>
      </c>
      <c r="BK159">
        <v>0</v>
      </c>
      <c r="BL159" s="2" t="s">
        <v>43</v>
      </c>
      <c r="BM159">
        <v>200000</v>
      </c>
      <c r="BN159">
        <v>40500</v>
      </c>
      <c r="BO159" s="2" t="s">
        <v>50</v>
      </c>
      <c r="BP159">
        <v>32800000</v>
      </c>
      <c r="BQ159">
        <v>9678976</v>
      </c>
      <c r="BR159" t="str">
        <f>IFERROR(BQ159*100/BP159,0)</f>
        <v>0</v>
      </c>
    </row>
    <row r="160" spans="1:86">
      <c r="A160" s="3"/>
      <c r="B160" s="3"/>
      <c r="C160" s="3" t="s">
        <v>289</v>
      </c>
      <c r="D160">
        <v>0</v>
      </c>
      <c r="F160">
        <v>0</v>
      </c>
      <c r="I160">
        <v>0</v>
      </c>
      <c r="L160">
        <v>0</v>
      </c>
      <c r="O160">
        <v>0</v>
      </c>
      <c r="R160">
        <v>0</v>
      </c>
      <c r="U160">
        <v>0</v>
      </c>
      <c r="X160">
        <v>0</v>
      </c>
      <c r="AA160">
        <v>0</v>
      </c>
      <c r="AD160">
        <v>0</v>
      </c>
      <c r="AJ160">
        <v>0</v>
      </c>
      <c r="AM160">
        <v>0</v>
      </c>
      <c r="AS160">
        <v>0</v>
      </c>
      <c r="AV160">
        <v>0</v>
      </c>
      <c r="AY160">
        <v>0</v>
      </c>
      <c r="BE160">
        <v>0</v>
      </c>
      <c r="BH160">
        <v>0</v>
      </c>
      <c r="BK160">
        <v>0</v>
      </c>
      <c r="BN160">
        <v>0</v>
      </c>
      <c r="BP160">
        <v>0</v>
      </c>
      <c r="BQ160">
        <v>0</v>
      </c>
      <c r="BR160" t="str">
        <f>IFERROR(BQ160*100/BP160,0)</f>
        <v>0</v>
      </c>
    </row>
    <row r="161" spans="1:86">
      <c r="A161" s="3"/>
      <c r="B161" s="3"/>
      <c r="C161" s="3" t="s">
        <v>351</v>
      </c>
      <c r="D161" s="3">
        <v>32800000</v>
      </c>
      <c r="E161" s="3">
        <v>73809</v>
      </c>
      <c r="F161" s="3">
        <v>0</v>
      </c>
      <c r="G161" s="5" t="s">
        <v>43</v>
      </c>
      <c r="H161" s="3">
        <v>49206</v>
      </c>
      <c r="I161" s="3">
        <v>0</v>
      </c>
      <c r="J161" s="5" t="s">
        <v>43</v>
      </c>
      <c r="K161" s="3">
        <v>15289335</v>
      </c>
      <c r="L161" s="3">
        <v>5399163</v>
      </c>
      <c r="M161" s="5" t="s">
        <v>87</v>
      </c>
      <c r="N161" s="3">
        <v>488988</v>
      </c>
      <c r="O161" s="3">
        <v>25976</v>
      </c>
      <c r="P161" s="5" t="s">
        <v>67</v>
      </c>
      <c r="Q161" s="3">
        <v>6770486</v>
      </c>
      <c r="R161" s="3">
        <v>2791928</v>
      </c>
      <c r="S161" s="5" t="s">
        <v>108</v>
      </c>
      <c r="T161" s="3">
        <v>276785</v>
      </c>
      <c r="U161" s="3">
        <v>130211</v>
      </c>
      <c r="V161" s="5" t="s">
        <v>177</v>
      </c>
      <c r="W161" s="3">
        <v>300000</v>
      </c>
      <c r="X161" s="3">
        <v>62270</v>
      </c>
      <c r="Y161" s="5" t="s">
        <v>80</v>
      </c>
      <c r="Z161" s="3">
        <v>300000</v>
      </c>
      <c r="AA161" s="3">
        <v>108254</v>
      </c>
      <c r="AB161" s="5" t="s">
        <v>157</v>
      </c>
      <c r="AC161" s="3">
        <v>200000</v>
      </c>
      <c r="AD161" s="3">
        <v>0</v>
      </c>
      <c r="AE161" s="5" t="s">
        <v>43</v>
      </c>
      <c r="AF161" s="3"/>
      <c r="AG161" s="3"/>
      <c r="AH161" s="3"/>
      <c r="AI161" s="3">
        <v>0</v>
      </c>
      <c r="AJ161" s="3">
        <v>64129</v>
      </c>
      <c r="AK161" s="5" t="s">
        <v>43</v>
      </c>
      <c r="AL161" s="3">
        <v>400000</v>
      </c>
      <c r="AM161" s="3">
        <v>0</v>
      </c>
      <c r="AN161" s="5" t="s">
        <v>43</v>
      </c>
      <c r="AO161" s="3"/>
      <c r="AP161" s="3"/>
      <c r="AQ161" s="3"/>
      <c r="AR161" s="3">
        <v>300000</v>
      </c>
      <c r="AS161" s="3">
        <v>329806</v>
      </c>
      <c r="AT161" s="5" t="s">
        <v>350</v>
      </c>
      <c r="AU161" s="3">
        <v>1200000</v>
      </c>
      <c r="AV161" s="3">
        <v>259133</v>
      </c>
      <c r="AW161" s="5" t="s">
        <v>102</v>
      </c>
      <c r="AX161" s="3">
        <v>0</v>
      </c>
      <c r="AY161" s="3">
        <v>467606</v>
      </c>
      <c r="AZ161" s="5" t="s">
        <v>43</v>
      </c>
      <c r="BA161" s="3"/>
      <c r="BB161" s="3"/>
      <c r="BC161" s="3"/>
      <c r="BD161" s="3">
        <v>0</v>
      </c>
      <c r="BE161" s="3">
        <v>0</v>
      </c>
      <c r="BF161" s="5" t="s">
        <v>43</v>
      </c>
      <c r="BG161" s="3">
        <v>0</v>
      </c>
      <c r="BH161" s="3">
        <v>0</v>
      </c>
      <c r="BI161" s="5" t="s">
        <v>43</v>
      </c>
      <c r="BJ161" s="3">
        <v>0</v>
      </c>
      <c r="BK161" s="3">
        <v>0</v>
      </c>
      <c r="BL161" s="5" t="s">
        <v>43</v>
      </c>
      <c r="BM161" s="3">
        <v>200000</v>
      </c>
      <c r="BN161" s="3">
        <v>40500</v>
      </c>
      <c r="BO161" s="5" t="s">
        <v>50</v>
      </c>
      <c r="BP161" s="3">
        <v>32800000</v>
      </c>
      <c r="BQ161" s="3" t="str">
        <f>BQ160+BQ159</f>
        <v>0</v>
      </c>
      <c r="BR161" s="3" t="str">
        <f>IFERROR(BQ161*100/BP161,0)</f>
        <v>0</v>
      </c>
      <c r="BU161">
        <v>447043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D161">
        <v>0</v>
      </c>
      <c r="CE161">
        <v>0</v>
      </c>
      <c r="CF161" t="str">
        <f>BQ161-BP161</f>
        <v>0</v>
      </c>
      <c r="CG161" t="str">
        <f>CE91-BW91+BZ91</f>
        <v>0</v>
      </c>
      <c r="CH161" t="str">
        <f>IFERROR(CE161*100/BP161,0)</f>
        <v>0</v>
      </c>
    </row>
    <row r="162" spans="1:86">
      <c r="A162" s="3"/>
    </row>
    <row r="163" spans="1:86">
      <c r="A163" s="3"/>
      <c r="B163" s="5" t="s">
        <v>352</v>
      </c>
      <c r="C163" s="3" t="s">
        <v>288</v>
      </c>
      <c r="D163">
        <v>33500000</v>
      </c>
      <c r="F163">
        <v>0</v>
      </c>
      <c r="G163" s="2" t="s">
        <v>43</v>
      </c>
      <c r="I163">
        <v>0</v>
      </c>
      <c r="J163" s="2" t="s">
        <v>43</v>
      </c>
      <c r="L163">
        <v>5765950</v>
      </c>
      <c r="M163" s="2" t="s">
        <v>87</v>
      </c>
      <c r="O163">
        <v>255172</v>
      </c>
      <c r="P163" s="2" t="s">
        <v>114</v>
      </c>
      <c r="R163">
        <v>625835</v>
      </c>
      <c r="S163" s="2" t="s">
        <v>74</v>
      </c>
      <c r="U163">
        <v>155771</v>
      </c>
      <c r="V163" s="2" t="s">
        <v>353</v>
      </c>
      <c r="W163">
        <v>300000</v>
      </c>
      <c r="X163">
        <v>0</v>
      </c>
      <c r="Y163" s="2" t="s">
        <v>43</v>
      </c>
      <c r="Z163">
        <v>300000</v>
      </c>
      <c r="AA163">
        <v>0</v>
      </c>
      <c r="AB163" s="2" t="s">
        <v>43</v>
      </c>
      <c r="AC163">
        <v>200000</v>
      </c>
      <c r="AD163">
        <v>0</v>
      </c>
      <c r="AE163" s="2" t="s">
        <v>43</v>
      </c>
      <c r="AI163">
        <v>0</v>
      </c>
      <c r="AJ163">
        <v>150765</v>
      </c>
      <c r="AK163" s="2" t="s">
        <v>43</v>
      </c>
      <c r="AL163">
        <v>400000</v>
      </c>
      <c r="AM163">
        <v>37609</v>
      </c>
      <c r="AN163" s="2" t="s">
        <v>74</v>
      </c>
      <c r="AR163">
        <v>400000</v>
      </c>
      <c r="AS163">
        <v>143550</v>
      </c>
      <c r="AT163" s="2" t="s">
        <v>157</v>
      </c>
      <c r="AU163">
        <v>1800000</v>
      </c>
      <c r="AV163">
        <v>105242</v>
      </c>
      <c r="AW163" s="2" t="s">
        <v>88</v>
      </c>
      <c r="AX163">
        <v>0</v>
      </c>
      <c r="AY163">
        <v>80319</v>
      </c>
      <c r="AZ163" s="2" t="s">
        <v>43</v>
      </c>
      <c r="BE163">
        <v>0</v>
      </c>
      <c r="BF163" s="2" t="s">
        <v>43</v>
      </c>
      <c r="BH163">
        <v>0</v>
      </c>
      <c r="BI163" s="2" t="s">
        <v>43</v>
      </c>
      <c r="BK163">
        <v>0</v>
      </c>
      <c r="BL163" s="2" t="s">
        <v>43</v>
      </c>
      <c r="BM163">
        <v>300000</v>
      </c>
      <c r="BN163">
        <v>0</v>
      </c>
      <c r="BO163" s="2" t="s">
        <v>43</v>
      </c>
      <c r="BP163">
        <v>33500000</v>
      </c>
      <c r="BQ163">
        <v>7320213</v>
      </c>
      <c r="BR163" t="str">
        <f>IFERROR(BQ163*100/BP163,0)</f>
        <v>0</v>
      </c>
    </row>
    <row r="164" spans="1:86">
      <c r="A164" s="3"/>
      <c r="B164" s="3"/>
      <c r="C164" s="3" t="s">
        <v>289</v>
      </c>
      <c r="D164">
        <v>0</v>
      </c>
      <c r="F164">
        <v>0</v>
      </c>
      <c r="I164">
        <v>0</v>
      </c>
      <c r="L164">
        <v>0</v>
      </c>
      <c r="O164">
        <v>0</v>
      </c>
      <c r="R164">
        <v>0</v>
      </c>
      <c r="U164">
        <v>0</v>
      </c>
      <c r="X164">
        <v>0</v>
      </c>
      <c r="AA164">
        <v>0</v>
      </c>
      <c r="AD164">
        <v>0</v>
      </c>
      <c r="AJ164">
        <v>0</v>
      </c>
      <c r="AM164">
        <v>0</v>
      </c>
      <c r="AS164">
        <v>0</v>
      </c>
      <c r="AV164">
        <v>0</v>
      </c>
      <c r="AY164">
        <v>0</v>
      </c>
      <c r="BE164">
        <v>0</v>
      </c>
      <c r="BH164">
        <v>0</v>
      </c>
      <c r="BK164">
        <v>0</v>
      </c>
      <c r="BN164">
        <v>0</v>
      </c>
      <c r="BP164">
        <v>0</v>
      </c>
      <c r="BQ164">
        <v>0</v>
      </c>
      <c r="BR164" t="str">
        <f>IFERROR(BQ164*100/BP164,0)</f>
        <v>0</v>
      </c>
    </row>
    <row r="165" spans="1:86">
      <c r="A165" s="3"/>
      <c r="B165" s="3"/>
      <c r="C165" s="3" t="s">
        <v>354</v>
      </c>
      <c r="D165" s="3">
        <v>33500000</v>
      </c>
      <c r="E165" s="3">
        <v>78571</v>
      </c>
      <c r="F165" s="3">
        <v>0</v>
      </c>
      <c r="G165" s="5" t="s">
        <v>43</v>
      </c>
      <c r="H165" s="3">
        <v>52380</v>
      </c>
      <c r="I165" s="3">
        <v>0</v>
      </c>
      <c r="J165" s="5" t="s">
        <v>43</v>
      </c>
      <c r="K165" s="3">
        <v>16275744</v>
      </c>
      <c r="L165" s="3">
        <v>5765950</v>
      </c>
      <c r="M165" s="5" t="s">
        <v>87</v>
      </c>
      <c r="N165" s="3">
        <v>520535</v>
      </c>
      <c r="O165" s="3">
        <v>255172</v>
      </c>
      <c r="P165" s="5" t="s">
        <v>114</v>
      </c>
      <c r="Q165" s="3">
        <v>7207291</v>
      </c>
      <c r="R165" s="3">
        <v>625835</v>
      </c>
      <c r="S165" s="5" t="s">
        <v>74</v>
      </c>
      <c r="T165" s="3">
        <v>294642</v>
      </c>
      <c r="U165" s="3">
        <v>155771</v>
      </c>
      <c r="V165" s="5" t="s">
        <v>353</v>
      </c>
      <c r="W165" s="3">
        <v>300000</v>
      </c>
      <c r="X165" s="3">
        <v>0</v>
      </c>
      <c r="Y165" s="5" t="s">
        <v>43</v>
      </c>
      <c r="Z165" s="3">
        <v>300000</v>
      </c>
      <c r="AA165" s="3">
        <v>0</v>
      </c>
      <c r="AB165" s="5" t="s">
        <v>43</v>
      </c>
      <c r="AC165" s="3">
        <v>200000</v>
      </c>
      <c r="AD165" s="3">
        <v>0</v>
      </c>
      <c r="AE165" s="5" t="s">
        <v>43</v>
      </c>
      <c r="AF165" s="3"/>
      <c r="AG165" s="3"/>
      <c r="AH165" s="3"/>
      <c r="AI165" s="3">
        <v>0</v>
      </c>
      <c r="AJ165" s="3">
        <v>150765</v>
      </c>
      <c r="AK165" s="5" t="s">
        <v>43</v>
      </c>
      <c r="AL165" s="3">
        <v>400000</v>
      </c>
      <c r="AM165" s="3">
        <v>37609</v>
      </c>
      <c r="AN165" s="5" t="s">
        <v>74</v>
      </c>
      <c r="AO165" s="3"/>
      <c r="AP165" s="3"/>
      <c r="AQ165" s="3"/>
      <c r="AR165" s="3">
        <v>400000</v>
      </c>
      <c r="AS165" s="3">
        <v>143550</v>
      </c>
      <c r="AT165" s="5" t="s">
        <v>157</v>
      </c>
      <c r="AU165" s="3">
        <v>1800000</v>
      </c>
      <c r="AV165" s="3">
        <v>105242</v>
      </c>
      <c r="AW165" s="5" t="s">
        <v>88</v>
      </c>
      <c r="AX165" s="3">
        <v>0</v>
      </c>
      <c r="AY165" s="3">
        <v>80319</v>
      </c>
      <c r="AZ165" s="5" t="s">
        <v>43</v>
      </c>
      <c r="BA165" s="3"/>
      <c r="BB165" s="3"/>
      <c r="BC165" s="3"/>
      <c r="BD165" s="3">
        <v>0</v>
      </c>
      <c r="BE165" s="3">
        <v>0</v>
      </c>
      <c r="BF165" s="5" t="s">
        <v>43</v>
      </c>
      <c r="BG165" s="3">
        <v>0</v>
      </c>
      <c r="BH165" s="3">
        <v>0</v>
      </c>
      <c r="BI165" s="5" t="s">
        <v>43</v>
      </c>
      <c r="BJ165" s="3">
        <v>0</v>
      </c>
      <c r="BK165" s="3">
        <v>0</v>
      </c>
      <c r="BL165" s="5" t="s">
        <v>43</v>
      </c>
      <c r="BM165" s="3">
        <v>300000</v>
      </c>
      <c r="BN165" s="3">
        <v>0</v>
      </c>
      <c r="BO165" s="5" t="s">
        <v>43</v>
      </c>
      <c r="BP165" s="3">
        <v>33500000</v>
      </c>
      <c r="BQ165" s="3" t="str">
        <f>BQ164+BQ163</f>
        <v>0</v>
      </c>
      <c r="BR165" s="3" t="str">
        <f>IFERROR(BQ165*100/BP165,0)</f>
        <v>0</v>
      </c>
      <c r="BU165">
        <v>570458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D165">
        <v>0</v>
      </c>
      <c r="CE165">
        <v>0</v>
      </c>
      <c r="CF165" t="str">
        <f>BQ165-BP165</f>
        <v>0</v>
      </c>
      <c r="CG165" t="str">
        <f>CE91-BW91+BZ91</f>
        <v>0</v>
      </c>
      <c r="CH165" t="str">
        <f>IFERROR(CE165*100/BP165,0)</f>
        <v>0</v>
      </c>
    </row>
    <row r="166" spans="1:86">
      <c r="A166" s="3"/>
    </row>
    <row r="167" spans="1:86">
      <c r="A167" s="3"/>
      <c r="B167" s="5" t="s">
        <v>355</v>
      </c>
      <c r="C167" s="3" t="s">
        <v>288</v>
      </c>
      <c r="D167">
        <v>34900000</v>
      </c>
      <c r="F167">
        <v>0</v>
      </c>
      <c r="G167" s="2" t="s">
        <v>43</v>
      </c>
      <c r="I167">
        <v>0</v>
      </c>
      <c r="J167" s="2" t="s">
        <v>43</v>
      </c>
      <c r="L167">
        <v>6623079</v>
      </c>
      <c r="M167" s="2" t="s">
        <v>151</v>
      </c>
      <c r="O167">
        <v>227010</v>
      </c>
      <c r="P167" s="2" t="s">
        <v>140</v>
      </c>
      <c r="R167">
        <v>1807811</v>
      </c>
      <c r="S167" s="2" t="s">
        <v>124</v>
      </c>
      <c r="U167">
        <v>5238</v>
      </c>
      <c r="V167" s="2" t="s">
        <v>111</v>
      </c>
      <c r="W167">
        <v>300000</v>
      </c>
      <c r="X167">
        <v>32635</v>
      </c>
      <c r="Y167" s="2" t="s">
        <v>53</v>
      </c>
      <c r="Z167">
        <v>300000</v>
      </c>
      <c r="AA167">
        <v>0</v>
      </c>
      <c r="AB167" s="2" t="s">
        <v>43</v>
      </c>
      <c r="AC167">
        <v>200000</v>
      </c>
      <c r="AD167">
        <v>31769</v>
      </c>
      <c r="AE167" s="2" t="s">
        <v>66</v>
      </c>
      <c r="AI167">
        <v>0</v>
      </c>
      <c r="AJ167">
        <v>182192</v>
      </c>
      <c r="AK167" s="2" t="s">
        <v>43</v>
      </c>
      <c r="AL167">
        <v>700000</v>
      </c>
      <c r="AM167">
        <v>211415</v>
      </c>
      <c r="AN167" s="2" t="s">
        <v>98</v>
      </c>
      <c r="AR167">
        <v>300000</v>
      </c>
      <c r="AS167">
        <v>23000</v>
      </c>
      <c r="AT167" s="2" t="s">
        <v>71</v>
      </c>
      <c r="AU167">
        <v>1300000</v>
      </c>
      <c r="AV167">
        <v>989475</v>
      </c>
      <c r="AW167" s="2" t="s">
        <v>356</v>
      </c>
      <c r="AX167">
        <v>0</v>
      </c>
      <c r="AY167">
        <v>337358</v>
      </c>
      <c r="AZ167" s="2" t="s">
        <v>43</v>
      </c>
      <c r="BE167">
        <v>0</v>
      </c>
      <c r="BF167" s="2" t="s">
        <v>43</v>
      </c>
      <c r="BH167">
        <v>0</v>
      </c>
      <c r="BI167" s="2" t="s">
        <v>43</v>
      </c>
      <c r="BK167">
        <v>0</v>
      </c>
      <c r="BL167" s="2" t="s">
        <v>43</v>
      </c>
      <c r="BM167">
        <v>300000</v>
      </c>
      <c r="BN167">
        <v>0</v>
      </c>
      <c r="BO167" s="2" t="s">
        <v>43</v>
      </c>
      <c r="BP167">
        <v>34900000</v>
      </c>
      <c r="BQ167">
        <v>10470982</v>
      </c>
      <c r="BR167" t="str">
        <f>IFERROR(BQ167*100/BP167,0)</f>
        <v>0</v>
      </c>
    </row>
    <row r="168" spans="1:86">
      <c r="A168" s="3"/>
      <c r="B168" s="3"/>
      <c r="C168" s="3" t="s">
        <v>289</v>
      </c>
      <c r="D168">
        <v>0</v>
      </c>
      <c r="F168">
        <v>0</v>
      </c>
      <c r="I168">
        <v>0</v>
      </c>
      <c r="L168">
        <v>0</v>
      </c>
      <c r="O168">
        <v>0</v>
      </c>
      <c r="R168">
        <v>0</v>
      </c>
      <c r="U168">
        <v>0</v>
      </c>
      <c r="X168">
        <v>0</v>
      </c>
      <c r="AA168">
        <v>0</v>
      </c>
      <c r="AD168">
        <v>0</v>
      </c>
      <c r="AJ168">
        <v>0</v>
      </c>
      <c r="AM168">
        <v>0</v>
      </c>
      <c r="AS168">
        <v>0</v>
      </c>
      <c r="AV168">
        <v>0</v>
      </c>
      <c r="AY168">
        <v>0</v>
      </c>
      <c r="BE168">
        <v>0</v>
      </c>
      <c r="BH168">
        <v>0</v>
      </c>
      <c r="BK168">
        <v>0</v>
      </c>
      <c r="BN168">
        <v>0</v>
      </c>
      <c r="BP168">
        <v>0</v>
      </c>
      <c r="BQ168">
        <v>0</v>
      </c>
      <c r="BR168" t="str">
        <f>IFERROR(BQ168*100/BP168,0)</f>
        <v>0</v>
      </c>
    </row>
    <row r="169" spans="1:86">
      <c r="A169" s="3"/>
      <c r="B169" s="3"/>
      <c r="C169" s="3" t="s">
        <v>357</v>
      </c>
      <c r="D169" s="3">
        <v>34900000</v>
      </c>
      <c r="E169" s="3">
        <v>76190</v>
      </c>
      <c r="F169" s="3">
        <v>0</v>
      </c>
      <c r="G169" s="5" t="s">
        <v>43</v>
      </c>
      <c r="H169" s="3">
        <v>50793</v>
      </c>
      <c r="I169" s="3">
        <v>0</v>
      </c>
      <c r="J169" s="5" t="s">
        <v>43</v>
      </c>
      <c r="K169" s="3">
        <v>15782539</v>
      </c>
      <c r="L169" s="3">
        <v>6623079</v>
      </c>
      <c r="M169" s="5" t="s">
        <v>151</v>
      </c>
      <c r="N169" s="3">
        <v>504761</v>
      </c>
      <c r="O169" s="3">
        <v>227010</v>
      </c>
      <c r="P169" s="5" t="s">
        <v>140</v>
      </c>
      <c r="Q169" s="3">
        <v>6988888</v>
      </c>
      <c r="R169" s="3">
        <v>1807811</v>
      </c>
      <c r="S169" s="5" t="s">
        <v>124</v>
      </c>
      <c r="T169" s="3">
        <v>285714</v>
      </c>
      <c r="U169" s="3">
        <v>5238</v>
      </c>
      <c r="V169" s="5" t="s">
        <v>111</v>
      </c>
      <c r="W169" s="3">
        <v>300000</v>
      </c>
      <c r="X169" s="3">
        <v>32635</v>
      </c>
      <c r="Y169" s="5" t="s">
        <v>53</v>
      </c>
      <c r="Z169" s="3">
        <v>300000</v>
      </c>
      <c r="AA169" s="3">
        <v>0</v>
      </c>
      <c r="AB169" s="5" t="s">
        <v>43</v>
      </c>
      <c r="AC169" s="3">
        <v>200000</v>
      </c>
      <c r="AD169" s="3">
        <v>31769</v>
      </c>
      <c r="AE169" s="5" t="s">
        <v>66</v>
      </c>
      <c r="AF169" s="3"/>
      <c r="AG169" s="3"/>
      <c r="AH169" s="3"/>
      <c r="AI169" s="3">
        <v>0</v>
      </c>
      <c r="AJ169" s="3">
        <v>182192</v>
      </c>
      <c r="AK169" s="5" t="s">
        <v>43</v>
      </c>
      <c r="AL169" s="3">
        <v>700000</v>
      </c>
      <c r="AM169" s="3">
        <v>211415</v>
      </c>
      <c r="AN169" s="5" t="s">
        <v>98</v>
      </c>
      <c r="AO169" s="3"/>
      <c r="AP169" s="3"/>
      <c r="AQ169" s="3"/>
      <c r="AR169" s="3">
        <v>300000</v>
      </c>
      <c r="AS169" s="3">
        <v>23000</v>
      </c>
      <c r="AT169" s="5" t="s">
        <v>71</v>
      </c>
      <c r="AU169" s="3">
        <v>1300000</v>
      </c>
      <c r="AV169" s="3">
        <v>989475</v>
      </c>
      <c r="AW169" s="5" t="s">
        <v>356</v>
      </c>
      <c r="AX169" s="3">
        <v>0</v>
      </c>
      <c r="AY169" s="3">
        <v>337358</v>
      </c>
      <c r="AZ169" s="5" t="s">
        <v>43</v>
      </c>
      <c r="BA169" s="3"/>
      <c r="BB169" s="3"/>
      <c r="BC169" s="3"/>
      <c r="BD169" s="3">
        <v>0</v>
      </c>
      <c r="BE169" s="3">
        <v>0</v>
      </c>
      <c r="BF169" s="5" t="s">
        <v>43</v>
      </c>
      <c r="BG169" s="3">
        <v>0</v>
      </c>
      <c r="BH169" s="3">
        <v>0</v>
      </c>
      <c r="BI169" s="5" t="s">
        <v>43</v>
      </c>
      <c r="BJ169" s="3">
        <v>0</v>
      </c>
      <c r="BK169" s="3">
        <v>0</v>
      </c>
      <c r="BL169" s="5" t="s">
        <v>43</v>
      </c>
      <c r="BM169" s="3">
        <v>300000</v>
      </c>
      <c r="BN169" s="3">
        <v>0</v>
      </c>
      <c r="BO169" s="5" t="s">
        <v>43</v>
      </c>
      <c r="BP169" s="3">
        <v>34900000</v>
      </c>
      <c r="BQ169" s="3" t="str">
        <f>BQ168+BQ167</f>
        <v>0</v>
      </c>
      <c r="BR169" s="3" t="str">
        <f>IFERROR(BQ169*100/BP169,0)</f>
        <v>0</v>
      </c>
      <c r="BU169">
        <v>2166961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D169">
        <v>0</v>
      </c>
      <c r="CE169">
        <v>0</v>
      </c>
      <c r="CF169" t="str">
        <f>BQ169-BP169</f>
        <v>0</v>
      </c>
      <c r="CG169" t="str">
        <f>CE91-BW91+BZ91</f>
        <v>0</v>
      </c>
      <c r="CH169" t="str">
        <f>IFERROR(CE169*100/BP169,0)</f>
        <v>0</v>
      </c>
    </row>
    <row r="170" spans="1:86">
      <c r="A170" s="3"/>
    </row>
    <row r="171" spans="1:86">
      <c r="A171" s="3"/>
      <c r="B171" s="5" t="s">
        <v>358</v>
      </c>
      <c r="C171" s="3" t="s">
        <v>288</v>
      </c>
      <c r="D171">
        <v>32400000</v>
      </c>
      <c r="F171">
        <v>0</v>
      </c>
      <c r="G171" s="2" t="s">
        <v>43</v>
      </c>
      <c r="I171">
        <v>2586</v>
      </c>
      <c r="J171" s="2" t="s">
        <v>67</v>
      </c>
      <c r="L171">
        <v>2258773</v>
      </c>
      <c r="M171" s="2" t="s">
        <v>60</v>
      </c>
      <c r="O171">
        <v>79550</v>
      </c>
      <c r="P171" s="2" t="s">
        <v>136</v>
      </c>
      <c r="R171">
        <v>762339</v>
      </c>
      <c r="S171" s="2" t="s">
        <v>79</v>
      </c>
      <c r="U171">
        <v>23785</v>
      </c>
      <c r="V171" s="2" t="s">
        <v>74</v>
      </c>
      <c r="W171">
        <v>300000</v>
      </c>
      <c r="X171">
        <v>0</v>
      </c>
      <c r="Y171" s="2" t="s">
        <v>43</v>
      </c>
      <c r="Z171">
        <v>300000</v>
      </c>
      <c r="AA171">
        <v>0</v>
      </c>
      <c r="AB171" s="2" t="s">
        <v>43</v>
      </c>
      <c r="AC171">
        <v>200000</v>
      </c>
      <c r="AD171">
        <v>0</v>
      </c>
      <c r="AE171" s="2" t="s">
        <v>43</v>
      </c>
      <c r="AI171">
        <v>0</v>
      </c>
      <c r="AJ171">
        <v>87491</v>
      </c>
      <c r="AK171" s="2" t="s">
        <v>43</v>
      </c>
      <c r="AL171">
        <v>700000</v>
      </c>
      <c r="AM171">
        <v>48364</v>
      </c>
      <c r="AN171" s="2" t="s">
        <v>70</v>
      </c>
      <c r="AR171">
        <v>300000</v>
      </c>
      <c r="AS171">
        <v>0</v>
      </c>
      <c r="AT171" s="2" t="s">
        <v>43</v>
      </c>
      <c r="AU171">
        <v>1100000</v>
      </c>
      <c r="AV171">
        <v>120902</v>
      </c>
      <c r="AW171" s="2" t="s">
        <v>53</v>
      </c>
      <c r="AX171">
        <v>0</v>
      </c>
      <c r="AY171">
        <v>73013</v>
      </c>
      <c r="AZ171" s="2" t="s">
        <v>43</v>
      </c>
      <c r="BE171">
        <v>0</v>
      </c>
      <c r="BF171" s="2" t="s">
        <v>43</v>
      </c>
      <c r="BH171">
        <v>0</v>
      </c>
      <c r="BI171" s="2" t="s">
        <v>43</v>
      </c>
      <c r="BK171">
        <v>0</v>
      </c>
      <c r="BL171" s="2" t="s">
        <v>43</v>
      </c>
      <c r="BM171">
        <v>200000</v>
      </c>
      <c r="BN171">
        <v>0</v>
      </c>
      <c r="BO171" s="2" t="s">
        <v>43</v>
      </c>
      <c r="BP171">
        <v>32400000</v>
      </c>
      <c r="BQ171">
        <v>3456803</v>
      </c>
      <c r="BR171" t="str">
        <f>IFERROR(BQ171*100/BP171,0)</f>
        <v>0</v>
      </c>
    </row>
    <row r="172" spans="1:86">
      <c r="A172" s="3"/>
      <c r="B172" s="3"/>
      <c r="C172" s="3" t="s">
        <v>289</v>
      </c>
      <c r="D172">
        <v>0</v>
      </c>
      <c r="F172">
        <v>0</v>
      </c>
      <c r="I172">
        <v>0</v>
      </c>
      <c r="L172">
        <v>0</v>
      </c>
      <c r="O172">
        <v>0</v>
      </c>
      <c r="R172">
        <v>0</v>
      </c>
      <c r="U172">
        <v>0</v>
      </c>
      <c r="X172">
        <v>0</v>
      </c>
      <c r="AA172">
        <v>0</v>
      </c>
      <c r="AD172">
        <v>0</v>
      </c>
      <c r="AJ172">
        <v>0</v>
      </c>
      <c r="AM172">
        <v>0</v>
      </c>
      <c r="AS172">
        <v>0</v>
      </c>
      <c r="AV172">
        <v>0</v>
      </c>
      <c r="AY172">
        <v>0</v>
      </c>
      <c r="BE172">
        <v>0</v>
      </c>
      <c r="BH172">
        <v>0</v>
      </c>
      <c r="BK172">
        <v>0</v>
      </c>
      <c r="BN172">
        <v>0</v>
      </c>
      <c r="BP172">
        <v>0</v>
      </c>
      <c r="BQ172">
        <v>0</v>
      </c>
      <c r="BR172" t="str">
        <f>IFERROR(BQ172*100/BP172,0)</f>
        <v>0</v>
      </c>
    </row>
    <row r="173" spans="1:86">
      <c r="A173" s="3"/>
      <c r="B173" s="3"/>
      <c r="C173" s="3" t="s">
        <v>359</v>
      </c>
      <c r="D173" s="3">
        <v>32400000</v>
      </c>
      <c r="E173" s="3">
        <v>71428</v>
      </c>
      <c r="F173" s="3">
        <v>0</v>
      </c>
      <c r="G173" s="5" t="s">
        <v>43</v>
      </c>
      <c r="H173" s="3">
        <v>47619</v>
      </c>
      <c r="I173" s="3">
        <v>2586</v>
      </c>
      <c r="J173" s="5" t="s">
        <v>67</v>
      </c>
      <c r="K173" s="3">
        <v>14796130</v>
      </c>
      <c r="L173" s="3">
        <v>2258773</v>
      </c>
      <c r="M173" s="5" t="s">
        <v>60</v>
      </c>
      <c r="N173" s="3">
        <v>473214</v>
      </c>
      <c r="O173" s="3">
        <v>79550</v>
      </c>
      <c r="P173" s="5" t="s">
        <v>136</v>
      </c>
      <c r="Q173" s="3">
        <v>6552083</v>
      </c>
      <c r="R173" s="3">
        <v>762339</v>
      </c>
      <c r="S173" s="5" t="s">
        <v>79</v>
      </c>
      <c r="T173" s="3">
        <v>267857</v>
      </c>
      <c r="U173" s="3">
        <v>23785</v>
      </c>
      <c r="V173" s="5" t="s">
        <v>74</v>
      </c>
      <c r="W173" s="3">
        <v>300000</v>
      </c>
      <c r="X173" s="3">
        <v>0</v>
      </c>
      <c r="Y173" s="5" t="s">
        <v>43</v>
      </c>
      <c r="Z173" s="3">
        <v>300000</v>
      </c>
      <c r="AA173" s="3">
        <v>0</v>
      </c>
      <c r="AB173" s="5" t="s">
        <v>43</v>
      </c>
      <c r="AC173" s="3">
        <v>200000</v>
      </c>
      <c r="AD173" s="3">
        <v>0</v>
      </c>
      <c r="AE173" s="5" t="s">
        <v>43</v>
      </c>
      <c r="AF173" s="3"/>
      <c r="AG173" s="3"/>
      <c r="AH173" s="3"/>
      <c r="AI173" s="3">
        <v>0</v>
      </c>
      <c r="AJ173" s="3">
        <v>87491</v>
      </c>
      <c r="AK173" s="5" t="s">
        <v>43</v>
      </c>
      <c r="AL173" s="3">
        <v>700000</v>
      </c>
      <c r="AM173" s="3">
        <v>48364</v>
      </c>
      <c r="AN173" s="5" t="s">
        <v>70</v>
      </c>
      <c r="AO173" s="3"/>
      <c r="AP173" s="3"/>
      <c r="AQ173" s="3"/>
      <c r="AR173" s="3">
        <v>300000</v>
      </c>
      <c r="AS173" s="3">
        <v>0</v>
      </c>
      <c r="AT173" s="5" t="s">
        <v>43</v>
      </c>
      <c r="AU173" s="3">
        <v>1100000</v>
      </c>
      <c r="AV173" s="3">
        <v>120902</v>
      </c>
      <c r="AW173" s="5" t="s">
        <v>53</v>
      </c>
      <c r="AX173" s="3">
        <v>0</v>
      </c>
      <c r="AY173" s="3">
        <v>73013</v>
      </c>
      <c r="AZ173" s="5" t="s">
        <v>43</v>
      </c>
      <c r="BA173" s="3"/>
      <c r="BB173" s="3"/>
      <c r="BC173" s="3"/>
      <c r="BD173" s="3">
        <v>0</v>
      </c>
      <c r="BE173" s="3">
        <v>0</v>
      </c>
      <c r="BF173" s="5" t="s">
        <v>43</v>
      </c>
      <c r="BG173" s="3">
        <v>0</v>
      </c>
      <c r="BH173" s="3">
        <v>0</v>
      </c>
      <c r="BI173" s="5" t="s">
        <v>43</v>
      </c>
      <c r="BJ173" s="3">
        <v>0</v>
      </c>
      <c r="BK173" s="3">
        <v>0</v>
      </c>
      <c r="BL173" s="5" t="s">
        <v>43</v>
      </c>
      <c r="BM173" s="3">
        <v>200000</v>
      </c>
      <c r="BN173" s="3">
        <v>0</v>
      </c>
      <c r="BO173" s="5" t="s">
        <v>43</v>
      </c>
      <c r="BP173" s="3">
        <v>32400000</v>
      </c>
      <c r="BQ173" s="3" t="str">
        <f>BQ172+BQ171</f>
        <v>0</v>
      </c>
      <c r="BR173" s="3" t="str">
        <f>IFERROR(BQ173*100/BP173,0)</f>
        <v>0</v>
      </c>
      <c r="BU173">
        <v>794880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D173">
        <v>0</v>
      </c>
      <c r="CE173">
        <v>0</v>
      </c>
      <c r="CF173" t="str">
        <f>BQ173-BP173</f>
        <v>0</v>
      </c>
      <c r="CG173" t="str">
        <f>CE91-BW91+BZ91</f>
        <v>0</v>
      </c>
      <c r="CH173" t="str">
        <f>IFERROR(CE173*100/BP173,0)</f>
        <v>0</v>
      </c>
    </row>
    <row r="174" spans="1:86">
      <c r="A174" s="3"/>
    </row>
    <row r="175" spans="1:86">
      <c r="A175" s="3"/>
      <c r="B175" s="5" t="s">
        <v>360</v>
      </c>
      <c r="C175" s="3" t="s">
        <v>288</v>
      </c>
      <c r="D175">
        <v>32900000</v>
      </c>
      <c r="F175">
        <v>1930981</v>
      </c>
      <c r="G175" s="2" t="s">
        <v>361</v>
      </c>
      <c r="I175">
        <v>0</v>
      </c>
      <c r="J175" s="2" t="s">
        <v>43</v>
      </c>
      <c r="L175">
        <v>2323629</v>
      </c>
      <c r="M175" s="2" t="s">
        <v>66</v>
      </c>
      <c r="O175">
        <v>4576</v>
      </c>
      <c r="P175" s="2" t="s">
        <v>59</v>
      </c>
      <c r="R175">
        <v>1268834</v>
      </c>
      <c r="S175" s="2" t="s">
        <v>93</v>
      </c>
      <c r="U175">
        <v>48582</v>
      </c>
      <c r="V175" s="2" t="s">
        <v>120</v>
      </c>
      <c r="W175">
        <v>300000</v>
      </c>
      <c r="X175">
        <v>0</v>
      </c>
      <c r="Y175" s="2" t="s">
        <v>43</v>
      </c>
      <c r="Z175">
        <v>300000</v>
      </c>
      <c r="AA175">
        <v>0</v>
      </c>
      <c r="AB175" s="2" t="s">
        <v>43</v>
      </c>
      <c r="AC175">
        <v>200000</v>
      </c>
      <c r="AD175">
        <v>0</v>
      </c>
      <c r="AE175" s="2" t="s">
        <v>43</v>
      </c>
      <c r="AI175">
        <v>0</v>
      </c>
      <c r="AJ175">
        <v>238827</v>
      </c>
      <c r="AK175" s="2" t="s">
        <v>43</v>
      </c>
      <c r="AL175">
        <v>400000</v>
      </c>
      <c r="AM175">
        <v>82289</v>
      </c>
      <c r="AN175" s="2" t="s">
        <v>80</v>
      </c>
      <c r="AR175">
        <v>400000</v>
      </c>
      <c r="AS175">
        <v>0</v>
      </c>
      <c r="AT175" s="2" t="s">
        <v>43</v>
      </c>
      <c r="AU175">
        <v>1200000</v>
      </c>
      <c r="AV175">
        <v>587413</v>
      </c>
      <c r="AW175" s="2" t="s">
        <v>114</v>
      </c>
      <c r="AX175">
        <v>0</v>
      </c>
      <c r="AY175">
        <v>0</v>
      </c>
      <c r="AZ175" s="2" t="s">
        <v>43</v>
      </c>
      <c r="BE175">
        <v>0</v>
      </c>
      <c r="BF175" s="2" t="s">
        <v>43</v>
      </c>
      <c r="BH175">
        <v>0</v>
      </c>
      <c r="BI175" s="2" t="s">
        <v>43</v>
      </c>
      <c r="BK175">
        <v>0</v>
      </c>
      <c r="BL175" s="2" t="s">
        <v>43</v>
      </c>
      <c r="BM175">
        <v>300000</v>
      </c>
      <c r="BN175">
        <v>148000</v>
      </c>
      <c r="BO175" s="2" t="s">
        <v>114</v>
      </c>
      <c r="BP175">
        <v>32900000</v>
      </c>
      <c r="BQ175">
        <v>6633131</v>
      </c>
      <c r="BR175" t="str">
        <f>IFERROR(BQ175*100/BP175,0)</f>
        <v>0</v>
      </c>
    </row>
    <row r="176" spans="1:86">
      <c r="A176" s="3"/>
      <c r="B176" s="3"/>
      <c r="C176" s="3" t="s">
        <v>289</v>
      </c>
      <c r="D176">
        <v>0</v>
      </c>
      <c r="F176">
        <v>0</v>
      </c>
      <c r="I176">
        <v>0</v>
      </c>
      <c r="L176">
        <v>0</v>
      </c>
      <c r="O176">
        <v>0</v>
      </c>
      <c r="R176">
        <v>0</v>
      </c>
      <c r="U176">
        <v>0</v>
      </c>
      <c r="X176">
        <v>0</v>
      </c>
      <c r="AA176">
        <v>0</v>
      </c>
      <c r="AD176">
        <v>0</v>
      </c>
      <c r="AJ176">
        <v>0</v>
      </c>
      <c r="AM176">
        <v>0</v>
      </c>
      <c r="AS176">
        <v>0</v>
      </c>
      <c r="AV176">
        <v>0</v>
      </c>
      <c r="AY176">
        <v>0</v>
      </c>
      <c r="BE176">
        <v>0</v>
      </c>
      <c r="BH176">
        <v>0</v>
      </c>
      <c r="BK176">
        <v>0</v>
      </c>
      <c r="BN176">
        <v>0</v>
      </c>
      <c r="BP176">
        <v>0</v>
      </c>
      <c r="BQ176">
        <v>0</v>
      </c>
      <c r="BR176" t="str">
        <f>IFERROR(BQ176*100/BP176,0)</f>
        <v>0</v>
      </c>
    </row>
    <row r="177" spans="1:86">
      <c r="A177" s="3"/>
      <c r="B177" s="3"/>
      <c r="C177" s="3" t="s">
        <v>362</v>
      </c>
      <c r="D177" s="3">
        <v>32900000</v>
      </c>
      <c r="E177" s="3">
        <v>71428</v>
      </c>
      <c r="F177" s="3">
        <v>1930981</v>
      </c>
      <c r="G177" s="5" t="s">
        <v>361</v>
      </c>
      <c r="H177" s="3">
        <v>47619</v>
      </c>
      <c r="I177" s="3">
        <v>0</v>
      </c>
      <c r="J177" s="5" t="s">
        <v>43</v>
      </c>
      <c r="K177" s="3">
        <v>14796130</v>
      </c>
      <c r="L177" s="3">
        <v>2323629</v>
      </c>
      <c r="M177" s="5" t="s">
        <v>66</v>
      </c>
      <c r="N177" s="3">
        <v>473214</v>
      </c>
      <c r="O177" s="3">
        <v>4576</v>
      </c>
      <c r="P177" s="5" t="s">
        <v>59</v>
      </c>
      <c r="Q177" s="3">
        <v>6552083</v>
      </c>
      <c r="R177" s="3">
        <v>1268834</v>
      </c>
      <c r="S177" s="5" t="s">
        <v>93</v>
      </c>
      <c r="T177" s="3">
        <v>267857</v>
      </c>
      <c r="U177" s="3">
        <v>48582</v>
      </c>
      <c r="V177" s="5" t="s">
        <v>120</v>
      </c>
      <c r="W177" s="3">
        <v>300000</v>
      </c>
      <c r="X177" s="3">
        <v>0</v>
      </c>
      <c r="Y177" s="5" t="s">
        <v>43</v>
      </c>
      <c r="Z177" s="3">
        <v>300000</v>
      </c>
      <c r="AA177" s="3">
        <v>0</v>
      </c>
      <c r="AB177" s="5" t="s">
        <v>43</v>
      </c>
      <c r="AC177" s="3">
        <v>200000</v>
      </c>
      <c r="AD177" s="3">
        <v>0</v>
      </c>
      <c r="AE177" s="5" t="s">
        <v>43</v>
      </c>
      <c r="AF177" s="3"/>
      <c r="AG177" s="3"/>
      <c r="AH177" s="3"/>
      <c r="AI177" s="3">
        <v>0</v>
      </c>
      <c r="AJ177" s="3">
        <v>238827</v>
      </c>
      <c r="AK177" s="5" t="s">
        <v>43</v>
      </c>
      <c r="AL177" s="3">
        <v>400000</v>
      </c>
      <c r="AM177" s="3">
        <v>82289</v>
      </c>
      <c r="AN177" s="5" t="s">
        <v>80</v>
      </c>
      <c r="AO177" s="3"/>
      <c r="AP177" s="3"/>
      <c r="AQ177" s="3"/>
      <c r="AR177" s="3">
        <v>400000</v>
      </c>
      <c r="AS177" s="3">
        <v>0</v>
      </c>
      <c r="AT177" s="5" t="s">
        <v>43</v>
      </c>
      <c r="AU177" s="3">
        <v>1200000</v>
      </c>
      <c r="AV177" s="3">
        <v>587413</v>
      </c>
      <c r="AW177" s="5" t="s">
        <v>114</v>
      </c>
      <c r="AX177" s="3">
        <v>0</v>
      </c>
      <c r="AY177" s="3">
        <v>0</v>
      </c>
      <c r="AZ177" s="5" t="s">
        <v>43</v>
      </c>
      <c r="BA177" s="3"/>
      <c r="BB177" s="3"/>
      <c r="BC177" s="3"/>
      <c r="BD177" s="3">
        <v>0</v>
      </c>
      <c r="BE177" s="3">
        <v>0</v>
      </c>
      <c r="BF177" s="5" t="s">
        <v>43</v>
      </c>
      <c r="BG177" s="3">
        <v>0</v>
      </c>
      <c r="BH177" s="3">
        <v>0</v>
      </c>
      <c r="BI177" s="5" t="s">
        <v>43</v>
      </c>
      <c r="BJ177" s="3">
        <v>0</v>
      </c>
      <c r="BK177" s="3">
        <v>0</v>
      </c>
      <c r="BL177" s="5" t="s">
        <v>43</v>
      </c>
      <c r="BM177" s="3">
        <v>300000</v>
      </c>
      <c r="BN177" s="3">
        <v>148000</v>
      </c>
      <c r="BO177" s="5" t="s">
        <v>114</v>
      </c>
      <c r="BP177" s="3">
        <v>32900000</v>
      </c>
      <c r="BQ177" s="3" t="str">
        <f>BQ176+BQ175</f>
        <v>0</v>
      </c>
      <c r="BR177" s="3" t="str">
        <f>IFERROR(BQ177*100/BP177,0)</f>
        <v>0</v>
      </c>
      <c r="BU177">
        <v>2651010</v>
      </c>
      <c r="BV177">
        <v>11545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D177">
        <v>0</v>
      </c>
      <c r="CE177">
        <v>0</v>
      </c>
      <c r="CF177" t="str">
        <f>BQ177-BP177</f>
        <v>0</v>
      </c>
      <c r="CG177" t="str">
        <f>CE91-BW91+BZ91</f>
        <v>0</v>
      </c>
      <c r="CH177" t="str">
        <f>IFERROR(CE177*100/BP177,0)</f>
        <v>0</v>
      </c>
    </row>
    <row r="178" spans="1:86">
      <c r="A178" s="3"/>
    </row>
    <row r="179" spans="1:86">
      <c r="A179" s="3"/>
      <c r="B179" s="5" t="s">
        <v>363</v>
      </c>
      <c r="C179" s="3" t="s">
        <v>288</v>
      </c>
      <c r="D179">
        <v>27600000</v>
      </c>
      <c r="F179">
        <v>0</v>
      </c>
      <c r="G179" s="2" t="s">
        <v>43</v>
      </c>
      <c r="I179">
        <v>0</v>
      </c>
      <c r="J179" s="2" t="s">
        <v>43</v>
      </c>
      <c r="L179">
        <v>3331221</v>
      </c>
      <c r="M179" s="2" t="s">
        <v>151</v>
      </c>
      <c r="O179">
        <v>178391</v>
      </c>
      <c r="P179" s="2" t="s">
        <v>198</v>
      </c>
      <c r="R179">
        <v>226257</v>
      </c>
      <c r="S179" s="2" t="s">
        <v>88</v>
      </c>
      <c r="U179">
        <v>0</v>
      </c>
      <c r="V179" s="2" t="s">
        <v>43</v>
      </c>
      <c r="W179">
        <v>100000</v>
      </c>
      <c r="X179">
        <v>62270</v>
      </c>
      <c r="Y179" s="2" t="s">
        <v>161</v>
      </c>
      <c r="Z179">
        <v>200000</v>
      </c>
      <c r="AA179">
        <v>191248</v>
      </c>
      <c r="AB179" s="2" t="s">
        <v>341</v>
      </c>
      <c r="AC179">
        <v>100000</v>
      </c>
      <c r="AD179">
        <v>79999</v>
      </c>
      <c r="AE179" s="2" t="s">
        <v>216</v>
      </c>
      <c r="AI179">
        <v>0</v>
      </c>
      <c r="AJ179">
        <v>194635</v>
      </c>
      <c r="AK179" s="2" t="s">
        <v>43</v>
      </c>
      <c r="AL179">
        <v>200000</v>
      </c>
      <c r="AM179">
        <v>16449</v>
      </c>
      <c r="AN179" s="2" t="s">
        <v>71</v>
      </c>
      <c r="AR179">
        <v>200000</v>
      </c>
      <c r="AS179">
        <v>9800</v>
      </c>
      <c r="AT179" s="2" t="s">
        <v>67</v>
      </c>
      <c r="AU179">
        <v>400000</v>
      </c>
      <c r="AV179">
        <v>335966</v>
      </c>
      <c r="AW179" s="2" t="s">
        <v>320</v>
      </c>
      <c r="AX179">
        <v>0</v>
      </c>
      <c r="AY179">
        <v>80319</v>
      </c>
      <c r="AZ179" s="2" t="s">
        <v>43</v>
      </c>
      <c r="BE179">
        <v>0</v>
      </c>
      <c r="BF179" s="2" t="s">
        <v>43</v>
      </c>
      <c r="BH179">
        <v>0</v>
      </c>
      <c r="BI179" s="2" t="s">
        <v>43</v>
      </c>
      <c r="BK179">
        <v>0</v>
      </c>
      <c r="BL179" s="2" t="s">
        <v>43</v>
      </c>
      <c r="BM179">
        <v>200000</v>
      </c>
      <c r="BN179">
        <v>27000</v>
      </c>
      <c r="BO179" s="2" t="s">
        <v>65</v>
      </c>
      <c r="BP179">
        <v>27600000</v>
      </c>
      <c r="BQ179">
        <v>4733555</v>
      </c>
      <c r="BR179" t="str">
        <f>IFERROR(BQ179*100/BP179,0)</f>
        <v>0</v>
      </c>
    </row>
    <row r="180" spans="1:86">
      <c r="A180" s="3"/>
      <c r="B180" s="3"/>
      <c r="C180" s="3" t="s">
        <v>289</v>
      </c>
      <c r="D180">
        <v>0</v>
      </c>
      <c r="F180">
        <v>0</v>
      </c>
      <c r="I180">
        <v>0</v>
      </c>
      <c r="L180">
        <v>0</v>
      </c>
      <c r="O180">
        <v>0</v>
      </c>
      <c r="R180">
        <v>0</v>
      </c>
      <c r="U180">
        <v>0</v>
      </c>
      <c r="X180">
        <v>0</v>
      </c>
      <c r="AA180">
        <v>0</v>
      </c>
      <c r="AD180">
        <v>0</v>
      </c>
      <c r="AJ180">
        <v>0</v>
      </c>
      <c r="AM180">
        <v>0</v>
      </c>
      <c r="AS180">
        <v>0</v>
      </c>
      <c r="AV180">
        <v>0</v>
      </c>
      <c r="AY180">
        <v>0</v>
      </c>
      <c r="BE180">
        <v>0</v>
      </c>
      <c r="BH180">
        <v>0</v>
      </c>
      <c r="BK180">
        <v>0</v>
      </c>
      <c r="BN180">
        <v>0</v>
      </c>
      <c r="BP180">
        <v>0</v>
      </c>
      <c r="BQ180">
        <v>0</v>
      </c>
      <c r="BR180" t="str">
        <f>IFERROR(BQ180*100/BP180,0)</f>
        <v>0</v>
      </c>
    </row>
    <row r="181" spans="1:86">
      <c r="A181" s="3"/>
      <c r="B181" s="3"/>
      <c r="C181" s="3" t="s">
        <v>364</v>
      </c>
      <c r="D181" s="3">
        <v>27600000</v>
      </c>
      <c r="E181" s="3">
        <v>38095</v>
      </c>
      <c r="F181" s="3">
        <v>0</v>
      </c>
      <c r="G181" s="5" t="s">
        <v>43</v>
      </c>
      <c r="H181" s="3">
        <v>25396</v>
      </c>
      <c r="I181" s="3">
        <v>0</v>
      </c>
      <c r="J181" s="5" t="s">
        <v>43</v>
      </c>
      <c r="K181" s="3">
        <v>7891269</v>
      </c>
      <c r="L181" s="3">
        <v>3331221</v>
      </c>
      <c r="M181" s="5" t="s">
        <v>151</v>
      </c>
      <c r="N181" s="3">
        <v>252380</v>
      </c>
      <c r="O181" s="3">
        <v>178391</v>
      </c>
      <c r="P181" s="5" t="s">
        <v>198</v>
      </c>
      <c r="Q181" s="3">
        <v>3494444</v>
      </c>
      <c r="R181" s="3">
        <v>226257</v>
      </c>
      <c r="S181" s="5" t="s">
        <v>88</v>
      </c>
      <c r="T181" s="3">
        <v>142857</v>
      </c>
      <c r="U181" s="3">
        <v>0</v>
      </c>
      <c r="V181" s="5" t="s">
        <v>43</v>
      </c>
      <c r="W181" s="3">
        <v>100000</v>
      </c>
      <c r="X181" s="3">
        <v>62270</v>
      </c>
      <c r="Y181" s="5" t="s">
        <v>161</v>
      </c>
      <c r="Z181" s="3">
        <v>200000</v>
      </c>
      <c r="AA181" s="3">
        <v>191248</v>
      </c>
      <c r="AB181" s="5" t="s">
        <v>341</v>
      </c>
      <c r="AC181" s="3">
        <v>100000</v>
      </c>
      <c r="AD181" s="3">
        <v>79999</v>
      </c>
      <c r="AE181" s="5" t="s">
        <v>216</v>
      </c>
      <c r="AF181" s="3"/>
      <c r="AG181" s="3"/>
      <c r="AH181" s="3"/>
      <c r="AI181" s="3">
        <v>0</v>
      </c>
      <c r="AJ181" s="3">
        <v>194635</v>
      </c>
      <c r="AK181" s="5" t="s">
        <v>43</v>
      </c>
      <c r="AL181" s="3">
        <v>200000</v>
      </c>
      <c r="AM181" s="3">
        <v>16449</v>
      </c>
      <c r="AN181" s="5" t="s">
        <v>71</v>
      </c>
      <c r="AO181" s="3"/>
      <c r="AP181" s="3"/>
      <c r="AQ181" s="3"/>
      <c r="AR181" s="3">
        <v>200000</v>
      </c>
      <c r="AS181" s="3">
        <v>9800</v>
      </c>
      <c r="AT181" s="5" t="s">
        <v>67</v>
      </c>
      <c r="AU181" s="3">
        <v>400000</v>
      </c>
      <c r="AV181" s="3">
        <v>335966</v>
      </c>
      <c r="AW181" s="5" t="s">
        <v>320</v>
      </c>
      <c r="AX181" s="3">
        <v>0</v>
      </c>
      <c r="AY181" s="3">
        <v>80319</v>
      </c>
      <c r="AZ181" s="5" t="s">
        <v>43</v>
      </c>
      <c r="BA181" s="3"/>
      <c r="BB181" s="3"/>
      <c r="BC181" s="3"/>
      <c r="BD181" s="3">
        <v>0</v>
      </c>
      <c r="BE181" s="3">
        <v>0</v>
      </c>
      <c r="BF181" s="5" t="s">
        <v>43</v>
      </c>
      <c r="BG181" s="3">
        <v>0</v>
      </c>
      <c r="BH181" s="3">
        <v>0</v>
      </c>
      <c r="BI181" s="5" t="s">
        <v>43</v>
      </c>
      <c r="BJ181" s="3">
        <v>0</v>
      </c>
      <c r="BK181" s="3">
        <v>0</v>
      </c>
      <c r="BL181" s="5" t="s">
        <v>43</v>
      </c>
      <c r="BM181" s="3">
        <v>200000</v>
      </c>
      <c r="BN181" s="3">
        <v>27000</v>
      </c>
      <c r="BO181" s="5" t="s">
        <v>65</v>
      </c>
      <c r="BP181" s="3">
        <v>27600000</v>
      </c>
      <c r="BQ181" s="3" t="str">
        <f>BQ180+BQ179</f>
        <v>0</v>
      </c>
      <c r="BR181" s="3" t="str">
        <f>IFERROR(BQ181*100/BP181,0)</f>
        <v>0</v>
      </c>
      <c r="BU181">
        <v>604203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D181">
        <v>0</v>
      </c>
      <c r="CE181">
        <v>0</v>
      </c>
      <c r="CF181" t="str">
        <f>BQ181-BP181</f>
        <v>0</v>
      </c>
      <c r="CG181" t="str">
        <f>CE91-BW91+BZ91</f>
        <v>0</v>
      </c>
      <c r="CH181" t="str">
        <f>IFERROR(CE181*100/BP181,0)</f>
        <v>0</v>
      </c>
    </row>
    <row r="182" spans="1:86">
      <c r="A182" s="11" t="s">
        <v>365</v>
      </c>
      <c r="B182" s="12"/>
      <c r="C182" s="12"/>
      <c r="D182" s="12">
        <v>2054200000</v>
      </c>
      <c r="E182" s="12">
        <v>2399990</v>
      </c>
      <c r="F182" s="12">
        <v>2547437</v>
      </c>
      <c r="G182" s="13" t="s">
        <v>366</v>
      </c>
      <c r="H182" s="12">
        <v>1599989</v>
      </c>
      <c r="I182" s="12">
        <v>917716</v>
      </c>
      <c r="J182" s="13" t="s">
        <v>115</v>
      </c>
      <c r="K182" s="12">
        <v>497149987</v>
      </c>
      <c r="L182" s="12">
        <v>105115211</v>
      </c>
      <c r="M182" s="13" t="s">
        <v>80</v>
      </c>
      <c r="N182" s="12">
        <v>15899989</v>
      </c>
      <c r="O182" s="12">
        <v>3823894</v>
      </c>
      <c r="P182" s="13" t="s">
        <v>165</v>
      </c>
      <c r="Q182" s="12">
        <v>220149989</v>
      </c>
      <c r="R182" s="12">
        <v>130833608</v>
      </c>
      <c r="S182" s="13" t="s">
        <v>367</v>
      </c>
      <c r="T182" s="12">
        <v>8999989</v>
      </c>
      <c r="U182" s="12">
        <v>1682629</v>
      </c>
      <c r="V182" s="13" t="s">
        <v>93</v>
      </c>
      <c r="W182" s="12">
        <v>21600000</v>
      </c>
      <c r="X182" s="12">
        <v>4344323</v>
      </c>
      <c r="Y182" s="13" t="s">
        <v>50</v>
      </c>
      <c r="Z182" s="12">
        <v>35400000</v>
      </c>
      <c r="AA182" s="12">
        <v>4396925</v>
      </c>
      <c r="AB182" s="13" t="s">
        <v>79</v>
      </c>
      <c r="AC182" s="12">
        <v>13300000</v>
      </c>
      <c r="AD182" s="12">
        <v>798979</v>
      </c>
      <c r="AE182" s="13" t="s">
        <v>88</v>
      </c>
      <c r="AF182" s="12"/>
      <c r="AG182" s="12"/>
      <c r="AH182" s="12"/>
      <c r="AI182" s="12">
        <v>0</v>
      </c>
      <c r="AJ182" s="12">
        <v>5416623</v>
      </c>
      <c r="AK182" s="13" t="s">
        <v>43</v>
      </c>
      <c r="AL182" s="12">
        <v>114200000</v>
      </c>
      <c r="AM182" s="12">
        <v>49878684</v>
      </c>
      <c r="AN182" s="13" t="s">
        <v>58</v>
      </c>
      <c r="AO182" s="12"/>
      <c r="AP182" s="12"/>
      <c r="AQ182" s="12"/>
      <c r="AR182" s="12">
        <v>131200000</v>
      </c>
      <c r="AS182" s="12">
        <v>50108056</v>
      </c>
      <c r="AT182" s="13" t="s">
        <v>192</v>
      </c>
      <c r="AU182" s="12">
        <v>56500000</v>
      </c>
      <c r="AV182" s="12">
        <v>9759608</v>
      </c>
      <c r="AW182" s="13" t="s">
        <v>136</v>
      </c>
      <c r="AX182" s="12">
        <v>0</v>
      </c>
      <c r="AY182" s="12">
        <v>98968019</v>
      </c>
      <c r="AZ182" s="13" t="s">
        <v>43</v>
      </c>
      <c r="BA182" s="12"/>
      <c r="BB182" s="12"/>
      <c r="BC182" s="12"/>
      <c r="BD182" s="12">
        <v>0</v>
      </c>
      <c r="BE182" s="12">
        <v>0</v>
      </c>
      <c r="BF182" s="13" t="s">
        <v>43</v>
      </c>
      <c r="BG182" s="12">
        <v>0</v>
      </c>
      <c r="BH182" s="12">
        <v>0</v>
      </c>
      <c r="BI182" s="13" t="s">
        <v>43</v>
      </c>
      <c r="BJ182" s="12">
        <v>0</v>
      </c>
      <c r="BK182" s="12">
        <v>128111</v>
      </c>
      <c r="BL182" s="13" t="s">
        <v>43</v>
      </c>
      <c r="BM182" s="12">
        <v>31000000</v>
      </c>
      <c r="BN182" s="12">
        <v>20388510</v>
      </c>
      <c r="BO182" s="13" t="s">
        <v>234</v>
      </c>
      <c r="BP182" s="12">
        <v>2054200000</v>
      </c>
      <c r="BQ182" s="12">
        <v>495813483</v>
      </c>
      <c r="BR182" s="12" t="str">
        <f>IFERROR(BQ182*100/BP182,0)</f>
        <v>0</v>
      </c>
    </row>
    <row r="184" spans="1:86">
      <c r="A184" s="4" t="s">
        <v>368</v>
      </c>
      <c r="B184" s="5" t="s">
        <v>369</v>
      </c>
      <c r="C184" s="3" t="s">
        <v>288</v>
      </c>
      <c r="D184">
        <v>0</v>
      </c>
      <c r="F184">
        <v>0</v>
      </c>
      <c r="I184">
        <v>0</v>
      </c>
      <c r="L184">
        <v>371029</v>
      </c>
      <c r="O184">
        <v>44818</v>
      </c>
      <c r="R184">
        <v>9217636</v>
      </c>
      <c r="U184">
        <v>0</v>
      </c>
      <c r="X184">
        <v>0</v>
      </c>
      <c r="AA184">
        <v>0</v>
      </c>
      <c r="AD184">
        <v>0</v>
      </c>
      <c r="AJ184">
        <v>0</v>
      </c>
      <c r="AM184">
        <v>0</v>
      </c>
      <c r="AS184">
        <v>0</v>
      </c>
      <c r="AV184">
        <v>37912320</v>
      </c>
      <c r="AY184">
        <v>0</v>
      </c>
      <c r="BE184">
        <v>0</v>
      </c>
      <c r="BH184">
        <v>0</v>
      </c>
      <c r="BK184">
        <v>0</v>
      </c>
      <c r="BN184">
        <v>0</v>
      </c>
      <c r="BP184">
        <v>0</v>
      </c>
      <c r="BQ184">
        <v>47545803</v>
      </c>
      <c r="BR184" t="str">
        <f>IFERROR(BQ184*100/BP184,0)</f>
        <v>0</v>
      </c>
    </row>
    <row r="185" spans="1:86">
      <c r="A185" s="3"/>
      <c r="B185" s="3"/>
      <c r="C185" s="3" t="s">
        <v>289</v>
      </c>
      <c r="D185">
        <v>0</v>
      </c>
      <c r="BP185">
        <v>0</v>
      </c>
      <c r="BR185" t="str">
        <f>IFERROR(BQ185*100/BP185,0)</f>
        <v>0</v>
      </c>
    </row>
    <row r="186" spans="1:86">
      <c r="A186" s="3"/>
      <c r="B186" s="3"/>
      <c r="C186" s="3" t="s">
        <v>370</v>
      </c>
      <c r="D186" s="3">
        <v>0</v>
      </c>
      <c r="E186" s="3"/>
      <c r="F186" s="3" t="str">
        <f>SUM(F184:F185)</f>
        <v>0</v>
      </c>
      <c r="G186" s="3"/>
      <c r="H186" s="3"/>
      <c r="I186" s="3" t="str">
        <f>SUM(I184:I185)</f>
        <v>0</v>
      </c>
      <c r="J186" s="3"/>
      <c r="K186" s="3"/>
      <c r="L186" s="3" t="str">
        <f>SUM(L184:L185)</f>
        <v>0</v>
      </c>
      <c r="M186" s="3"/>
      <c r="N186" s="3"/>
      <c r="O186" s="3" t="str">
        <f>SUM(O184:O185)</f>
        <v>0</v>
      </c>
      <c r="P186" s="3"/>
      <c r="Q186" s="3"/>
      <c r="R186" s="3" t="str">
        <f>SUM(R184:R185)</f>
        <v>0</v>
      </c>
      <c r="S186" s="3"/>
      <c r="T186" s="3"/>
      <c r="U186" s="3" t="str">
        <f>SUM(U184:U185)</f>
        <v>0</v>
      </c>
      <c r="V186" s="3"/>
      <c r="W186" s="3"/>
      <c r="X186" s="3" t="str">
        <f>SUM(X184:X185)</f>
        <v>0</v>
      </c>
      <c r="Y186" s="3"/>
      <c r="Z186" s="3"/>
      <c r="AA186" s="3" t="str">
        <f>SUM(AA184:AA185)</f>
        <v>0</v>
      </c>
      <c r="AB186" s="3"/>
      <c r="AC186" s="3"/>
      <c r="AD186" s="3" t="str">
        <f>SUM(AD184:AD185)</f>
        <v>0</v>
      </c>
      <c r="AE186" s="3"/>
      <c r="AF186" s="3"/>
      <c r="AG186" s="3"/>
      <c r="AH186" s="3"/>
      <c r="AI186" s="3"/>
      <c r="AJ186" s="3" t="str">
        <f>SUM(AJ184:AJ185)</f>
        <v>0</v>
      </c>
      <c r="AK186" s="3"/>
      <c r="AL186" s="3"/>
      <c r="AM186" s="3" t="str">
        <f>SUM(AM184:AM185)</f>
        <v>0</v>
      </c>
      <c r="AN186" s="3"/>
      <c r="AO186" s="3"/>
      <c r="AP186" s="3"/>
      <c r="AQ186" s="3"/>
      <c r="AR186" s="3"/>
      <c r="AS186" s="3" t="str">
        <f>SUM(AS184:AS185)</f>
        <v>0</v>
      </c>
      <c r="AT186" s="3"/>
      <c r="AU186" s="3"/>
      <c r="AV186" s="3" t="str">
        <f>SUM(AV184:AV185)</f>
        <v>0</v>
      </c>
      <c r="AW186" s="3"/>
      <c r="AX186" s="3"/>
      <c r="AY186" s="3" t="str">
        <f>SUM(AY184:AY185)</f>
        <v>0</v>
      </c>
      <c r="AZ186" s="3"/>
      <c r="BA186" s="3"/>
      <c r="BB186" s="3"/>
      <c r="BC186" s="3"/>
      <c r="BD186" s="3"/>
      <c r="BE186" s="3" t="str">
        <f>SUM(BE184:BE185)</f>
        <v>0</v>
      </c>
      <c r="BF186" s="3"/>
      <c r="BG186" s="3"/>
      <c r="BH186" s="3" t="str">
        <f>SUM(BH184:BH185)</f>
        <v>0</v>
      </c>
      <c r="BI186" s="3"/>
      <c r="BJ186" s="3"/>
      <c r="BK186" s="3" t="str">
        <f>SUM(BK184:BK185)</f>
        <v>0</v>
      </c>
      <c r="BL186" s="3"/>
      <c r="BM186" s="3"/>
      <c r="BN186" s="3" t="str">
        <f>SUM(BN184:BN185)</f>
        <v>0</v>
      </c>
      <c r="BO186" s="3"/>
      <c r="BP186" s="3">
        <v>0</v>
      </c>
      <c r="BQ186" s="3" t="str">
        <f>BQ185+BQ184</f>
        <v>0</v>
      </c>
      <c r="BR186" s="3" t="str">
        <f>IFERROR(BQ186*100/BP186,0)</f>
        <v>0</v>
      </c>
    </row>
    <row r="187" spans="1:86">
      <c r="A187" s="3"/>
    </row>
    <row r="188" spans="1:86">
      <c r="A188" s="3"/>
      <c r="B188" s="5" t="s">
        <v>371</v>
      </c>
      <c r="C188" s="3" t="s">
        <v>288</v>
      </c>
      <c r="D188">
        <v>0</v>
      </c>
      <c r="F188">
        <v>0</v>
      </c>
      <c r="I188">
        <v>0</v>
      </c>
      <c r="L188">
        <v>0</v>
      </c>
      <c r="O188">
        <v>0</v>
      </c>
      <c r="R188">
        <v>0</v>
      </c>
      <c r="U188">
        <v>0</v>
      </c>
      <c r="X188">
        <v>0</v>
      </c>
      <c r="AA188">
        <v>0</v>
      </c>
      <c r="AD188">
        <v>3146676</v>
      </c>
      <c r="AJ188">
        <v>0</v>
      </c>
      <c r="AM188">
        <v>0</v>
      </c>
      <c r="AS188">
        <v>139112221</v>
      </c>
      <c r="AV188">
        <v>0</v>
      </c>
      <c r="AY188">
        <v>0</v>
      </c>
      <c r="BE188">
        <v>0</v>
      </c>
      <c r="BH188">
        <v>0</v>
      </c>
      <c r="BK188">
        <v>0</v>
      </c>
      <c r="BN188">
        <v>4646423</v>
      </c>
      <c r="BP188">
        <v>146905320</v>
      </c>
      <c r="BQ188">
        <v>146905320</v>
      </c>
      <c r="BR188" t="str">
        <f>IFERROR(BQ188*100/BP188,0)</f>
        <v>0</v>
      </c>
    </row>
    <row r="189" spans="1:86">
      <c r="A189" s="3"/>
      <c r="B189" s="3"/>
      <c r="C189" s="3" t="s">
        <v>289</v>
      </c>
      <c r="D189">
        <v>0</v>
      </c>
      <c r="BP189">
        <v>0</v>
      </c>
      <c r="BR189" t="str">
        <f>IFERROR(BQ189*100/BP189,0)</f>
        <v>0</v>
      </c>
    </row>
    <row r="190" spans="1:86">
      <c r="A190" s="3"/>
      <c r="B190" s="3"/>
      <c r="C190" s="3" t="s">
        <v>372</v>
      </c>
      <c r="D190" s="3">
        <v>0</v>
      </c>
      <c r="E190" s="3"/>
      <c r="F190" s="3" t="str">
        <f>SUM(F188:F189)</f>
        <v>0</v>
      </c>
      <c r="G190" s="3"/>
      <c r="H190" s="3"/>
      <c r="I190" s="3" t="str">
        <f>SUM(I188:I189)</f>
        <v>0</v>
      </c>
      <c r="J190" s="3"/>
      <c r="K190" s="3"/>
      <c r="L190" s="3" t="str">
        <f>SUM(L188:L189)</f>
        <v>0</v>
      </c>
      <c r="M190" s="3"/>
      <c r="N190" s="3"/>
      <c r="O190" s="3" t="str">
        <f>SUM(O188:O189)</f>
        <v>0</v>
      </c>
      <c r="P190" s="3"/>
      <c r="Q190" s="3"/>
      <c r="R190" s="3" t="str">
        <f>SUM(R188:R189)</f>
        <v>0</v>
      </c>
      <c r="S190" s="3"/>
      <c r="T190" s="3"/>
      <c r="U190" s="3" t="str">
        <f>SUM(U188:U189)</f>
        <v>0</v>
      </c>
      <c r="V190" s="3"/>
      <c r="W190" s="3"/>
      <c r="X190" s="3" t="str">
        <f>SUM(X188:X189)</f>
        <v>0</v>
      </c>
      <c r="Y190" s="3"/>
      <c r="Z190" s="3"/>
      <c r="AA190" s="3" t="str">
        <f>SUM(AA188:AA189)</f>
        <v>0</v>
      </c>
      <c r="AB190" s="3"/>
      <c r="AC190" s="3"/>
      <c r="AD190" s="3" t="str">
        <f>SUM(AD188:AD189)</f>
        <v>0</v>
      </c>
      <c r="AE190" s="3"/>
      <c r="AF190" s="3"/>
      <c r="AG190" s="3"/>
      <c r="AH190" s="3"/>
      <c r="AI190" s="3"/>
      <c r="AJ190" s="3" t="str">
        <f>SUM(AJ188:AJ189)</f>
        <v>0</v>
      </c>
      <c r="AK190" s="3"/>
      <c r="AL190" s="3"/>
      <c r="AM190" s="3" t="str">
        <f>SUM(AM188:AM189)</f>
        <v>0</v>
      </c>
      <c r="AN190" s="3"/>
      <c r="AO190" s="3"/>
      <c r="AP190" s="3"/>
      <c r="AQ190" s="3"/>
      <c r="AR190" s="3"/>
      <c r="AS190" s="3" t="str">
        <f>SUM(AS188:AS189)</f>
        <v>0</v>
      </c>
      <c r="AT190" s="3"/>
      <c r="AU190" s="3"/>
      <c r="AV190" s="3" t="str">
        <f>SUM(AV188:AV189)</f>
        <v>0</v>
      </c>
      <c r="AW190" s="3"/>
      <c r="AX190" s="3"/>
      <c r="AY190" s="3" t="str">
        <f>SUM(AY188:AY189)</f>
        <v>0</v>
      </c>
      <c r="AZ190" s="3"/>
      <c r="BA190" s="3"/>
      <c r="BB190" s="3"/>
      <c r="BC190" s="3"/>
      <c r="BD190" s="3"/>
      <c r="BE190" s="3" t="str">
        <f>SUM(BE188:BE189)</f>
        <v>0</v>
      </c>
      <c r="BF190" s="3"/>
      <c r="BG190" s="3"/>
      <c r="BH190" s="3" t="str">
        <f>SUM(BH188:BH189)</f>
        <v>0</v>
      </c>
      <c r="BI190" s="3"/>
      <c r="BJ190" s="3"/>
      <c r="BK190" s="3" t="str">
        <f>SUM(BK188:BK189)</f>
        <v>0</v>
      </c>
      <c r="BL190" s="3"/>
      <c r="BM190" s="3"/>
      <c r="BN190" s="3" t="str">
        <f>SUM(BN188:BN189)</f>
        <v>0</v>
      </c>
      <c r="BO190" s="3"/>
      <c r="BP190" s="3">
        <v>0</v>
      </c>
      <c r="BQ190" s="3" t="str">
        <f>BQ189+BQ188</f>
        <v>0</v>
      </c>
      <c r="BR190" s="3" t="str">
        <f>IFERROR(BQ190*100/BP190,0)</f>
        <v>0</v>
      </c>
    </row>
    <row r="191" spans="1:86">
      <c r="A191" s="7" t="s">
        <v>373</v>
      </c>
      <c r="B191" s="3"/>
      <c r="C191" s="3"/>
      <c r="D191" s="3">
        <v>0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 t="str">
        <f>IFERROR(BQ191*100/BP191,0)</f>
        <v>0</v>
      </c>
    </row>
    <row r="193" spans="1:86" customHeight="1" ht="20">
      <c r="A193" s="11" t="s">
        <v>374</v>
      </c>
      <c r="B193" s="12"/>
      <c r="C193" s="12"/>
      <c r="D193" s="12">
        <v>1134200000</v>
      </c>
      <c r="E193" s="12">
        <v>2399990</v>
      </c>
      <c r="F193" s="12">
        <v>2054430</v>
      </c>
      <c r="G193" s="13" t="s">
        <v>336</v>
      </c>
      <c r="H193" s="12">
        <v>1599989</v>
      </c>
      <c r="I193" s="12">
        <v>794620</v>
      </c>
      <c r="J193" s="13" t="s">
        <v>49</v>
      </c>
      <c r="K193" s="12">
        <v>497149987</v>
      </c>
      <c r="L193" s="12">
        <v>105486240</v>
      </c>
      <c r="M193" s="13" t="s">
        <v>80</v>
      </c>
      <c r="N193" s="12">
        <v>15899989</v>
      </c>
      <c r="O193" s="12">
        <v>3868712</v>
      </c>
      <c r="P193" s="13" t="s">
        <v>165</v>
      </c>
      <c r="Q193" s="12">
        <v>220149989</v>
      </c>
      <c r="R193" s="12">
        <v>78919761</v>
      </c>
      <c r="S193" s="13" t="s">
        <v>157</v>
      </c>
      <c r="T193" s="12">
        <v>8999989</v>
      </c>
      <c r="U193" s="12">
        <v>1682629</v>
      </c>
      <c r="V193" s="13" t="s">
        <v>93</v>
      </c>
      <c r="W193" s="12">
        <v>21600000</v>
      </c>
      <c r="X193" s="12">
        <v>3474779</v>
      </c>
      <c r="Y193" s="13" t="s">
        <v>66</v>
      </c>
      <c r="Z193" s="12">
        <v>35400000</v>
      </c>
      <c r="AA193" s="12">
        <v>3695973</v>
      </c>
      <c r="AB193" s="13" t="s">
        <v>82</v>
      </c>
      <c r="AC193" s="12">
        <v>13300000</v>
      </c>
      <c r="AD193" s="12">
        <v>3653286</v>
      </c>
      <c r="AE193" s="13" t="s">
        <v>135</v>
      </c>
      <c r="AF193" s="12"/>
      <c r="AG193" s="12"/>
      <c r="AH193" s="12"/>
      <c r="AI193" s="12">
        <v>0</v>
      </c>
      <c r="AJ193" s="12">
        <v>5286316</v>
      </c>
      <c r="AK193" s="13" t="s">
        <v>43</v>
      </c>
      <c r="AL193" s="12">
        <v>114200000</v>
      </c>
      <c r="AM193" s="12">
        <v>30462253</v>
      </c>
      <c r="AN193" s="13" t="s">
        <v>135</v>
      </c>
      <c r="AO193" s="12"/>
      <c r="AP193" s="12"/>
      <c r="AQ193" s="12"/>
      <c r="AR193" s="12">
        <v>131200000</v>
      </c>
      <c r="AS193" s="12">
        <v>182329127</v>
      </c>
      <c r="AT193" s="13" t="s">
        <v>332</v>
      </c>
      <c r="AU193" s="12">
        <v>56500000</v>
      </c>
      <c r="AV193" s="12">
        <v>47671928</v>
      </c>
      <c r="AW193" s="13" t="s">
        <v>320</v>
      </c>
      <c r="AX193" s="12">
        <v>0</v>
      </c>
      <c r="AY193" s="12">
        <v>38395641</v>
      </c>
      <c r="AZ193" s="13" t="s">
        <v>43</v>
      </c>
      <c r="BA193" s="12"/>
      <c r="BB193" s="12"/>
      <c r="BC193" s="12"/>
      <c r="BD193" s="12">
        <v>0</v>
      </c>
      <c r="BE193" s="12">
        <v>0</v>
      </c>
      <c r="BF193" s="13" t="s">
        <v>43</v>
      </c>
      <c r="BG193" s="12">
        <v>0</v>
      </c>
      <c r="BH193" s="12">
        <v>0</v>
      </c>
      <c r="BI193" s="13" t="s">
        <v>43</v>
      </c>
      <c r="BJ193" s="12">
        <v>0</v>
      </c>
      <c r="BK193" s="12">
        <v>0</v>
      </c>
      <c r="BL193" s="13" t="s">
        <v>43</v>
      </c>
      <c r="BM193" s="12">
        <v>31000000</v>
      </c>
      <c r="BN193" s="12">
        <v>22393333</v>
      </c>
      <c r="BO193" s="13" t="s">
        <v>375</v>
      </c>
      <c r="BP193" s="12">
        <v>1281105320</v>
      </c>
      <c r="BQ193" s="12">
        <v>530169028</v>
      </c>
      <c r="BR193" s="12" t="str">
        <f>IFERROR(BQ193*100/BP193,0)</f>
        <v>0</v>
      </c>
    </row>
    <row r="194" spans="1:86" customHeight="1" ht="20">
      <c r="A194" s="11" t="s">
        <v>376</v>
      </c>
      <c r="B194" s="12"/>
      <c r="C194" s="12"/>
      <c r="D194" s="12">
        <v>920000000</v>
      </c>
      <c r="E194" s="12">
        <v>0</v>
      </c>
      <c r="F194" s="12">
        <v>493007</v>
      </c>
      <c r="G194" s="13" t="s">
        <v>43</v>
      </c>
      <c r="H194" s="12">
        <v>0</v>
      </c>
      <c r="I194" s="12">
        <v>123096</v>
      </c>
      <c r="J194" s="13" t="s">
        <v>43</v>
      </c>
      <c r="K194" s="12">
        <v>0</v>
      </c>
      <c r="L194" s="12">
        <v>0</v>
      </c>
      <c r="M194" s="13" t="s">
        <v>43</v>
      </c>
      <c r="N194" s="12">
        <v>0</v>
      </c>
      <c r="O194" s="12">
        <v>0</v>
      </c>
      <c r="P194" s="13" t="s">
        <v>43</v>
      </c>
      <c r="Q194" s="12">
        <v>0</v>
      </c>
      <c r="R194" s="12">
        <v>61131483</v>
      </c>
      <c r="S194" s="13" t="s">
        <v>43</v>
      </c>
      <c r="T194" s="12">
        <v>0</v>
      </c>
      <c r="U194" s="12">
        <v>0</v>
      </c>
      <c r="V194" s="13" t="s">
        <v>43</v>
      </c>
      <c r="W194" s="12">
        <v>0</v>
      </c>
      <c r="X194" s="12">
        <v>869544</v>
      </c>
      <c r="Y194" s="13" t="s">
        <v>43</v>
      </c>
      <c r="Z194" s="12">
        <v>0</v>
      </c>
      <c r="AA194" s="12">
        <v>700952</v>
      </c>
      <c r="AB194" s="13" t="s">
        <v>43</v>
      </c>
      <c r="AC194" s="12">
        <v>0</v>
      </c>
      <c r="AD194" s="12">
        <v>292369</v>
      </c>
      <c r="AE194" s="13" t="s">
        <v>43</v>
      </c>
      <c r="AF194" s="12"/>
      <c r="AG194" s="12"/>
      <c r="AH194" s="12"/>
      <c r="AI194" s="12">
        <v>0</v>
      </c>
      <c r="AJ194" s="12">
        <v>130307</v>
      </c>
      <c r="AK194" s="13" t="s">
        <v>43</v>
      </c>
      <c r="AL194" s="12">
        <v>0</v>
      </c>
      <c r="AM194" s="12">
        <v>19416431</v>
      </c>
      <c r="AN194" s="13" t="s">
        <v>43</v>
      </c>
      <c r="AO194" s="12"/>
      <c r="AP194" s="12"/>
      <c r="AQ194" s="12"/>
      <c r="AR194" s="12">
        <v>0</v>
      </c>
      <c r="AS194" s="12">
        <v>6891150</v>
      </c>
      <c r="AT194" s="13" t="s">
        <v>43</v>
      </c>
      <c r="AU194" s="12">
        <v>0</v>
      </c>
      <c r="AV194" s="12">
        <v>6705150</v>
      </c>
      <c r="AW194" s="13" t="s">
        <v>43</v>
      </c>
      <c r="AX194" s="12">
        <v>0</v>
      </c>
      <c r="AY194" s="12">
        <v>60572378</v>
      </c>
      <c r="AZ194" s="13" t="s">
        <v>43</v>
      </c>
      <c r="BA194" s="12"/>
      <c r="BB194" s="12"/>
      <c r="BC194" s="12"/>
      <c r="BD194" s="12">
        <v>0</v>
      </c>
      <c r="BE194" s="12">
        <v>0</v>
      </c>
      <c r="BF194" s="13" t="s">
        <v>43</v>
      </c>
      <c r="BG194" s="12">
        <v>0</v>
      </c>
      <c r="BH194" s="12">
        <v>0</v>
      </c>
      <c r="BI194" s="13" t="s">
        <v>43</v>
      </c>
      <c r="BJ194" s="12">
        <v>0</v>
      </c>
      <c r="BK194" s="12">
        <v>128111</v>
      </c>
      <c r="BL194" s="13" t="s">
        <v>43</v>
      </c>
      <c r="BM194" s="12">
        <v>0</v>
      </c>
      <c r="BN194" s="12">
        <v>2641600</v>
      </c>
      <c r="BO194" s="13" t="s">
        <v>43</v>
      </c>
      <c r="BP194" s="12">
        <v>920000000</v>
      </c>
      <c r="BQ194" s="12">
        <v>160095578</v>
      </c>
      <c r="BR194" s="12" t="str">
        <f>IFERROR(BQ194*100/BP194,0)</f>
        <v>0</v>
      </c>
    </row>
    <row r="195" spans="1:86" customHeight="1" ht="20">
      <c r="A195" s="11" t="s">
        <v>377</v>
      </c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>
        <v>26695349</v>
      </c>
      <c r="BQ195" s="12">
        <v>26695349</v>
      </c>
      <c r="BR195" s="12"/>
    </row>
    <row r="197" spans="1:86" customHeight="1" ht="20">
      <c r="A197" s="11" t="s">
        <v>378</v>
      </c>
      <c r="B197" s="12"/>
      <c r="C197" s="12"/>
      <c r="D197" s="12">
        <v>7884809311</v>
      </c>
      <c r="E197" s="12">
        <v>105399970</v>
      </c>
      <c r="F197" s="12">
        <v>35687502</v>
      </c>
      <c r="G197" s="12" t="str">
        <f>IFERROR(F197*100/E197,0)</f>
        <v>0</v>
      </c>
      <c r="H197" s="12">
        <v>108649970</v>
      </c>
      <c r="I197" s="12">
        <v>6013247</v>
      </c>
      <c r="J197" s="12" t="str">
        <f>IFERROR(I197*100/H197,0)</f>
        <v>0</v>
      </c>
      <c r="K197" s="12">
        <v>3501649970</v>
      </c>
      <c r="L197" s="12">
        <v>1081647641</v>
      </c>
      <c r="M197" s="12" t="str">
        <f>IFERROR(L197*100/K197,0)</f>
        <v>0</v>
      </c>
      <c r="N197" s="12">
        <v>382499978</v>
      </c>
      <c r="O197" s="12">
        <v>126039078</v>
      </c>
      <c r="P197" s="12" t="str">
        <f>IFERROR(O197*100/N197,0)</f>
        <v>0</v>
      </c>
      <c r="Q197" s="12">
        <v>2222549969</v>
      </c>
      <c r="R197" s="12">
        <v>532853480</v>
      </c>
      <c r="S197" s="12" t="str">
        <f>IFERROR(R197*100/Q197,0)</f>
        <v>0</v>
      </c>
      <c r="T197" s="12">
        <v>123999979</v>
      </c>
      <c r="U197" s="12">
        <v>33737291</v>
      </c>
      <c r="V197" s="12" t="str">
        <f>IFERROR(U197*100/T197,0)</f>
        <v>0</v>
      </c>
      <c r="W197" s="12">
        <v>80278000</v>
      </c>
      <c r="X197" s="12">
        <v>22351889</v>
      </c>
      <c r="Y197" s="12" t="str">
        <f>IFERROR(X197*100/W197,0)</f>
        <v>0</v>
      </c>
      <c r="Z197" s="12">
        <v>133050000</v>
      </c>
      <c r="AA197" s="12">
        <v>21964225</v>
      </c>
      <c r="AB197" s="12" t="str">
        <f>IFERROR(AA197*100/Z197,0)</f>
        <v>0</v>
      </c>
      <c r="AC197" s="12">
        <v>54350000</v>
      </c>
      <c r="AD197" s="12">
        <v>9370290</v>
      </c>
      <c r="AE197" s="12" t="str">
        <f>IFERROR(AD197*100/AC197,0)</f>
        <v>0</v>
      </c>
      <c r="AF197" s="12"/>
      <c r="AG197" s="12"/>
      <c r="AH197" s="12"/>
      <c r="AI197" s="12">
        <v>0</v>
      </c>
      <c r="AJ197" s="12">
        <v>39290844</v>
      </c>
      <c r="AK197" s="12" t="str">
        <f>IFERROR(AJ197*100/AI197,0)</f>
        <v>0</v>
      </c>
      <c r="AL197" s="12">
        <v>431780000</v>
      </c>
      <c r="AM197" s="12">
        <v>120970803</v>
      </c>
      <c r="AN197" s="12" t="str">
        <f>IFERROR(AM197*100/AL197,0)</f>
        <v>0</v>
      </c>
      <c r="AO197" s="12"/>
      <c r="AP197" s="12"/>
      <c r="AQ197" s="12"/>
      <c r="AR197" s="12">
        <v>530550000</v>
      </c>
      <c r="AS197" s="12">
        <v>249162185</v>
      </c>
      <c r="AT197" s="12" t="str">
        <f>IFERROR(AS197*100/AR197,0)</f>
        <v>0</v>
      </c>
      <c r="AU197" s="12">
        <v>606500000</v>
      </c>
      <c r="AV197" s="12">
        <v>193057112</v>
      </c>
      <c r="AW197" s="12" t="str">
        <f>IFERROR(AV197*100/AU197,0)</f>
        <v>0</v>
      </c>
      <c r="AX197" s="12">
        <v>0</v>
      </c>
      <c r="AY197" s="12">
        <v>275211589</v>
      </c>
      <c r="AZ197" s="12" t="str">
        <f>IFERROR(AY197*100/AX197,0)</f>
        <v>0</v>
      </c>
      <c r="BA197" s="12"/>
      <c r="BB197" s="12"/>
      <c r="BC197" s="12"/>
      <c r="BD197" s="12">
        <v>0</v>
      </c>
      <c r="BE197" s="12">
        <v>23031</v>
      </c>
      <c r="BF197" s="12" t="str">
        <f>IFERROR(BE197*100/BD197,0)</f>
        <v>0</v>
      </c>
      <c r="BG197" s="12">
        <v>0</v>
      </c>
      <c r="BH197" s="12">
        <v>4554810</v>
      </c>
      <c r="BI197" s="12" t="str">
        <f>IFERROR(BH197*100/BG197,0)</f>
        <v>0</v>
      </c>
      <c r="BJ197" s="12">
        <v>0</v>
      </c>
      <c r="BK197" s="12">
        <v>263348</v>
      </c>
      <c r="BL197" s="12" t="str">
        <f>IFERROR(BK197*100/BJ197,0)</f>
        <v>0</v>
      </c>
      <c r="BM197" s="12">
        <v>255090000</v>
      </c>
      <c r="BN197" s="12">
        <v>66166068</v>
      </c>
      <c r="BO197" s="12" t="str">
        <f>IFERROR(BN197*100/BM197,0)</f>
        <v>0</v>
      </c>
      <c r="BP197" s="12">
        <v>8031714631</v>
      </c>
      <c r="BQ197" s="12" t="str">
        <f>(F197+I197+L197+O197+R197+U197+X197+AA197+AD197+AJ197+AM197+AS197+AV197+AY197+BE197+BH197+BK197+BN197+0)</f>
        <v>0</v>
      </c>
      <c r="BR197" s="12" t="str">
        <f>IFERROR(BQ197*100/BP197,0)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C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I4:AK4"/>
    <mergeCell ref="AL4:AN4"/>
    <mergeCell ref="AR4:AT4"/>
    <mergeCell ref="AU4:AW4"/>
    <mergeCell ref="AX4:AZ4"/>
    <mergeCell ref="BD4:BF4"/>
    <mergeCell ref="BG4:BI4"/>
    <mergeCell ref="BJ4:BL4"/>
    <mergeCell ref="BM4:BO4"/>
    <mergeCell ref="BP4:BR4"/>
    <mergeCell ref="D4:D5"/>
    <mergeCell ref="A7:A27"/>
    <mergeCell ref="A28:C28"/>
    <mergeCell ref="A30:A35"/>
    <mergeCell ref="A36:C36"/>
    <mergeCell ref="A38:A40"/>
    <mergeCell ref="A41:C41"/>
    <mergeCell ref="A43:A57"/>
    <mergeCell ref="A58:C58"/>
    <mergeCell ref="A60:A64"/>
    <mergeCell ref="A65:C65"/>
    <mergeCell ref="A67:A68"/>
    <mergeCell ref="A69:C69"/>
    <mergeCell ref="A71:A73"/>
    <mergeCell ref="A74:C74"/>
    <mergeCell ref="A76:A76"/>
    <mergeCell ref="A77:C77"/>
    <mergeCell ref="A79:A87"/>
    <mergeCell ref="A88:C88"/>
    <mergeCell ref="A90:A91"/>
    <mergeCell ref="A92:C92"/>
    <mergeCell ref="A93:C93"/>
    <mergeCell ref="A95:A181"/>
    <mergeCell ref="B95:B97"/>
    <mergeCell ref="B99:B101"/>
    <mergeCell ref="B103:B105"/>
    <mergeCell ref="B107:B109"/>
    <mergeCell ref="B111:B113"/>
    <mergeCell ref="B115:B117"/>
    <mergeCell ref="B119:B121"/>
    <mergeCell ref="B123:B125"/>
    <mergeCell ref="B127:B129"/>
    <mergeCell ref="B131:B133"/>
    <mergeCell ref="B135:B137"/>
    <mergeCell ref="B139:B141"/>
    <mergeCell ref="B143:B145"/>
    <mergeCell ref="B147:B149"/>
    <mergeCell ref="B151:B153"/>
    <mergeCell ref="B155:B157"/>
    <mergeCell ref="B159:B161"/>
    <mergeCell ref="B163:B165"/>
    <mergeCell ref="B167:B169"/>
    <mergeCell ref="B171:B173"/>
    <mergeCell ref="B175:B177"/>
    <mergeCell ref="B179:B181"/>
    <mergeCell ref="A182:C182"/>
    <mergeCell ref="A184:A190"/>
    <mergeCell ref="B184:B186"/>
    <mergeCell ref="B188:B190"/>
    <mergeCell ref="A191:C191"/>
    <mergeCell ref="A193:C193"/>
    <mergeCell ref="A194:C194"/>
    <mergeCell ref="A195:C195"/>
    <mergeCell ref="A197:C197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4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2" max="2" width="22" customWidth="true" style="0"/>
    <col min="3" max="3" width="22" customWidth="true" style="0"/>
    <col min="4" max="4" width="22" customWidth="true" style="0"/>
  </cols>
  <sheetData>
    <row r="2" spans="1:4">
      <c r="B2" s="4" t="s">
        <v>379</v>
      </c>
      <c r="C2" s="3"/>
      <c r="D2" s="3"/>
    </row>
    <row r="4" spans="1:4">
      <c r="B4" s="1" t="s">
        <v>380</v>
      </c>
      <c r="C4"/>
      <c r="D4"/>
    </row>
    <row r="5" spans="1:4">
      <c r="B5" s="14" t="s">
        <v>22</v>
      </c>
      <c r="C5" s="14" t="s">
        <v>381</v>
      </c>
      <c r="D5" s="14" t="s">
        <v>382</v>
      </c>
    </row>
    <row r="6" spans="1:4">
      <c r="B6" t="s">
        <v>383</v>
      </c>
      <c r="C6">
        <v>1879463661</v>
      </c>
      <c r="D6">
        <v>1978487270</v>
      </c>
    </row>
    <row r="7" spans="1:4">
      <c r="B7" t="s">
        <v>286</v>
      </c>
      <c r="C7">
        <v>495813483</v>
      </c>
      <c r="D7">
        <v>321627685</v>
      </c>
    </row>
    <row r="8" spans="1:4">
      <c r="B8" t="s">
        <v>40</v>
      </c>
      <c r="C8">
        <v>408731744</v>
      </c>
      <c r="D8">
        <v>411595482</v>
      </c>
    </row>
    <row r="9" spans="1:4">
      <c r="B9" s="14" t="s">
        <v>384</v>
      </c>
      <c r="C9" s="15" t="str">
        <f>(C8+C7+C6)</f>
        <v>0</v>
      </c>
      <c r="D9" s="15" t="str">
        <f>(D8+D7+D6)</f>
        <v>0</v>
      </c>
    </row>
    <row r="11" spans="1:4">
      <c r="B11" s="1" t="s">
        <v>236</v>
      </c>
      <c r="C11"/>
      <c r="D11"/>
    </row>
    <row r="12" spans="1:4">
      <c r="B12" s="14" t="s">
        <v>22</v>
      </c>
      <c r="C12" s="14" t="s">
        <v>381</v>
      </c>
      <c r="D12" s="14" t="s">
        <v>382</v>
      </c>
    </row>
    <row r="13" spans="1:4">
      <c r="B13" t="s">
        <v>383</v>
      </c>
      <c r="C13">
        <v>119954934</v>
      </c>
      <c r="D13">
        <v>139908040</v>
      </c>
    </row>
    <row r="14" spans="1:4">
      <c r="B14" t="s">
        <v>286</v>
      </c>
      <c r="C14">
        <v>9759608</v>
      </c>
      <c r="D14">
        <v>11145909</v>
      </c>
    </row>
    <row r="15" spans="1:4">
      <c r="B15" t="s">
        <v>369</v>
      </c>
      <c r="C15">
        <v>37912320</v>
      </c>
      <c r="D15">
        <v>40180146</v>
      </c>
    </row>
    <row r="16" spans="1:4">
      <c r="B16" t="s">
        <v>40</v>
      </c>
      <c r="C16">
        <v>25430250</v>
      </c>
      <c r="D16">
        <v>27648760</v>
      </c>
    </row>
    <row r="17" spans="1:4">
      <c r="B17" s="14" t="s">
        <v>384</v>
      </c>
      <c r="C17" s="15" t="str">
        <f>(C16+C15+C14+C13)</f>
        <v>0</v>
      </c>
      <c r="D17" s="15" t="str">
        <f>(D16+D15+D14+D13)</f>
        <v>0</v>
      </c>
    </row>
    <row r="19" spans="1:4">
      <c r="B19" s="1" t="s">
        <v>385</v>
      </c>
      <c r="C19"/>
      <c r="D19"/>
    </row>
    <row r="20" spans="1:4">
      <c r="B20" s="14" t="s">
        <v>22</v>
      </c>
      <c r="C20" s="14" t="s">
        <v>381</v>
      </c>
      <c r="D20" s="14" t="s">
        <v>382</v>
      </c>
    </row>
    <row r="21" spans="1:4">
      <c r="B21" s="2">
        <v>965</v>
      </c>
      <c r="C21">
        <v>47337705</v>
      </c>
      <c r="D21">
        <v>49704597</v>
      </c>
    </row>
    <row r="22" spans="1:4">
      <c r="B22" s="2">
        <v>971</v>
      </c>
      <c r="C22">
        <v>46759483</v>
      </c>
      <c r="D22">
        <v>49097473</v>
      </c>
    </row>
    <row r="23" spans="1:4">
      <c r="B23" s="2" t="s">
        <v>386</v>
      </c>
      <c r="C23">
        <v>31045119</v>
      </c>
      <c r="D23">
        <v>32596169</v>
      </c>
    </row>
    <row r="24" spans="1:4">
      <c r="B24" s="14" t="s">
        <v>384</v>
      </c>
      <c r="C24" s="15" t="str">
        <f>(C23+C22+C21)</f>
        <v>0</v>
      </c>
      <c r="D24" s="15" t="str">
        <f>(D23+D22+D21)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4:D4"/>
    <mergeCell ref="B11:D11"/>
    <mergeCell ref="B19:D1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Informe de Ventas</vt:lpstr>
      <vt:lpstr>Informe RH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Autor: Agrocampo</dc:creator>
  <cp:lastModifiedBy>Agrocampo</cp:lastModifiedBy>
  <dcterms:created xsi:type="dcterms:W3CDTF">2022-01-28T10:41:32-05:00</dcterms:created>
  <dcterms:modified xsi:type="dcterms:W3CDTF">2022-01-28T10:41:32-05:00</dcterms:modified>
  <dc:title>Informe de Ordenes</dc:title>
  <dc:description>Informe en Office 2007 XLSX</dc:description>
  <dc:subject>Office 2007 XLSX Informe Empresarial</dc:subject>
  <cp:keywords>office 2007 openxml php</cp:keywords>
  <cp:category>Resultado de Informe</cp:category>
</cp:coreProperties>
</file>