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 Summary" sheetId="1" r:id="rId4"/>
    <sheet state="visible" name="Instock Parts List" sheetId="2" r:id="rId5"/>
    <sheet state="visible" name="New Parts List" sheetId="3" r:id="rId6"/>
  </sheets>
  <definedNames/>
  <calcPr/>
  <extLst>
    <ext uri="GoogleSheetsCustomDataVersion1">
      <go:sheetsCustomData xmlns:go="http://customooxmlschemas.google.com/" r:id="rId7" roundtripDataSignature="AMtx7mgzMMwqQxrSTaENn3fvtVVazVZGkA=="/>
    </ext>
  </extLst>
</workbook>
</file>

<file path=xl/sharedStrings.xml><?xml version="1.0" encoding="utf-8"?>
<sst xmlns="http://schemas.openxmlformats.org/spreadsheetml/2006/main" count="100" uniqueCount="82">
  <si>
    <t>INSTOCK PARTS LIST</t>
  </si>
  <si>
    <t>NEW PARTS LIST</t>
  </si>
  <si>
    <t>LABOR</t>
  </si>
  <si>
    <t>Description</t>
  </si>
  <si>
    <t>Category</t>
  </si>
  <si>
    <t>Manufacturer</t>
  </si>
  <si>
    <t>Part Number</t>
  </si>
  <si>
    <t>Estimated Unit Cost</t>
  </si>
  <si>
    <t>Hours</t>
  </si>
  <si>
    <t>hourly rate</t>
  </si>
  <si>
    <t>Quantity</t>
  </si>
  <si>
    <t>Cost</t>
  </si>
  <si>
    <t>Engineering Notes</t>
  </si>
  <si>
    <t>Student Notes</t>
  </si>
  <si>
    <t>Date Purchase Order Submitted</t>
  </si>
  <si>
    <t>Servo Motors</t>
  </si>
  <si>
    <t>Midshipman</t>
  </si>
  <si>
    <t xml:space="preserve">ITPR or other justification required? </t>
  </si>
  <si>
    <t>Araldite Epoxy</t>
  </si>
  <si>
    <t xml:space="preserve">Hitachi </t>
  </si>
  <si>
    <t>Selleys</t>
  </si>
  <si>
    <t>1231026</t>
  </si>
  <si>
    <t>Time based on contact hours (1 hour per lecture credit and 2 hours per lab credit) + 50% for "homework"; and 16 weeks/ semester. Rate based on 75% of median entry level engineer salary ($52,000 / yr).</t>
  </si>
  <si>
    <t>Faculty</t>
  </si>
  <si>
    <t>Adviser time varies with amount of help you need but not less than 1 hour/ week. Rate based on  $125,000 / yr.</t>
  </si>
  <si>
    <t>This motor provides 72 oz. inches of torque at stall.  My project requires at least 50 oz. - inches</t>
  </si>
  <si>
    <t>Staff</t>
  </si>
  <si>
    <t>Foam Board (square feet)</t>
  </si>
  <si>
    <t xml:space="preserve">Staff includes machine shop and TSD.   You should talk with them to estimate their hours. Rate based on DC area GS table.  Approx GS-12-step 3. </t>
  </si>
  <si>
    <t>Labor Sub-total</t>
  </si>
  <si>
    <t>used to create mold for fin structure</t>
  </si>
  <si>
    <t>No</t>
  </si>
  <si>
    <t>Used for waterproofing electronics</t>
  </si>
  <si>
    <t>Servo Mounting Kit</t>
  </si>
  <si>
    <t>Tetrix</t>
  </si>
  <si>
    <t>W41789</t>
  </si>
  <si>
    <t>Composite (square feet)</t>
  </si>
  <si>
    <t>Used for fin structure</t>
  </si>
  <si>
    <t>Microprocessor</t>
  </si>
  <si>
    <t>mbed</t>
  </si>
  <si>
    <t>LPC1768</t>
  </si>
  <si>
    <t>Not yet</t>
  </si>
  <si>
    <t>Will be used to mount servo to the UUV system</t>
  </si>
  <si>
    <t>OVERHEAD</t>
  </si>
  <si>
    <t>Robotics Set</t>
  </si>
  <si>
    <t>W44706</t>
  </si>
  <si>
    <t>Base Amount</t>
  </si>
  <si>
    <t>Rate</t>
  </si>
  <si>
    <t>Will be used to attach fins to servo</t>
  </si>
  <si>
    <t>FlexiForce Quickstart Board</t>
  </si>
  <si>
    <t>Tekscan</t>
  </si>
  <si>
    <t>You shouldn’t have to edit this directly.   It should populate automatically based on your labor total. The overhead totals up to 100% of labor costs</t>
  </si>
  <si>
    <t>Fringe Benefits</t>
  </si>
  <si>
    <t>Force Sensor Kit</t>
  </si>
  <si>
    <t>Memsic 2125 Dual-Axis Accelerometer</t>
  </si>
  <si>
    <t>Parallax</t>
  </si>
  <si>
    <t>28017</t>
  </si>
  <si>
    <t>Gyroscope Module 3- Axis L3G4200D</t>
  </si>
  <si>
    <t>27911</t>
  </si>
  <si>
    <t>Includes holidays, annual leave, sick leave, health insurance, social security, 401K matching</t>
  </si>
  <si>
    <t>Facilities</t>
  </si>
  <si>
    <t>Electric RC Submarine Boat Torpedo</t>
  </si>
  <si>
    <t>Banggood</t>
  </si>
  <si>
    <t>1455476</t>
  </si>
  <si>
    <t>IT Support, facility and equpitment costs, landscaping, heating and electricity</t>
  </si>
  <si>
    <t>General Services</t>
  </si>
  <si>
    <t>Labor that is not directly charged to an engineering project such as management, secretaries, attorneys, accountants</t>
  </si>
  <si>
    <t>Overhead Sub-total</t>
  </si>
  <si>
    <t>MATERIALS</t>
  </si>
  <si>
    <t>Delete this section if you are not using an materials!</t>
  </si>
  <si>
    <t>In-stock Items</t>
  </si>
  <si>
    <t>These are items the department already owns, but their cost must still be included.   Use websites or catalogs to estimate.   For older parts ask TSD or find a comperable part.</t>
  </si>
  <si>
    <t xml:space="preserve">New Items </t>
  </si>
  <si>
    <t>New parts comprise your out-of-pocket cost.   Please include shipping (but not sales tax).</t>
  </si>
  <si>
    <t>Materials Sub-total</t>
  </si>
  <si>
    <t>TOTAL</t>
  </si>
  <si>
    <t>TOTAL COST</t>
  </si>
  <si>
    <t>Labor + overhead + materials</t>
  </si>
  <si>
    <t>OUT-OF-POCKET COST</t>
  </si>
  <si>
    <t xml:space="preserve">This is the total of items to be purchased.   Ask me and your adviser if you need money.   </t>
  </si>
  <si>
    <t>Usually the research office has some money set aside for student projects.</t>
  </si>
  <si>
    <t xml:space="preserve">When displaying in a presentation, you should adjust the font size to ensure this is legible.   This is also a good item to make printed copies of and distribute to your audience.   Don’t include this note column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</si>
</sst>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&quot;$&quot;#,##0.00"/>
    <numFmt numFmtId="166" formatCode="[$-409]d\-mmm\-yy"/>
  </numFmts>
  <fonts count="14">
    <font>
      <sz val="11.0"/>
      <color theme="1"/>
      <name val="Arial"/>
    </font>
    <font>
      <b/>
      <sz val="11.0"/>
      <color theme="1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b/>
      <i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sz val="12.0"/>
      <color rgb="FF000000"/>
    </font>
    <font>
      <sz val="12.0"/>
      <color rgb="FF0C0C0C"/>
      <name val="Calibri"/>
    </font>
    <font>
      <u/>
      <sz val="12.0"/>
      <color rgb="FF0C0C0C"/>
      <name val="Calibri"/>
    </font>
    <font>
      <b/>
      <sz val="12.0"/>
      <color rgb="FF0C0C0C"/>
      <name val="Calibri"/>
    </font>
    <font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DEEAF6"/>
        <bgColor rgb="FFDEEAF6"/>
      </patternFill>
    </fill>
    <fill>
      <patternFill patternType="solid">
        <fgColor rgb="FF9CC2E5"/>
        <bgColor rgb="FF9CC2E5"/>
      </patternFill>
    </fill>
    <fill>
      <patternFill patternType="solid">
        <fgColor theme="1"/>
        <bgColor theme="1"/>
      </patternFill>
    </fill>
    <fill>
      <patternFill patternType="solid">
        <fgColor rgb="FFC5E0B3"/>
        <bgColor rgb="FFC5E0B3"/>
      </patternFill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D0CECE"/>
        <bgColor rgb="FFD0CECE"/>
      </patternFill>
    </fill>
  </fills>
  <borders count="17">
    <border/>
    <border>
      <left style="medium">
        <color rgb="FF000000"/>
      </left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3" fontId="2" numFmtId="0" xfId="0" applyBorder="1" applyFill="1" applyFont="1"/>
    <xf borderId="3" fillId="2" fontId="2" numFmtId="0" xfId="0" applyBorder="1" applyFont="1"/>
    <xf borderId="4" fillId="2" fontId="2" numFmtId="0" xfId="0" applyBorder="1" applyFont="1"/>
    <xf borderId="2" fillId="4" fontId="3" numFmtId="0" xfId="0" applyAlignment="1" applyBorder="1" applyFill="1" applyFont="1">
      <alignment readingOrder="0"/>
    </xf>
    <xf borderId="0" fillId="0" fontId="2" numFmtId="0" xfId="0" applyFont="1"/>
    <xf borderId="2" fillId="4" fontId="2" numFmtId="0" xfId="0" applyBorder="1" applyFont="1"/>
    <xf borderId="0" fillId="0" fontId="4" numFmtId="0" xfId="0" applyFont="1"/>
    <xf borderId="2" fillId="3" fontId="2" numFmtId="49" xfId="0" applyBorder="1" applyFont="1" applyNumberFormat="1"/>
    <xf borderId="5" fillId="2" fontId="5" numFmtId="0" xfId="0" applyBorder="1" applyFont="1"/>
    <xf borderId="2" fillId="4" fontId="2" numFmtId="0" xfId="0" applyAlignment="1" applyBorder="1" applyFont="1">
      <alignment shrinkToFit="0" wrapText="1"/>
    </xf>
    <xf borderId="2" fillId="2" fontId="5" numFmtId="0" xfId="0" applyBorder="1" applyFont="1"/>
    <xf borderId="2" fillId="4" fontId="2" numFmtId="49" xfId="0" applyBorder="1" applyFont="1" applyNumberFormat="1"/>
    <xf borderId="2" fillId="3" fontId="6" numFmtId="0" xfId="0" applyAlignment="1" applyBorder="1" applyFont="1">
      <alignment readingOrder="0"/>
    </xf>
    <xf borderId="2" fillId="4" fontId="6" numFmtId="49" xfId="0" applyAlignment="1" applyBorder="1" applyFont="1" applyNumberFormat="1">
      <alignment readingOrder="0"/>
    </xf>
    <xf borderId="2" fillId="2" fontId="5" numFmtId="164" xfId="0" applyBorder="1" applyFont="1" applyNumberFormat="1"/>
    <xf borderId="2" fillId="4" fontId="6" numFmtId="165" xfId="0" applyAlignment="1" applyBorder="1" applyFont="1" applyNumberFormat="1">
      <alignment readingOrder="0"/>
    </xf>
    <xf borderId="2" fillId="3" fontId="5" numFmtId="0" xfId="0" applyBorder="1" applyFont="1"/>
    <xf borderId="6" fillId="2" fontId="5" numFmtId="164" xfId="0" applyBorder="1" applyFont="1" applyNumberFormat="1"/>
    <xf borderId="2" fillId="3" fontId="6" numFmtId="164" xfId="0" applyAlignment="1" applyBorder="1" applyFont="1" applyNumberFormat="1">
      <alignment readingOrder="0"/>
    </xf>
    <xf borderId="0" fillId="0" fontId="5" numFmtId="0" xfId="0" applyFont="1"/>
    <xf borderId="2" fillId="3" fontId="7" numFmtId="0" xfId="0" applyAlignment="1" applyBorder="1" applyFont="1">
      <alignment readingOrder="0"/>
    </xf>
    <xf borderId="2" fillId="4" fontId="7" numFmtId="0" xfId="0" applyAlignment="1" applyBorder="1" applyFont="1">
      <alignment readingOrder="0"/>
    </xf>
    <xf borderId="2" fillId="3" fontId="8" numFmtId="164" xfId="0" applyBorder="1" applyFont="1" applyNumberFormat="1"/>
    <xf borderId="2" fillId="3" fontId="8" numFmtId="49" xfId="0" applyBorder="1" applyFont="1" applyNumberFormat="1"/>
    <xf borderId="2" fillId="4" fontId="8" numFmtId="165" xfId="0" applyBorder="1" applyFont="1" applyNumberFormat="1"/>
    <xf borderId="7" fillId="2" fontId="2" numFmtId="0" xfId="0" applyBorder="1" applyFont="1"/>
    <xf borderId="2" fillId="4" fontId="8" numFmtId="166" xfId="0" applyBorder="1" applyFont="1" applyNumberFormat="1"/>
    <xf borderId="8" fillId="5" fontId="2" numFmtId="0" xfId="0" applyBorder="1" applyFill="1" applyFont="1"/>
    <xf borderId="2" fillId="4" fontId="8" numFmtId="164" xfId="0" applyBorder="1" applyFont="1" applyNumberFormat="1"/>
    <xf borderId="8" fillId="5" fontId="2" numFmtId="164" xfId="0" applyBorder="1" applyFont="1" applyNumberFormat="1"/>
    <xf borderId="2" fillId="4" fontId="7" numFmtId="49" xfId="0" applyAlignment="1" applyBorder="1" applyFont="1" applyNumberFormat="1">
      <alignment readingOrder="0"/>
    </xf>
    <xf borderId="2" fillId="3" fontId="7" numFmtId="49" xfId="0" applyAlignment="1" applyBorder="1" applyFont="1" applyNumberFormat="1">
      <alignment readingOrder="0"/>
    </xf>
    <xf borderId="9" fillId="2" fontId="2" numFmtId="164" xfId="0" applyBorder="1" applyFont="1" applyNumberFormat="1"/>
    <xf borderId="0" fillId="4" fontId="6" numFmtId="49" xfId="0" applyAlignment="1" applyFont="1" applyNumberFormat="1">
      <alignment horizontal="left" readingOrder="0"/>
    </xf>
    <xf borderId="2" fillId="3" fontId="5" numFmtId="0" xfId="0" applyAlignment="1" applyBorder="1" applyFont="1">
      <alignment readingOrder="0"/>
    </xf>
    <xf borderId="2" fillId="4" fontId="7" numFmtId="164" xfId="0" applyAlignment="1" applyBorder="1" applyFont="1" applyNumberFormat="1">
      <alignment readingOrder="0"/>
    </xf>
    <xf borderId="1" fillId="6" fontId="2" numFmtId="0" xfId="0" applyBorder="1" applyFill="1" applyFont="1"/>
    <xf borderId="2" fillId="4" fontId="5" numFmtId="49" xfId="0" applyAlignment="1" applyBorder="1" applyFont="1" applyNumberFormat="1">
      <alignment readingOrder="0"/>
    </xf>
    <xf borderId="3" fillId="6" fontId="2" numFmtId="0" xfId="0" applyBorder="1" applyFont="1"/>
    <xf borderId="2" fillId="3" fontId="5" numFmtId="164" xfId="0" applyBorder="1" applyFont="1" applyNumberFormat="1"/>
    <xf borderId="4" fillId="6" fontId="2" numFmtId="0" xfId="0" applyBorder="1" applyFont="1"/>
    <xf borderId="2" fillId="3" fontId="8" numFmtId="0" xfId="0" applyBorder="1" applyFont="1"/>
    <xf borderId="2" fillId="4" fontId="5" numFmtId="49" xfId="0" applyBorder="1" applyFont="1" applyNumberFormat="1"/>
    <xf borderId="5" fillId="6" fontId="5" numFmtId="0" xfId="0" applyBorder="1" applyFont="1"/>
    <xf borderId="2" fillId="6" fontId="5" numFmtId="0" xfId="0" applyBorder="1" applyFont="1"/>
    <xf borderId="2" fillId="6" fontId="5" numFmtId="164" xfId="0" applyBorder="1" applyFont="1" applyNumberFormat="1"/>
    <xf borderId="2" fillId="6" fontId="5" numFmtId="9" xfId="0" applyBorder="1" applyFont="1" applyNumberFormat="1"/>
    <xf borderId="2" fillId="4" fontId="8" numFmtId="49" xfId="0" applyBorder="1" applyFont="1" applyNumberFormat="1"/>
    <xf borderId="6" fillId="6" fontId="5" numFmtId="164" xfId="0" applyBorder="1" applyFont="1" applyNumberFormat="1"/>
    <xf borderId="2" fillId="4" fontId="9" numFmtId="49" xfId="0" applyAlignment="1" applyBorder="1" applyFont="1" applyNumberFormat="1">
      <alignment readingOrder="0"/>
    </xf>
    <xf borderId="0" fillId="0" fontId="5" numFmtId="0" xfId="0" applyAlignment="1" applyFont="1">
      <alignment shrinkToFit="0" wrapText="1"/>
    </xf>
    <xf borderId="2" fillId="4" fontId="5" numFmtId="165" xfId="0" applyBorder="1" applyFont="1" applyNumberFormat="1"/>
    <xf borderId="2" fillId="4" fontId="8" numFmtId="0" xfId="0" applyBorder="1" applyFont="1"/>
    <xf borderId="7" fillId="6" fontId="2" numFmtId="0" xfId="0" applyBorder="1" applyFont="1"/>
    <xf borderId="9" fillId="6" fontId="2" numFmtId="164" xfId="0" applyBorder="1" applyFont="1" applyNumberFormat="1"/>
    <xf borderId="1" fillId="7" fontId="2" numFmtId="0" xfId="0" applyBorder="1" applyFill="1" applyFont="1"/>
    <xf borderId="3" fillId="7" fontId="2" numFmtId="0" xfId="0" applyBorder="1" applyFont="1"/>
    <xf borderId="4" fillId="7" fontId="2" numFmtId="0" xfId="0" applyBorder="1" applyFont="1"/>
    <xf borderId="5" fillId="3" fontId="5" numFmtId="0" xfId="0" applyBorder="1" applyFont="1"/>
    <xf borderId="10" fillId="3" fontId="5" numFmtId="0" xfId="0" applyBorder="1" applyFont="1"/>
    <xf borderId="10" fillId="3" fontId="10" numFmtId="0" xfId="0" applyBorder="1" applyFont="1"/>
    <xf borderId="5" fillId="8" fontId="5" numFmtId="0" xfId="0" applyBorder="1" applyFill="1" applyFont="1"/>
    <xf borderId="10" fillId="8" fontId="5" numFmtId="0" xfId="0" applyBorder="1" applyFont="1"/>
    <xf borderId="10" fillId="8" fontId="10" numFmtId="0" xfId="0" applyBorder="1" applyFont="1"/>
    <xf borderId="10" fillId="8" fontId="11" numFmtId="0" xfId="0" applyBorder="1" applyFont="1"/>
    <xf borderId="2" fillId="8" fontId="5" numFmtId="165" xfId="0" applyBorder="1" applyFont="1" applyNumberFormat="1"/>
    <xf borderId="7" fillId="7" fontId="2" numFmtId="0" xfId="0" applyBorder="1" applyFont="1"/>
    <xf borderId="2" fillId="5" fontId="2" numFmtId="0" xfId="0" applyBorder="1" applyFont="1"/>
    <xf borderId="2" fillId="5" fontId="12" numFmtId="0" xfId="0" applyBorder="1" applyFont="1"/>
    <xf borderId="0" fillId="0" fontId="13" numFmtId="0" xfId="0" applyFont="1"/>
    <xf borderId="11" fillId="5" fontId="12" numFmtId="0" xfId="0" applyBorder="1" applyFont="1"/>
    <xf borderId="0" fillId="0" fontId="8" numFmtId="164" xfId="0" applyFont="1" applyNumberFormat="1"/>
    <xf borderId="2" fillId="8" fontId="2" numFmtId="165" xfId="0" applyBorder="1" applyFont="1" applyNumberFormat="1"/>
    <xf borderId="12" fillId="9" fontId="2" numFmtId="0" xfId="0" applyBorder="1" applyFill="1" applyFont="1"/>
    <xf borderId="10" fillId="9" fontId="2" numFmtId="0" xfId="0" applyBorder="1" applyFont="1"/>
    <xf borderId="13" fillId="9" fontId="2" numFmtId="164" xfId="0" applyBorder="1" applyFont="1" applyNumberFormat="1"/>
    <xf borderId="14" fillId="9" fontId="2" numFmtId="0" xfId="0" applyBorder="1" applyFont="1"/>
    <xf borderId="15" fillId="9" fontId="2" numFmtId="0" xfId="0" applyBorder="1" applyFont="1"/>
    <xf borderId="16" fillId="9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8.13"/>
    <col customWidth="1" min="3" max="3" width="27.63"/>
    <col customWidth="1" min="4" max="4" width="21.88"/>
    <col customWidth="1" min="5" max="5" width="8.75"/>
    <col customWidth="1" min="6" max="6" width="7.63"/>
    <col customWidth="1" min="7" max="7" width="139.63"/>
    <col customWidth="1" min="8" max="26" width="7.63"/>
  </cols>
  <sheetData>
    <row r="1" ht="14.25" customHeight="1">
      <c r="A1" s="2" t="s">
        <v>2</v>
      </c>
      <c r="B1" s="4" t="s">
        <v>4</v>
      </c>
      <c r="C1" s="4" t="s">
        <v>8</v>
      </c>
      <c r="D1" s="4" t="s">
        <v>9</v>
      </c>
      <c r="E1" s="5" t="s">
        <v>11</v>
      </c>
      <c r="F1" s="7"/>
      <c r="G1" s="9" t="s">
        <v>13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1"/>
      <c r="B2" s="13" t="s">
        <v>16</v>
      </c>
      <c r="C2" s="13">
        <f>9*16+ 12*16</f>
        <v>336</v>
      </c>
      <c r="D2" s="17">
        <v>25.0</v>
      </c>
      <c r="E2" s="20">
        <f t="shared" ref="E2:E4" si="1">C2*D2</f>
        <v>8400</v>
      </c>
      <c r="F2" s="22"/>
      <c r="G2" s="22" t="s">
        <v>22</v>
      </c>
    </row>
    <row r="3" ht="14.25" customHeight="1">
      <c r="A3" s="11"/>
      <c r="B3" s="13" t="s">
        <v>23</v>
      </c>
      <c r="C3" s="13">
        <f>2*32</f>
        <v>64</v>
      </c>
      <c r="D3" s="17">
        <v>60.0</v>
      </c>
      <c r="E3" s="20">
        <f t="shared" si="1"/>
        <v>3840</v>
      </c>
      <c r="F3" s="22"/>
      <c r="G3" s="22" t="s">
        <v>24</v>
      </c>
    </row>
    <row r="4" ht="14.25" customHeight="1">
      <c r="A4" s="11"/>
      <c r="B4" s="13" t="s">
        <v>26</v>
      </c>
      <c r="C4" s="13">
        <v>45.0</v>
      </c>
      <c r="D4" s="17">
        <v>40.0</v>
      </c>
      <c r="E4" s="20">
        <f t="shared" si="1"/>
        <v>1800</v>
      </c>
      <c r="F4" s="22"/>
      <c r="G4" s="22" t="s">
        <v>28</v>
      </c>
    </row>
    <row r="5" ht="14.25" customHeight="1">
      <c r="A5" s="28" t="s">
        <v>29</v>
      </c>
      <c r="B5" s="30"/>
      <c r="C5" s="30"/>
      <c r="D5" s="32"/>
      <c r="E5" s="35">
        <f>SUM(E2:E4)</f>
        <v>14040</v>
      </c>
      <c r="F5" s="7"/>
      <c r="G5" s="7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39" t="s">
        <v>43</v>
      </c>
      <c r="B6" s="41" t="s">
        <v>4</v>
      </c>
      <c r="C6" s="41" t="s">
        <v>46</v>
      </c>
      <c r="D6" s="41" t="s">
        <v>47</v>
      </c>
      <c r="E6" s="43" t="s">
        <v>11</v>
      </c>
      <c r="F6" s="7"/>
      <c r="G6" s="22" t="s">
        <v>51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46"/>
      <c r="B7" s="47" t="s">
        <v>52</v>
      </c>
      <c r="C7" s="48">
        <f>E5</f>
        <v>14040</v>
      </c>
      <c r="D7" s="49">
        <v>0.35</v>
      </c>
      <c r="E7" s="51">
        <f>C7*D7</f>
        <v>4914</v>
      </c>
      <c r="F7" s="22"/>
      <c r="G7" s="22" t="s">
        <v>59</v>
      </c>
    </row>
    <row r="8" ht="14.25" customHeight="1">
      <c r="A8" s="46"/>
      <c r="B8" s="47" t="s">
        <v>60</v>
      </c>
      <c r="C8" s="48">
        <f>E5</f>
        <v>14040</v>
      </c>
      <c r="D8" s="49">
        <v>0.5</v>
      </c>
      <c r="E8" s="51">
        <f>C7*D8</f>
        <v>7020</v>
      </c>
      <c r="F8" s="22"/>
      <c r="G8" s="53" t="s">
        <v>64</v>
      </c>
    </row>
    <row r="9" ht="14.25" customHeight="1">
      <c r="A9" s="46"/>
      <c r="B9" s="47" t="s">
        <v>65</v>
      </c>
      <c r="C9" s="48">
        <f>E5</f>
        <v>14040</v>
      </c>
      <c r="D9" s="49">
        <v>0.15</v>
      </c>
      <c r="E9" s="51">
        <f>C7*D9</f>
        <v>2106</v>
      </c>
      <c r="F9" s="22"/>
      <c r="G9" s="22" t="s">
        <v>66</v>
      </c>
    </row>
    <row r="10" ht="14.25" customHeight="1">
      <c r="A10" s="56" t="s">
        <v>67</v>
      </c>
      <c r="B10" s="30"/>
      <c r="C10" s="30"/>
      <c r="D10" s="30"/>
      <c r="E10" s="57">
        <f>SUM(E7:E9)</f>
        <v>14040</v>
      </c>
      <c r="F10" s="7"/>
      <c r="G10" s="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58" t="s">
        <v>68</v>
      </c>
      <c r="B11" s="59" t="s">
        <v>4</v>
      </c>
      <c r="C11" s="59"/>
      <c r="D11" s="59"/>
      <c r="E11" s="60" t="s">
        <v>11</v>
      </c>
      <c r="F11" s="7"/>
      <c r="G11" s="7" t="s">
        <v>69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61"/>
      <c r="B12" s="62" t="s">
        <v>70</v>
      </c>
      <c r="C12" s="63"/>
      <c r="D12" s="63"/>
      <c r="E12" s="42">
        <f>'Instock Parts List'!F36</f>
        <v>999</v>
      </c>
      <c r="F12" s="22"/>
      <c r="G12" s="22" t="s">
        <v>71</v>
      </c>
    </row>
    <row r="13" ht="14.25" customHeight="1">
      <c r="A13" s="64"/>
      <c r="B13" s="65" t="s">
        <v>72</v>
      </c>
      <c r="C13" s="66"/>
      <c r="D13" s="67"/>
      <c r="E13" s="68">
        <f>'New Parts List'!F35</f>
        <v>1484</v>
      </c>
      <c r="F13" s="22"/>
      <c r="G13" s="22" t="s">
        <v>73</v>
      </c>
    </row>
    <row r="14" ht="14.25" customHeight="1">
      <c r="A14" s="69" t="s">
        <v>74</v>
      </c>
      <c r="B14" s="70"/>
      <c r="C14" s="71"/>
      <c r="D14" s="73"/>
      <c r="E14" s="75">
        <f>SUM(E12)+SUM(E13)</f>
        <v>2483</v>
      </c>
      <c r="F14" s="7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76" t="s">
        <v>76</v>
      </c>
      <c r="B15" s="77"/>
      <c r="C15" s="77"/>
      <c r="D15" s="77"/>
      <c r="E15" s="78">
        <f>SUM(E5,E10,E14)</f>
        <v>30563</v>
      </c>
      <c r="F15" s="22"/>
      <c r="G15" s="22" t="s">
        <v>77</v>
      </c>
    </row>
    <row r="16" ht="14.25" customHeight="1">
      <c r="A16" s="79" t="s">
        <v>78</v>
      </c>
      <c r="B16" s="80"/>
      <c r="C16" s="80"/>
      <c r="D16" s="80"/>
      <c r="E16" s="81">
        <f>E13</f>
        <v>1484</v>
      </c>
      <c r="F16" s="22"/>
      <c r="G16" s="22" t="s">
        <v>79</v>
      </c>
    </row>
    <row r="17" ht="14.25" customHeight="1">
      <c r="A17" s="22"/>
      <c r="B17" s="22"/>
      <c r="C17" s="22"/>
      <c r="D17" s="22"/>
      <c r="E17" s="22"/>
      <c r="F17" s="22"/>
      <c r="G17" s="22" t="s">
        <v>80</v>
      </c>
    </row>
    <row r="18" ht="14.25" customHeight="1">
      <c r="A18" s="22"/>
      <c r="B18" s="22"/>
      <c r="C18" s="22"/>
      <c r="D18" s="22"/>
      <c r="E18" s="22"/>
      <c r="F18" s="22"/>
      <c r="G18" s="22"/>
    </row>
    <row r="19" ht="14.25" customHeight="1">
      <c r="A19" s="53"/>
      <c r="B19" s="22"/>
      <c r="C19" s="22"/>
      <c r="D19" s="22"/>
      <c r="E19" s="22"/>
      <c r="F19" s="22"/>
      <c r="G19" s="7" t="s">
        <v>81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75"/>
    <col customWidth="1" min="2" max="2" width="20.38"/>
    <col customWidth="1" min="3" max="3" width="20.63"/>
    <col customWidth="1" min="4" max="4" width="17.25"/>
    <col customWidth="1" min="5" max="6" width="14.75"/>
    <col customWidth="1" min="7" max="7" width="119.38"/>
    <col customWidth="1" min="8" max="26" width="7.63"/>
  </cols>
  <sheetData>
    <row r="1" ht="14.25" customHeight="1">
      <c r="A1" s="1" t="s">
        <v>0</v>
      </c>
    </row>
    <row r="2" ht="14.25" customHeight="1"/>
    <row r="3" ht="14.25" customHeight="1">
      <c r="A3" s="3" t="s">
        <v>3</v>
      </c>
      <c r="B3" s="3" t="s">
        <v>5</v>
      </c>
      <c r="C3" s="3" t="s">
        <v>6</v>
      </c>
      <c r="D3" s="3" t="s">
        <v>7</v>
      </c>
      <c r="E3" s="3" t="s">
        <v>10</v>
      </c>
      <c r="F3" s="3" t="s">
        <v>11</v>
      </c>
      <c r="G3" s="10" t="s">
        <v>12</v>
      </c>
    </row>
    <row r="4" ht="14.25" customHeight="1">
      <c r="A4" s="15" t="s">
        <v>15</v>
      </c>
      <c r="B4" s="19" t="s">
        <v>19</v>
      </c>
      <c r="C4" s="19"/>
      <c r="D4" s="21">
        <v>63.0</v>
      </c>
      <c r="E4" s="23">
        <v>10.0</v>
      </c>
      <c r="F4" s="25">
        <f t="shared" ref="F4:F35" si="1">E4*D4</f>
        <v>630</v>
      </c>
      <c r="G4" s="26" t="s">
        <v>25</v>
      </c>
    </row>
    <row r="5" ht="14.25" customHeight="1">
      <c r="A5" s="15" t="s">
        <v>27</v>
      </c>
      <c r="B5" s="19"/>
      <c r="C5" s="19"/>
      <c r="D5" s="21">
        <v>2.0</v>
      </c>
      <c r="E5" s="23">
        <v>27.0</v>
      </c>
      <c r="F5" s="25">
        <f t="shared" si="1"/>
        <v>54</v>
      </c>
      <c r="G5" s="34" t="s">
        <v>30</v>
      </c>
    </row>
    <row r="6" ht="14.25" customHeight="1">
      <c r="A6" s="15" t="s">
        <v>36</v>
      </c>
      <c r="B6" s="19"/>
      <c r="C6" s="19"/>
      <c r="D6" s="21">
        <v>5.0</v>
      </c>
      <c r="E6" s="23">
        <v>30.0</v>
      </c>
      <c r="F6" s="25">
        <f t="shared" si="1"/>
        <v>150</v>
      </c>
      <c r="G6" s="34" t="s">
        <v>37</v>
      </c>
    </row>
    <row r="7" ht="14.25" customHeight="1">
      <c r="A7" s="15" t="s">
        <v>38</v>
      </c>
      <c r="B7" s="15" t="s">
        <v>39</v>
      </c>
      <c r="C7" s="37" t="s">
        <v>40</v>
      </c>
      <c r="D7" s="21">
        <v>55.0</v>
      </c>
      <c r="E7" s="23">
        <v>3.0</v>
      </c>
      <c r="F7" s="25">
        <f t="shared" si="1"/>
        <v>165</v>
      </c>
      <c r="G7" s="26"/>
    </row>
    <row r="8" ht="14.25" customHeight="1">
      <c r="A8" s="19"/>
      <c r="B8" s="19"/>
      <c r="C8" s="19"/>
      <c r="D8" s="42"/>
      <c r="E8" s="44"/>
      <c r="F8" s="25">
        <f t="shared" si="1"/>
        <v>0</v>
      </c>
      <c r="G8" s="26"/>
    </row>
    <row r="9" ht="14.25" customHeight="1">
      <c r="A9" s="19"/>
      <c r="B9" s="19"/>
      <c r="C9" s="19"/>
      <c r="D9" s="42"/>
      <c r="E9" s="44"/>
      <c r="F9" s="25">
        <f t="shared" si="1"/>
        <v>0</v>
      </c>
      <c r="G9" s="26"/>
    </row>
    <row r="10" ht="14.25" customHeight="1">
      <c r="A10" s="19"/>
      <c r="B10" s="19"/>
      <c r="C10" s="19"/>
      <c r="D10" s="42"/>
      <c r="E10" s="44"/>
      <c r="F10" s="25">
        <f t="shared" si="1"/>
        <v>0</v>
      </c>
      <c r="G10" s="26"/>
    </row>
    <row r="11" ht="14.25" customHeight="1">
      <c r="A11" s="19"/>
      <c r="B11" s="19"/>
      <c r="C11" s="19"/>
      <c r="D11" s="42"/>
      <c r="E11" s="44"/>
      <c r="F11" s="25">
        <f t="shared" si="1"/>
        <v>0</v>
      </c>
      <c r="G11" s="26"/>
    </row>
    <row r="12" ht="14.25" customHeight="1">
      <c r="A12" s="19"/>
      <c r="B12" s="19"/>
      <c r="C12" s="19"/>
      <c r="D12" s="42"/>
      <c r="E12" s="44"/>
      <c r="F12" s="25">
        <f t="shared" si="1"/>
        <v>0</v>
      </c>
      <c r="G12" s="26"/>
    </row>
    <row r="13" ht="14.25" customHeight="1">
      <c r="A13" s="19"/>
      <c r="B13" s="19"/>
      <c r="C13" s="19"/>
      <c r="D13" s="42"/>
      <c r="E13" s="44"/>
      <c r="F13" s="25">
        <f t="shared" si="1"/>
        <v>0</v>
      </c>
      <c r="G13" s="26"/>
    </row>
    <row r="14" ht="14.25" customHeight="1">
      <c r="A14" s="19"/>
      <c r="B14" s="19"/>
      <c r="C14" s="19"/>
      <c r="D14" s="42"/>
      <c r="E14" s="44"/>
      <c r="F14" s="25">
        <f t="shared" si="1"/>
        <v>0</v>
      </c>
      <c r="G14" s="26"/>
    </row>
    <row r="15" ht="14.25" customHeight="1">
      <c r="A15" s="19"/>
      <c r="B15" s="19"/>
      <c r="C15" s="19"/>
      <c r="D15" s="42"/>
      <c r="E15" s="44"/>
      <c r="F15" s="25">
        <f t="shared" si="1"/>
        <v>0</v>
      </c>
      <c r="G15" s="26"/>
    </row>
    <row r="16" ht="14.25" customHeight="1">
      <c r="A16" s="19"/>
      <c r="B16" s="19"/>
      <c r="C16" s="19"/>
      <c r="D16" s="42"/>
      <c r="E16" s="44"/>
      <c r="F16" s="25">
        <f t="shared" si="1"/>
        <v>0</v>
      </c>
      <c r="G16" s="26"/>
    </row>
    <row r="17" ht="14.25" customHeight="1">
      <c r="A17" s="19"/>
      <c r="B17" s="19"/>
      <c r="C17" s="19"/>
      <c r="D17" s="42"/>
      <c r="E17" s="44"/>
      <c r="F17" s="25">
        <f t="shared" si="1"/>
        <v>0</v>
      </c>
      <c r="G17" s="26"/>
    </row>
    <row r="18" ht="14.25" customHeight="1">
      <c r="A18" s="19"/>
      <c r="B18" s="19"/>
      <c r="C18" s="19"/>
      <c r="D18" s="42"/>
      <c r="E18" s="44"/>
      <c r="F18" s="25">
        <f t="shared" si="1"/>
        <v>0</v>
      </c>
      <c r="G18" s="26"/>
    </row>
    <row r="19" ht="14.25" customHeight="1">
      <c r="A19" s="19"/>
      <c r="B19" s="19"/>
      <c r="C19" s="19"/>
      <c r="D19" s="42"/>
      <c r="E19" s="44"/>
      <c r="F19" s="25">
        <f t="shared" si="1"/>
        <v>0</v>
      </c>
      <c r="G19" s="26"/>
    </row>
    <row r="20" ht="14.25" customHeight="1">
      <c r="A20" s="19"/>
      <c r="B20" s="19"/>
      <c r="C20" s="19"/>
      <c r="D20" s="42"/>
      <c r="E20" s="44"/>
      <c r="F20" s="25">
        <f t="shared" si="1"/>
        <v>0</v>
      </c>
      <c r="G20" s="26"/>
    </row>
    <row r="21" ht="14.25" customHeight="1">
      <c r="A21" s="19"/>
      <c r="B21" s="19"/>
      <c r="C21" s="19"/>
      <c r="D21" s="42"/>
      <c r="E21" s="44"/>
      <c r="F21" s="25">
        <f t="shared" si="1"/>
        <v>0</v>
      </c>
      <c r="G21" s="26"/>
    </row>
    <row r="22" ht="14.25" customHeight="1">
      <c r="A22" s="19"/>
      <c r="B22" s="19"/>
      <c r="C22" s="19"/>
      <c r="D22" s="42"/>
      <c r="E22" s="44"/>
      <c r="F22" s="25">
        <f t="shared" si="1"/>
        <v>0</v>
      </c>
      <c r="G22" s="26"/>
    </row>
    <row r="23" ht="14.25" customHeight="1">
      <c r="A23" s="19"/>
      <c r="B23" s="19"/>
      <c r="C23" s="19"/>
      <c r="D23" s="42"/>
      <c r="E23" s="44"/>
      <c r="F23" s="25">
        <f t="shared" si="1"/>
        <v>0</v>
      </c>
      <c r="G23" s="26"/>
    </row>
    <row r="24" ht="14.25" customHeight="1">
      <c r="A24" s="19"/>
      <c r="B24" s="19"/>
      <c r="C24" s="19"/>
      <c r="D24" s="42"/>
      <c r="E24" s="44"/>
      <c r="F24" s="25">
        <f t="shared" si="1"/>
        <v>0</v>
      </c>
      <c r="G24" s="26"/>
    </row>
    <row r="25" ht="14.25" customHeight="1">
      <c r="A25" s="19"/>
      <c r="B25" s="19"/>
      <c r="C25" s="19"/>
      <c r="D25" s="42"/>
      <c r="E25" s="44"/>
      <c r="F25" s="25">
        <f t="shared" si="1"/>
        <v>0</v>
      </c>
      <c r="G25" s="26"/>
    </row>
    <row r="26" ht="14.25" customHeight="1">
      <c r="A26" s="19"/>
      <c r="B26" s="19"/>
      <c r="C26" s="19"/>
      <c r="D26" s="42"/>
      <c r="E26" s="44"/>
      <c r="F26" s="25">
        <f t="shared" si="1"/>
        <v>0</v>
      </c>
      <c r="G26" s="26"/>
    </row>
    <row r="27" ht="14.25" customHeight="1">
      <c r="A27" s="19"/>
      <c r="B27" s="19"/>
      <c r="C27" s="19"/>
      <c r="D27" s="42"/>
      <c r="E27" s="44"/>
      <c r="F27" s="25">
        <f t="shared" si="1"/>
        <v>0</v>
      </c>
      <c r="G27" s="26"/>
    </row>
    <row r="28" ht="14.25" customHeight="1">
      <c r="A28" s="19"/>
      <c r="B28" s="19"/>
      <c r="C28" s="19"/>
      <c r="D28" s="42"/>
      <c r="E28" s="44"/>
      <c r="F28" s="25">
        <f t="shared" si="1"/>
        <v>0</v>
      </c>
      <c r="G28" s="26"/>
    </row>
    <row r="29" ht="14.25" customHeight="1">
      <c r="A29" s="19"/>
      <c r="B29" s="19"/>
      <c r="C29" s="19"/>
      <c r="D29" s="42"/>
      <c r="E29" s="44"/>
      <c r="F29" s="25">
        <f t="shared" si="1"/>
        <v>0</v>
      </c>
      <c r="G29" s="26"/>
    </row>
    <row r="30" ht="14.25" customHeight="1">
      <c r="A30" s="19"/>
      <c r="B30" s="19"/>
      <c r="C30" s="19"/>
      <c r="D30" s="42"/>
      <c r="E30" s="44"/>
      <c r="F30" s="25">
        <f t="shared" si="1"/>
        <v>0</v>
      </c>
      <c r="G30" s="26"/>
    </row>
    <row r="31" ht="14.25" customHeight="1">
      <c r="A31" s="19"/>
      <c r="B31" s="19"/>
      <c r="C31" s="19"/>
      <c r="D31" s="42"/>
      <c r="E31" s="44"/>
      <c r="F31" s="25">
        <f t="shared" si="1"/>
        <v>0</v>
      </c>
      <c r="G31" s="26"/>
    </row>
    <row r="32" ht="14.25" customHeight="1">
      <c r="A32" s="19"/>
      <c r="B32" s="19"/>
      <c r="C32" s="19"/>
      <c r="D32" s="42"/>
      <c r="E32" s="44"/>
      <c r="F32" s="25">
        <f t="shared" si="1"/>
        <v>0</v>
      </c>
      <c r="G32" s="26"/>
    </row>
    <row r="33" ht="14.25" customHeight="1">
      <c r="A33" s="19"/>
      <c r="B33" s="19"/>
      <c r="C33" s="19"/>
      <c r="D33" s="42"/>
      <c r="E33" s="44"/>
      <c r="F33" s="25">
        <f t="shared" si="1"/>
        <v>0</v>
      </c>
      <c r="G33" s="26"/>
    </row>
    <row r="34" ht="14.25" customHeight="1">
      <c r="A34" s="19"/>
      <c r="B34" s="19"/>
      <c r="C34" s="19"/>
      <c r="D34" s="42"/>
      <c r="E34" s="44"/>
      <c r="F34" s="25">
        <f t="shared" si="1"/>
        <v>0</v>
      </c>
      <c r="G34" s="26"/>
    </row>
    <row r="35" ht="14.25" customHeight="1">
      <c r="A35" s="19"/>
      <c r="B35" s="19"/>
      <c r="C35" s="19"/>
      <c r="D35" s="42"/>
      <c r="E35" s="44"/>
      <c r="F35" s="25">
        <f t="shared" si="1"/>
        <v>0</v>
      </c>
      <c r="G35" s="26"/>
    </row>
    <row r="36" ht="14.25" customHeight="1">
      <c r="E36" s="72" t="s">
        <v>75</v>
      </c>
      <c r="F36" s="74">
        <f>SUM(F4:F35)</f>
        <v>999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13"/>
    <col customWidth="1" min="2" max="2" width="20.38"/>
    <col customWidth="1" min="3" max="3" width="20.63"/>
    <col customWidth="1" min="4" max="4" width="17.25"/>
    <col customWidth="1" min="5" max="6" width="14.75"/>
    <col customWidth="1" min="7" max="7" width="15.88"/>
    <col customWidth="1" min="8" max="8" width="15.75"/>
    <col customWidth="1" min="9" max="9" width="119.38"/>
    <col customWidth="1" min="10" max="26" width="7.63"/>
  </cols>
  <sheetData>
    <row r="1" ht="14.25" customHeight="1">
      <c r="A1" s="1" t="s">
        <v>1</v>
      </c>
    </row>
    <row r="2" ht="14.25" customHeight="1"/>
    <row r="3" ht="14.25" customHeight="1">
      <c r="A3" s="6" t="s">
        <v>3</v>
      </c>
      <c r="B3" s="8" t="s">
        <v>5</v>
      </c>
      <c r="C3" s="8" t="s">
        <v>6</v>
      </c>
      <c r="D3" s="8" t="s">
        <v>7</v>
      </c>
      <c r="E3" s="8" t="s">
        <v>10</v>
      </c>
      <c r="F3" s="8" t="s">
        <v>11</v>
      </c>
      <c r="G3" s="12" t="s">
        <v>14</v>
      </c>
      <c r="H3" s="12" t="s">
        <v>17</v>
      </c>
      <c r="I3" s="14" t="s">
        <v>12</v>
      </c>
    </row>
    <row r="4" ht="14.25" customHeight="1">
      <c r="A4" s="16" t="s">
        <v>18</v>
      </c>
      <c r="B4" s="16" t="s">
        <v>20</v>
      </c>
      <c r="C4" s="16" t="s">
        <v>21</v>
      </c>
      <c r="D4" s="18">
        <v>15.48</v>
      </c>
      <c r="E4" s="24">
        <v>10.0</v>
      </c>
      <c r="F4" s="27">
        <f t="shared" ref="F4:F34" si="1">E4*D4</f>
        <v>154.8</v>
      </c>
      <c r="G4" s="29"/>
      <c r="H4" s="31" t="s">
        <v>31</v>
      </c>
      <c r="I4" s="33" t="s">
        <v>32</v>
      </c>
    </row>
    <row r="5" ht="14.25" customHeight="1">
      <c r="A5" s="16" t="s">
        <v>33</v>
      </c>
      <c r="B5" s="16" t="s">
        <v>34</v>
      </c>
      <c r="C5" s="36" t="s">
        <v>35</v>
      </c>
      <c r="D5" s="18">
        <v>11.95</v>
      </c>
      <c r="E5" s="24">
        <v>3.0</v>
      </c>
      <c r="F5" s="27">
        <f t="shared" si="1"/>
        <v>35.85</v>
      </c>
      <c r="G5" s="24" t="s">
        <v>41</v>
      </c>
      <c r="H5" s="38" t="s">
        <v>31</v>
      </c>
      <c r="I5" s="33" t="s">
        <v>42</v>
      </c>
    </row>
    <row r="6" ht="14.25" customHeight="1">
      <c r="A6" s="16" t="s">
        <v>44</v>
      </c>
      <c r="B6" s="16" t="s">
        <v>34</v>
      </c>
      <c r="C6" s="40" t="s">
        <v>45</v>
      </c>
      <c r="D6" s="18">
        <v>709.95</v>
      </c>
      <c r="E6" s="24">
        <v>1.0</v>
      </c>
      <c r="F6" s="27">
        <f t="shared" si="1"/>
        <v>709.95</v>
      </c>
      <c r="G6" s="24" t="s">
        <v>41</v>
      </c>
      <c r="H6" s="38" t="s">
        <v>31</v>
      </c>
      <c r="I6" s="33" t="s">
        <v>48</v>
      </c>
    </row>
    <row r="7" ht="14.25" customHeight="1">
      <c r="A7" s="16" t="s">
        <v>49</v>
      </c>
      <c r="B7" s="16" t="s">
        <v>50</v>
      </c>
      <c r="C7" s="45"/>
      <c r="D7" s="18">
        <v>159.2</v>
      </c>
      <c r="E7" s="24">
        <v>2.0</v>
      </c>
      <c r="F7" s="27">
        <f t="shared" si="1"/>
        <v>318.4</v>
      </c>
      <c r="G7" s="29"/>
      <c r="H7" s="31"/>
      <c r="I7" s="33" t="s">
        <v>53</v>
      </c>
    </row>
    <row r="8" ht="14.25" customHeight="1">
      <c r="A8" s="16" t="s">
        <v>54</v>
      </c>
      <c r="B8" s="16" t="s">
        <v>55</v>
      </c>
      <c r="C8" s="36" t="s">
        <v>56</v>
      </c>
      <c r="D8" s="18">
        <v>30.0</v>
      </c>
      <c r="E8" s="24">
        <v>4.0</v>
      </c>
      <c r="F8" s="27">
        <f t="shared" si="1"/>
        <v>120</v>
      </c>
      <c r="G8" s="29"/>
      <c r="H8" s="31"/>
      <c r="I8" s="50"/>
    </row>
    <row r="9" ht="14.25" customHeight="1">
      <c r="A9" s="16" t="s">
        <v>57</v>
      </c>
      <c r="B9" s="16" t="s">
        <v>55</v>
      </c>
      <c r="C9" s="40" t="s">
        <v>58</v>
      </c>
      <c r="D9" s="18">
        <v>30.0</v>
      </c>
      <c r="E9" s="24">
        <v>4.0</v>
      </c>
      <c r="F9" s="27">
        <f t="shared" si="1"/>
        <v>120</v>
      </c>
      <c r="G9" s="29"/>
      <c r="H9" s="31"/>
      <c r="I9" s="50"/>
    </row>
    <row r="10" ht="14.25" customHeight="1">
      <c r="A10" s="52" t="s">
        <v>61</v>
      </c>
      <c r="B10" s="16" t="s">
        <v>62</v>
      </c>
      <c r="C10" s="40" t="s">
        <v>63</v>
      </c>
      <c r="D10" s="18">
        <v>25.0</v>
      </c>
      <c r="E10" s="24">
        <v>1.0</v>
      </c>
      <c r="F10" s="27">
        <f t="shared" si="1"/>
        <v>25</v>
      </c>
      <c r="G10" s="29"/>
      <c r="H10" s="31"/>
      <c r="I10" s="50"/>
    </row>
    <row r="11" ht="14.25" customHeight="1">
      <c r="A11" s="45"/>
      <c r="B11" s="45"/>
      <c r="C11" s="45"/>
      <c r="D11" s="54"/>
      <c r="E11" s="55"/>
      <c r="F11" s="27">
        <f t="shared" si="1"/>
        <v>0</v>
      </c>
      <c r="G11" s="29"/>
      <c r="H11" s="31"/>
      <c r="I11" s="50"/>
    </row>
    <row r="12" ht="14.25" customHeight="1">
      <c r="A12" s="45"/>
      <c r="B12" s="45"/>
      <c r="C12" s="45"/>
      <c r="D12" s="54"/>
      <c r="E12" s="55"/>
      <c r="F12" s="27">
        <f t="shared" si="1"/>
        <v>0</v>
      </c>
      <c r="G12" s="29"/>
      <c r="H12" s="31"/>
      <c r="I12" s="50"/>
    </row>
    <row r="13" ht="14.25" customHeight="1">
      <c r="A13" s="45"/>
      <c r="B13" s="45"/>
      <c r="C13" s="45"/>
      <c r="D13" s="54"/>
      <c r="E13" s="55"/>
      <c r="F13" s="27">
        <f t="shared" si="1"/>
        <v>0</v>
      </c>
      <c r="G13" s="29"/>
      <c r="H13" s="31"/>
      <c r="I13" s="50"/>
    </row>
    <row r="14" ht="14.25" customHeight="1">
      <c r="A14" s="45"/>
      <c r="B14" s="45"/>
      <c r="C14" s="45"/>
      <c r="D14" s="54"/>
      <c r="E14" s="55"/>
      <c r="F14" s="27">
        <f t="shared" si="1"/>
        <v>0</v>
      </c>
      <c r="G14" s="29"/>
      <c r="H14" s="31"/>
      <c r="I14" s="50"/>
    </row>
    <row r="15" ht="14.25" customHeight="1">
      <c r="A15" s="45"/>
      <c r="B15" s="45"/>
      <c r="C15" s="45"/>
      <c r="D15" s="54"/>
      <c r="E15" s="55"/>
      <c r="F15" s="27">
        <f t="shared" si="1"/>
        <v>0</v>
      </c>
      <c r="G15" s="29"/>
      <c r="H15" s="31"/>
      <c r="I15" s="50"/>
    </row>
    <row r="16" ht="14.25" customHeight="1">
      <c r="A16" s="45"/>
      <c r="B16" s="45"/>
      <c r="C16" s="45"/>
      <c r="D16" s="54"/>
      <c r="E16" s="55"/>
      <c r="F16" s="27">
        <f t="shared" si="1"/>
        <v>0</v>
      </c>
      <c r="G16" s="29"/>
      <c r="H16" s="31"/>
      <c r="I16" s="50"/>
    </row>
    <row r="17" ht="14.25" customHeight="1">
      <c r="A17" s="45"/>
      <c r="B17" s="45"/>
      <c r="C17" s="45"/>
      <c r="D17" s="54"/>
      <c r="E17" s="55"/>
      <c r="F17" s="27">
        <f t="shared" si="1"/>
        <v>0</v>
      </c>
      <c r="G17" s="29"/>
      <c r="H17" s="31"/>
      <c r="I17" s="50"/>
    </row>
    <row r="18" ht="14.25" customHeight="1">
      <c r="A18" s="45"/>
      <c r="B18" s="45"/>
      <c r="C18" s="45"/>
      <c r="D18" s="54"/>
      <c r="E18" s="55"/>
      <c r="F18" s="27">
        <f t="shared" si="1"/>
        <v>0</v>
      </c>
      <c r="G18" s="29"/>
      <c r="H18" s="31"/>
      <c r="I18" s="50"/>
    </row>
    <row r="19" ht="14.25" customHeight="1">
      <c r="A19" s="45"/>
      <c r="B19" s="45"/>
      <c r="C19" s="45"/>
      <c r="D19" s="54"/>
      <c r="E19" s="55"/>
      <c r="F19" s="27">
        <f t="shared" si="1"/>
        <v>0</v>
      </c>
      <c r="G19" s="29"/>
      <c r="H19" s="31"/>
      <c r="I19" s="50"/>
    </row>
    <row r="20" ht="14.25" customHeight="1">
      <c r="A20" s="45"/>
      <c r="B20" s="45"/>
      <c r="C20" s="45"/>
      <c r="D20" s="54"/>
      <c r="E20" s="55"/>
      <c r="F20" s="27">
        <f t="shared" si="1"/>
        <v>0</v>
      </c>
      <c r="G20" s="29"/>
      <c r="H20" s="31"/>
      <c r="I20" s="50"/>
    </row>
    <row r="21" ht="14.25" customHeight="1">
      <c r="A21" s="45"/>
      <c r="B21" s="45"/>
      <c r="C21" s="45"/>
      <c r="D21" s="54"/>
      <c r="E21" s="55"/>
      <c r="F21" s="27">
        <f t="shared" si="1"/>
        <v>0</v>
      </c>
      <c r="G21" s="29"/>
      <c r="H21" s="31"/>
      <c r="I21" s="50"/>
    </row>
    <row r="22" ht="14.25" customHeight="1">
      <c r="A22" s="45"/>
      <c r="B22" s="45"/>
      <c r="C22" s="45"/>
      <c r="D22" s="54"/>
      <c r="E22" s="55"/>
      <c r="F22" s="27">
        <f t="shared" si="1"/>
        <v>0</v>
      </c>
      <c r="G22" s="29"/>
      <c r="H22" s="31"/>
      <c r="I22" s="50"/>
    </row>
    <row r="23" ht="14.25" customHeight="1">
      <c r="A23" s="45"/>
      <c r="B23" s="45"/>
      <c r="C23" s="45"/>
      <c r="D23" s="54"/>
      <c r="E23" s="55"/>
      <c r="F23" s="27">
        <f t="shared" si="1"/>
        <v>0</v>
      </c>
      <c r="G23" s="29"/>
      <c r="H23" s="31"/>
      <c r="I23" s="50"/>
    </row>
    <row r="24" ht="14.25" customHeight="1">
      <c r="A24" s="45"/>
      <c r="B24" s="45"/>
      <c r="C24" s="45"/>
      <c r="D24" s="54"/>
      <c r="E24" s="55"/>
      <c r="F24" s="27">
        <f t="shared" si="1"/>
        <v>0</v>
      </c>
      <c r="G24" s="29"/>
      <c r="H24" s="31"/>
      <c r="I24" s="50"/>
    </row>
    <row r="25" ht="14.25" customHeight="1">
      <c r="A25" s="45"/>
      <c r="B25" s="45"/>
      <c r="C25" s="45"/>
      <c r="D25" s="54"/>
      <c r="E25" s="55"/>
      <c r="F25" s="27">
        <f t="shared" si="1"/>
        <v>0</v>
      </c>
      <c r="G25" s="29"/>
      <c r="H25" s="31"/>
      <c r="I25" s="50"/>
    </row>
    <row r="26" ht="14.25" customHeight="1">
      <c r="A26" s="45"/>
      <c r="B26" s="45"/>
      <c r="C26" s="45"/>
      <c r="D26" s="54"/>
      <c r="E26" s="55"/>
      <c r="F26" s="27">
        <f t="shared" si="1"/>
        <v>0</v>
      </c>
      <c r="G26" s="29"/>
      <c r="H26" s="31"/>
      <c r="I26" s="50"/>
    </row>
    <row r="27" ht="14.25" customHeight="1">
      <c r="A27" s="45"/>
      <c r="B27" s="45"/>
      <c r="C27" s="45"/>
      <c r="D27" s="54"/>
      <c r="E27" s="55"/>
      <c r="F27" s="27">
        <f t="shared" si="1"/>
        <v>0</v>
      </c>
      <c r="G27" s="29"/>
      <c r="H27" s="31"/>
      <c r="I27" s="50"/>
    </row>
    <row r="28" ht="14.25" customHeight="1">
      <c r="A28" s="45"/>
      <c r="B28" s="45"/>
      <c r="C28" s="45"/>
      <c r="D28" s="54"/>
      <c r="E28" s="55"/>
      <c r="F28" s="27">
        <f t="shared" si="1"/>
        <v>0</v>
      </c>
      <c r="G28" s="29"/>
      <c r="H28" s="31"/>
      <c r="I28" s="50"/>
    </row>
    <row r="29" ht="14.25" customHeight="1">
      <c r="A29" s="45"/>
      <c r="B29" s="45"/>
      <c r="C29" s="45"/>
      <c r="D29" s="54"/>
      <c r="E29" s="55"/>
      <c r="F29" s="27">
        <f t="shared" si="1"/>
        <v>0</v>
      </c>
      <c r="G29" s="29"/>
      <c r="H29" s="31"/>
      <c r="I29" s="50"/>
    </row>
    <row r="30" ht="14.25" customHeight="1">
      <c r="A30" s="45"/>
      <c r="B30" s="45"/>
      <c r="C30" s="45"/>
      <c r="D30" s="54"/>
      <c r="E30" s="55"/>
      <c r="F30" s="27">
        <f t="shared" si="1"/>
        <v>0</v>
      </c>
      <c r="G30" s="29"/>
      <c r="H30" s="31"/>
      <c r="I30" s="50"/>
    </row>
    <row r="31" ht="14.25" customHeight="1">
      <c r="A31" s="45"/>
      <c r="B31" s="45"/>
      <c r="C31" s="45"/>
      <c r="D31" s="54"/>
      <c r="E31" s="55"/>
      <c r="F31" s="27">
        <f t="shared" si="1"/>
        <v>0</v>
      </c>
      <c r="G31" s="29"/>
      <c r="H31" s="31"/>
      <c r="I31" s="50"/>
    </row>
    <row r="32" ht="14.25" customHeight="1">
      <c r="A32" s="45"/>
      <c r="B32" s="45"/>
      <c r="C32" s="45"/>
      <c r="D32" s="54"/>
      <c r="E32" s="55"/>
      <c r="F32" s="27">
        <f t="shared" si="1"/>
        <v>0</v>
      </c>
      <c r="G32" s="29"/>
      <c r="H32" s="31"/>
      <c r="I32" s="50"/>
    </row>
    <row r="33" ht="14.25" customHeight="1">
      <c r="A33" s="45"/>
      <c r="B33" s="45"/>
      <c r="C33" s="45"/>
      <c r="D33" s="54"/>
      <c r="E33" s="55"/>
      <c r="F33" s="27">
        <f t="shared" si="1"/>
        <v>0</v>
      </c>
      <c r="G33" s="29"/>
      <c r="H33" s="31"/>
      <c r="I33" s="50"/>
    </row>
    <row r="34" ht="14.25" customHeight="1">
      <c r="A34" s="45"/>
      <c r="B34" s="45"/>
      <c r="C34" s="45"/>
      <c r="D34" s="54"/>
      <c r="E34" s="55"/>
      <c r="F34" s="27">
        <f t="shared" si="1"/>
        <v>0</v>
      </c>
      <c r="G34" s="29"/>
      <c r="H34" s="31"/>
      <c r="I34" s="50"/>
    </row>
    <row r="35" ht="14.25" customHeight="1">
      <c r="E35" s="72" t="s">
        <v>75</v>
      </c>
      <c r="F35" s="74">
        <f>SUM(F4:F34)</f>
        <v>1484</v>
      </c>
      <c r="G35" s="74"/>
      <c r="H35" s="74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2017-03-24T18:23:18Z</dcterms:created>
  <dc:creator>Windows User</dc:creator>
</cp:coreProperties>
</file>