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EW502 Marcello Ethan\"/>
    </mc:Choice>
  </mc:AlternateContent>
  <bookViews>
    <workbookView xWindow="0" yWindow="0" windowWidth="28800" windowHeight="12435"/>
  </bookViews>
  <sheets>
    <sheet name="Budget Summary" sheetId="1" r:id="rId1"/>
    <sheet name="Instock Parts List" sheetId="2" r:id="rId2"/>
    <sheet name="New Parts Lis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4" l="1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2" i="4"/>
  <c r="F11" i="4"/>
  <c r="F10" i="4"/>
  <c r="F9" i="4"/>
  <c r="F8" i="4"/>
  <c r="F7" i="4"/>
  <c r="F6" i="4"/>
  <c r="F5" i="4"/>
  <c r="F4" i="4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36" i="4" l="1"/>
  <c r="E13" i="1" s="1"/>
  <c r="E16" i="1" s="1"/>
  <c r="F36" i="2"/>
  <c r="E12" i="1" s="1"/>
  <c r="E14" i="1" l="1"/>
  <c r="E4" i="1"/>
  <c r="C3" i="1"/>
  <c r="E3" i="1" s="1"/>
  <c r="C2" i="1"/>
  <c r="E2" i="1" s="1"/>
  <c r="E5" i="1" l="1"/>
  <c r="C8" i="1" s="1"/>
  <c r="C9" i="1" l="1"/>
  <c r="C7" i="1"/>
  <c r="E8" i="1" s="1"/>
  <c r="E7" i="1" l="1"/>
  <c r="E9" i="1"/>
  <c r="E10" i="1" l="1"/>
  <c r="E15" i="1" s="1"/>
</calcChain>
</file>

<file path=xl/sharedStrings.xml><?xml version="1.0" encoding="utf-8"?>
<sst xmlns="http://schemas.openxmlformats.org/spreadsheetml/2006/main" count="101" uniqueCount="73">
  <si>
    <t>Midshipman</t>
  </si>
  <si>
    <t>Faculty</t>
  </si>
  <si>
    <t>Staff</t>
  </si>
  <si>
    <t>hourly rate</t>
  </si>
  <si>
    <t>Rate</t>
  </si>
  <si>
    <t>Cost</t>
  </si>
  <si>
    <t>Hours</t>
  </si>
  <si>
    <t>Base Amount</t>
  </si>
  <si>
    <t>In-stock Items</t>
  </si>
  <si>
    <t>Facilities</t>
  </si>
  <si>
    <t>General Services</t>
  </si>
  <si>
    <t>Fringe Benefits</t>
  </si>
  <si>
    <t>Category</t>
  </si>
  <si>
    <t>TOTAL COST</t>
  </si>
  <si>
    <t>OUT-OF-POCKET COST</t>
  </si>
  <si>
    <t>MATERIALS</t>
  </si>
  <si>
    <t>OVERHEAD</t>
  </si>
  <si>
    <t>LABOR</t>
  </si>
  <si>
    <t>Student Notes</t>
  </si>
  <si>
    <t>These are items the department already owns, but their cost must still be included.   Use websites or catalogs to estimate.   For older parts ask TSD or find a comperable part.</t>
  </si>
  <si>
    <t>New parts comprise your out-of-pocket cost.   Please include shipping (but not sales tax).</t>
  </si>
  <si>
    <t xml:space="preserve">This is the total of items to be purchased.   Ask me and your adviser if you need money.   </t>
  </si>
  <si>
    <t>Usually the research office has some money set aside for student projects.</t>
  </si>
  <si>
    <t>Includes holidays, annual leave, sick leave, health insurance, social security, 401K matching</t>
  </si>
  <si>
    <t>Labor that is not directly charged to an engineering project such as management, secretaries, attorneys, accountants</t>
  </si>
  <si>
    <t xml:space="preserve">Staff includes machine shop and TSD.   You should talk with them to estimate their hours. Rate based on DC area GS table.  Approx GS-12-step 3. </t>
  </si>
  <si>
    <t>Time based on contact hours (1 hour per lecture credit and 2 hours per lab credit) + 50% for "homework"; and 16 weeks/ semester. Rate based on 75% of median entry level engineer salary ($52,000 / yr).</t>
  </si>
  <si>
    <t>Labor + overhead + materials</t>
  </si>
  <si>
    <t>IT Support, facility and equpitment costs, landscaping, heating and electricity</t>
  </si>
  <si>
    <t>Adviser time varies with amount of help you need but not less than 1 hour/ week. Rate based on  $125,000 / yr.</t>
  </si>
  <si>
    <t>You shouldn’t have to edit this directly.   It should populate automatically based on your labor total. The overhead totals up to 100% of labor costs</t>
  </si>
  <si>
    <t xml:space="preserve">When displaying in a presentation, you should adjust the font size to ensure this is legible.   This is also a good item to make printed copies of and distribute to your audience.   Don’t include this note column </t>
  </si>
  <si>
    <t>Part Number</t>
  </si>
  <si>
    <t>Delete this section if you are not using an materials!</t>
  </si>
  <si>
    <t>Labor Sub-total</t>
  </si>
  <si>
    <t>Overhead Sub-total</t>
  </si>
  <si>
    <t>Materials Sub-total</t>
  </si>
  <si>
    <t>Quantity</t>
  </si>
  <si>
    <t>Estimated Unit Cost</t>
  </si>
  <si>
    <t>Manufacturer</t>
  </si>
  <si>
    <t>TOTAL</t>
  </si>
  <si>
    <t>Description</t>
  </si>
  <si>
    <t>INSTOCK PARTS LIST</t>
  </si>
  <si>
    <t>NEW PARTS LIST</t>
  </si>
  <si>
    <t>Engineering Notes</t>
  </si>
  <si>
    <t>Date Purchase Order Submitted</t>
  </si>
  <si>
    <t xml:space="preserve">ITPR or other justification required? </t>
  </si>
  <si>
    <t xml:space="preserve">New Items </t>
  </si>
  <si>
    <t>Bitcraze</t>
  </si>
  <si>
    <t>Crazyflie 2.1</t>
  </si>
  <si>
    <t>SKU: 114991551</t>
  </si>
  <si>
    <t>New drone to be used for testing since many of the ones we have are pretty beat up</t>
  </si>
  <si>
    <t>OptiTrack</t>
  </si>
  <si>
    <t>240mAh LiPo battery including 500mA USB charger</t>
  </si>
  <si>
    <t>SKU: 110060403</t>
  </si>
  <si>
    <t>Battery holder deck</t>
  </si>
  <si>
    <t>SKU: 114990121</t>
  </si>
  <si>
    <t>Spare part bundle</t>
  </si>
  <si>
    <t>SKU: 114991425</t>
  </si>
  <si>
    <t>Male deck connector</t>
  </si>
  <si>
    <t>SKU: 110990443</t>
  </si>
  <si>
    <t>3D printer plastic</t>
  </si>
  <si>
    <t>N/A</t>
  </si>
  <si>
    <t>extra OptiTrack markers</t>
  </si>
  <si>
    <t>Part number: MCP1130</t>
  </si>
  <si>
    <t>Facial Markers - 4 mm</t>
  </si>
  <si>
    <t>Part number: MCP1220</t>
  </si>
  <si>
    <t>X-base Marker - 14 mm</t>
  </si>
  <si>
    <t>Part number: MSC1025</t>
  </si>
  <si>
    <t>Dots</t>
  </si>
  <si>
    <t>Part number: MSC1040</t>
  </si>
  <si>
    <t>Raw Material</t>
  </si>
  <si>
    <t>Spare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</si>
</sst>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&quot;$&quot;#,##0.00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4" fillId="2" borderId="9" xfId="0" applyFont="1" applyFill="1" applyBorder="1"/>
    <xf numFmtId="0" fontId="4" fillId="2" borderId="1" xfId="0" applyFont="1" applyFill="1" applyBorder="1"/>
    <xf numFmtId="164" fontId="4" fillId="2" borderId="1" xfId="0" applyNumberFormat="1" applyFont="1" applyFill="1" applyBorder="1"/>
    <xf numFmtId="164" fontId="4" fillId="2" borderId="10" xfId="0" applyNumberFormat="1" applyFont="1" applyFill="1" applyBorder="1"/>
    <xf numFmtId="0" fontId="3" fillId="2" borderId="11" xfId="0" applyFont="1" applyFill="1" applyBorder="1"/>
    <xf numFmtId="164" fontId="3" fillId="2" borderId="13" xfId="0" applyNumberFormat="1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4" fillId="3" borderId="9" xfId="0" applyFont="1" applyFill="1" applyBorder="1"/>
    <xf numFmtId="0" fontId="4" fillId="3" borderId="1" xfId="0" applyFont="1" applyFill="1" applyBorder="1"/>
    <xf numFmtId="164" fontId="4" fillId="3" borderId="1" xfId="0" applyNumberFormat="1" applyFont="1" applyFill="1" applyBorder="1"/>
    <xf numFmtId="9" fontId="4" fillId="3" borderId="1" xfId="0" applyNumberFormat="1" applyFont="1" applyFill="1" applyBorder="1"/>
    <xf numFmtId="164" fontId="4" fillId="3" borderId="10" xfId="0" applyNumberFormat="1" applyFont="1" applyFill="1" applyBorder="1"/>
    <xf numFmtId="0" fontId="3" fillId="3" borderId="11" xfId="0" applyFont="1" applyFill="1" applyBorder="1"/>
    <xf numFmtId="164" fontId="3" fillId="3" borderId="13" xfId="0" applyNumberFormat="1" applyFont="1" applyFill="1" applyBorder="1"/>
    <xf numFmtId="0" fontId="4" fillId="4" borderId="9" xfId="0" applyFont="1" applyFill="1" applyBorder="1"/>
    <xf numFmtId="0" fontId="4" fillId="4" borderId="0" xfId="0" applyFont="1" applyFill="1" applyBorder="1"/>
    <xf numFmtId="165" fontId="4" fillId="4" borderId="1" xfId="0" applyNumberFormat="1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164" fontId="3" fillId="5" borderId="5" xfId="0" applyNumberFormat="1" applyFont="1" applyFill="1" applyBorder="1"/>
    <xf numFmtId="0" fontId="3" fillId="0" borderId="0" xfId="0" applyFont="1"/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3" fillId="5" borderId="0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164" fontId="0" fillId="0" borderId="0" xfId="0" applyNumberFormat="1"/>
    <xf numFmtId="0" fontId="7" fillId="4" borderId="0" xfId="0" applyFont="1" applyFill="1" applyBorder="1"/>
    <xf numFmtId="0" fontId="4" fillId="9" borderId="9" xfId="0" applyFont="1" applyFill="1" applyBorder="1"/>
    <xf numFmtId="0" fontId="4" fillId="9" borderId="0" xfId="0" applyFont="1" applyFill="1" applyBorder="1"/>
    <xf numFmtId="0" fontId="7" fillId="9" borderId="0" xfId="0" applyFont="1" applyFill="1" applyBorder="1"/>
    <xf numFmtId="0" fontId="8" fillId="4" borderId="0" xfId="1" applyFont="1" applyFill="1" applyBorder="1"/>
    <xf numFmtId="0" fontId="3" fillId="8" borderId="12" xfId="0" applyFont="1" applyFill="1" applyBorder="1"/>
    <xf numFmtId="164" fontId="3" fillId="8" borderId="12" xfId="0" applyNumberFormat="1" applyFont="1" applyFill="1" applyBorder="1"/>
    <xf numFmtId="0" fontId="3" fillId="8" borderId="1" xfId="0" applyFont="1" applyFill="1" applyBorder="1"/>
    <xf numFmtId="0" fontId="9" fillId="8" borderId="1" xfId="0" applyFont="1" applyFill="1" applyBorder="1"/>
    <xf numFmtId="0" fontId="3" fillId="6" borderId="6" xfId="0" applyFont="1" applyFill="1" applyBorder="1"/>
    <xf numFmtId="0" fontId="3" fillId="6" borderId="11" xfId="0" applyFont="1" applyFill="1" applyBorder="1"/>
    <xf numFmtId="0" fontId="3" fillId="9" borderId="1" xfId="0" applyFont="1" applyFill="1" applyBorder="1"/>
    <xf numFmtId="49" fontId="3" fillId="9" borderId="1" xfId="0" applyNumberFormat="1" applyFont="1" applyFill="1" applyBorder="1"/>
    <xf numFmtId="0" fontId="4" fillId="9" borderId="1" xfId="0" applyFont="1" applyFill="1" applyBorder="1"/>
    <xf numFmtId="0" fontId="5" fillId="9" borderId="1" xfId="0" applyFont="1" applyFill="1" applyBorder="1"/>
    <xf numFmtId="164" fontId="4" fillId="9" borderId="1" xfId="0" applyNumberFormat="1" applyFont="1" applyFill="1" applyBorder="1"/>
    <xf numFmtId="0" fontId="0" fillId="9" borderId="1" xfId="0" applyFill="1" applyBorder="1"/>
    <xf numFmtId="164" fontId="0" fillId="9" borderId="1" xfId="0" applyNumberFormat="1" applyFill="1" applyBorder="1"/>
    <xf numFmtId="49" fontId="0" fillId="9" borderId="1" xfId="0" applyNumberFormat="1" applyFill="1" applyBorder="1"/>
    <xf numFmtId="49" fontId="4" fillId="7" borderId="1" xfId="0" applyNumberFormat="1" applyFont="1" applyFill="1" applyBorder="1"/>
    <xf numFmtId="49" fontId="5" fillId="7" borderId="1" xfId="0" applyNumberFormat="1" applyFont="1" applyFill="1" applyBorder="1"/>
    <xf numFmtId="165" fontId="4" fillId="7" borderId="1" xfId="0" applyNumberFormat="1" applyFont="1" applyFill="1" applyBorder="1"/>
    <xf numFmtId="0" fontId="0" fillId="7" borderId="1" xfId="0" applyFill="1" applyBorder="1"/>
    <xf numFmtId="165" fontId="0" fillId="7" borderId="1" xfId="0" applyNumberFormat="1" applyFill="1" applyBorder="1"/>
    <xf numFmtId="166" fontId="0" fillId="7" borderId="1" xfId="0" applyNumberFormat="1" applyFill="1" applyBorder="1"/>
    <xf numFmtId="164" fontId="0" fillId="7" borderId="1" xfId="0" applyNumberFormat="1" applyFill="1" applyBorder="1"/>
    <xf numFmtId="49" fontId="0" fillId="7" borderId="1" xfId="0" applyNumberFormat="1" applyFill="1" applyBorder="1"/>
    <xf numFmtId="0" fontId="3" fillId="7" borderId="1" xfId="0" applyFont="1" applyFill="1" applyBorder="1"/>
    <xf numFmtId="0" fontId="3" fillId="7" borderId="1" xfId="0" applyFont="1" applyFill="1" applyBorder="1" applyAlignment="1">
      <alignment wrapText="1"/>
    </xf>
    <xf numFmtId="49" fontId="3" fillId="7" borderId="1" xfId="0" applyNumberFormat="1" applyFont="1" applyFill="1" applyBorder="1"/>
    <xf numFmtId="0" fontId="9" fillId="8" borderId="14" xfId="0" applyFont="1" applyFill="1" applyBorder="1"/>
    <xf numFmtId="164" fontId="3" fillId="5" borderId="15" xfId="0" applyNumberFormat="1" applyFont="1" applyFill="1" applyBorder="1"/>
    <xf numFmtId="165" fontId="3" fillId="4" borderId="1" xfId="0" applyNumberFormat="1" applyFont="1" applyFill="1" applyBorder="1"/>
    <xf numFmtId="0" fontId="10" fillId="0" borderId="0" xfId="0" applyFont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9"/>
  <sheetViews>
    <sheetView tabSelected="1" workbookViewId="0">
      <selection sqref="A1:E16"/>
    </sheetView>
  </sheetViews>
  <sheetFormatPr defaultRowHeight="15" x14ac:dyDescent="0.25"/>
  <cols>
    <col min="1" max="1" width="22" customWidth="1"/>
    <col min="2" max="2" width="20.7109375" customWidth="1"/>
    <col min="3" max="3" width="31.5703125" customWidth="1"/>
    <col min="4" max="4" width="25" customWidth="1"/>
    <col min="5" max="5" width="10" customWidth="1"/>
    <col min="7" max="7" width="159.5703125" customWidth="1"/>
  </cols>
  <sheetData>
    <row r="1" spans="1:7" s="1" customFormat="1" ht="15.75" x14ac:dyDescent="0.25">
      <c r="A1" s="2" t="s">
        <v>17</v>
      </c>
      <c r="B1" s="3" t="s">
        <v>12</v>
      </c>
      <c r="C1" s="3" t="s">
        <v>6</v>
      </c>
      <c r="D1" s="3" t="s">
        <v>3</v>
      </c>
      <c r="E1" s="4" t="s">
        <v>5</v>
      </c>
      <c r="F1" s="28"/>
      <c r="G1" s="29" t="s">
        <v>18</v>
      </c>
    </row>
    <row r="2" spans="1:7" ht="15.75" x14ac:dyDescent="0.25">
      <c r="A2" s="5"/>
      <c r="B2" s="6" t="s">
        <v>0</v>
      </c>
      <c r="C2" s="6">
        <f>9*16+ 12*16</f>
        <v>336</v>
      </c>
      <c r="D2" s="7">
        <v>25</v>
      </c>
      <c r="E2" s="8">
        <f>C2*D2</f>
        <v>8400</v>
      </c>
      <c r="F2" s="30"/>
      <c r="G2" s="30" t="s">
        <v>26</v>
      </c>
    </row>
    <row r="3" spans="1:7" ht="15.75" x14ac:dyDescent="0.25">
      <c r="A3" s="5"/>
      <c r="B3" s="6" t="s">
        <v>1</v>
      </c>
      <c r="C3" s="6">
        <f>2*32</f>
        <v>64</v>
      </c>
      <c r="D3" s="7">
        <v>60</v>
      </c>
      <c r="E3" s="8">
        <f>C3*D3</f>
        <v>3840</v>
      </c>
      <c r="F3" s="30"/>
      <c r="G3" s="30" t="s">
        <v>29</v>
      </c>
    </row>
    <row r="4" spans="1:7" ht="15.75" x14ac:dyDescent="0.25">
      <c r="A4" s="5"/>
      <c r="B4" s="6" t="s">
        <v>2</v>
      </c>
      <c r="C4" s="6">
        <v>45</v>
      </c>
      <c r="D4" s="7">
        <v>40</v>
      </c>
      <c r="E4" s="8">
        <f>C4*D4</f>
        <v>1800</v>
      </c>
      <c r="F4" s="30"/>
      <c r="G4" s="30" t="s">
        <v>25</v>
      </c>
    </row>
    <row r="5" spans="1:7" s="1" customFormat="1" ht="16.5" thickBot="1" x14ac:dyDescent="0.3">
      <c r="A5" s="9" t="s">
        <v>34</v>
      </c>
      <c r="B5" s="41"/>
      <c r="C5" s="41"/>
      <c r="D5" s="42"/>
      <c r="E5" s="10">
        <f>SUM(E2:E4)</f>
        <v>14040</v>
      </c>
      <c r="F5" s="28"/>
      <c r="G5" s="28"/>
    </row>
    <row r="6" spans="1:7" s="1" customFormat="1" ht="15.75" x14ac:dyDescent="0.25">
      <c r="A6" s="11" t="s">
        <v>16</v>
      </c>
      <c r="B6" s="12" t="s">
        <v>12</v>
      </c>
      <c r="C6" s="12" t="s">
        <v>7</v>
      </c>
      <c r="D6" s="12" t="s">
        <v>4</v>
      </c>
      <c r="E6" s="13" t="s">
        <v>5</v>
      </c>
      <c r="F6" s="28"/>
      <c r="G6" s="30" t="s">
        <v>30</v>
      </c>
    </row>
    <row r="7" spans="1:7" ht="15.75" x14ac:dyDescent="0.25">
      <c r="A7" s="14"/>
      <c r="B7" s="15" t="s">
        <v>11</v>
      </c>
      <c r="C7" s="16">
        <f>E5</f>
        <v>14040</v>
      </c>
      <c r="D7" s="17">
        <v>0.35</v>
      </c>
      <c r="E7" s="18">
        <f>C7*D7</f>
        <v>4914</v>
      </c>
      <c r="F7" s="30"/>
      <c r="G7" s="30" t="s">
        <v>23</v>
      </c>
    </row>
    <row r="8" spans="1:7" ht="15.75" x14ac:dyDescent="0.25">
      <c r="A8" s="14"/>
      <c r="B8" s="15" t="s">
        <v>9</v>
      </c>
      <c r="C8" s="16">
        <f>E5</f>
        <v>14040</v>
      </c>
      <c r="D8" s="17">
        <v>0.5</v>
      </c>
      <c r="E8" s="18">
        <f>C7*D8</f>
        <v>7020</v>
      </c>
      <c r="F8" s="30"/>
      <c r="G8" s="31" t="s">
        <v>28</v>
      </c>
    </row>
    <row r="9" spans="1:7" ht="15.75" x14ac:dyDescent="0.25">
      <c r="A9" s="14"/>
      <c r="B9" s="15" t="s">
        <v>10</v>
      </c>
      <c r="C9" s="16">
        <f>E5</f>
        <v>14040</v>
      </c>
      <c r="D9" s="17">
        <v>0.15</v>
      </c>
      <c r="E9" s="18">
        <f>C7*D9</f>
        <v>2106</v>
      </c>
      <c r="F9" s="30"/>
      <c r="G9" s="30" t="s">
        <v>24</v>
      </c>
    </row>
    <row r="10" spans="1:7" s="1" customFormat="1" ht="16.5" thickBot="1" x14ac:dyDescent="0.3">
      <c r="A10" s="19" t="s">
        <v>35</v>
      </c>
      <c r="B10" s="41"/>
      <c r="C10" s="41"/>
      <c r="D10" s="41"/>
      <c r="E10" s="20">
        <f>SUM(E7:E9)</f>
        <v>14040</v>
      </c>
      <c r="F10" s="28"/>
      <c r="G10" s="28"/>
    </row>
    <row r="11" spans="1:7" s="1" customFormat="1" ht="15.75" x14ac:dyDescent="0.25">
      <c r="A11" s="45" t="s">
        <v>15</v>
      </c>
      <c r="B11" s="33" t="s">
        <v>12</v>
      </c>
      <c r="C11" s="33"/>
      <c r="D11" s="33"/>
      <c r="E11" s="34" t="s">
        <v>5</v>
      </c>
      <c r="F11" s="28"/>
      <c r="G11" s="28" t="s">
        <v>33</v>
      </c>
    </row>
    <row r="12" spans="1:7" ht="15.75" x14ac:dyDescent="0.25">
      <c r="A12" s="37"/>
      <c r="B12" s="38" t="s">
        <v>8</v>
      </c>
      <c r="C12" s="39"/>
      <c r="D12" s="39"/>
      <c r="E12" s="51">
        <f>'Instock Parts List'!F36</f>
        <v>25</v>
      </c>
      <c r="F12" s="30"/>
      <c r="G12" s="30" t="s">
        <v>19</v>
      </c>
    </row>
    <row r="13" spans="1:7" ht="15.75" x14ac:dyDescent="0.25">
      <c r="A13" s="21"/>
      <c r="B13" s="22" t="s">
        <v>47</v>
      </c>
      <c r="C13" s="36"/>
      <c r="D13" s="40"/>
      <c r="E13" s="23">
        <f>'New Parts List'!F36</f>
        <v>370</v>
      </c>
      <c r="F13" s="30"/>
      <c r="G13" s="30" t="s">
        <v>20</v>
      </c>
    </row>
    <row r="14" spans="1:7" s="1" customFormat="1" ht="16.5" thickBot="1" x14ac:dyDescent="0.3">
      <c r="A14" s="46" t="s">
        <v>36</v>
      </c>
      <c r="B14" s="43"/>
      <c r="C14" s="44"/>
      <c r="D14" s="66"/>
      <c r="E14" s="68">
        <f>SUM(E12:E12)+SUM(E13:E13)</f>
        <v>395</v>
      </c>
      <c r="F14" s="28"/>
      <c r="G14" s="28"/>
    </row>
    <row r="15" spans="1:7" ht="16.5" thickBot="1" x14ac:dyDescent="0.3">
      <c r="A15" s="24" t="s">
        <v>13</v>
      </c>
      <c r="B15" s="32"/>
      <c r="C15" s="32"/>
      <c r="D15" s="32"/>
      <c r="E15" s="67">
        <f>SUM(E5,E10,E14)</f>
        <v>28475</v>
      </c>
      <c r="F15" s="30"/>
      <c r="G15" s="30" t="s">
        <v>27</v>
      </c>
    </row>
    <row r="16" spans="1:7" ht="16.5" thickBot="1" x14ac:dyDescent="0.3">
      <c r="A16" s="25" t="s">
        <v>14</v>
      </c>
      <c r="B16" s="26"/>
      <c r="C16" s="26"/>
      <c r="D16" s="26"/>
      <c r="E16" s="27">
        <f>E13</f>
        <v>370</v>
      </c>
      <c r="F16" s="30"/>
      <c r="G16" s="30" t="s">
        <v>21</v>
      </c>
    </row>
    <row r="17" spans="1:7" ht="15.75" x14ac:dyDescent="0.25">
      <c r="A17" s="30"/>
      <c r="B17" s="30"/>
      <c r="C17" s="30"/>
      <c r="D17" s="30"/>
      <c r="E17" s="30"/>
      <c r="F17" s="30"/>
      <c r="G17" s="30" t="s">
        <v>22</v>
      </c>
    </row>
    <row r="18" spans="1:7" ht="15.75" x14ac:dyDescent="0.25">
      <c r="A18" s="30"/>
      <c r="B18" s="30"/>
      <c r="C18" s="30"/>
      <c r="D18" s="30"/>
      <c r="E18" s="30"/>
      <c r="F18" s="30"/>
      <c r="G18" s="30"/>
    </row>
    <row r="19" spans="1:7" ht="15.75" x14ac:dyDescent="0.25">
      <c r="A19" s="31"/>
      <c r="B19" s="30"/>
      <c r="C19" s="30"/>
      <c r="D19" s="30"/>
      <c r="E19" s="30"/>
      <c r="F19" s="30"/>
      <c r="G19" s="28" t="s">
        <v>31</v>
      </c>
    </row>
  </sheetData>
  <pageMargins left="0.7" right="0.7" top="0.75" bottom="0.75" header="0.3" footer="0.3"/>
  <pageSetup scale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4" sqref="A4:F4"/>
    </sheetView>
  </sheetViews>
  <sheetFormatPr defaultRowHeight="15" x14ac:dyDescent="0.25"/>
  <cols>
    <col min="1" max="2" width="23.28515625" customWidth="1"/>
    <col min="3" max="3" width="23.5703125" customWidth="1"/>
    <col min="4" max="4" width="19.7109375" customWidth="1"/>
    <col min="5" max="6" width="16.85546875" customWidth="1"/>
    <col min="7" max="7" width="136.42578125" customWidth="1"/>
  </cols>
  <sheetData>
    <row r="1" spans="1:7" x14ac:dyDescent="0.25">
      <c r="A1" s="1" t="s">
        <v>42</v>
      </c>
    </row>
    <row r="3" spans="1:7" ht="15.75" x14ac:dyDescent="0.25">
      <c r="A3" s="47" t="s">
        <v>41</v>
      </c>
      <c r="B3" s="47" t="s">
        <v>39</v>
      </c>
      <c r="C3" s="47" t="s">
        <v>32</v>
      </c>
      <c r="D3" s="47" t="s">
        <v>38</v>
      </c>
      <c r="E3" s="47" t="s">
        <v>37</v>
      </c>
      <c r="F3" s="47" t="s">
        <v>5</v>
      </c>
      <c r="G3" s="48" t="s">
        <v>44</v>
      </c>
    </row>
    <row r="4" spans="1:7" ht="15.75" x14ac:dyDescent="0.25">
      <c r="A4" s="49"/>
      <c r="B4" s="49"/>
      <c r="C4" s="50"/>
      <c r="D4" s="51"/>
      <c r="E4" s="52"/>
      <c r="F4" s="53"/>
      <c r="G4" s="70"/>
    </row>
    <row r="5" spans="1:7" ht="15.75" x14ac:dyDescent="0.25">
      <c r="A5" s="49" t="s">
        <v>61</v>
      </c>
      <c r="B5" s="49" t="s">
        <v>62</v>
      </c>
      <c r="C5" s="69" t="s">
        <v>62</v>
      </c>
      <c r="D5" s="51">
        <v>25</v>
      </c>
      <c r="E5" s="52">
        <v>1</v>
      </c>
      <c r="F5" s="53">
        <v>25</v>
      </c>
      <c r="G5" s="54"/>
    </row>
    <row r="6" spans="1:7" ht="15.75" x14ac:dyDescent="0.25">
      <c r="A6" s="49"/>
      <c r="B6" s="49"/>
      <c r="C6" s="50"/>
      <c r="D6" s="51"/>
      <c r="E6" s="52"/>
      <c r="F6" s="53"/>
      <c r="G6" s="54"/>
    </row>
    <row r="7" spans="1:7" ht="15.75" x14ac:dyDescent="0.25">
      <c r="A7" s="49"/>
      <c r="B7" s="49"/>
      <c r="C7" s="50"/>
      <c r="D7" s="51"/>
      <c r="E7" s="52"/>
      <c r="F7" s="53"/>
      <c r="G7" s="54"/>
    </row>
    <row r="8" spans="1:7" ht="15.75" x14ac:dyDescent="0.25">
      <c r="A8" s="49"/>
      <c r="B8" s="49"/>
      <c r="C8" s="50"/>
      <c r="D8" s="51"/>
      <c r="E8" s="52"/>
      <c r="F8" s="53"/>
      <c r="G8" s="54"/>
    </row>
    <row r="9" spans="1:7" ht="15.75" x14ac:dyDescent="0.25">
      <c r="A9" s="49"/>
      <c r="B9" s="49"/>
      <c r="C9" s="50"/>
      <c r="D9" s="51"/>
      <c r="E9" s="52"/>
      <c r="F9" s="53"/>
      <c r="G9" s="54"/>
    </row>
    <row r="10" spans="1:7" ht="15.75" x14ac:dyDescent="0.25">
      <c r="A10" s="49"/>
      <c r="B10" s="49"/>
      <c r="C10" s="50"/>
      <c r="D10" s="51"/>
      <c r="E10" s="52"/>
      <c r="F10" s="53"/>
      <c r="G10" s="54"/>
    </row>
    <row r="11" spans="1:7" ht="15.75" x14ac:dyDescent="0.25">
      <c r="A11" s="49"/>
      <c r="B11" s="49"/>
      <c r="C11" s="50"/>
      <c r="D11" s="51"/>
      <c r="E11" s="52"/>
      <c r="F11" s="53"/>
      <c r="G11" s="54"/>
    </row>
    <row r="12" spans="1:7" ht="15.75" x14ac:dyDescent="0.25">
      <c r="A12" s="49"/>
      <c r="B12" s="49"/>
      <c r="C12" s="50"/>
      <c r="D12" s="51"/>
      <c r="E12" s="52"/>
      <c r="F12" s="53"/>
      <c r="G12" s="54"/>
    </row>
    <row r="13" spans="1:7" ht="15.75" x14ac:dyDescent="0.25">
      <c r="A13" s="49"/>
      <c r="B13" s="49"/>
      <c r="C13" s="50"/>
      <c r="D13" s="51"/>
      <c r="E13" s="52"/>
      <c r="F13" s="53"/>
      <c r="G13" s="54"/>
    </row>
    <row r="14" spans="1:7" ht="15.75" x14ac:dyDescent="0.25">
      <c r="A14" s="49"/>
      <c r="B14" s="49"/>
      <c r="C14" s="50"/>
      <c r="D14" s="51"/>
      <c r="E14" s="52"/>
      <c r="F14" s="53"/>
      <c r="G14" s="54"/>
    </row>
    <row r="15" spans="1:7" ht="15.75" x14ac:dyDescent="0.25">
      <c r="A15" s="49"/>
      <c r="B15" s="49"/>
      <c r="C15" s="50"/>
      <c r="D15" s="51"/>
      <c r="E15" s="52"/>
      <c r="F15" s="53">
        <f t="shared" ref="F15:F35" si="0">E15*D15</f>
        <v>0</v>
      </c>
      <c r="G15" s="54"/>
    </row>
    <row r="16" spans="1:7" ht="15.75" x14ac:dyDescent="0.25">
      <c r="A16" s="49"/>
      <c r="B16" s="49"/>
      <c r="C16" s="50"/>
      <c r="D16" s="51"/>
      <c r="E16" s="52"/>
      <c r="F16" s="53">
        <f t="shared" si="0"/>
        <v>0</v>
      </c>
      <c r="G16" s="54"/>
    </row>
    <row r="17" spans="1:7" ht="15.75" x14ac:dyDescent="0.25">
      <c r="A17" s="49"/>
      <c r="B17" s="49"/>
      <c r="C17" s="50"/>
      <c r="D17" s="51"/>
      <c r="E17" s="52"/>
      <c r="F17" s="53">
        <f t="shared" si="0"/>
        <v>0</v>
      </c>
      <c r="G17" s="54"/>
    </row>
    <row r="18" spans="1:7" ht="15.75" x14ac:dyDescent="0.25">
      <c r="A18" s="49"/>
      <c r="B18" s="49"/>
      <c r="C18" s="50"/>
      <c r="D18" s="51"/>
      <c r="E18" s="52"/>
      <c r="F18" s="53">
        <f t="shared" si="0"/>
        <v>0</v>
      </c>
      <c r="G18" s="54"/>
    </row>
    <row r="19" spans="1:7" ht="15.75" x14ac:dyDescent="0.25">
      <c r="A19" s="49"/>
      <c r="B19" s="49"/>
      <c r="C19" s="50"/>
      <c r="D19" s="51"/>
      <c r="E19" s="52"/>
      <c r="F19" s="53">
        <f t="shared" si="0"/>
        <v>0</v>
      </c>
      <c r="G19" s="54"/>
    </row>
    <row r="20" spans="1:7" ht="15.75" x14ac:dyDescent="0.25">
      <c r="A20" s="49"/>
      <c r="B20" s="49"/>
      <c r="C20" s="50"/>
      <c r="D20" s="51"/>
      <c r="E20" s="52"/>
      <c r="F20" s="53">
        <f t="shared" si="0"/>
        <v>0</v>
      </c>
      <c r="G20" s="54"/>
    </row>
    <row r="21" spans="1:7" ht="15.75" x14ac:dyDescent="0.25">
      <c r="A21" s="49"/>
      <c r="B21" s="49"/>
      <c r="C21" s="50"/>
      <c r="D21" s="51"/>
      <c r="E21" s="52"/>
      <c r="F21" s="53">
        <f t="shared" si="0"/>
        <v>0</v>
      </c>
      <c r="G21" s="54"/>
    </row>
    <row r="22" spans="1:7" ht="15.75" x14ac:dyDescent="0.25">
      <c r="A22" s="49"/>
      <c r="B22" s="49"/>
      <c r="C22" s="50"/>
      <c r="D22" s="51"/>
      <c r="E22" s="52"/>
      <c r="F22" s="53">
        <f t="shared" si="0"/>
        <v>0</v>
      </c>
      <c r="G22" s="54"/>
    </row>
    <row r="23" spans="1:7" ht="15.75" x14ac:dyDescent="0.25">
      <c r="A23" s="49"/>
      <c r="B23" s="49"/>
      <c r="C23" s="50"/>
      <c r="D23" s="51"/>
      <c r="E23" s="52"/>
      <c r="F23" s="53">
        <f t="shared" si="0"/>
        <v>0</v>
      </c>
      <c r="G23" s="54"/>
    </row>
    <row r="24" spans="1:7" ht="15.75" x14ac:dyDescent="0.25">
      <c r="A24" s="49"/>
      <c r="B24" s="49"/>
      <c r="C24" s="50"/>
      <c r="D24" s="51"/>
      <c r="E24" s="52"/>
      <c r="F24" s="53">
        <f t="shared" si="0"/>
        <v>0</v>
      </c>
      <c r="G24" s="54"/>
    </row>
    <row r="25" spans="1:7" ht="15.75" x14ac:dyDescent="0.25">
      <c r="A25" s="49"/>
      <c r="B25" s="49"/>
      <c r="C25" s="50"/>
      <c r="D25" s="51"/>
      <c r="E25" s="52"/>
      <c r="F25" s="53">
        <f t="shared" si="0"/>
        <v>0</v>
      </c>
      <c r="G25" s="54"/>
    </row>
    <row r="26" spans="1:7" ht="15.75" x14ac:dyDescent="0.25">
      <c r="A26" s="49"/>
      <c r="B26" s="49"/>
      <c r="C26" s="50"/>
      <c r="D26" s="51"/>
      <c r="E26" s="52"/>
      <c r="F26" s="53">
        <f t="shared" si="0"/>
        <v>0</v>
      </c>
      <c r="G26" s="54"/>
    </row>
    <row r="27" spans="1:7" ht="15.75" x14ac:dyDescent="0.25">
      <c r="A27" s="49"/>
      <c r="B27" s="49"/>
      <c r="C27" s="50"/>
      <c r="D27" s="51"/>
      <c r="E27" s="52"/>
      <c r="F27" s="53">
        <f t="shared" si="0"/>
        <v>0</v>
      </c>
      <c r="G27" s="54"/>
    </row>
    <row r="28" spans="1:7" ht="15.75" x14ac:dyDescent="0.25">
      <c r="A28" s="49"/>
      <c r="B28" s="49"/>
      <c r="C28" s="50"/>
      <c r="D28" s="51"/>
      <c r="E28" s="52"/>
      <c r="F28" s="53">
        <f t="shared" si="0"/>
        <v>0</v>
      </c>
      <c r="G28" s="54"/>
    </row>
    <row r="29" spans="1:7" ht="15.75" x14ac:dyDescent="0.25">
      <c r="A29" s="49"/>
      <c r="B29" s="49"/>
      <c r="C29" s="50"/>
      <c r="D29" s="51"/>
      <c r="E29" s="52"/>
      <c r="F29" s="53">
        <f t="shared" si="0"/>
        <v>0</v>
      </c>
      <c r="G29" s="54"/>
    </row>
    <row r="30" spans="1:7" ht="15.75" x14ac:dyDescent="0.25">
      <c r="A30" s="49"/>
      <c r="B30" s="49"/>
      <c r="C30" s="50"/>
      <c r="D30" s="51"/>
      <c r="E30" s="52"/>
      <c r="F30" s="53">
        <f t="shared" si="0"/>
        <v>0</v>
      </c>
      <c r="G30" s="54"/>
    </row>
    <row r="31" spans="1:7" ht="15.75" x14ac:dyDescent="0.25">
      <c r="A31" s="49"/>
      <c r="B31" s="49"/>
      <c r="C31" s="50"/>
      <c r="D31" s="51"/>
      <c r="E31" s="52"/>
      <c r="F31" s="53">
        <f t="shared" si="0"/>
        <v>0</v>
      </c>
      <c r="G31" s="54"/>
    </row>
    <row r="32" spans="1:7" ht="15.75" x14ac:dyDescent="0.25">
      <c r="A32" s="49"/>
      <c r="B32" s="49"/>
      <c r="C32" s="50"/>
      <c r="D32" s="51"/>
      <c r="E32" s="52"/>
      <c r="F32" s="53">
        <f t="shared" si="0"/>
        <v>0</v>
      </c>
      <c r="G32" s="54"/>
    </row>
    <row r="33" spans="1:7" ht="15.75" x14ac:dyDescent="0.25">
      <c r="A33" s="49"/>
      <c r="B33" s="49"/>
      <c r="C33" s="50"/>
      <c r="D33" s="51"/>
      <c r="E33" s="52"/>
      <c r="F33" s="53">
        <f t="shared" si="0"/>
        <v>0</v>
      </c>
      <c r="G33" s="54"/>
    </row>
    <row r="34" spans="1:7" ht="15.75" x14ac:dyDescent="0.25">
      <c r="A34" s="49"/>
      <c r="B34" s="49"/>
      <c r="C34" s="50"/>
      <c r="D34" s="51"/>
      <c r="E34" s="52"/>
      <c r="F34" s="53">
        <f t="shared" si="0"/>
        <v>0</v>
      </c>
      <c r="G34" s="54"/>
    </row>
    <row r="35" spans="1:7" ht="15.75" x14ac:dyDescent="0.25">
      <c r="A35" s="49"/>
      <c r="B35" s="49"/>
      <c r="C35" s="50"/>
      <c r="D35" s="51"/>
      <c r="E35" s="52"/>
      <c r="F35" s="53">
        <f t="shared" si="0"/>
        <v>0</v>
      </c>
      <c r="G35" s="54"/>
    </row>
    <row r="36" spans="1:7" x14ac:dyDescent="0.25">
      <c r="E36" t="s">
        <v>40</v>
      </c>
      <c r="F36" s="35">
        <f>SUM(F4:F35)</f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C14" sqref="C14"/>
    </sheetView>
  </sheetViews>
  <sheetFormatPr defaultRowHeight="15" x14ac:dyDescent="0.25"/>
  <cols>
    <col min="1" max="2" width="23.28515625" customWidth="1"/>
    <col min="3" max="3" width="23.5703125" customWidth="1"/>
    <col min="4" max="4" width="19.7109375" customWidth="1"/>
    <col min="5" max="6" width="16.85546875" customWidth="1"/>
    <col min="7" max="7" width="18.140625" customWidth="1"/>
    <col min="8" max="8" width="18" customWidth="1"/>
    <col min="9" max="9" width="136.42578125" customWidth="1"/>
  </cols>
  <sheetData>
    <row r="1" spans="1:9" x14ac:dyDescent="0.25">
      <c r="A1" s="1" t="s">
        <v>43</v>
      </c>
    </row>
    <row r="3" spans="1:9" ht="47.25" x14ac:dyDescent="0.25">
      <c r="A3" s="63" t="s">
        <v>41</v>
      </c>
      <c r="B3" s="63" t="s">
        <v>39</v>
      </c>
      <c r="C3" s="63" t="s">
        <v>32</v>
      </c>
      <c r="D3" s="63" t="s">
        <v>38</v>
      </c>
      <c r="E3" s="63" t="s">
        <v>37</v>
      </c>
      <c r="F3" s="63" t="s">
        <v>5</v>
      </c>
      <c r="G3" s="64" t="s">
        <v>45</v>
      </c>
      <c r="H3" s="64" t="s">
        <v>46</v>
      </c>
      <c r="I3" s="65" t="s">
        <v>44</v>
      </c>
    </row>
    <row r="4" spans="1:9" ht="15.75" x14ac:dyDescent="0.25">
      <c r="A4" s="55" t="s">
        <v>49</v>
      </c>
      <c r="B4" s="55" t="s">
        <v>48</v>
      </c>
      <c r="C4" s="56" t="s">
        <v>50</v>
      </c>
      <c r="D4" s="57">
        <v>195</v>
      </c>
      <c r="E4" s="58">
        <v>1</v>
      </c>
      <c r="F4" s="59">
        <f>E4*D4</f>
        <v>195</v>
      </c>
      <c r="G4" s="60"/>
      <c r="H4" s="61"/>
      <c r="I4" s="62" t="s">
        <v>51</v>
      </c>
    </row>
    <row r="5" spans="1:9" ht="15.75" x14ac:dyDescent="0.25">
      <c r="A5" s="55" t="s">
        <v>53</v>
      </c>
      <c r="B5" s="55" t="s">
        <v>48</v>
      </c>
      <c r="C5" s="56" t="s">
        <v>54</v>
      </c>
      <c r="D5" s="57">
        <v>8</v>
      </c>
      <c r="E5" s="58">
        <v>3</v>
      </c>
      <c r="F5" s="59">
        <f>E5*D5</f>
        <v>24</v>
      </c>
      <c r="G5" s="60"/>
      <c r="H5" s="61"/>
      <c r="I5" s="62" t="s">
        <v>63</v>
      </c>
    </row>
    <row r="6" spans="1:9" ht="15.75" x14ac:dyDescent="0.25">
      <c r="A6" s="55" t="s">
        <v>55</v>
      </c>
      <c r="B6" s="55" t="s">
        <v>48</v>
      </c>
      <c r="C6" s="56" t="s">
        <v>56</v>
      </c>
      <c r="D6" s="57">
        <v>4</v>
      </c>
      <c r="E6" s="58">
        <v>2</v>
      </c>
      <c r="F6" s="59">
        <f>E6*D6</f>
        <v>8</v>
      </c>
      <c r="G6" s="60"/>
      <c r="H6" s="61"/>
      <c r="I6" s="62" t="s">
        <v>72</v>
      </c>
    </row>
    <row r="7" spans="1:9" ht="15.75" x14ac:dyDescent="0.25">
      <c r="A7" s="55" t="s">
        <v>57</v>
      </c>
      <c r="B7" s="55" t="s">
        <v>48</v>
      </c>
      <c r="C7" s="56" t="s">
        <v>58</v>
      </c>
      <c r="D7" s="57">
        <v>18</v>
      </c>
      <c r="E7" s="58">
        <v>1</v>
      </c>
      <c r="F7" s="59">
        <f>E7*D7</f>
        <v>18</v>
      </c>
      <c r="G7" s="60"/>
      <c r="H7" s="61"/>
      <c r="I7" s="62" t="s">
        <v>72</v>
      </c>
    </row>
    <row r="8" spans="1:9" ht="15.75" x14ac:dyDescent="0.25">
      <c r="A8" s="55" t="s">
        <v>59</v>
      </c>
      <c r="B8" s="55" t="s">
        <v>48</v>
      </c>
      <c r="C8" s="56" t="s">
        <v>60</v>
      </c>
      <c r="D8" s="57">
        <v>2</v>
      </c>
      <c r="E8" s="58">
        <v>2</v>
      </c>
      <c r="F8" s="59">
        <f>E8*D8</f>
        <v>4</v>
      </c>
      <c r="G8" s="60"/>
      <c r="H8" s="61"/>
      <c r="I8" s="62" t="s">
        <v>72</v>
      </c>
    </row>
    <row r="9" spans="1:9" ht="15.75" x14ac:dyDescent="0.25">
      <c r="A9" s="55" t="s">
        <v>67</v>
      </c>
      <c r="B9" s="55" t="s">
        <v>52</v>
      </c>
      <c r="C9" s="55" t="s">
        <v>66</v>
      </c>
      <c r="D9" s="57">
        <v>6</v>
      </c>
      <c r="E9" s="58">
        <v>2</v>
      </c>
      <c r="F9" s="59">
        <f>E9*D9</f>
        <v>12</v>
      </c>
      <c r="G9" s="60"/>
      <c r="H9" s="61"/>
      <c r="I9" s="62" t="s">
        <v>72</v>
      </c>
    </row>
    <row r="10" spans="1:9" ht="15.75" x14ac:dyDescent="0.25">
      <c r="A10" s="55" t="s">
        <v>65</v>
      </c>
      <c r="B10" s="55" t="s">
        <v>52</v>
      </c>
      <c r="C10" s="55" t="s">
        <v>64</v>
      </c>
      <c r="D10" s="57">
        <v>100</v>
      </c>
      <c r="E10" s="58">
        <v>1</v>
      </c>
      <c r="F10" s="59">
        <f>E10*D10</f>
        <v>100</v>
      </c>
      <c r="G10" s="60"/>
      <c r="H10" s="61"/>
      <c r="I10" s="62" t="s">
        <v>72</v>
      </c>
    </row>
    <row r="11" spans="1:9" ht="15.75" x14ac:dyDescent="0.25">
      <c r="A11" s="55" t="s">
        <v>69</v>
      </c>
      <c r="B11" s="55" t="s">
        <v>52</v>
      </c>
      <c r="C11" s="55" t="s">
        <v>68</v>
      </c>
      <c r="D11" s="57">
        <v>6</v>
      </c>
      <c r="E11" s="58">
        <v>1</v>
      </c>
      <c r="F11" s="59">
        <f>E11*D11</f>
        <v>6</v>
      </c>
      <c r="G11" s="60"/>
      <c r="H11" s="61"/>
      <c r="I11" s="62" t="s">
        <v>72</v>
      </c>
    </row>
    <row r="12" spans="1:9" ht="15.75" x14ac:dyDescent="0.25">
      <c r="A12" s="55" t="s">
        <v>71</v>
      </c>
      <c r="B12" s="55" t="s">
        <v>52</v>
      </c>
      <c r="C12" s="55" t="s">
        <v>70</v>
      </c>
      <c r="D12" s="57">
        <v>3</v>
      </c>
      <c r="E12" s="58">
        <v>1</v>
      </c>
      <c r="F12" s="59">
        <f>E12*D12</f>
        <v>3</v>
      </c>
      <c r="G12" s="60"/>
      <c r="H12" s="61"/>
      <c r="I12" s="62" t="s">
        <v>72</v>
      </c>
    </row>
    <row r="13" spans="1:9" x14ac:dyDescent="0.25">
      <c r="G13" s="60"/>
      <c r="H13" s="61"/>
      <c r="I13" s="62" t="s">
        <v>72</v>
      </c>
    </row>
    <row r="14" spans="1:9" ht="15.75" x14ac:dyDescent="0.25">
      <c r="A14" s="55"/>
      <c r="B14" s="55"/>
      <c r="C14" s="56"/>
      <c r="D14" s="57"/>
      <c r="E14" s="58"/>
      <c r="F14" s="59">
        <f t="shared" ref="F6:F35" si="0">E14*D14</f>
        <v>0</v>
      </c>
      <c r="G14" s="60"/>
      <c r="H14" s="61"/>
      <c r="I14" s="62"/>
    </row>
    <row r="15" spans="1:9" ht="15.75" x14ac:dyDescent="0.25">
      <c r="A15" s="55"/>
      <c r="B15" s="55"/>
      <c r="C15" s="56"/>
      <c r="D15" s="57"/>
      <c r="E15" s="58"/>
      <c r="F15" s="59">
        <f t="shared" si="0"/>
        <v>0</v>
      </c>
      <c r="G15" s="60"/>
      <c r="H15" s="61"/>
      <c r="I15" s="62"/>
    </row>
    <row r="16" spans="1:9" ht="15.75" x14ac:dyDescent="0.25">
      <c r="A16" s="55"/>
      <c r="B16" s="55"/>
      <c r="C16" s="56"/>
      <c r="D16" s="57"/>
      <c r="E16" s="58"/>
      <c r="F16" s="59">
        <f t="shared" si="0"/>
        <v>0</v>
      </c>
      <c r="G16" s="60"/>
      <c r="H16" s="61"/>
      <c r="I16" s="62"/>
    </row>
    <row r="17" spans="1:9" ht="15.75" x14ac:dyDescent="0.25">
      <c r="A17" s="55"/>
      <c r="B17" s="55"/>
      <c r="C17" s="56"/>
      <c r="D17" s="57"/>
      <c r="E17" s="58"/>
      <c r="F17" s="59">
        <f t="shared" si="0"/>
        <v>0</v>
      </c>
      <c r="G17" s="60"/>
      <c r="H17" s="61"/>
      <c r="I17" s="62"/>
    </row>
    <row r="18" spans="1:9" ht="15.75" x14ac:dyDescent="0.25">
      <c r="A18" s="55"/>
      <c r="B18" s="55"/>
      <c r="C18" s="56"/>
      <c r="D18" s="57"/>
      <c r="E18" s="58"/>
      <c r="F18" s="59">
        <f t="shared" si="0"/>
        <v>0</v>
      </c>
      <c r="G18" s="60"/>
      <c r="H18" s="61"/>
      <c r="I18" s="62"/>
    </row>
    <row r="19" spans="1:9" ht="15.75" x14ac:dyDescent="0.25">
      <c r="A19" s="55"/>
      <c r="B19" s="55"/>
      <c r="C19" s="56"/>
      <c r="D19" s="57"/>
      <c r="E19" s="58"/>
      <c r="F19" s="59">
        <f t="shared" si="0"/>
        <v>0</v>
      </c>
      <c r="G19" s="60"/>
      <c r="H19" s="61"/>
      <c r="I19" s="62"/>
    </row>
    <row r="20" spans="1:9" ht="15.75" x14ac:dyDescent="0.25">
      <c r="A20" s="55"/>
      <c r="B20" s="55"/>
      <c r="C20" s="56"/>
      <c r="D20" s="57"/>
      <c r="E20" s="58"/>
      <c r="F20" s="59">
        <f t="shared" si="0"/>
        <v>0</v>
      </c>
      <c r="G20" s="60"/>
      <c r="H20" s="61"/>
      <c r="I20" s="62"/>
    </row>
    <row r="21" spans="1:9" ht="15.75" x14ac:dyDescent="0.25">
      <c r="A21" s="55"/>
      <c r="B21" s="55"/>
      <c r="C21" s="56"/>
      <c r="D21" s="57"/>
      <c r="E21" s="58"/>
      <c r="F21" s="59">
        <f t="shared" si="0"/>
        <v>0</v>
      </c>
      <c r="G21" s="60"/>
      <c r="H21" s="61"/>
      <c r="I21" s="62"/>
    </row>
    <row r="22" spans="1:9" ht="15.75" x14ac:dyDescent="0.25">
      <c r="A22" s="55"/>
      <c r="B22" s="55"/>
      <c r="C22" s="56"/>
      <c r="D22" s="57"/>
      <c r="E22" s="58"/>
      <c r="F22" s="59">
        <f t="shared" si="0"/>
        <v>0</v>
      </c>
      <c r="G22" s="60"/>
      <c r="H22" s="61"/>
      <c r="I22" s="62"/>
    </row>
    <row r="23" spans="1:9" ht="15.75" x14ac:dyDescent="0.25">
      <c r="A23" s="55"/>
      <c r="B23" s="55"/>
      <c r="C23" s="56"/>
      <c r="D23" s="57"/>
      <c r="E23" s="58"/>
      <c r="F23" s="59">
        <f t="shared" si="0"/>
        <v>0</v>
      </c>
      <c r="G23" s="60"/>
      <c r="H23" s="61"/>
      <c r="I23" s="62"/>
    </row>
    <row r="24" spans="1:9" ht="15.75" x14ac:dyDescent="0.25">
      <c r="A24" s="55"/>
      <c r="B24" s="55"/>
      <c r="C24" s="56"/>
      <c r="D24" s="57"/>
      <c r="E24" s="58"/>
      <c r="F24" s="59">
        <f t="shared" si="0"/>
        <v>0</v>
      </c>
      <c r="G24" s="60"/>
      <c r="H24" s="61"/>
      <c r="I24" s="62"/>
    </row>
    <row r="25" spans="1:9" ht="15.75" x14ac:dyDescent="0.25">
      <c r="A25" s="55"/>
      <c r="B25" s="55"/>
      <c r="C25" s="56"/>
      <c r="D25" s="57"/>
      <c r="E25" s="58"/>
      <c r="F25" s="59">
        <f t="shared" si="0"/>
        <v>0</v>
      </c>
      <c r="G25" s="60"/>
      <c r="H25" s="61"/>
      <c r="I25" s="62"/>
    </row>
    <row r="26" spans="1:9" ht="15.75" x14ac:dyDescent="0.25">
      <c r="A26" s="55"/>
      <c r="B26" s="55"/>
      <c r="C26" s="56"/>
      <c r="D26" s="57"/>
      <c r="E26" s="58"/>
      <c r="F26" s="59">
        <f t="shared" si="0"/>
        <v>0</v>
      </c>
      <c r="G26" s="60"/>
      <c r="H26" s="61"/>
      <c r="I26" s="62"/>
    </row>
    <row r="27" spans="1:9" ht="15.75" x14ac:dyDescent="0.25">
      <c r="A27" s="55"/>
      <c r="B27" s="55"/>
      <c r="C27" s="56"/>
      <c r="D27" s="57"/>
      <c r="E27" s="58"/>
      <c r="F27" s="59">
        <f t="shared" si="0"/>
        <v>0</v>
      </c>
      <c r="G27" s="60"/>
      <c r="H27" s="61"/>
      <c r="I27" s="62"/>
    </row>
    <row r="28" spans="1:9" ht="15.75" x14ac:dyDescent="0.25">
      <c r="A28" s="55"/>
      <c r="B28" s="55"/>
      <c r="C28" s="56"/>
      <c r="D28" s="57"/>
      <c r="E28" s="58"/>
      <c r="F28" s="59">
        <f t="shared" si="0"/>
        <v>0</v>
      </c>
      <c r="G28" s="60"/>
      <c r="H28" s="61"/>
      <c r="I28" s="62"/>
    </row>
    <row r="29" spans="1:9" ht="15.75" x14ac:dyDescent="0.25">
      <c r="A29" s="55"/>
      <c r="B29" s="55"/>
      <c r="C29" s="56"/>
      <c r="D29" s="57"/>
      <c r="E29" s="58"/>
      <c r="F29" s="59">
        <f t="shared" si="0"/>
        <v>0</v>
      </c>
      <c r="G29" s="60"/>
      <c r="H29" s="61"/>
      <c r="I29" s="62"/>
    </row>
    <row r="30" spans="1:9" ht="15.75" x14ac:dyDescent="0.25">
      <c r="A30" s="55"/>
      <c r="B30" s="55"/>
      <c r="C30" s="56"/>
      <c r="D30" s="57"/>
      <c r="E30" s="58"/>
      <c r="F30" s="59">
        <f t="shared" si="0"/>
        <v>0</v>
      </c>
      <c r="G30" s="60"/>
      <c r="H30" s="61"/>
      <c r="I30" s="62"/>
    </row>
    <row r="31" spans="1:9" ht="15.75" x14ac:dyDescent="0.25">
      <c r="A31" s="55"/>
      <c r="B31" s="55"/>
      <c r="C31" s="56"/>
      <c r="D31" s="57"/>
      <c r="E31" s="58"/>
      <c r="F31" s="59">
        <f t="shared" si="0"/>
        <v>0</v>
      </c>
      <c r="G31" s="60"/>
      <c r="H31" s="61"/>
      <c r="I31" s="62"/>
    </row>
    <row r="32" spans="1:9" ht="15.75" x14ac:dyDescent="0.25">
      <c r="A32" s="55"/>
      <c r="B32" s="55"/>
      <c r="C32" s="56"/>
      <c r="D32" s="57"/>
      <c r="E32" s="58"/>
      <c r="F32" s="59">
        <f t="shared" si="0"/>
        <v>0</v>
      </c>
      <c r="G32" s="60"/>
      <c r="H32" s="61"/>
      <c r="I32" s="62"/>
    </row>
    <row r="33" spans="1:9" ht="15.75" x14ac:dyDescent="0.25">
      <c r="A33" s="55"/>
      <c r="B33" s="55"/>
      <c r="C33" s="56"/>
      <c r="D33" s="57"/>
      <c r="E33" s="58"/>
      <c r="F33" s="59">
        <f t="shared" si="0"/>
        <v>0</v>
      </c>
      <c r="G33" s="60"/>
      <c r="H33" s="61"/>
      <c r="I33" s="62"/>
    </row>
    <row r="34" spans="1:9" ht="15.75" x14ac:dyDescent="0.25">
      <c r="A34" s="55"/>
      <c r="B34" s="55"/>
      <c r="C34" s="56"/>
      <c r="D34" s="57"/>
      <c r="E34" s="58"/>
      <c r="F34" s="59">
        <f t="shared" si="0"/>
        <v>0</v>
      </c>
      <c r="G34" s="60"/>
      <c r="H34" s="61"/>
      <c r="I34" s="62"/>
    </row>
    <row r="35" spans="1:9" ht="15.75" x14ac:dyDescent="0.25">
      <c r="A35" s="55"/>
      <c r="B35" s="55"/>
      <c r="C35" s="56"/>
      <c r="D35" s="57"/>
      <c r="E35" s="58"/>
      <c r="F35" s="59">
        <f t="shared" si="0"/>
        <v>0</v>
      </c>
      <c r="G35" s="60"/>
      <c r="H35" s="61"/>
      <c r="I35" s="62"/>
    </row>
    <row r="36" spans="1:9" x14ac:dyDescent="0.25">
      <c r="E36" t="s">
        <v>40</v>
      </c>
      <c r="F36" s="35">
        <f>SUM(F4:F35)</f>
        <v>370</v>
      </c>
      <c r="G36" s="35"/>
      <c r="H36" s="3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 Summary</vt:lpstr>
      <vt:lpstr>Instock Parts List</vt:lpstr>
      <vt:lpstr>New Parts List</vt:lpstr>
    </vt:vector>
  </TitlesOfParts>
  <Company>USNA ITSD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Marcello, Ethan Midn USN USNA Annapolis</cp:lastModifiedBy>
  <cp:lastPrinted>2018-05-03T14:18:55Z</cp:lastPrinted>
  <dcterms:created xsi:type="dcterms:W3CDTF">2017-03-24T18:23:18Z</dcterms:created>
  <dcterms:modified xsi:type="dcterms:W3CDTF">2019-04-16T22:52:25Z</dcterms:modified>
</cp:coreProperties>
</file>