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evansh/DS/DAND/p1_weather_trends/"/>
    </mc:Choice>
  </mc:AlternateContent>
  <bookViews>
    <workbookView xWindow="28800" yWindow="-9640" windowWidth="38400" windowHeight="21140" tabRatio="500" activeTab="1"/>
  </bookViews>
  <sheets>
    <sheet name="DescriptiveStats" sheetId="7" r:id="rId1"/>
    <sheet name="Charts" sheetId="2" r:id="rId2"/>
    <sheet name="1850+ Residuals" sheetId="3" r:id="rId3"/>
    <sheet name="1980+ Residual" sheetId="6" r:id="rId4"/>
    <sheet name="1990+ Residual" sheetId="5" r:id="rId5"/>
    <sheet name="1995+ Residual" sheetId="4" r:id="rId6"/>
    <sheet name="raw_data" sheetId="1" r:id="rId7"/>
  </sheets>
  <definedNames>
    <definedName name="_xlnm._FilterDatabase" localSheetId="2" hidden="1">DescriptiveStats!$A$6:$E$6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1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C78" i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C32" i="7"/>
  <c r="C33" i="7"/>
  <c r="C34" i="7"/>
  <c r="C31" i="7"/>
  <c r="D34" i="7"/>
  <c r="E34" i="7"/>
  <c r="D33" i="7"/>
  <c r="E33" i="7"/>
  <c r="D32" i="7"/>
  <c r="E32" i="7"/>
  <c r="D31" i="7"/>
  <c r="E31" i="7"/>
  <c r="C25" i="7"/>
  <c r="C26" i="7"/>
  <c r="C27" i="7"/>
  <c r="C18" i="7"/>
  <c r="C19" i="7"/>
  <c r="C20" i="7"/>
  <c r="C24" i="7"/>
  <c r="C17" i="7"/>
  <c r="D27" i="7"/>
  <c r="E27" i="7"/>
  <c r="D26" i="7"/>
  <c r="E26" i="7"/>
  <c r="D25" i="7"/>
  <c r="E25" i="7"/>
  <c r="D24" i="7"/>
  <c r="E24" i="7"/>
  <c r="D17" i="7"/>
  <c r="E17" i="7"/>
  <c r="D18" i="7"/>
  <c r="E18" i="7"/>
  <c r="D19" i="7"/>
  <c r="E19" i="7"/>
  <c r="D20" i="7"/>
  <c r="E20" i="7"/>
  <c r="D8" i="7"/>
  <c r="E8" i="7"/>
  <c r="C8" i="7"/>
  <c r="D12" i="7"/>
  <c r="E12" i="7"/>
  <c r="C12" i="7"/>
  <c r="D11" i="7"/>
  <c r="E11" i="7"/>
  <c r="C11" i="7"/>
  <c r="D10" i="7"/>
  <c r="E10" i="7"/>
  <c r="C10" i="7"/>
  <c r="D9" i="7"/>
  <c r="E9" i="7"/>
  <c r="C9" i="7"/>
  <c r="D13" i="7"/>
  <c r="E13" i="7"/>
  <c r="C13" i="7"/>
  <c r="D7" i="7"/>
  <c r="E7" i="7"/>
  <c r="C7" i="7"/>
  <c r="N3" i="4"/>
  <c r="N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5" i="4"/>
  <c r="N2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30" i="5"/>
  <c r="N29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40" i="6"/>
  <c r="N39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" i="6"/>
  <c r="H23" i="5"/>
  <c r="I23" i="5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4" i="5"/>
  <c r="I24" i="5"/>
  <c r="H25" i="5"/>
  <c r="I25" i="5"/>
  <c r="H26" i="5"/>
  <c r="I26" i="5"/>
  <c r="H27" i="5"/>
  <c r="I27" i="5"/>
  <c r="I30" i="5"/>
  <c r="I29" i="5"/>
  <c r="J23" i="5"/>
  <c r="J24" i="5"/>
  <c r="J25" i="5"/>
  <c r="J26" i="5"/>
  <c r="J2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C23" i="5"/>
  <c r="D23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D30" i="5"/>
  <c r="D29" i="5"/>
  <c r="E23" i="5"/>
  <c r="E24" i="5"/>
  <c r="E25" i="5"/>
  <c r="E26" i="5"/>
  <c r="E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C23" i="6"/>
  <c r="D23" i="6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D40" i="6"/>
  <c r="D39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H3" i="6"/>
  <c r="I3" i="6"/>
  <c r="H2" i="6"/>
  <c r="I2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I40" i="6"/>
  <c r="I3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E2" i="6"/>
  <c r="J2" i="5"/>
  <c r="E2" i="5"/>
  <c r="H3" i="4"/>
  <c r="I3" i="4"/>
  <c r="H2" i="4"/>
  <c r="I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I25" i="4"/>
  <c r="I2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5" i="4"/>
  <c r="D2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H3" i="3"/>
  <c r="I3" i="3"/>
  <c r="H2" i="3"/>
  <c r="I2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I170" i="3"/>
  <c r="I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2" i="3"/>
  <c r="C3" i="3"/>
  <c r="D3" i="3"/>
  <c r="C2" i="3"/>
  <c r="D2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D170" i="3"/>
  <c r="D16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2" i="3"/>
  <c r="G266" i="1"/>
  <c r="H266" i="1"/>
  <c r="G267" i="1"/>
  <c r="H267" i="1"/>
  <c r="O11" i="1"/>
  <c r="E266" i="1"/>
  <c r="E267" i="1"/>
  <c r="D266" i="1"/>
  <c r="D267" i="1"/>
  <c r="C266" i="1"/>
  <c r="C267" i="1"/>
  <c r="C76" i="1"/>
  <c r="C79" i="1"/>
  <c r="C80" i="1"/>
  <c r="C81" i="1"/>
  <c r="C82" i="1"/>
  <c r="C83" i="1"/>
  <c r="C84" i="1"/>
  <c r="F266" i="1"/>
  <c r="F267" i="1"/>
  <c r="B266" i="1"/>
  <c r="B267" i="1"/>
  <c r="K11" i="1"/>
  <c r="L11" i="1"/>
  <c r="M11" i="1"/>
  <c r="N11" i="1"/>
  <c r="J11" i="1"/>
</calcChain>
</file>

<file path=xl/sharedStrings.xml><?xml version="1.0" encoding="utf-8"?>
<sst xmlns="http://schemas.openxmlformats.org/spreadsheetml/2006/main" count="130" uniqueCount="52">
  <si>
    <t>year</t>
  </si>
  <si>
    <t>Toronto Avg. Temp.</t>
  </si>
  <si>
    <t>Bangkok Avg. Temp.</t>
  </si>
  <si>
    <t>Athens Avg. Temp.</t>
  </si>
  <si>
    <t>Ulaanbaatar Avg. Temp.</t>
  </si>
  <si>
    <t>Global Avg. Temp.</t>
  </si>
  <si>
    <t>Toronto MA</t>
  </si>
  <si>
    <t>Bangkok MA</t>
  </si>
  <si>
    <t>Athens MA</t>
  </si>
  <si>
    <t>Ulaanbaatar MA</t>
  </si>
  <si>
    <t>Global Temp. MA</t>
  </si>
  <si>
    <t xml:space="preserve">n=7 starting 1950 </t>
  </si>
  <si>
    <t>Std. Dev</t>
  </si>
  <si>
    <t>Oslo Avg. Temp.</t>
  </si>
  <si>
    <t>Perm</t>
  </si>
  <si>
    <t>Perm Avg. Temp.</t>
  </si>
  <si>
    <t>Oslo MA</t>
  </si>
  <si>
    <t>Perm MA</t>
  </si>
  <si>
    <t>predicted</t>
  </si>
  <si>
    <t>residual</t>
  </si>
  <si>
    <t>R-squared</t>
  </si>
  <si>
    <t>Adjusted R-squared</t>
  </si>
  <si>
    <t>Sample Size</t>
  </si>
  <si>
    <t>Independent Variables</t>
  </si>
  <si>
    <t>Std Dev. Explained</t>
  </si>
  <si>
    <t>Std. Error of Regression</t>
  </si>
  <si>
    <t>ulaan_temp</t>
  </si>
  <si>
    <t>global_temp</t>
  </si>
  <si>
    <t>std. residuals</t>
  </si>
  <si>
    <t>std. dev.</t>
  </si>
  <si>
    <t>mean</t>
  </si>
  <si>
    <t>std dev</t>
  </si>
  <si>
    <t>perm_temp</t>
  </si>
  <si>
    <t>athens_temp</t>
  </si>
  <si>
    <t>1980+ Model</t>
  </si>
  <si>
    <t>Bangkok</t>
  </si>
  <si>
    <t>Athens</t>
  </si>
  <si>
    <t>Global Temp</t>
  </si>
  <si>
    <t>1850+ Model</t>
  </si>
  <si>
    <t>1990+ Model</t>
  </si>
  <si>
    <t>1995+ Model</t>
  </si>
  <si>
    <t xml:space="preserve">Coefficient </t>
  </si>
  <si>
    <t>n=5 starting 1995 (except Toronto, Ulaanbaatar, Oslo, Perm)</t>
  </si>
  <si>
    <t>n=3 starting 2005 (except Toronto, Ulaanbaatar, Oslo, Perm)</t>
  </si>
  <si>
    <t xml:space="preserve">Toronto </t>
  </si>
  <si>
    <t xml:space="preserve">Bangkok </t>
  </si>
  <si>
    <t xml:space="preserve">Athens </t>
  </si>
  <si>
    <t xml:space="preserve">Ulaanbaatar </t>
  </si>
  <si>
    <t xml:space="preserve">Global </t>
  </si>
  <si>
    <t xml:space="preserve">Oslo </t>
  </si>
  <si>
    <t xml:space="preserve">Perm </t>
  </si>
  <si>
    <t>Mean (Temperature)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</si>
</sst>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9" fontId="0" fillId="0" borderId="0" xfId="1" applyFont="1"/>
    <xf numFmtId="9" fontId="0" fillId="0" borderId="0" xfId="0" applyNumberFormat="1"/>
    <xf numFmtId="2" fontId="2" fillId="0" borderId="0" xfId="0" applyNumberFormat="1" applyFont="1"/>
    <xf numFmtId="2" fontId="2" fillId="3" borderId="0" xfId="0" applyNumberFormat="1" applyFont="1" applyFill="1"/>
    <xf numFmtId="2" fontId="2" fillId="4" borderId="0" xfId="0" applyNumberFormat="1" applyFont="1" applyFill="1"/>
    <xf numFmtId="2" fontId="2" fillId="0" borderId="0" xfId="0" applyNumberFormat="1" applyFont="1" applyFill="1"/>
    <xf numFmtId="2" fontId="0" fillId="5" borderId="0" xfId="0" applyNumberFormat="1" applyFill="1"/>
    <xf numFmtId="0" fontId="0" fillId="5" borderId="0" xfId="0" applyFill="1"/>
    <xf numFmtId="2" fontId="7" fillId="0" borderId="0" xfId="0" applyNumberFormat="1" applyFont="1" applyAlignment="1">
      <alignment horizontal="center" vertical="center" readingOrder="1"/>
    </xf>
    <xf numFmtId="2" fontId="2" fillId="6" borderId="0" xfId="0" applyNumberFormat="1" applyFont="1" applyFill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vs Global Average</a:t>
            </a:r>
            <a:r>
              <a:rPr lang="en-US" baseline="0"/>
              <a:t> Temperature (1760 - 2015)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raw_data!$J$1</c:f>
              <c:strCache>
                <c:ptCount val="1"/>
                <c:pt idx="0">
                  <c:v>Toronto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raw_data!$A$12:$A$267</c:f>
              <c:numCache>
                <c:formatCode>General</c:formatCode>
                <c:ptCount val="256"/>
                <c:pt idx="0">
                  <c:v>1760.0</c:v>
                </c:pt>
                <c:pt idx="1">
                  <c:v>1761.0</c:v>
                </c:pt>
                <c:pt idx="2">
                  <c:v>1762.0</c:v>
                </c:pt>
                <c:pt idx="3">
                  <c:v>1763.0</c:v>
                </c:pt>
                <c:pt idx="4">
                  <c:v>1764.0</c:v>
                </c:pt>
                <c:pt idx="5">
                  <c:v>1765.0</c:v>
                </c:pt>
                <c:pt idx="6">
                  <c:v>1766.0</c:v>
                </c:pt>
                <c:pt idx="7">
                  <c:v>1767.0</c:v>
                </c:pt>
                <c:pt idx="8">
                  <c:v>1768.0</c:v>
                </c:pt>
                <c:pt idx="9">
                  <c:v>1769.0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1774.0</c:v>
                </c:pt>
                <c:pt idx="15">
                  <c:v>1775.0</c:v>
                </c:pt>
                <c:pt idx="16">
                  <c:v>1776.0</c:v>
                </c:pt>
                <c:pt idx="17">
                  <c:v>1777.0</c:v>
                </c:pt>
                <c:pt idx="18">
                  <c:v>1778.0</c:v>
                </c:pt>
                <c:pt idx="19">
                  <c:v>1779.0</c:v>
                </c:pt>
                <c:pt idx="20">
                  <c:v>1780.0</c:v>
                </c:pt>
                <c:pt idx="21">
                  <c:v>1781.0</c:v>
                </c:pt>
                <c:pt idx="22">
                  <c:v>1782.0</c:v>
                </c:pt>
                <c:pt idx="23">
                  <c:v>1783.0</c:v>
                </c:pt>
                <c:pt idx="24">
                  <c:v>1784.0</c:v>
                </c:pt>
                <c:pt idx="25">
                  <c:v>1785.0</c:v>
                </c:pt>
                <c:pt idx="26">
                  <c:v>1786.0</c:v>
                </c:pt>
                <c:pt idx="27">
                  <c:v>1787.0</c:v>
                </c:pt>
                <c:pt idx="28">
                  <c:v>1788.0</c:v>
                </c:pt>
                <c:pt idx="29">
                  <c:v>1789.0</c:v>
                </c:pt>
                <c:pt idx="30">
                  <c:v>1790.0</c:v>
                </c:pt>
                <c:pt idx="31">
                  <c:v>1791.0</c:v>
                </c:pt>
                <c:pt idx="32">
                  <c:v>1792.0</c:v>
                </c:pt>
                <c:pt idx="33">
                  <c:v>1793.0</c:v>
                </c:pt>
                <c:pt idx="34">
                  <c:v>1794.0</c:v>
                </c:pt>
                <c:pt idx="35">
                  <c:v>1795.0</c:v>
                </c:pt>
                <c:pt idx="36">
                  <c:v>1796.0</c:v>
                </c:pt>
                <c:pt idx="37">
                  <c:v>1797.0</c:v>
                </c:pt>
                <c:pt idx="38">
                  <c:v>1798.0</c:v>
                </c:pt>
                <c:pt idx="39">
                  <c:v>1799.0</c:v>
                </c:pt>
                <c:pt idx="40">
                  <c:v>1800.0</c:v>
                </c:pt>
                <c:pt idx="41">
                  <c:v>1801.0</c:v>
                </c:pt>
                <c:pt idx="42">
                  <c:v>1802.0</c:v>
                </c:pt>
                <c:pt idx="43">
                  <c:v>1803.0</c:v>
                </c:pt>
                <c:pt idx="44">
                  <c:v>1804.0</c:v>
                </c:pt>
                <c:pt idx="45">
                  <c:v>1805.0</c:v>
                </c:pt>
                <c:pt idx="46">
                  <c:v>1806.0</c:v>
                </c:pt>
                <c:pt idx="47">
                  <c:v>1807.0</c:v>
                </c:pt>
                <c:pt idx="48">
                  <c:v>1808.0</c:v>
                </c:pt>
                <c:pt idx="49">
                  <c:v>1809.0</c:v>
                </c:pt>
                <c:pt idx="50">
                  <c:v>1810.0</c:v>
                </c:pt>
                <c:pt idx="51">
                  <c:v>1811.0</c:v>
                </c:pt>
                <c:pt idx="52">
                  <c:v>1812.0</c:v>
                </c:pt>
                <c:pt idx="53">
                  <c:v>1813.0</c:v>
                </c:pt>
                <c:pt idx="54">
                  <c:v>1814.0</c:v>
                </c:pt>
                <c:pt idx="55">
                  <c:v>1815.0</c:v>
                </c:pt>
                <c:pt idx="56">
                  <c:v>1816.0</c:v>
                </c:pt>
                <c:pt idx="57">
                  <c:v>1817.0</c:v>
                </c:pt>
                <c:pt idx="58">
                  <c:v>1818.0</c:v>
                </c:pt>
                <c:pt idx="59">
                  <c:v>1819.0</c:v>
                </c:pt>
                <c:pt idx="60">
                  <c:v>1820.0</c:v>
                </c:pt>
                <c:pt idx="61">
                  <c:v>1821.0</c:v>
                </c:pt>
                <c:pt idx="62">
                  <c:v>1822.0</c:v>
                </c:pt>
                <c:pt idx="63">
                  <c:v>1823.0</c:v>
                </c:pt>
                <c:pt idx="64">
                  <c:v>1824.0</c:v>
                </c:pt>
                <c:pt idx="65">
                  <c:v>1825.0</c:v>
                </c:pt>
                <c:pt idx="66">
                  <c:v>1826.0</c:v>
                </c:pt>
                <c:pt idx="67">
                  <c:v>1827.0</c:v>
                </c:pt>
                <c:pt idx="68">
                  <c:v>1828.0</c:v>
                </c:pt>
                <c:pt idx="69">
                  <c:v>1829.0</c:v>
                </c:pt>
                <c:pt idx="70">
                  <c:v>1830.0</c:v>
                </c:pt>
                <c:pt idx="71">
                  <c:v>1831.0</c:v>
                </c:pt>
                <c:pt idx="72">
                  <c:v>1832.0</c:v>
                </c:pt>
                <c:pt idx="73">
                  <c:v>1833.0</c:v>
                </c:pt>
                <c:pt idx="74">
                  <c:v>1834.0</c:v>
                </c:pt>
                <c:pt idx="75">
                  <c:v>1835.0</c:v>
                </c:pt>
                <c:pt idx="76">
                  <c:v>1836.0</c:v>
                </c:pt>
                <c:pt idx="77">
                  <c:v>1837.0</c:v>
                </c:pt>
                <c:pt idx="78">
                  <c:v>1838.0</c:v>
                </c:pt>
                <c:pt idx="79">
                  <c:v>1839.0</c:v>
                </c:pt>
                <c:pt idx="80">
                  <c:v>1840.0</c:v>
                </c:pt>
                <c:pt idx="81">
                  <c:v>1841.0</c:v>
                </c:pt>
                <c:pt idx="82">
                  <c:v>1842.0</c:v>
                </c:pt>
                <c:pt idx="83">
                  <c:v>1843.0</c:v>
                </c:pt>
                <c:pt idx="84">
                  <c:v>1844.0</c:v>
                </c:pt>
                <c:pt idx="85">
                  <c:v>1845.0</c:v>
                </c:pt>
                <c:pt idx="86">
                  <c:v>1846.0</c:v>
                </c:pt>
                <c:pt idx="87">
                  <c:v>1847.0</c:v>
                </c:pt>
                <c:pt idx="88">
                  <c:v>1848.0</c:v>
                </c:pt>
                <c:pt idx="89">
                  <c:v>1849.0</c:v>
                </c:pt>
                <c:pt idx="90">
                  <c:v>1850.0</c:v>
                </c:pt>
                <c:pt idx="91">
                  <c:v>1851.0</c:v>
                </c:pt>
                <c:pt idx="92">
                  <c:v>1852.0</c:v>
                </c:pt>
                <c:pt idx="93">
                  <c:v>1853.0</c:v>
                </c:pt>
                <c:pt idx="94">
                  <c:v>1854.0</c:v>
                </c:pt>
                <c:pt idx="95">
                  <c:v>1855.0</c:v>
                </c:pt>
                <c:pt idx="96">
                  <c:v>1856.0</c:v>
                </c:pt>
                <c:pt idx="97">
                  <c:v>1857.0</c:v>
                </c:pt>
                <c:pt idx="98">
                  <c:v>1858.0</c:v>
                </c:pt>
                <c:pt idx="99">
                  <c:v>1859.0</c:v>
                </c:pt>
                <c:pt idx="100">
                  <c:v>1860.0</c:v>
                </c:pt>
                <c:pt idx="101">
                  <c:v>1861.0</c:v>
                </c:pt>
                <c:pt idx="102">
                  <c:v>1862.0</c:v>
                </c:pt>
                <c:pt idx="103">
                  <c:v>1863.0</c:v>
                </c:pt>
                <c:pt idx="104">
                  <c:v>1864.0</c:v>
                </c:pt>
                <c:pt idx="105">
                  <c:v>1865.0</c:v>
                </c:pt>
                <c:pt idx="106">
                  <c:v>1866.0</c:v>
                </c:pt>
                <c:pt idx="107">
                  <c:v>1867.0</c:v>
                </c:pt>
                <c:pt idx="108">
                  <c:v>1868.0</c:v>
                </c:pt>
                <c:pt idx="109">
                  <c:v>1869.0</c:v>
                </c:pt>
                <c:pt idx="110">
                  <c:v>1870.0</c:v>
                </c:pt>
                <c:pt idx="111">
                  <c:v>1871.0</c:v>
                </c:pt>
                <c:pt idx="112">
                  <c:v>1872.0</c:v>
                </c:pt>
                <c:pt idx="113">
                  <c:v>1873.0</c:v>
                </c:pt>
                <c:pt idx="114">
                  <c:v>1874.0</c:v>
                </c:pt>
                <c:pt idx="115">
                  <c:v>1875.0</c:v>
                </c:pt>
                <c:pt idx="116">
                  <c:v>1876.0</c:v>
                </c:pt>
                <c:pt idx="117">
                  <c:v>1877.0</c:v>
                </c:pt>
                <c:pt idx="118">
                  <c:v>1878.0</c:v>
                </c:pt>
                <c:pt idx="119">
                  <c:v>1879.0</c:v>
                </c:pt>
                <c:pt idx="120">
                  <c:v>1880.0</c:v>
                </c:pt>
                <c:pt idx="121">
                  <c:v>1881.0</c:v>
                </c:pt>
                <c:pt idx="122">
                  <c:v>1882.0</c:v>
                </c:pt>
                <c:pt idx="123">
                  <c:v>1883.0</c:v>
                </c:pt>
                <c:pt idx="124">
                  <c:v>1884.0</c:v>
                </c:pt>
                <c:pt idx="125">
                  <c:v>1885.0</c:v>
                </c:pt>
                <c:pt idx="126">
                  <c:v>1886.0</c:v>
                </c:pt>
                <c:pt idx="127">
                  <c:v>1887.0</c:v>
                </c:pt>
                <c:pt idx="128">
                  <c:v>1888.0</c:v>
                </c:pt>
                <c:pt idx="129">
                  <c:v>1889.0</c:v>
                </c:pt>
                <c:pt idx="130">
                  <c:v>1890.0</c:v>
                </c:pt>
                <c:pt idx="131">
                  <c:v>1891.0</c:v>
                </c:pt>
                <c:pt idx="132">
                  <c:v>1892.0</c:v>
                </c:pt>
                <c:pt idx="133">
                  <c:v>1893.0</c:v>
                </c:pt>
                <c:pt idx="134">
                  <c:v>1894.0</c:v>
                </c:pt>
                <c:pt idx="135">
                  <c:v>1895.0</c:v>
                </c:pt>
                <c:pt idx="136">
                  <c:v>1896.0</c:v>
                </c:pt>
                <c:pt idx="137">
                  <c:v>1897.0</c:v>
                </c:pt>
                <c:pt idx="138">
                  <c:v>1898.0</c:v>
                </c:pt>
                <c:pt idx="139">
                  <c:v>1899.0</c:v>
                </c:pt>
                <c:pt idx="140">
                  <c:v>1900.0</c:v>
                </c:pt>
                <c:pt idx="141">
                  <c:v>1901.0</c:v>
                </c:pt>
                <c:pt idx="142">
                  <c:v>1902.0</c:v>
                </c:pt>
                <c:pt idx="143">
                  <c:v>1903.0</c:v>
                </c:pt>
                <c:pt idx="144">
                  <c:v>1904.0</c:v>
                </c:pt>
                <c:pt idx="145">
                  <c:v>1905.0</c:v>
                </c:pt>
                <c:pt idx="146">
                  <c:v>1906.0</c:v>
                </c:pt>
                <c:pt idx="147">
                  <c:v>1907.0</c:v>
                </c:pt>
                <c:pt idx="148">
                  <c:v>1908.0</c:v>
                </c:pt>
                <c:pt idx="149">
                  <c:v>1909.0</c:v>
                </c:pt>
                <c:pt idx="150">
                  <c:v>1910.0</c:v>
                </c:pt>
                <c:pt idx="151">
                  <c:v>1911.0</c:v>
                </c:pt>
                <c:pt idx="152">
                  <c:v>1912.0</c:v>
                </c:pt>
                <c:pt idx="153">
                  <c:v>1913.0</c:v>
                </c:pt>
                <c:pt idx="154">
                  <c:v>1914.0</c:v>
                </c:pt>
                <c:pt idx="155">
                  <c:v>1915.0</c:v>
                </c:pt>
                <c:pt idx="156">
                  <c:v>1916.0</c:v>
                </c:pt>
                <c:pt idx="157">
                  <c:v>1917.0</c:v>
                </c:pt>
                <c:pt idx="158">
                  <c:v>1918.0</c:v>
                </c:pt>
                <c:pt idx="159">
                  <c:v>1919.0</c:v>
                </c:pt>
                <c:pt idx="160">
                  <c:v>1920.0</c:v>
                </c:pt>
                <c:pt idx="161">
                  <c:v>1921.0</c:v>
                </c:pt>
                <c:pt idx="162">
                  <c:v>1922.0</c:v>
                </c:pt>
                <c:pt idx="163">
                  <c:v>1923.0</c:v>
                </c:pt>
                <c:pt idx="164">
                  <c:v>1924.0</c:v>
                </c:pt>
                <c:pt idx="165">
                  <c:v>1925.0</c:v>
                </c:pt>
                <c:pt idx="166">
                  <c:v>1926.0</c:v>
                </c:pt>
                <c:pt idx="167">
                  <c:v>1927.0</c:v>
                </c:pt>
                <c:pt idx="168">
                  <c:v>1928.0</c:v>
                </c:pt>
                <c:pt idx="169">
                  <c:v>1929.0</c:v>
                </c:pt>
                <c:pt idx="170">
                  <c:v>1930.0</c:v>
                </c:pt>
                <c:pt idx="171">
                  <c:v>1931.0</c:v>
                </c:pt>
                <c:pt idx="172">
                  <c:v>1932.0</c:v>
                </c:pt>
                <c:pt idx="173">
                  <c:v>1933.0</c:v>
                </c:pt>
                <c:pt idx="174">
                  <c:v>1934.0</c:v>
                </c:pt>
                <c:pt idx="175">
                  <c:v>1935.0</c:v>
                </c:pt>
                <c:pt idx="176">
                  <c:v>1936.0</c:v>
                </c:pt>
                <c:pt idx="177">
                  <c:v>1937.0</c:v>
                </c:pt>
                <c:pt idx="178">
                  <c:v>1938.0</c:v>
                </c:pt>
                <c:pt idx="179">
                  <c:v>1939.0</c:v>
                </c:pt>
                <c:pt idx="180">
                  <c:v>1940.0</c:v>
                </c:pt>
                <c:pt idx="181">
                  <c:v>1941.0</c:v>
                </c:pt>
                <c:pt idx="182">
                  <c:v>1942.0</c:v>
                </c:pt>
                <c:pt idx="183">
                  <c:v>1943.0</c:v>
                </c:pt>
                <c:pt idx="184">
                  <c:v>1944.0</c:v>
                </c:pt>
                <c:pt idx="185">
                  <c:v>1945.0</c:v>
                </c:pt>
                <c:pt idx="186">
                  <c:v>1946.0</c:v>
                </c:pt>
                <c:pt idx="187">
                  <c:v>1947.0</c:v>
                </c:pt>
                <c:pt idx="188">
                  <c:v>1948.0</c:v>
                </c:pt>
                <c:pt idx="189">
                  <c:v>1949.0</c:v>
                </c:pt>
                <c:pt idx="190">
                  <c:v>1950.0</c:v>
                </c:pt>
                <c:pt idx="191">
                  <c:v>1951.0</c:v>
                </c:pt>
                <c:pt idx="192">
                  <c:v>1952.0</c:v>
                </c:pt>
                <c:pt idx="193">
                  <c:v>1953.0</c:v>
                </c:pt>
                <c:pt idx="194">
                  <c:v>1954.0</c:v>
                </c:pt>
                <c:pt idx="195">
                  <c:v>1955.0</c:v>
                </c:pt>
                <c:pt idx="196">
                  <c:v>1956.0</c:v>
                </c:pt>
                <c:pt idx="197">
                  <c:v>1957.0</c:v>
                </c:pt>
                <c:pt idx="198">
                  <c:v>1958.0</c:v>
                </c:pt>
                <c:pt idx="199">
                  <c:v>1959.0</c:v>
                </c:pt>
                <c:pt idx="200">
                  <c:v>1960.0</c:v>
                </c:pt>
                <c:pt idx="201">
                  <c:v>1961.0</c:v>
                </c:pt>
                <c:pt idx="202">
                  <c:v>1962.0</c:v>
                </c:pt>
                <c:pt idx="203">
                  <c:v>1963.0</c:v>
                </c:pt>
                <c:pt idx="204">
                  <c:v>1964.0</c:v>
                </c:pt>
                <c:pt idx="205">
                  <c:v>1965.0</c:v>
                </c:pt>
                <c:pt idx="206">
                  <c:v>1966.0</c:v>
                </c:pt>
                <c:pt idx="207">
                  <c:v>1967.0</c:v>
                </c:pt>
                <c:pt idx="208">
                  <c:v>1968.0</c:v>
                </c:pt>
                <c:pt idx="209">
                  <c:v>1969.0</c:v>
                </c:pt>
                <c:pt idx="210">
                  <c:v>1970.0</c:v>
                </c:pt>
                <c:pt idx="211">
                  <c:v>1971.0</c:v>
                </c:pt>
                <c:pt idx="212">
                  <c:v>1972.0</c:v>
                </c:pt>
                <c:pt idx="213">
                  <c:v>1973.0</c:v>
                </c:pt>
                <c:pt idx="214">
                  <c:v>1974.0</c:v>
                </c:pt>
                <c:pt idx="215">
                  <c:v>1975.0</c:v>
                </c:pt>
                <c:pt idx="216">
                  <c:v>1976.0</c:v>
                </c:pt>
                <c:pt idx="217">
                  <c:v>1977.0</c:v>
                </c:pt>
                <c:pt idx="218">
                  <c:v>1978.0</c:v>
                </c:pt>
                <c:pt idx="219">
                  <c:v>1979.0</c:v>
                </c:pt>
                <c:pt idx="220">
                  <c:v>1980.0</c:v>
                </c:pt>
                <c:pt idx="221">
                  <c:v>1981.0</c:v>
                </c:pt>
                <c:pt idx="222">
                  <c:v>1982.0</c:v>
                </c:pt>
                <c:pt idx="223">
                  <c:v>1983.0</c:v>
                </c:pt>
                <c:pt idx="224">
                  <c:v>1984.0</c:v>
                </c:pt>
                <c:pt idx="225">
                  <c:v>1985.0</c:v>
                </c:pt>
                <c:pt idx="226">
                  <c:v>1986.0</c:v>
                </c:pt>
                <c:pt idx="227">
                  <c:v>1987.0</c:v>
                </c:pt>
                <c:pt idx="228">
                  <c:v>1988.0</c:v>
                </c:pt>
                <c:pt idx="229">
                  <c:v>1989.0</c:v>
                </c:pt>
                <c:pt idx="230">
                  <c:v>1990.0</c:v>
                </c:pt>
                <c:pt idx="231">
                  <c:v>1991.0</c:v>
                </c:pt>
                <c:pt idx="232">
                  <c:v>1992.0</c:v>
                </c:pt>
                <c:pt idx="233">
                  <c:v>1993.0</c:v>
                </c:pt>
                <c:pt idx="234">
                  <c:v>1994.0</c:v>
                </c:pt>
                <c:pt idx="235">
                  <c:v>1995.0</c:v>
                </c:pt>
                <c:pt idx="236">
                  <c:v>1996.0</c:v>
                </c:pt>
                <c:pt idx="237">
                  <c:v>1997.0</c:v>
                </c:pt>
                <c:pt idx="238">
                  <c:v>1998.0</c:v>
                </c:pt>
                <c:pt idx="239">
                  <c:v>1999.0</c:v>
                </c:pt>
                <c:pt idx="240">
                  <c:v>2000.0</c:v>
                </c:pt>
                <c:pt idx="241">
                  <c:v>2001.0</c:v>
                </c:pt>
                <c:pt idx="242">
                  <c:v>2002.0</c:v>
                </c:pt>
                <c:pt idx="243">
                  <c:v>2003.0</c:v>
                </c:pt>
                <c:pt idx="244">
                  <c:v>2004.0</c:v>
                </c:pt>
                <c:pt idx="245">
                  <c:v>2005.0</c:v>
                </c:pt>
                <c:pt idx="246">
                  <c:v>2006.0</c:v>
                </c:pt>
                <c:pt idx="247">
                  <c:v>2007.0</c:v>
                </c:pt>
                <c:pt idx="248">
                  <c:v>2008.0</c:v>
                </c:pt>
                <c:pt idx="249">
                  <c:v>2009.0</c:v>
                </c:pt>
                <c:pt idx="250">
                  <c:v>2010.0</c:v>
                </c:pt>
                <c:pt idx="251">
                  <c:v>2011.0</c:v>
                </c:pt>
                <c:pt idx="252">
                  <c:v>2012.0</c:v>
                </c:pt>
                <c:pt idx="253">
                  <c:v>2013.0</c:v>
                </c:pt>
                <c:pt idx="254">
                  <c:v>2014.0</c:v>
                </c:pt>
                <c:pt idx="255">
                  <c:v>2015.0</c:v>
                </c:pt>
              </c:numCache>
            </c:numRef>
          </c:cat>
          <c:val>
            <c:numRef>
              <c:f>raw_data!$J$12:$J$267</c:f>
              <c:numCache>
                <c:formatCode>0.00</c:formatCode>
                <c:ptCount val="256"/>
                <c:pt idx="0">
                  <c:v>4.513</c:v>
                </c:pt>
                <c:pt idx="1">
                  <c:v>4.454</c:v>
                </c:pt>
                <c:pt idx="2">
                  <c:v>5.143</c:v>
                </c:pt>
                <c:pt idx="3">
                  <c:v>4.899</c:v>
                </c:pt>
                <c:pt idx="4">
                  <c:v>4.880999999999999</c:v>
                </c:pt>
                <c:pt idx="5">
                  <c:v>5.114</c:v>
                </c:pt>
                <c:pt idx="6">
                  <c:v>5.103999999999999</c:v>
                </c:pt>
                <c:pt idx="7">
                  <c:v>5.064999999999999</c:v>
                </c:pt>
                <c:pt idx="8">
                  <c:v>5.109000000000001</c:v>
                </c:pt>
                <c:pt idx="9">
                  <c:v>5.125999999999999</c:v>
                </c:pt>
                <c:pt idx="10">
                  <c:v>5.287000000000001</c:v>
                </c:pt>
                <c:pt idx="11">
                  <c:v>5.284999999999999</c:v>
                </c:pt>
                <c:pt idx="12">
                  <c:v>5.299</c:v>
                </c:pt>
                <c:pt idx="13">
                  <c:v>5.589</c:v>
                </c:pt>
                <c:pt idx="14">
                  <c:v>5.577</c:v>
                </c:pt>
                <c:pt idx="15">
                  <c:v>5.727</c:v>
                </c:pt>
                <c:pt idx="16">
                  <c:v>5.668999999999999</c:v>
                </c:pt>
                <c:pt idx="17">
                  <c:v>5.717999999999999</c:v>
                </c:pt>
                <c:pt idx="18">
                  <c:v>5.554999999999999</c:v>
                </c:pt>
                <c:pt idx="19">
                  <c:v>5.620999999999999</c:v>
                </c:pt>
                <c:pt idx="20">
                  <c:v>5.956</c:v>
                </c:pt>
                <c:pt idx="21">
                  <c:v>5.929</c:v>
                </c:pt>
                <c:pt idx="22">
                  <c:v>5.875000000000001</c:v>
                </c:pt>
                <c:pt idx="23">
                  <c:v>5.763999999999999</c:v>
                </c:pt>
                <c:pt idx="24">
                  <c:v>5.69</c:v>
                </c:pt>
                <c:pt idx="25">
                  <c:v>5.508999999999999</c:v>
                </c:pt>
                <c:pt idx="26">
                  <c:v>5.475</c:v>
                </c:pt>
                <c:pt idx="27">
                  <c:v>5.488999999999999</c:v>
                </c:pt>
                <c:pt idx="28">
                  <c:v>5.770999999999999</c:v>
                </c:pt>
                <c:pt idx="29">
                  <c:v>5.731</c:v>
                </c:pt>
                <c:pt idx="30">
                  <c:v>5.425</c:v>
                </c:pt>
                <c:pt idx="31">
                  <c:v>5.401</c:v>
                </c:pt>
                <c:pt idx="32">
                  <c:v>5.377000000000001</c:v>
                </c:pt>
                <c:pt idx="33">
                  <c:v>5.467999999999999</c:v>
                </c:pt>
                <c:pt idx="34">
                  <c:v>5.583</c:v>
                </c:pt>
                <c:pt idx="35">
                  <c:v>5.66</c:v>
                </c:pt>
                <c:pt idx="36">
                  <c:v>5.672999999999999</c:v>
                </c:pt>
                <c:pt idx="37">
                  <c:v>5.657</c:v>
                </c:pt>
                <c:pt idx="38">
                  <c:v>5.66</c:v>
                </c:pt>
                <c:pt idx="39">
                  <c:v>5.651999999999999</c:v>
                </c:pt>
                <c:pt idx="40">
                  <c:v>5.673</c:v>
                </c:pt>
                <c:pt idx="41">
                  <c:v>5.723999999999999</c:v>
                </c:pt>
                <c:pt idx="42">
                  <c:v>5.855</c:v>
                </c:pt>
                <c:pt idx="43">
                  <c:v>5.876</c:v>
                </c:pt>
                <c:pt idx="44">
                  <c:v>5.872999999999999</c:v>
                </c:pt>
                <c:pt idx="45">
                  <c:v>5.962</c:v>
                </c:pt>
                <c:pt idx="46">
                  <c:v>5.984</c:v>
                </c:pt>
                <c:pt idx="47">
                  <c:v>6.012</c:v>
                </c:pt>
                <c:pt idx="48">
                  <c:v>5.975</c:v>
                </c:pt>
                <c:pt idx="49">
                  <c:v>5.903</c:v>
                </c:pt>
                <c:pt idx="50">
                  <c:v>5.842</c:v>
                </c:pt>
                <c:pt idx="51">
                  <c:v>5.757</c:v>
                </c:pt>
                <c:pt idx="52">
                  <c:v>5.508000000000001</c:v>
                </c:pt>
                <c:pt idx="53">
                  <c:v>5.416000000000001</c:v>
                </c:pt>
                <c:pt idx="54">
                  <c:v>5.330000000000001</c:v>
                </c:pt>
                <c:pt idx="55">
                  <c:v>5.133</c:v>
                </c:pt>
                <c:pt idx="56">
                  <c:v>4.962999999999999</c:v>
                </c:pt>
                <c:pt idx="57">
                  <c:v>4.826</c:v>
                </c:pt>
                <c:pt idx="58">
                  <c:v>4.744</c:v>
                </c:pt>
                <c:pt idx="59">
                  <c:v>4.760999999999999</c:v>
                </c:pt>
                <c:pt idx="60">
                  <c:v>4.744999999999999</c:v>
                </c:pt>
                <c:pt idx="61">
                  <c:v>4.695</c:v>
                </c:pt>
                <c:pt idx="62">
                  <c:v>4.862</c:v>
                </c:pt>
                <c:pt idx="63">
                  <c:v>4.817</c:v>
                </c:pt>
                <c:pt idx="64">
                  <c:v>4.839</c:v>
                </c:pt>
                <c:pt idx="65">
                  <c:v>5.032999999999999</c:v>
                </c:pt>
                <c:pt idx="66">
                  <c:v>5.256</c:v>
                </c:pt>
                <c:pt idx="67">
                  <c:v>5.447</c:v>
                </c:pt>
                <c:pt idx="68">
                  <c:v>5.644999999999999</c:v>
                </c:pt>
                <c:pt idx="69">
                  <c:v>5.684</c:v>
                </c:pt>
                <c:pt idx="70">
                  <c:v>5.799000000000001</c:v>
                </c:pt>
                <c:pt idx="71">
                  <c:v>5.807</c:v>
                </c:pt>
                <c:pt idx="72">
                  <c:v>5.833</c:v>
                </c:pt>
                <c:pt idx="73">
                  <c:v>5.935</c:v>
                </c:pt>
                <c:pt idx="74">
                  <c:v>6.013000000000001</c:v>
                </c:pt>
                <c:pt idx="75">
                  <c:v>5.878</c:v>
                </c:pt>
                <c:pt idx="76">
                  <c:v>5.682</c:v>
                </c:pt>
                <c:pt idx="77">
                  <c:v>5.568</c:v>
                </c:pt>
                <c:pt idx="78">
                  <c:v>5.334</c:v>
                </c:pt>
                <c:pt idx="79">
                  <c:v>5.35</c:v>
                </c:pt>
                <c:pt idx="80">
                  <c:v>5.315</c:v>
                </c:pt>
                <c:pt idx="81">
                  <c:v>5.351999999999999</c:v>
                </c:pt>
                <c:pt idx="82">
                  <c:v>5.337</c:v>
                </c:pt>
                <c:pt idx="83">
                  <c:v>5.23</c:v>
                </c:pt>
                <c:pt idx="84">
                  <c:v>5.194</c:v>
                </c:pt>
                <c:pt idx="85">
                  <c:v>5.264</c:v>
                </c:pt>
                <c:pt idx="86">
                  <c:v>5.484</c:v>
                </c:pt>
                <c:pt idx="87">
                  <c:v>5.506</c:v>
                </c:pt>
                <c:pt idx="88">
                  <c:v>5.625999999999999</c:v>
                </c:pt>
                <c:pt idx="89">
                  <c:v>5.582</c:v>
                </c:pt>
                <c:pt idx="90">
                  <c:v>5.539</c:v>
                </c:pt>
                <c:pt idx="91">
                  <c:v>5.551</c:v>
                </c:pt>
                <c:pt idx="92">
                  <c:v>5.503</c:v>
                </c:pt>
                <c:pt idx="93">
                  <c:v>5.592000000000001</c:v>
                </c:pt>
                <c:pt idx="94">
                  <c:v>5.602</c:v>
                </c:pt>
                <c:pt idx="95">
                  <c:v>5.537000000000001</c:v>
                </c:pt>
                <c:pt idx="96">
                  <c:v>5.316000000000001</c:v>
                </c:pt>
                <c:pt idx="97">
                  <c:v>5.268999999999999</c:v>
                </c:pt>
                <c:pt idx="98">
                  <c:v>5.294</c:v>
                </c:pt>
                <c:pt idx="99">
                  <c:v>5.33</c:v>
                </c:pt>
                <c:pt idx="100">
                  <c:v>5.343</c:v>
                </c:pt>
                <c:pt idx="101">
                  <c:v>5.343</c:v>
                </c:pt>
                <c:pt idx="102">
                  <c:v>5.337000000000001</c:v>
                </c:pt>
                <c:pt idx="103">
                  <c:v>5.303</c:v>
                </c:pt>
                <c:pt idx="104">
                  <c:v>5.26</c:v>
                </c:pt>
                <c:pt idx="105">
                  <c:v>5.313999999999999</c:v>
                </c:pt>
                <c:pt idx="106">
                  <c:v>5.375999999999999</c:v>
                </c:pt>
                <c:pt idx="107">
                  <c:v>5.423</c:v>
                </c:pt>
                <c:pt idx="108">
                  <c:v>5.289</c:v>
                </c:pt>
                <c:pt idx="109">
                  <c:v>5.209000000000001</c:v>
                </c:pt>
                <c:pt idx="110">
                  <c:v>5.273</c:v>
                </c:pt>
                <c:pt idx="111">
                  <c:v>5.254</c:v>
                </c:pt>
                <c:pt idx="112">
                  <c:v>5.215999999999999</c:v>
                </c:pt>
                <c:pt idx="113">
                  <c:v>5.144</c:v>
                </c:pt>
                <c:pt idx="114">
                  <c:v>5.144</c:v>
                </c:pt>
                <c:pt idx="115">
                  <c:v>4.920999999999999</c:v>
                </c:pt>
                <c:pt idx="116">
                  <c:v>4.974</c:v>
                </c:pt>
                <c:pt idx="117">
                  <c:v>5.111</c:v>
                </c:pt>
                <c:pt idx="118">
                  <c:v>5.366999999999999</c:v>
                </c:pt>
                <c:pt idx="119">
                  <c:v>5.429</c:v>
                </c:pt>
                <c:pt idx="120">
                  <c:v>5.426</c:v>
                </c:pt>
                <c:pt idx="121">
                  <c:v>5.531</c:v>
                </c:pt>
                <c:pt idx="122">
                  <c:v>5.645</c:v>
                </c:pt>
                <c:pt idx="123">
                  <c:v>5.587</c:v>
                </c:pt>
                <c:pt idx="124">
                  <c:v>5.569000000000001</c:v>
                </c:pt>
                <c:pt idx="125">
                  <c:v>5.604999999999999</c:v>
                </c:pt>
                <c:pt idx="126">
                  <c:v>5.581</c:v>
                </c:pt>
                <c:pt idx="127">
                  <c:v>5.462999999999999</c:v>
                </c:pt>
                <c:pt idx="128">
                  <c:v>5.186999999999999</c:v>
                </c:pt>
                <c:pt idx="129">
                  <c:v>5.247</c:v>
                </c:pt>
                <c:pt idx="130">
                  <c:v>5.199</c:v>
                </c:pt>
                <c:pt idx="131">
                  <c:v>5.196</c:v>
                </c:pt>
                <c:pt idx="132">
                  <c:v>5.139</c:v>
                </c:pt>
                <c:pt idx="133">
                  <c:v>5.215999999999999</c:v>
                </c:pt>
                <c:pt idx="134">
                  <c:v>5.351</c:v>
                </c:pt>
                <c:pt idx="135">
                  <c:v>5.48</c:v>
                </c:pt>
                <c:pt idx="136">
                  <c:v>5.537999999999999</c:v>
                </c:pt>
                <c:pt idx="137">
                  <c:v>5.597</c:v>
                </c:pt>
                <c:pt idx="138">
                  <c:v>5.817</c:v>
                </c:pt>
                <c:pt idx="139">
                  <c:v>5.790999999999999</c:v>
                </c:pt>
                <c:pt idx="140">
                  <c:v>5.867</c:v>
                </c:pt>
                <c:pt idx="141">
                  <c:v>5.809</c:v>
                </c:pt>
                <c:pt idx="142">
                  <c:v>5.849</c:v>
                </c:pt>
                <c:pt idx="143">
                  <c:v>5.944999999999999</c:v>
                </c:pt>
                <c:pt idx="144">
                  <c:v>5.666</c:v>
                </c:pt>
                <c:pt idx="145">
                  <c:v>5.675</c:v>
                </c:pt>
                <c:pt idx="146">
                  <c:v>5.718999999999999</c:v>
                </c:pt>
                <c:pt idx="147">
                  <c:v>5.612999999999999</c:v>
                </c:pt>
                <c:pt idx="148">
                  <c:v>5.576</c:v>
                </c:pt>
                <c:pt idx="149">
                  <c:v>5.589</c:v>
                </c:pt>
                <c:pt idx="150">
                  <c:v>5.519</c:v>
                </c:pt>
                <c:pt idx="151">
                  <c:v>5.592</c:v>
                </c:pt>
                <c:pt idx="152">
                  <c:v>5.494</c:v>
                </c:pt>
                <c:pt idx="153">
                  <c:v>5.582999999999999</c:v>
                </c:pt>
                <c:pt idx="154">
                  <c:v>5.757</c:v>
                </c:pt>
                <c:pt idx="155">
                  <c:v>5.836</c:v>
                </c:pt>
                <c:pt idx="156">
                  <c:v>5.806</c:v>
                </c:pt>
                <c:pt idx="157">
                  <c:v>5.714</c:v>
                </c:pt>
                <c:pt idx="158">
                  <c:v>5.649</c:v>
                </c:pt>
                <c:pt idx="159">
                  <c:v>5.720000000000001</c:v>
                </c:pt>
                <c:pt idx="160">
                  <c:v>5.667</c:v>
                </c:pt>
                <c:pt idx="161">
                  <c:v>5.799</c:v>
                </c:pt>
                <c:pt idx="162">
                  <c:v>5.967</c:v>
                </c:pt>
                <c:pt idx="163">
                  <c:v>5.848000000000001</c:v>
                </c:pt>
                <c:pt idx="164">
                  <c:v>5.775</c:v>
                </c:pt>
                <c:pt idx="165">
                  <c:v>5.738</c:v>
                </c:pt>
                <c:pt idx="166">
                  <c:v>5.583</c:v>
                </c:pt>
                <c:pt idx="167">
                  <c:v>5.802</c:v>
                </c:pt>
                <c:pt idx="168">
                  <c:v>5.831000000000001</c:v>
                </c:pt>
                <c:pt idx="169">
                  <c:v>5.724</c:v>
                </c:pt>
                <c:pt idx="170">
                  <c:v>5.843999999999999</c:v>
                </c:pt>
                <c:pt idx="171">
                  <c:v>5.825</c:v>
                </c:pt>
                <c:pt idx="172">
                  <c:v>5.837</c:v>
                </c:pt>
                <c:pt idx="173">
                  <c:v>5.953999999999999</c:v>
                </c:pt>
                <c:pt idx="174">
                  <c:v>6.011999999999999</c:v>
                </c:pt>
                <c:pt idx="175">
                  <c:v>6.008999999999999</c:v>
                </c:pt>
                <c:pt idx="176">
                  <c:v>6.129999999999999</c:v>
                </c:pt>
                <c:pt idx="177">
                  <c:v>6.151999999999999</c:v>
                </c:pt>
                <c:pt idx="178">
                  <c:v>6.257</c:v>
                </c:pt>
                <c:pt idx="179">
                  <c:v>6.324</c:v>
                </c:pt>
                <c:pt idx="180">
                  <c:v>6.186</c:v>
                </c:pt>
                <c:pt idx="181">
                  <c:v>6.098</c:v>
                </c:pt>
                <c:pt idx="182">
                  <c:v>6.062</c:v>
                </c:pt>
                <c:pt idx="183">
                  <c:v>5.915</c:v>
                </c:pt>
                <c:pt idx="184">
                  <c:v>6.02</c:v>
                </c:pt>
                <c:pt idx="185">
                  <c:v>6.049999999999999</c:v>
                </c:pt>
                <c:pt idx="186">
                  <c:v>6.185</c:v>
                </c:pt>
                <c:pt idx="187">
                  <c:v>6.170999999999999</c:v>
                </c:pt>
                <c:pt idx="188">
                  <c:v>6.118</c:v>
                </c:pt>
                <c:pt idx="189">
                  <c:v>6.235</c:v>
                </c:pt>
                <c:pt idx="190">
                  <c:v>6.293</c:v>
                </c:pt>
                <c:pt idx="191">
                  <c:v>6.250999999999999</c:v>
                </c:pt>
                <c:pt idx="192">
                  <c:v>6.326</c:v>
                </c:pt>
                <c:pt idx="193">
                  <c:v>6.558</c:v>
                </c:pt>
                <c:pt idx="194">
                  <c:v>6.532999999999999</c:v>
                </c:pt>
                <c:pt idx="195">
                  <c:v>6.639999999999999</c:v>
                </c:pt>
                <c:pt idx="196">
                  <c:v>6.525</c:v>
                </c:pt>
                <c:pt idx="197">
                  <c:v>6.548999999999999</c:v>
                </c:pt>
                <c:pt idx="198">
                  <c:v>6.473</c:v>
                </c:pt>
                <c:pt idx="199">
                  <c:v>6.382</c:v>
                </c:pt>
                <c:pt idx="200">
                  <c:v>6.407999999999999</c:v>
                </c:pt>
                <c:pt idx="201">
                  <c:v>6.427999999999999</c:v>
                </c:pt>
                <c:pt idx="202">
                  <c:v>6.316</c:v>
                </c:pt>
                <c:pt idx="203">
                  <c:v>6.114000000000001</c:v>
                </c:pt>
                <c:pt idx="204">
                  <c:v>6.140000000000001</c:v>
                </c:pt>
                <c:pt idx="205">
                  <c:v>6.002</c:v>
                </c:pt>
                <c:pt idx="206">
                  <c:v>6.029999999999999</c:v>
                </c:pt>
                <c:pt idx="207">
                  <c:v>5.954000000000001</c:v>
                </c:pt>
                <c:pt idx="208">
                  <c:v>6.003</c:v>
                </c:pt>
                <c:pt idx="209">
                  <c:v>5.965999999999999</c:v>
                </c:pt>
                <c:pt idx="210">
                  <c:v>5.974000000000001</c:v>
                </c:pt>
                <c:pt idx="211">
                  <c:v>5.965</c:v>
                </c:pt>
                <c:pt idx="212">
                  <c:v>5.898</c:v>
                </c:pt>
                <c:pt idx="213">
                  <c:v>6.072</c:v>
                </c:pt>
                <c:pt idx="214">
                  <c:v>6.023</c:v>
                </c:pt>
                <c:pt idx="215">
                  <c:v>6.138999999999999</c:v>
                </c:pt>
                <c:pt idx="216">
                  <c:v>6.083</c:v>
                </c:pt>
                <c:pt idx="217">
                  <c:v>6.135999999999999</c:v>
                </c:pt>
                <c:pt idx="218">
                  <c:v>6.049</c:v>
                </c:pt>
                <c:pt idx="219">
                  <c:v>6.036</c:v>
                </c:pt>
                <c:pt idx="220">
                  <c:v>5.986</c:v>
                </c:pt>
                <c:pt idx="221">
                  <c:v>5.964999999999999</c:v>
                </c:pt>
                <c:pt idx="222">
                  <c:v>6.046999999999999</c:v>
                </c:pt>
                <c:pt idx="223">
                  <c:v>6.002000000000001</c:v>
                </c:pt>
                <c:pt idx="224">
                  <c:v>6.043</c:v>
                </c:pt>
                <c:pt idx="225">
                  <c:v>5.981</c:v>
                </c:pt>
                <c:pt idx="226">
                  <c:v>6.090000000000001</c:v>
                </c:pt>
                <c:pt idx="227">
                  <c:v>6.217000000000001</c:v>
                </c:pt>
                <c:pt idx="228">
                  <c:v>6.349000000000001</c:v>
                </c:pt>
                <c:pt idx="229">
                  <c:v>6.329000000000001</c:v>
                </c:pt>
                <c:pt idx="230">
                  <c:v>6.522</c:v>
                </c:pt>
                <c:pt idx="231">
                  <c:v>6.660999999999999</c:v>
                </c:pt>
                <c:pt idx="232">
                  <c:v>6.636</c:v>
                </c:pt>
                <c:pt idx="233">
                  <c:v>6.545</c:v>
                </c:pt>
                <c:pt idx="234">
                  <c:v>6.497999999999999</c:v>
                </c:pt>
                <c:pt idx="235">
                  <c:v>6.522999999999999</c:v>
                </c:pt>
                <c:pt idx="236">
                  <c:v>6.448</c:v>
                </c:pt>
                <c:pt idx="237">
                  <c:v>6.302000000000001</c:v>
                </c:pt>
                <c:pt idx="238">
                  <c:v>6.5</c:v>
                </c:pt>
                <c:pt idx="239">
                  <c:v>6.705000000000001</c:v>
                </c:pt>
                <c:pt idx="240">
                  <c:v>6.631</c:v>
                </c:pt>
                <c:pt idx="241">
                  <c:v>6.651999999999999</c:v>
                </c:pt>
                <c:pt idx="242">
                  <c:v>6.821</c:v>
                </c:pt>
                <c:pt idx="243">
                  <c:v>6.836</c:v>
                </c:pt>
                <c:pt idx="244">
                  <c:v>6.881</c:v>
                </c:pt>
                <c:pt idx="245">
                  <c:v>6.964999999999999</c:v>
                </c:pt>
                <c:pt idx="246">
                  <c:v>7.169</c:v>
                </c:pt>
                <c:pt idx="247">
                  <c:v>7.275999999999999</c:v>
                </c:pt>
                <c:pt idx="248">
                  <c:v>7.08</c:v>
                </c:pt>
                <c:pt idx="249">
                  <c:v>6.933</c:v>
                </c:pt>
                <c:pt idx="250">
                  <c:v>7.042999999999999</c:v>
                </c:pt>
                <c:pt idx="251">
                  <c:v>6.997</c:v>
                </c:pt>
                <c:pt idx="252">
                  <c:v>7.114999999999999</c:v>
                </c:pt>
                <c:pt idx="253">
                  <c:v>7.359</c:v>
                </c:pt>
                <c:pt idx="254">
                  <c:v>7.4884</c:v>
                </c:pt>
                <c:pt idx="255">
                  <c:v>7.564079999999999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raw_data!$A$12:$A$267</c:f>
              <c:numCache>
                <c:formatCode>General</c:formatCode>
                <c:ptCount val="256"/>
                <c:pt idx="0">
                  <c:v>1760.0</c:v>
                </c:pt>
                <c:pt idx="1">
                  <c:v>1761.0</c:v>
                </c:pt>
                <c:pt idx="2">
                  <c:v>1762.0</c:v>
                </c:pt>
                <c:pt idx="3">
                  <c:v>1763.0</c:v>
                </c:pt>
                <c:pt idx="4">
                  <c:v>1764.0</c:v>
                </c:pt>
                <c:pt idx="5">
                  <c:v>1765.0</c:v>
                </c:pt>
                <c:pt idx="6">
                  <c:v>1766.0</c:v>
                </c:pt>
                <c:pt idx="7">
                  <c:v>1767.0</c:v>
                </c:pt>
                <c:pt idx="8">
                  <c:v>1768.0</c:v>
                </c:pt>
                <c:pt idx="9">
                  <c:v>1769.0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1774.0</c:v>
                </c:pt>
                <c:pt idx="15">
                  <c:v>1775.0</c:v>
                </c:pt>
                <c:pt idx="16">
                  <c:v>1776.0</c:v>
                </c:pt>
                <c:pt idx="17">
                  <c:v>1777.0</c:v>
                </c:pt>
                <c:pt idx="18">
                  <c:v>1778.0</c:v>
                </c:pt>
                <c:pt idx="19">
                  <c:v>1779.0</c:v>
                </c:pt>
                <c:pt idx="20">
                  <c:v>1780.0</c:v>
                </c:pt>
                <c:pt idx="21">
                  <c:v>1781.0</c:v>
                </c:pt>
                <c:pt idx="22">
                  <c:v>1782.0</c:v>
                </c:pt>
                <c:pt idx="23">
                  <c:v>1783.0</c:v>
                </c:pt>
                <c:pt idx="24">
                  <c:v>1784.0</c:v>
                </c:pt>
                <c:pt idx="25">
                  <c:v>1785.0</c:v>
                </c:pt>
                <c:pt idx="26">
                  <c:v>1786.0</c:v>
                </c:pt>
                <c:pt idx="27">
                  <c:v>1787.0</c:v>
                </c:pt>
                <c:pt idx="28">
                  <c:v>1788.0</c:v>
                </c:pt>
                <c:pt idx="29">
                  <c:v>1789.0</c:v>
                </c:pt>
                <c:pt idx="30">
                  <c:v>1790.0</c:v>
                </c:pt>
                <c:pt idx="31">
                  <c:v>1791.0</c:v>
                </c:pt>
                <c:pt idx="32">
                  <c:v>1792.0</c:v>
                </c:pt>
                <c:pt idx="33">
                  <c:v>1793.0</c:v>
                </c:pt>
                <c:pt idx="34">
                  <c:v>1794.0</c:v>
                </c:pt>
                <c:pt idx="35">
                  <c:v>1795.0</c:v>
                </c:pt>
                <c:pt idx="36">
                  <c:v>1796.0</c:v>
                </c:pt>
                <c:pt idx="37">
                  <c:v>1797.0</c:v>
                </c:pt>
                <c:pt idx="38">
                  <c:v>1798.0</c:v>
                </c:pt>
                <c:pt idx="39">
                  <c:v>1799.0</c:v>
                </c:pt>
                <c:pt idx="40">
                  <c:v>1800.0</c:v>
                </c:pt>
                <c:pt idx="41">
                  <c:v>1801.0</c:v>
                </c:pt>
                <c:pt idx="42">
                  <c:v>1802.0</c:v>
                </c:pt>
                <c:pt idx="43">
                  <c:v>1803.0</c:v>
                </c:pt>
                <c:pt idx="44">
                  <c:v>1804.0</c:v>
                </c:pt>
                <c:pt idx="45">
                  <c:v>1805.0</c:v>
                </c:pt>
                <c:pt idx="46">
                  <c:v>1806.0</c:v>
                </c:pt>
                <c:pt idx="47">
                  <c:v>1807.0</c:v>
                </c:pt>
                <c:pt idx="48">
                  <c:v>1808.0</c:v>
                </c:pt>
                <c:pt idx="49">
                  <c:v>1809.0</c:v>
                </c:pt>
                <c:pt idx="50">
                  <c:v>1810.0</c:v>
                </c:pt>
                <c:pt idx="51">
                  <c:v>1811.0</c:v>
                </c:pt>
                <c:pt idx="52">
                  <c:v>1812.0</c:v>
                </c:pt>
                <c:pt idx="53">
                  <c:v>1813.0</c:v>
                </c:pt>
                <c:pt idx="54">
                  <c:v>1814.0</c:v>
                </c:pt>
                <c:pt idx="55">
                  <c:v>1815.0</c:v>
                </c:pt>
                <c:pt idx="56">
                  <c:v>1816.0</c:v>
                </c:pt>
                <c:pt idx="57">
                  <c:v>1817.0</c:v>
                </c:pt>
                <c:pt idx="58">
                  <c:v>1818.0</c:v>
                </c:pt>
                <c:pt idx="59">
                  <c:v>1819.0</c:v>
                </c:pt>
                <c:pt idx="60">
                  <c:v>1820.0</c:v>
                </c:pt>
                <c:pt idx="61">
                  <c:v>1821.0</c:v>
                </c:pt>
                <c:pt idx="62">
                  <c:v>1822.0</c:v>
                </c:pt>
                <c:pt idx="63">
                  <c:v>1823.0</c:v>
                </c:pt>
                <c:pt idx="64">
                  <c:v>1824.0</c:v>
                </c:pt>
                <c:pt idx="65">
                  <c:v>1825.0</c:v>
                </c:pt>
                <c:pt idx="66">
                  <c:v>1826.0</c:v>
                </c:pt>
                <c:pt idx="67">
                  <c:v>1827.0</c:v>
                </c:pt>
                <c:pt idx="68">
                  <c:v>1828.0</c:v>
                </c:pt>
                <c:pt idx="69">
                  <c:v>1829.0</c:v>
                </c:pt>
                <c:pt idx="70">
                  <c:v>1830.0</c:v>
                </c:pt>
                <c:pt idx="71">
                  <c:v>1831.0</c:v>
                </c:pt>
                <c:pt idx="72">
                  <c:v>1832.0</c:v>
                </c:pt>
                <c:pt idx="73">
                  <c:v>1833.0</c:v>
                </c:pt>
                <c:pt idx="74">
                  <c:v>1834.0</c:v>
                </c:pt>
                <c:pt idx="75">
                  <c:v>1835.0</c:v>
                </c:pt>
                <c:pt idx="76">
                  <c:v>1836.0</c:v>
                </c:pt>
                <c:pt idx="77">
                  <c:v>1837.0</c:v>
                </c:pt>
                <c:pt idx="78">
                  <c:v>1838.0</c:v>
                </c:pt>
                <c:pt idx="79">
                  <c:v>1839.0</c:v>
                </c:pt>
                <c:pt idx="80">
                  <c:v>1840.0</c:v>
                </c:pt>
                <c:pt idx="81">
                  <c:v>1841.0</c:v>
                </c:pt>
                <c:pt idx="82">
                  <c:v>1842.0</c:v>
                </c:pt>
                <c:pt idx="83">
                  <c:v>1843.0</c:v>
                </c:pt>
                <c:pt idx="84">
                  <c:v>1844.0</c:v>
                </c:pt>
                <c:pt idx="85">
                  <c:v>1845.0</c:v>
                </c:pt>
                <c:pt idx="86">
                  <c:v>1846.0</c:v>
                </c:pt>
                <c:pt idx="87">
                  <c:v>1847.0</c:v>
                </c:pt>
                <c:pt idx="88">
                  <c:v>1848.0</c:v>
                </c:pt>
                <c:pt idx="89">
                  <c:v>1849.0</c:v>
                </c:pt>
                <c:pt idx="90">
                  <c:v>1850.0</c:v>
                </c:pt>
                <c:pt idx="91">
                  <c:v>1851.0</c:v>
                </c:pt>
                <c:pt idx="92">
                  <c:v>1852.0</c:v>
                </c:pt>
                <c:pt idx="93">
                  <c:v>1853.0</c:v>
                </c:pt>
                <c:pt idx="94">
                  <c:v>1854.0</c:v>
                </c:pt>
                <c:pt idx="95">
                  <c:v>1855.0</c:v>
                </c:pt>
                <c:pt idx="96">
                  <c:v>1856.0</c:v>
                </c:pt>
                <c:pt idx="97">
                  <c:v>1857.0</c:v>
                </c:pt>
                <c:pt idx="98">
                  <c:v>1858.0</c:v>
                </c:pt>
                <c:pt idx="99">
                  <c:v>1859.0</c:v>
                </c:pt>
                <c:pt idx="100">
                  <c:v>1860.0</c:v>
                </c:pt>
                <c:pt idx="101">
                  <c:v>1861.0</c:v>
                </c:pt>
                <c:pt idx="102">
                  <c:v>1862.0</c:v>
                </c:pt>
                <c:pt idx="103">
                  <c:v>1863.0</c:v>
                </c:pt>
                <c:pt idx="104">
                  <c:v>1864.0</c:v>
                </c:pt>
                <c:pt idx="105">
                  <c:v>1865.0</c:v>
                </c:pt>
                <c:pt idx="106">
                  <c:v>1866.0</c:v>
                </c:pt>
                <c:pt idx="107">
                  <c:v>1867.0</c:v>
                </c:pt>
                <c:pt idx="108">
                  <c:v>1868.0</c:v>
                </c:pt>
                <c:pt idx="109">
                  <c:v>1869.0</c:v>
                </c:pt>
                <c:pt idx="110">
                  <c:v>1870.0</c:v>
                </c:pt>
                <c:pt idx="111">
                  <c:v>1871.0</c:v>
                </c:pt>
                <c:pt idx="112">
                  <c:v>1872.0</c:v>
                </c:pt>
                <c:pt idx="113">
                  <c:v>1873.0</c:v>
                </c:pt>
                <c:pt idx="114">
                  <c:v>1874.0</c:v>
                </c:pt>
                <c:pt idx="115">
                  <c:v>1875.0</c:v>
                </c:pt>
                <c:pt idx="116">
                  <c:v>1876.0</c:v>
                </c:pt>
                <c:pt idx="117">
                  <c:v>1877.0</c:v>
                </c:pt>
                <c:pt idx="118">
                  <c:v>1878.0</c:v>
                </c:pt>
                <c:pt idx="119">
                  <c:v>1879.0</c:v>
                </c:pt>
                <c:pt idx="120">
                  <c:v>1880.0</c:v>
                </c:pt>
                <c:pt idx="121">
                  <c:v>1881.0</c:v>
                </c:pt>
                <c:pt idx="122">
                  <c:v>1882.0</c:v>
                </c:pt>
                <c:pt idx="123">
                  <c:v>1883.0</c:v>
                </c:pt>
                <c:pt idx="124">
                  <c:v>1884.0</c:v>
                </c:pt>
                <c:pt idx="125">
                  <c:v>1885.0</c:v>
                </c:pt>
                <c:pt idx="126">
                  <c:v>1886.0</c:v>
                </c:pt>
                <c:pt idx="127">
                  <c:v>1887.0</c:v>
                </c:pt>
                <c:pt idx="128">
                  <c:v>1888.0</c:v>
                </c:pt>
                <c:pt idx="129">
                  <c:v>1889.0</c:v>
                </c:pt>
                <c:pt idx="130">
                  <c:v>1890.0</c:v>
                </c:pt>
                <c:pt idx="131">
                  <c:v>1891.0</c:v>
                </c:pt>
                <c:pt idx="132">
                  <c:v>1892.0</c:v>
                </c:pt>
                <c:pt idx="133">
                  <c:v>1893.0</c:v>
                </c:pt>
                <c:pt idx="134">
                  <c:v>1894.0</c:v>
                </c:pt>
                <c:pt idx="135">
                  <c:v>1895.0</c:v>
                </c:pt>
                <c:pt idx="136">
                  <c:v>1896.0</c:v>
                </c:pt>
                <c:pt idx="137">
                  <c:v>1897.0</c:v>
                </c:pt>
                <c:pt idx="138">
                  <c:v>1898.0</c:v>
                </c:pt>
                <c:pt idx="139">
                  <c:v>1899.0</c:v>
                </c:pt>
                <c:pt idx="140">
                  <c:v>1900.0</c:v>
                </c:pt>
                <c:pt idx="141">
                  <c:v>1901.0</c:v>
                </c:pt>
                <c:pt idx="142">
                  <c:v>1902.0</c:v>
                </c:pt>
                <c:pt idx="143">
                  <c:v>1903.0</c:v>
                </c:pt>
                <c:pt idx="144">
                  <c:v>1904.0</c:v>
                </c:pt>
                <c:pt idx="145">
                  <c:v>1905.0</c:v>
                </c:pt>
                <c:pt idx="146">
                  <c:v>1906.0</c:v>
                </c:pt>
                <c:pt idx="147">
                  <c:v>1907.0</c:v>
                </c:pt>
                <c:pt idx="148">
                  <c:v>1908.0</c:v>
                </c:pt>
                <c:pt idx="149">
                  <c:v>1909.0</c:v>
                </c:pt>
                <c:pt idx="150">
                  <c:v>1910.0</c:v>
                </c:pt>
                <c:pt idx="151">
                  <c:v>1911.0</c:v>
                </c:pt>
                <c:pt idx="152">
                  <c:v>1912.0</c:v>
                </c:pt>
                <c:pt idx="153">
                  <c:v>1913.0</c:v>
                </c:pt>
                <c:pt idx="154">
                  <c:v>1914.0</c:v>
                </c:pt>
                <c:pt idx="155">
                  <c:v>1915.0</c:v>
                </c:pt>
                <c:pt idx="156">
                  <c:v>1916.0</c:v>
                </c:pt>
                <c:pt idx="157">
                  <c:v>1917.0</c:v>
                </c:pt>
                <c:pt idx="158">
                  <c:v>1918.0</c:v>
                </c:pt>
                <c:pt idx="159">
                  <c:v>1919.0</c:v>
                </c:pt>
                <c:pt idx="160">
                  <c:v>1920.0</c:v>
                </c:pt>
                <c:pt idx="161">
                  <c:v>1921.0</c:v>
                </c:pt>
                <c:pt idx="162">
                  <c:v>1922.0</c:v>
                </c:pt>
                <c:pt idx="163">
                  <c:v>1923.0</c:v>
                </c:pt>
                <c:pt idx="164">
                  <c:v>1924.0</c:v>
                </c:pt>
                <c:pt idx="165">
                  <c:v>1925.0</c:v>
                </c:pt>
                <c:pt idx="166">
                  <c:v>1926.0</c:v>
                </c:pt>
                <c:pt idx="167">
                  <c:v>1927.0</c:v>
                </c:pt>
                <c:pt idx="168">
                  <c:v>1928.0</c:v>
                </c:pt>
                <c:pt idx="169">
                  <c:v>1929.0</c:v>
                </c:pt>
                <c:pt idx="170">
                  <c:v>1930.0</c:v>
                </c:pt>
                <c:pt idx="171">
                  <c:v>1931.0</c:v>
                </c:pt>
                <c:pt idx="172">
                  <c:v>1932.0</c:v>
                </c:pt>
                <c:pt idx="173">
                  <c:v>1933.0</c:v>
                </c:pt>
                <c:pt idx="174">
                  <c:v>1934.0</c:v>
                </c:pt>
                <c:pt idx="175">
                  <c:v>1935.0</c:v>
                </c:pt>
                <c:pt idx="176">
                  <c:v>1936.0</c:v>
                </c:pt>
                <c:pt idx="177">
                  <c:v>1937.0</c:v>
                </c:pt>
                <c:pt idx="178">
                  <c:v>1938.0</c:v>
                </c:pt>
                <c:pt idx="179">
                  <c:v>1939.0</c:v>
                </c:pt>
                <c:pt idx="180">
                  <c:v>1940.0</c:v>
                </c:pt>
                <c:pt idx="181">
                  <c:v>1941.0</c:v>
                </c:pt>
                <c:pt idx="182">
                  <c:v>1942.0</c:v>
                </c:pt>
                <c:pt idx="183">
                  <c:v>1943.0</c:v>
                </c:pt>
                <c:pt idx="184">
                  <c:v>1944.0</c:v>
                </c:pt>
                <c:pt idx="185">
                  <c:v>1945.0</c:v>
                </c:pt>
                <c:pt idx="186">
                  <c:v>1946.0</c:v>
                </c:pt>
                <c:pt idx="187">
                  <c:v>1947.0</c:v>
                </c:pt>
                <c:pt idx="188">
                  <c:v>1948.0</c:v>
                </c:pt>
                <c:pt idx="189">
                  <c:v>1949.0</c:v>
                </c:pt>
                <c:pt idx="190">
                  <c:v>1950.0</c:v>
                </c:pt>
                <c:pt idx="191">
                  <c:v>1951.0</c:v>
                </c:pt>
                <c:pt idx="192">
                  <c:v>1952.0</c:v>
                </c:pt>
                <c:pt idx="193">
                  <c:v>1953.0</c:v>
                </c:pt>
                <c:pt idx="194">
                  <c:v>1954.0</c:v>
                </c:pt>
                <c:pt idx="195">
                  <c:v>1955.0</c:v>
                </c:pt>
                <c:pt idx="196">
                  <c:v>1956.0</c:v>
                </c:pt>
                <c:pt idx="197">
                  <c:v>1957.0</c:v>
                </c:pt>
                <c:pt idx="198">
                  <c:v>1958.0</c:v>
                </c:pt>
                <c:pt idx="199">
                  <c:v>1959.0</c:v>
                </c:pt>
                <c:pt idx="200">
                  <c:v>1960.0</c:v>
                </c:pt>
                <c:pt idx="201">
                  <c:v>1961.0</c:v>
                </c:pt>
                <c:pt idx="202">
                  <c:v>1962.0</c:v>
                </c:pt>
                <c:pt idx="203">
                  <c:v>1963.0</c:v>
                </c:pt>
                <c:pt idx="204">
                  <c:v>1964.0</c:v>
                </c:pt>
                <c:pt idx="205">
                  <c:v>1965.0</c:v>
                </c:pt>
                <c:pt idx="206">
                  <c:v>1966.0</c:v>
                </c:pt>
                <c:pt idx="207">
                  <c:v>1967.0</c:v>
                </c:pt>
                <c:pt idx="208">
                  <c:v>1968.0</c:v>
                </c:pt>
                <c:pt idx="209">
                  <c:v>1969.0</c:v>
                </c:pt>
                <c:pt idx="210">
                  <c:v>1970.0</c:v>
                </c:pt>
                <c:pt idx="211">
                  <c:v>1971.0</c:v>
                </c:pt>
                <c:pt idx="212">
                  <c:v>1972.0</c:v>
                </c:pt>
                <c:pt idx="213">
                  <c:v>1973.0</c:v>
                </c:pt>
                <c:pt idx="214">
                  <c:v>1974.0</c:v>
                </c:pt>
                <c:pt idx="215">
                  <c:v>1975.0</c:v>
                </c:pt>
                <c:pt idx="216">
                  <c:v>1976.0</c:v>
                </c:pt>
                <c:pt idx="217">
                  <c:v>1977.0</c:v>
                </c:pt>
                <c:pt idx="218">
                  <c:v>1978.0</c:v>
                </c:pt>
                <c:pt idx="219">
                  <c:v>1979.0</c:v>
                </c:pt>
                <c:pt idx="220">
                  <c:v>1980.0</c:v>
                </c:pt>
                <c:pt idx="221">
                  <c:v>1981.0</c:v>
                </c:pt>
                <c:pt idx="222">
                  <c:v>1982.0</c:v>
                </c:pt>
                <c:pt idx="223">
                  <c:v>1983.0</c:v>
                </c:pt>
                <c:pt idx="224">
                  <c:v>1984.0</c:v>
                </c:pt>
                <c:pt idx="225">
                  <c:v>1985.0</c:v>
                </c:pt>
                <c:pt idx="226">
                  <c:v>1986.0</c:v>
                </c:pt>
                <c:pt idx="227">
                  <c:v>1987.0</c:v>
                </c:pt>
                <c:pt idx="228">
                  <c:v>1988.0</c:v>
                </c:pt>
                <c:pt idx="229">
                  <c:v>1989.0</c:v>
                </c:pt>
                <c:pt idx="230">
                  <c:v>1990.0</c:v>
                </c:pt>
                <c:pt idx="231">
                  <c:v>1991.0</c:v>
                </c:pt>
                <c:pt idx="232">
                  <c:v>1992.0</c:v>
                </c:pt>
                <c:pt idx="233">
                  <c:v>1993.0</c:v>
                </c:pt>
                <c:pt idx="234">
                  <c:v>1994.0</c:v>
                </c:pt>
                <c:pt idx="235">
                  <c:v>1995.0</c:v>
                </c:pt>
                <c:pt idx="236">
                  <c:v>1996.0</c:v>
                </c:pt>
                <c:pt idx="237">
                  <c:v>1997.0</c:v>
                </c:pt>
                <c:pt idx="238">
                  <c:v>1998.0</c:v>
                </c:pt>
                <c:pt idx="239">
                  <c:v>1999.0</c:v>
                </c:pt>
                <c:pt idx="240">
                  <c:v>2000.0</c:v>
                </c:pt>
                <c:pt idx="241">
                  <c:v>2001.0</c:v>
                </c:pt>
                <c:pt idx="242">
                  <c:v>2002.0</c:v>
                </c:pt>
                <c:pt idx="243">
                  <c:v>2003.0</c:v>
                </c:pt>
                <c:pt idx="244">
                  <c:v>2004.0</c:v>
                </c:pt>
                <c:pt idx="245">
                  <c:v>2005.0</c:v>
                </c:pt>
                <c:pt idx="246">
                  <c:v>2006.0</c:v>
                </c:pt>
                <c:pt idx="247">
                  <c:v>2007.0</c:v>
                </c:pt>
                <c:pt idx="248">
                  <c:v>2008.0</c:v>
                </c:pt>
                <c:pt idx="249">
                  <c:v>2009.0</c:v>
                </c:pt>
                <c:pt idx="250">
                  <c:v>2010.0</c:v>
                </c:pt>
                <c:pt idx="251">
                  <c:v>2011.0</c:v>
                </c:pt>
                <c:pt idx="252">
                  <c:v>2012.0</c:v>
                </c:pt>
                <c:pt idx="253">
                  <c:v>2013.0</c:v>
                </c:pt>
                <c:pt idx="254">
                  <c:v>2014.0</c:v>
                </c:pt>
                <c:pt idx="255">
                  <c:v>2015.0</c:v>
                </c:pt>
              </c:numCache>
            </c:numRef>
          </c:cat>
          <c:val>
            <c:numRef>
              <c:f>raw_data!$N$12:$N$267</c:f>
              <c:numCache>
                <c:formatCode>0.00</c:formatCode>
                <c:ptCount val="256"/>
                <c:pt idx="0">
                  <c:v>7.877000000000001</c:v>
                </c:pt>
                <c:pt idx="1">
                  <c:v>7.956</c:v>
                </c:pt>
                <c:pt idx="2">
                  <c:v>8.239000000000001</c:v>
                </c:pt>
                <c:pt idx="3">
                  <c:v>8.15</c:v>
                </c:pt>
                <c:pt idx="4">
                  <c:v>8.143000000000001</c:v>
                </c:pt>
                <c:pt idx="5">
                  <c:v>8.132000000000001</c:v>
                </c:pt>
                <c:pt idx="6">
                  <c:v>8.088</c:v>
                </c:pt>
                <c:pt idx="7">
                  <c:v>8.008</c:v>
                </c:pt>
                <c:pt idx="8">
                  <c:v>8.012</c:v>
                </c:pt>
                <c:pt idx="9">
                  <c:v>7.982</c:v>
                </c:pt>
                <c:pt idx="10">
                  <c:v>8.032</c:v>
                </c:pt>
                <c:pt idx="11">
                  <c:v>7.94</c:v>
                </c:pt>
                <c:pt idx="12">
                  <c:v>7.897999999999999</c:v>
                </c:pt>
                <c:pt idx="13">
                  <c:v>7.97</c:v>
                </c:pt>
                <c:pt idx="14">
                  <c:v>8.007</c:v>
                </c:pt>
                <c:pt idx="15">
                  <c:v>8.1</c:v>
                </c:pt>
                <c:pt idx="16">
                  <c:v>8.089</c:v>
                </c:pt>
                <c:pt idx="17">
                  <c:v>8.093</c:v>
                </c:pt>
                <c:pt idx="18">
                  <c:v>8.269</c:v>
                </c:pt>
                <c:pt idx="19">
                  <c:v>8.398</c:v>
                </c:pt>
                <c:pt idx="20">
                  <c:v>8.572</c:v>
                </c:pt>
                <c:pt idx="21">
                  <c:v>8.597</c:v>
                </c:pt>
                <c:pt idx="22">
                  <c:v>8.568000000000001</c:v>
                </c:pt>
                <c:pt idx="23">
                  <c:v>8.514000000000001</c:v>
                </c:pt>
                <c:pt idx="24">
                  <c:v>8.423</c:v>
                </c:pt>
                <c:pt idx="25">
                  <c:v>8.241</c:v>
                </c:pt>
                <c:pt idx="26">
                  <c:v>8.237</c:v>
                </c:pt>
                <c:pt idx="27">
                  <c:v>8.214</c:v>
                </c:pt>
                <c:pt idx="28">
                  <c:v>8.205</c:v>
                </c:pt>
                <c:pt idx="29">
                  <c:v>8.139999999999998</c:v>
                </c:pt>
                <c:pt idx="30">
                  <c:v>7.995</c:v>
                </c:pt>
                <c:pt idx="31">
                  <c:v>8.008000000000001</c:v>
                </c:pt>
                <c:pt idx="32">
                  <c:v>8.027000000000001</c:v>
                </c:pt>
                <c:pt idx="33">
                  <c:v>8.082</c:v>
                </c:pt>
                <c:pt idx="34">
                  <c:v>8.149000000000001</c:v>
                </c:pt>
                <c:pt idx="35">
                  <c:v>8.248000000000001</c:v>
                </c:pt>
                <c:pt idx="36">
                  <c:v>8.248999999999998</c:v>
                </c:pt>
                <c:pt idx="37">
                  <c:v>8.297000000000001</c:v>
                </c:pt>
                <c:pt idx="38">
                  <c:v>8.319</c:v>
                </c:pt>
                <c:pt idx="39">
                  <c:v>8.337000000000001</c:v>
                </c:pt>
                <c:pt idx="40">
                  <c:v>8.387</c:v>
                </c:pt>
                <c:pt idx="41">
                  <c:v>8.423</c:v>
                </c:pt>
                <c:pt idx="42">
                  <c:v>8.472</c:v>
                </c:pt>
                <c:pt idx="43">
                  <c:v>8.498999999999998</c:v>
                </c:pt>
                <c:pt idx="44">
                  <c:v>8.53</c:v>
                </c:pt>
                <c:pt idx="45">
                  <c:v>8.551</c:v>
                </c:pt>
                <c:pt idx="46">
                  <c:v>8.567000000000001</c:v>
                </c:pt>
                <c:pt idx="47">
                  <c:v>8.544</c:v>
                </c:pt>
                <c:pt idx="48">
                  <c:v>8.440000000000001</c:v>
                </c:pt>
                <c:pt idx="49">
                  <c:v>8.296999999999998</c:v>
                </c:pt>
                <c:pt idx="50">
                  <c:v>8.141000000000002</c:v>
                </c:pt>
                <c:pt idx="51">
                  <c:v>7.968000000000001</c:v>
                </c:pt>
                <c:pt idx="52">
                  <c:v>7.814999999999999</c:v>
                </c:pt>
                <c:pt idx="53">
                  <c:v>7.739</c:v>
                </c:pt>
                <c:pt idx="54">
                  <c:v>7.614</c:v>
                </c:pt>
                <c:pt idx="55">
                  <c:v>7.482</c:v>
                </c:pt>
                <c:pt idx="56">
                  <c:v>7.333</c:v>
                </c:pt>
                <c:pt idx="57">
                  <c:v>7.203000000000001</c:v>
                </c:pt>
                <c:pt idx="58">
                  <c:v>7.222999999999999</c:v>
                </c:pt>
                <c:pt idx="59">
                  <c:v>7.252</c:v>
                </c:pt>
                <c:pt idx="60">
                  <c:v>7.322</c:v>
                </c:pt>
                <c:pt idx="61">
                  <c:v>7.444999999999998</c:v>
                </c:pt>
                <c:pt idx="62">
                  <c:v>7.558999999999999</c:v>
                </c:pt>
                <c:pt idx="63">
                  <c:v>7.556999999999999</c:v>
                </c:pt>
                <c:pt idx="64">
                  <c:v>7.652999999999999</c:v>
                </c:pt>
                <c:pt idx="65">
                  <c:v>7.767999999999999</c:v>
                </c:pt>
                <c:pt idx="66">
                  <c:v>7.91</c:v>
                </c:pt>
                <c:pt idx="67">
                  <c:v>8.093</c:v>
                </c:pt>
                <c:pt idx="68">
                  <c:v>8.126999999999998</c:v>
                </c:pt>
                <c:pt idx="69">
                  <c:v>8.184000000000001</c:v>
                </c:pt>
                <c:pt idx="70">
                  <c:v>8.274</c:v>
                </c:pt>
                <c:pt idx="71">
                  <c:v>8.229000000000001</c:v>
                </c:pt>
                <c:pt idx="72">
                  <c:v>8.155</c:v>
                </c:pt>
                <c:pt idx="73">
                  <c:v>8.184000000000001</c:v>
                </c:pt>
                <c:pt idx="74">
                  <c:v>8.144000000000002</c:v>
                </c:pt>
                <c:pt idx="75">
                  <c:v>8.044</c:v>
                </c:pt>
                <c:pt idx="76">
                  <c:v>7.978</c:v>
                </c:pt>
                <c:pt idx="77">
                  <c:v>7.834999999999999</c:v>
                </c:pt>
                <c:pt idx="78">
                  <c:v>7.769000000000001</c:v>
                </c:pt>
                <c:pt idx="79">
                  <c:v>7.737999999999999</c:v>
                </c:pt>
                <c:pt idx="80">
                  <c:v>7.665999999999999</c:v>
                </c:pt>
                <c:pt idx="81">
                  <c:v>7.671000000000001</c:v>
                </c:pt>
                <c:pt idx="82">
                  <c:v>7.728</c:v>
                </c:pt>
                <c:pt idx="83">
                  <c:v>7.744</c:v>
                </c:pt>
                <c:pt idx="84">
                  <c:v>7.694</c:v>
                </c:pt>
                <c:pt idx="85">
                  <c:v>7.74</c:v>
                </c:pt>
                <c:pt idx="86">
                  <c:v>7.825</c:v>
                </c:pt>
                <c:pt idx="87">
                  <c:v>7.896000000000001</c:v>
                </c:pt>
                <c:pt idx="88">
                  <c:v>7.943</c:v>
                </c:pt>
                <c:pt idx="89">
                  <c:v>7.978000000000001</c:v>
                </c:pt>
                <c:pt idx="90">
                  <c:v>7.988000000000002</c:v>
                </c:pt>
                <c:pt idx="91">
                  <c:v>8.037000000000001</c:v>
                </c:pt>
                <c:pt idx="92">
                  <c:v>8.045000000000001</c:v>
                </c:pt>
                <c:pt idx="93">
                  <c:v>8.032</c:v>
                </c:pt>
                <c:pt idx="94">
                  <c:v>8.088</c:v>
                </c:pt>
                <c:pt idx="95">
                  <c:v>8.114000000000001</c:v>
                </c:pt>
                <c:pt idx="96">
                  <c:v>8.059</c:v>
                </c:pt>
                <c:pt idx="97">
                  <c:v>8.026</c:v>
                </c:pt>
                <c:pt idx="98">
                  <c:v>8.038</c:v>
                </c:pt>
                <c:pt idx="99">
                  <c:v>8.065</c:v>
                </c:pt>
                <c:pt idx="100">
                  <c:v>8.071</c:v>
                </c:pt>
                <c:pt idx="101">
                  <c:v>8.037999999999998</c:v>
                </c:pt>
                <c:pt idx="102">
                  <c:v>7.984</c:v>
                </c:pt>
                <c:pt idx="103">
                  <c:v>7.991</c:v>
                </c:pt>
                <c:pt idx="104">
                  <c:v>7.968000000000001</c:v>
                </c:pt>
                <c:pt idx="105">
                  <c:v>7.975</c:v>
                </c:pt>
                <c:pt idx="106">
                  <c:v>8.004</c:v>
                </c:pt>
                <c:pt idx="107">
                  <c:v>8.072</c:v>
                </c:pt>
                <c:pt idx="108">
                  <c:v>8.087</c:v>
                </c:pt>
                <c:pt idx="109">
                  <c:v>8.104999999999998</c:v>
                </c:pt>
                <c:pt idx="110">
                  <c:v>8.129000000000001</c:v>
                </c:pt>
                <c:pt idx="111">
                  <c:v>8.156</c:v>
                </c:pt>
                <c:pt idx="112">
                  <c:v>8.219</c:v>
                </c:pt>
                <c:pt idx="113">
                  <c:v>8.242999999999998</c:v>
                </c:pt>
                <c:pt idx="114">
                  <c:v>8.288</c:v>
                </c:pt>
                <c:pt idx="115">
                  <c:v>8.255999999999998</c:v>
                </c:pt>
                <c:pt idx="116">
                  <c:v>8.235</c:v>
                </c:pt>
                <c:pt idx="117">
                  <c:v>8.245</c:v>
                </c:pt>
                <c:pt idx="118">
                  <c:v>8.303</c:v>
                </c:pt>
                <c:pt idx="119">
                  <c:v>8.277</c:v>
                </c:pt>
                <c:pt idx="120">
                  <c:v>8.269</c:v>
                </c:pt>
                <c:pt idx="121">
                  <c:v>8.283999999999998</c:v>
                </c:pt>
                <c:pt idx="122">
                  <c:v>8.277999999999998</c:v>
                </c:pt>
                <c:pt idx="123">
                  <c:v>8.241</c:v>
                </c:pt>
                <c:pt idx="124">
                  <c:v>8.175</c:v>
                </c:pt>
                <c:pt idx="125">
                  <c:v>8.181</c:v>
                </c:pt>
                <c:pt idx="126">
                  <c:v>8.168</c:v>
                </c:pt>
                <c:pt idx="127">
                  <c:v>8.105</c:v>
                </c:pt>
                <c:pt idx="128">
                  <c:v>8.031000000000001</c:v>
                </c:pt>
                <c:pt idx="129">
                  <c:v>8.046000000000001</c:v>
                </c:pt>
                <c:pt idx="130">
                  <c:v>8.031000000000001</c:v>
                </c:pt>
                <c:pt idx="131">
                  <c:v>8.005999999999998</c:v>
                </c:pt>
                <c:pt idx="132">
                  <c:v>8.0</c:v>
                </c:pt>
                <c:pt idx="133">
                  <c:v>8.008000000000001</c:v>
                </c:pt>
                <c:pt idx="134">
                  <c:v>8.047000000000001</c:v>
                </c:pt>
                <c:pt idx="135">
                  <c:v>8.069999999999998</c:v>
                </c:pt>
                <c:pt idx="136">
                  <c:v>8.096</c:v>
                </c:pt>
                <c:pt idx="137">
                  <c:v>8.134</c:v>
                </c:pt>
                <c:pt idx="138">
                  <c:v>8.143000000000001</c:v>
                </c:pt>
                <c:pt idx="139">
                  <c:v>8.151000000000001</c:v>
                </c:pt>
                <c:pt idx="140">
                  <c:v>8.204000000000001</c:v>
                </c:pt>
                <c:pt idx="141">
                  <c:v>8.256</c:v>
                </c:pt>
                <c:pt idx="142">
                  <c:v>8.278999999999998</c:v>
                </c:pt>
                <c:pt idx="143">
                  <c:v>8.295</c:v>
                </c:pt>
                <c:pt idx="144">
                  <c:v>8.288</c:v>
                </c:pt>
                <c:pt idx="145">
                  <c:v>8.296000000000001</c:v>
                </c:pt>
                <c:pt idx="146">
                  <c:v>8.312999999999998</c:v>
                </c:pt>
                <c:pt idx="147">
                  <c:v>8.279</c:v>
                </c:pt>
                <c:pt idx="148">
                  <c:v>8.28</c:v>
                </c:pt>
                <c:pt idx="149">
                  <c:v>8.258000000000001</c:v>
                </c:pt>
                <c:pt idx="150">
                  <c:v>8.23</c:v>
                </c:pt>
                <c:pt idx="151">
                  <c:v>8.194</c:v>
                </c:pt>
                <c:pt idx="152">
                  <c:v>8.181000000000001</c:v>
                </c:pt>
                <c:pt idx="153">
                  <c:v>8.189</c:v>
                </c:pt>
                <c:pt idx="154">
                  <c:v>8.239000000000001</c:v>
                </c:pt>
                <c:pt idx="155">
                  <c:v>8.275000000000002</c:v>
                </c:pt>
                <c:pt idx="156">
                  <c:v>8.260000000000001</c:v>
                </c:pt>
                <c:pt idx="157">
                  <c:v>8.267</c:v>
                </c:pt>
                <c:pt idx="158">
                  <c:v>8.261</c:v>
                </c:pt>
                <c:pt idx="159">
                  <c:v>8.281000000000001</c:v>
                </c:pt>
                <c:pt idx="160">
                  <c:v>8.294999999999998</c:v>
                </c:pt>
                <c:pt idx="161">
                  <c:v>8.334</c:v>
                </c:pt>
                <c:pt idx="162">
                  <c:v>8.358</c:v>
                </c:pt>
                <c:pt idx="163">
                  <c:v>8.37</c:v>
                </c:pt>
                <c:pt idx="164">
                  <c:v>8.362</c:v>
                </c:pt>
                <c:pt idx="165">
                  <c:v>8.356</c:v>
                </c:pt>
                <c:pt idx="166">
                  <c:v>8.406000000000002</c:v>
                </c:pt>
                <c:pt idx="167">
                  <c:v>8.456</c:v>
                </c:pt>
                <c:pt idx="168">
                  <c:v>8.505999999999998</c:v>
                </c:pt>
                <c:pt idx="169">
                  <c:v>8.492</c:v>
                </c:pt>
                <c:pt idx="170">
                  <c:v>8.518999999999998</c:v>
                </c:pt>
                <c:pt idx="171">
                  <c:v>8.533999999999998</c:v>
                </c:pt>
                <c:pt idx="172">
                  <c:v>8.563999999999998</c:v>
                </c:pt>
                <c:pt idx="173">
                  <c:v>8.556</c:v>
                </c:pt>
                <c:pt idx="174">
                  <c:v>8.568000000000001</c:v>
                </c:pt>
                <c:pt idx="175">
                  <c:v>8.567</c:v>
                </c:pt>
                <c:pt idx="176">
                  <c:v>8.549</c:v>
                </c:pt>
                <c:pt idx="177">
                  <c:v>8.567</c:v>
                </c:pt>
                <c:pt idx="178">
                  <c:v>8.59</c:v>
                </c:pt>
                <c:pt idx="179">
                  <c:v>8.642000000000001</c:v>
                </c:pt>
                <c:pt idx="180">
                  <c:v>8.655</c:v>
                </c:pt>
                <c:pt idx="181">
                  <c:v>8.66</c:v>
                </c:pt>
                <c:pt idx="182">
                  <c:v>8.661999999999998</c:v>
                </c:pt>
                <c:pt idx="183">
                  <c:v>8.704000000000001</c:v>
                </c:pt>
                <c:pt idx="184">
                  <c:v>8.726</c:v>
                </c:pt>
                <c:pt idx="185">
                  <c:v>8.732</c:v>
                </c:pt>
                <c:pt idx="186">
                  <c:v>8.745</c:v>
                </c:pt>
                <c:pt idx="187">
                  <c:v>8.754999999999998</c:v>
                </c:pt>
                <c:pt idx="188">
                  <c:v>8.743999999999997</c:v>
                </c:pt>
                <c:pt idx="189">
                  <c:v>8.727</c:v>
                </c:pt>
                <c:pt idx="190">
                  <c:v>8.688000000000001</c:v>
                </c:pt>
                <c:pt idx="191">
                  <c:v>8.674000000000001</c:v>
                </c:pt>
                <c:pt idx="192">
                  <c:v>8.665</c:v>
                </c:pt>
                <c:pt idx="193">
                  <c:v>8.676</c:v>
                </c:pt>
                <c:pt idx="194">
                  <c:v>8.647000000000002</c:v>
                </c:pt>
                <c:pt idx="195">
                  <c:v>8.652</c:v>
                </c:pt>
                <c:pt idx="196">
                  <c:v>8.611999999999998</c:v>
                </c:pt>
                <c:pt idx="197">
                  <c:v>8.605</c:v>
                </c:pt>
                <c:pt idx="198">
                  <c:v>8.607000000000001</c:v>
                </c:pt>
                <c:pt idx="199">
                  <c:v>8.621</c:v>
                </c:pt>
                <c:pt idx="200">
                  <c:v>8.642</c:v>
                </c:pt>
                <c:pt idx="201">
                  <c:v>8.659</c:v>
                </c:pt>
                <c:pt idx="202">
                  <c:v>8.67</c:v>
                </c:pt>
                <c:pt idx="203">
                  <c:v>8.669</c:v>
                </c:pt>
                <c:pt idx="204">
                  <c:v>8.654</c:v>
                </c:pt>
                <c:pt idx="205">
                  <c:v>8.644</c:v>
                </c:pt>
                <c:pt idx="206">
                  <c:v>8.675999999999998</c:v>
                </c:pt>
                <c:pt idx="207">
                  <c:v>8.672999999999998</c:v>
                </c:pt>
                <c:pt idx="208">
                  <c:v>8.648</c:v>
                </c:pt>
                <c:pt idx="209">
                  <c:v>8.635</c:v>
                </c:pt>
                <c:pt idx="210">
                  <c:v>8.647</c:v>
                </c:pt>
                <c:pt idx="211">
                  <c:v>8.626999999999998</c:v>
                </c:pt>
                <c:pt idx="212">
                  <c:v>8.601999999999998</c:v>
                </c:pt>
                <c:pt idx="213">
                  <c:v>8.610999999999998</c:v>
                </c:pt>
                <c:pt idx="214">
                  <c:v>8.617000000000001</c:v>
                </c:pt>
                <c:pt idx="215">
                  <c:v>8.637999999999998</c:v>
                </c:pt>
                <c:pt idx="216">
                  <c:v>8.612999999999997</c:v>
                </c:pt>
                <c:pt idx="217">
                  <c:v>8.627999999999996</c:v>
                </c:pt>
                <c:pt idx="218">
                  <c:v>8.645</c:v>
                </c:pt>
                <c:pt idx="219">
                  <c:v>8.658</c:v>
                </c:pt>
                <c:pt idx="220">
                  <c:v>8.686000000000001</c:v>
                </c:pt>
                <c:pt idx="221">
                  <c:v>8.743</c:v>
                </c:pt>
                <c:pt idx="222">
                  <c:v>8.757000000000001</c:v>
                </c:pt>
                <c:pt idx="223">
                  <c:v>8.765</c:v>
                </c:pt>
                <c:pt idx="224">
                  <c:v>8.787000000000001</c:v>
                </c:pt>
                <c:pt idx="225">
                  <c:v>8.779</c:v>
                </c:pt>
                <c:pt idx="226">
                  <c:v>8.827</c:v>
                </c:pt>
                <c:pt idx="227">
                  <c:v>8.841</c:v>
                </c:pt>
                <c:pt idx="228">
                  <c:v>8.892</c:v>
                </c:pt>
                <c:pt idx="229">
                  <c:v>8.911</c:v>
                </c:pt>
                <c:pt idx="230">
                  <c:v>8.936</c:v>
                </c:pt>
                <c:pt idx="231">
                  <c:v>8.937000000000001</c:v>
                </c:pt>
                <c:pt idx="232">
                  <c:v>8.957000000000002</c:v>
                </c:pt>
                <c:pt idx="233">
                  <c:v>8.941000000000002</c:v>
                </c:pt>
                <c:pt idx="234">
                  <c:v>8.976000000000002</c:v>
                </c:pt>
                <c:pt idx="235">
                  <c:v>9.044999999999998</c:v>
                </c:pt>
                <c:pt idx="236">
                  <c:v>9.065999999999998</c:v>
                </c:pt>
                <c:pt idx="237">
                  <c:v>9.087</c:v>
                </c:pt>
                <c:pt idx="238">
                  <c:v>9.119</c:v>
                </c:pt>
                <c:pt idx="239">
                  <c:v>9.156</c:v>
                </c:pt>
                <c:pt idx="240">
                  <c:v>9.152999999999998</c:v>
                </c:pt>
                <c:pt idx="241">
                  <c:v>9.176</c:v>
                </c:pt>
                <c:pt idx="242">
                  <c:v>9.249000000000001</c:v>
                </c:pt>
                <c:pt idx="243">
                  <c:v>9.314999999999997</c:v>
                </c:pt>
                <c:pt idx="244">
                  <c:v>9.342999999999998</c:v>
                </c:pt>
                <c:pt idx="245">
                  <c:v>9.377999999999998</c:v>
                </c:pt>
                <c:pt idx="246">
                  <c:v>9.427</c:v>
                </c:pt>
                <c:pt idx="247">
                  <c:v>9.48</c:v>
                </c:pt>
                <c:pt idx="248">
                  <c:v>9.471</c:v>
                </c:pt>
                <c:pt idx="249">
                  <c:v>9.493000000000002</c:v>
                </c:pt>
                <c:pt idx="250">
                  <c:v>9.543000000000001</c:v>
                </c:pt>
                <c:pt idx="251">
                  <c:v>9.554</c:v>
                </c:pt>
                <c:pt idx="252">
                  <c:v>9.548</c:v>
                </c:pt>
                <c:pt idx="253">
                  <c:v>9.556</c:v>
                </c:pt>
                <c:pt idx="254">
                  <c:v>9.578666666666666</c:v>
                </c:pt>
                <c:pt idx="255">
                  <c:v>9.564222222222221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2210272"/>
        <c:axId val="-630440224"/>
      </c:lineChart>
      <c:catAx>
        <c:axId val="-6122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440224"/>
        <c:crosses val="autoZero"/>
        <c:auto val="1"/>
        <c:lblAlgn val="ctr"/>
        <c:lblOffset val="100"/>
        <c:tickLblSkip val="15"/>
        <c:noMultiLvlLbl val="0"/>
      </c:catAx>
      <c:valAx>
        <c:axId val="-630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2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Residuals (1980 - 2015)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'1980+ Residual'!$A$2:$A$37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xVal>
          <c:yVal>
            <c:numRef>
              <c:f>'1980+ Residual'!$J$2:$J$37</c:f>
              <c:numCache>
                <c:formatCode>General</c:formatCode>
                <c:ptCount val="36"/>
                <c:pt idx="0">
                  <c:v>-0.137650853300658</c:v>
                </c:pt>
                <c:pt idx="1">
                  <c:v>0.935776284279491</c:v>
                </c:pt>
                <c:pt idx="2">
                  <c:v>0.212672647667064</c:v>
                </c:pt>
                <c:pt idx="3">
                  <c:v>1.286099785247213</c:v>
                </c:pt>
                <c:pt idx="4">
                  <c:v>0.562996148634679</c:v>
                </c:pt>
                <c:pt idx="5">
                  <c:v>-0.0103965901284916</c:v>
                </c:pt>
                <c:pt idx="6">
                  <c:v>-0.134656635343571</c:v>
                </c:pt>
                <c:pt idx="7">
                  <c:v>-0.558338476257378</c:v>
                </c:pt>
                <c:pt idx="8">
                  <c:v>-0.982020317171184</c:v>
                </c:pt>
                <c:pt idx="9">
                  <c:v>-0.80685856668743</c:v>
                </c:pt>
                <c:pt idx="10">
                  <c:v>-0.781407714053039</c:v>
                </c:pt>
                <c:pt idx="11">
                  <c:v>-0.157113270020874</c:v>
                </c:pt>
                <c:pt idx="12">
                  <c:v>-0.131662417386484</c:v>
                </c:pt>
                <c:pt idx="13">
                  <c:v>-0.55534425830029</c:v>
                </c:pt>
                <c:pt idx="14">
                  <c:v>-0.829315201364733</c:v>
                </c:pt>
                <c:pt idx="15">
                  <c:v>-0.953575246579706</c:v>
                </c:pt>
                <c:pt idx="16">
                  <c:v>-1.82638978104171</c:v>
                </c:pt>
                <c:pt idx="17">
                  <c:v>-1.202095337009758</c:v>
                </c:pt>
                <c:pt idx="18">
                  <c:v>0.320464494118588</c:v>
                </c:pt>
                <c:pt idx="19">
                  <c:v>0.645337142451706</c:v>
                </c:pt>
                <c:pt idx="20">
                  <c:v>-0.227477392010085</c:v>
                </c:pt>
                <c:pt idx="21">
                  <c:v>0.396817052021867</c:v>
                </c:pt>
                <c:pt idx="22">
                  <c:v>1.170822393903183</c:v>
                </c:pt>
                <c:pt idx="23">
                  <c:v>0.747140552989376</c:v>
                </c:pt>
                <c:pt idx="24">
                  <c:v>0.473169609924933</c:v>
                </c:pt>
                <c:pt idx="25">
                  <c:v>1.696307645354446</c:v>
                </c:pt>
                <c:pt idx="26">
                  <c:v>1.272625804440639</c:v>
                </c:pt>
                <c:pt idx="27">
                  <c:v>2.795185635568986</c:v>
                </c:pt>
                <c:pt idx="28">
                  <c:v>1.024105714010693</c:v>
                </c:pt>
                <c:pt idx="29">
                  <c:v>0.600423873097099</c:v>
                </c:pt>
                <c:pt idx="30">
                  <c:v>0.0270311343338228</c:v>
                </c:pt>
                <c:pt idx="31">
                  <c:v>0.0524819869682135</c:v>
                </c:pt>
                <c:pt idx="32">
                  <c:v>-0.371199853945593</c:v>
                </c:pt>
                <c:pt idx="33">
                  <c:v>-1.244014388407597</c:v>
                </c:pt>
                <c:pt idx="34">
                  <c:v>-1.517985331471934</c:v>
                </c:pt>
                <c:pt idx="35">
                  <c:v>-1.791956274536377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131728"/>
        <c:axId val="-609123360"/>
      </c:scatterChart>
      <c:valAx>
        <c:axId val="-6091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123360"/>
        <c:crosses val="autoZero"/>
        <c:crossBetween val="midCat"/>
      </c:valAx>
      <c:valAx>
        <c:axId val="-609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</a:t>
                </a:r>
                <a:r>
                  <a:rPr lang="en-US" baseline="0"/>
                  <a:t> Residuals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1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 Residuals (1980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'1980+ Residual'!$A$2:$A$37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xVal>
          <c:yVal>
            <c:numRef>
              <c:f>'1980+ Residual'!$E$2:$E$37</c:f>
              <c:numCache>
                <c:formatCode>General</c:formatCode>
                <c:ptCount val="36"/>
                <c:pt idx="0">
                  <c:v>0.180398513006424</c:v>
                </c:pt>
                <c:pt idx="1">
                  <c:v>0.669690142095962</c:v>
                </c:pt>
                <c:pt idx="2">
                  <c:v>-0.0865112967949912</c:v>
                </c:pt>
                <c:pt idx="3">
                  <c:v>1.428860113687772</c:v>
                </c:pt>
                <c:pt idx="4">
                  <c:v>0.711378666547573</c:v>
                </c:pt>
                <c:pt idx="5">
                  <c:v>0.742483726587298</c:v>
                </c:pt>
                <c:pt idx="6">
                  <c:v>0.296042221701802</c:v>
                </c:pt>
                <c:pt idx="7">
                  <c:v>-0.0148793120562144</c:v>
                </c:pt>
                <c:pt idx="8">
                  <c:v>-0.861427398365424</c:v>
                </c:pt>
                <c:pt idx="9">
                  <c:v>-0.572189059987806</c:v>
                </c:pt>
                <c:pt idx="10">
                  <c:v>-1.115430544249964</c:v>
                </c:pt>
                <c:pt idx="11">
                  <c:v>-0.148592350235269</c:v>
                </c:pt>
                <c:pt idx="12">
                  <c:v>0.0180326809318722</c:v>
                </c:pt>
                <c:pt idx="13">
                  <c:v>0.378257670852464</c:v>
                </c:pt>
                <c:pt idx="14">
                  <c:v>0.448082722642815</c:v>
                </c:pt>
                <c:pt idx="15">
                  <c:v>1.150334306361213</c:v>
                </c:pt>
                <c:pt idx="16">
                  <c:v>0.336052879844225</c:v>
                </c:pt>
                <c:pt idx="17">
                  <c:v>-0.723455161093845</c:v>
                </c:pt>
                <c:pt idx="18">
                  <c:v>-1.892669845325451</c:v>
                </c:pt>
                <c:pt idx="19">
                  <c:v>-1.84220478941038</c:v>
                </c:pt>
                <c:pt idx="20">
                  <c:v>-1.075419886107606</c:v>
                </c:pt>
                <c:pt idx="21">
                  <c:v>-0.766821551854579</c:v>
                </c:pt>
                <c:pt idx="22">
                  <c:v>-2.271609497925521</c:v>
                </c:pt>
                <c:pt idx="23">
                  <c:v>-1.427384611121302</c:v>
                </c:pt>
                <c:pt idx="24">
                  <c:v>-0.634786379984713</c:v>
                </c:pt>
                <c:pt idx="25">
                  <c:v>0.969641011524638</c:v>
                </c:pt>
                <c:pt idx="26">
                  <c:v>0.574826162306771</c:v>
                </c:pt>
                <c:pt idx="27">
                  <c:v>1.57134968333035</c:v>
                </c:pt>
                <c:pt idx="28">
                  <c:v>2.134209296746135</c:v>
                </c:pt>
                <c:pt idx="29">
                  <c:v>1.495458499498985</c:v>
                </c:pt>
                <c:pt idx="30">
                  <c:v>0.12489985816379</c:v>
                </c:pt>
                <c:pt idx="31">
                  <c:v>0.380580870357454</c:v>
                </c:pt>
                <c:pt idx="32">
                  <c:v>-0.104580626278604</c:v>
                </c:pt>
                <c:pt idx="33">
                  <c:v>-0.54456879920563</c:v>
                </c:pt>
                <c:pt idx="34">
                  <c:v>-0.120240711831111</c:v>
                </c:pt>
                <c:pt idx="35">
                  <c:v>0.592192795643881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070976"/>
        <c:axId val="-609062608"/>
      </c:scatterChart>
      <c:valAx>
        <c:axId val="-6090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062608"/>
        <c:crosses val="autoZero"/>
        <c:crossBetween val="midCat"/>
      </c:valAx>
      <c:valAx>
        <c:axId val="-6090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Standadrized Residuel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0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Residuals (1980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'1980+ Residual'!$A$2:$A$37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xVal>
          <c:yVal>
            <c:numRef>
              <c:f>'1980+ Residual'!$O$2:$O$37</c:f>
              <c:numCache>
                <c:formatCode>General</c:formatCode>
                <c:ptCount val="36"/>
                <c:pt idx="0">
                  <c:v>1.23195719110083</c:v>
                </c:pt>
                <c:pt idx="1">
                  <c:v>1.268607209849198</c:v>
                </c:pt>
                <c:pt idx="2">
                  <c:v>0.797314538054786</c:v>
                </c:pt>
                <c:pt idx="3">
                  <c:v>0.794892042146041</c:v>
                </c:pt>
                <c:pt idx="4">
                  <c:v>0.347042879145913</c:v>
                </c:pt>
                <c:pt idx="5">
                  <c:v>0.438394418414379</c:v>
                </c:pt>
                <c:pt idx="6">
                  <c:v>0.217165840425708</c:v>
                </c:pt>
                <c:pt idx="7">
                  <c:v>-0.0353207492887778</c:v>
                </c:pt>
                <c:pt idx="8">
                  <c:v>-0.295621841934639</c:v>
                </c:pt>
                <c:pt idx="9">
                  <c:v>-0.243342817323364</c:v>
                </c:pt>
                <c:pt idx="10">
                  <c:v>0.269991880242046</c:v>
                </c:pt>
                <c:pt idx="11">
                  <c:v>-0.326332838455081</c:v>
                </c:pt>
                <c:pt idx="12">
                  <c:v>-1.102391124575175</c:v>
                </c:pt>
                <c:pt idx="13">
                  <c:v>-1.565869293438133</c:v>
                </c:pt>
                <c:pt idx="14">
                  <c:v>-0.904059040175569</c:v>
                </c:pt>
                <c:pt idx="15">
                  <c:v>-1.267511571516278</c:v>
                </c:pt>
                <c:pt idx="16">
                  <c:v>-1.0776972953119</c:v>
                </c:pt>
                <c:pt idx="17">
                  <c:v>-1.073868188875529</c:v>
                </c:pt>
                <c:pt idx="18">
                  <c:v>-0.63242691827915</c:v>
                </c:pt>
                <c:pt idx="19">
                  <c:v>-0.486373858490742</c:v>
                </c:pt>
                <c:pt idx="20">
                  <c:v>-0.307499886390337</c:v>
                </c:pt>
                <c:pt idx="21">
                  <c:v>0.779419326341845</c:v>
                </c:pt>
                <c:pt idx="22">
                  <c:v>1.614711544682105</c:v>
                </c:pt>
                <c:pt idx="23">
                  <c:v>1.159047878750524</c:v>
                </c:pt>
                <c:pt idx="24">
                  <c:v>0.101667487099107</c:v>
                </c:pt>
                <c:pt idx="25">
                  <c:v>-1.59754407865356</c:v>
                </c:pt>
                <c:pt idx="26">
                  <c:v>-2.144376945451712</c:v>
                </c:pt>
                <c:pt idx="27">
                  <c:v>-1.287204118903429</c:v>
                </c:pt>
                <c:pt idx="28">
                  <c:v>-0.247692890621848</c:v>
                </c:pt>
                <c:pt idx="29">
                  <c:v>0.86475369835299</c:v>
                </c:pt>
                <c:pt idx="30">
                  <c:v>1.776628045421294</c:v>
                </c:pt>
                <c:pt idx="31">
                  <c:v>-0.174210514723373</c:v>
                </c:pt>
                <c:pt idx="32">
                  <c:v>0.135947106625018</c:v>
                </c:pt>
                <c:pt idx="33">
                  <c:v>0.008492563813403</c:v>
                </c:pt>
                <c:pt idx="34">
                  <c:v>1.497771849703841</c:v>
                </c:pt>
                <c:pt idx="35">
                  <c:v>1.465538472241902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011984"/>
        <c:axId val="-609003616"/>
      </c:scatterChart>
      <c:valAx>
        <c:axId val="-6090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003616"/>
        <c:crosses val="autoZero"/>
        <c:crossBetween val="midCat"/>
      </c:valAx>
      <c:valAx>
        <c:axId val="-6090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</a:t>
                </a:r>
                <a:r>
                  <a:rPr lang="en-US" baseline="0"/>
                  <a:t> Residual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0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Residuals (1990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'1990+ Residual'!$A$2:$A$27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xVal>
          <c:yVal>
            <c:numRef>
              <c:f>'1990+ Residual'!$J$2:$J$27</c:f>
              <c:numCache>
                <c:formatCode>General</c:formatCode>
                <c:ptCount val="26"/>
                <c:pt idx="0">
                  <c:v>-0.550273485098735</c:v>
                </c:pt>
                <c:pt idx="1">
                  <c:v>0.0110054697019493</c:v>
                </c:pt>
                <c:pt idx="2">
                  <c:v>0.0220109394038985</c:v>
                </c:pt>
                <c:pt idx="3">
                  <c:v>-0.379688704718032</c:v>
                </c:pt>
                <c:pt idx="4">
                  <c:v>-0.643819977565499</c:v>
                </c:pt>
                <c:pt idx="5">
                  <c:v>-0.770382879138209</c:v>
                </c:pt>
                <c:pt idx="6">
                  <c:v>-1.58478763708441</c:v>
                </c:pt>
                <c:pt idx="7">
                  <c:v>-1.023508682283726</c:v>
                </c:pt>
                <c:pt idx="8">
                  <c:v>0.363180500165304</c:v>
                </c:pt>
                <c:pt idx="9">
                  <c:v>0.649322712416571</c:v>
                </c:pt>
                <c:pt idx="10">
                  <c:v>-0.16508204552963</c:v>
                </c:pt>
                <c:pt idx="11">
                  <c:v>0.396196909271054</c:v>
                </c:pt>
                <c:pt idx="12">
                  <c:v>1.095044235346592</c:v>
                </c:pt>
                <c:pt idx="13">
                  <c:v>0.693344591224466</c:v>
                </c:pt>
                <c:pt idx="14">
                  <c:v>0.429213318376999</c:v>
                </c:pt>
                <c:pt idx="15">
                  <c:v>1.540765758276418</c:v>
                </c:pt>
                <c:pt idx="16">
                  <c:v>1.139066114154292</c:v>
                </c:pt>
                <c:pt idx="17">
                  <c:v>2.525755296603322</c:v>
                </c:pt>
                <c:pt idx="18">
                  <c:v>0.885940311009067</c:v>
                </c:pt>
                <c:pt idx="19">
                  <c:v>0.484240666886941</c:v>
                </c:pt>
                <c:pt idx="20">
                  <c:v>-0.0550273485099419</c:v>
                </c:pt>
                <c:pt idx="21">
                  <c:v>-0.0440218788079926</c:v>
                </c:pt>
                <c:pt idx="22">
                  <c:v>-0.445721522929923</c:v>
                </c:pt>
                <c:pt idx="23">
                  <c:v>-1.260126280876125</c:v>
                </c:pt>
                <c:pt idx="24">
                  <c:v>-1.524257553723494</c:v>
                </c:pt>
                <c:pt idx="25">
                  <c:v>-1.788388826570961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926480"/>
        <c:axId val="-608918592"/>
      </c:scatterChart>
      <c:valAx>
        <c:axId val="-6089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918592"/>
        <c:crosses val="autoZero"/>
        <c:crossBetween val="midCat"/>
      </c:valAx>
      <c:valAx>
        <c:axId val="-608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9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</a:t>
            </a:r>
            <a:r>
              <a:rPr lang="en-US" baseline="0"/>
              <a:t> R</a:t>
            </a:r>
            <a:r>
              <a:rPr lang="en-US"/>
              <a:t>esiduals (1990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'1990+ Residual'!$A$2:$A$27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xVal>
          <c:yVal>
            <c:numRef>
              <c:f>'1990+ Residual'!$E$2:$E$27</c:f>
              <c:numCache>
                <c:formatCode>General</c:formatCode>
                <c:ptCount val="26"/>
                <c:pt idx="0">
                  <c:v>-0.5119746379624</c:v>
                </c:pt>
                <c:pt idx="1">
                  <c:v>0.369020607539657</c:v>
                </c:pt>
                <c:pt idx="2">
                  <c:v>0.490695560817875</c:v>
                </c:pt>
                <c:pt idx="3">
                  <c:v>0.796077036408215</c:v>
                </c:pt>
                <c:pt idx="4">
                  <c:v>0.82589872853019</c:v>
                </c:pt>
                <c:pt idx="5">
                  <c:v>1.455828393538868</c:v>
                </c:pt>
                <c:pt idx="6">
                  <c:v>0.646723633768343</c:v>
                </c:pt>
                <c:pt idx="7">
                  <c:v>-0.395076054264337</c:v>
                </c:pt>
                <c:pt idx="8">
                  <c:v>-1.540976104940663</c:v>
                </c:pt>
                <c:pt idx="9">
                  <c:v>-1.529525065049852</c:v>
                </c:pt>
                <c:pt idx="10">
                  <c:v>-0.8383598926038</c:v>
                </c:pt>
                <c:pt idx="11">
                  <c:v>-0.58196682296331</c:v>
                </c:pt>
                <c:pt idx="12">
                  <c:v>-2.046291512314151</c:v>
                </c:pt>
                <c:pt idx="13">
                  <c:v>-1.281643730943202</c:v>
                </c:pt>
                <c:pt idx="14">
                  <c:v>-0.565984355522163</c:v>
                </c:pt>
                <c:pt idx="15">
                  <c:v>0.92001770346151</c:v>
                </c:pt>
                <c:pt idx="16">
                  <c:v>0.50894374203416</c:v>
                </c:pt>
                <c:pt idx="17">
                  <c:v>1.418107320957449</c:v>
                </c:pt>
                <c:pt idx="18">
                  <c:v>1.91576828990125</c:v>
                </c:pt>
                <c:pt idx="19">
                  <c:v>1.273224110360473</c:v>
                </c:pt>
                <c:pt idx="20">
                  <c:v>-0.0637307235204644</c:v>
                </c:pt>
                <c:pt idx="21">
                  <c:v>0.142449230021264</c:v>
                </c:pt>
                <c:pt idx="22">
                  <c:v>-0.354354441818446</c:v>
                </c:pt>
                <c:pt idx="23">
                  <c:v>-0.808293258452007</c:v>
                </c:pt>
                <c:pt idx="24">
                  <c:v>-0.442084512140495</c:v>
                </c:pt>
                <c:pt idx="25">
                  <c:v>0.197506755152809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65840"/>
        <c:axId val="-608857952"/>
      </c:scatterChart>
      <c:valAx>
        <c:axId val="-6088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57952"/>
        <c:crosses val="autoZero"/>
        <c:crossBetween val="midCat"/>
      </c:valAx>
      <c:valAx>
        <c:axId val="-608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Residuals (1990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'1990+ Residual'!$A$2:$A$27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xVal>
          <c:yVal>
            <c:numRef>
              <c:f>'1990+ Residual'!$O$2:$O$27</c:f>
              <c:numCache>
                <c:formatCode>General</c:formatCode>
                <c:ptCount val="26"/>
                <c:pt idx="0">
                  <c:v>1.325562992166778</c:v>
                </c:pt>
                <c:pt idx="1">
                  <c:v>0.634738934628122</c:v>
                </c:pt>
                <c:pt idx="2">
                  <c:v>-0.243499056897176</c:v>
                </c:pt>
                <c:pt idx="3">
                  <c:v>-0.795799771923972</c:v>
                </c:pt>
                <c:pt idx="4">
                  <c:v>-0.17472629155597</c:v>
                </c:pt>
                <c:pt idx="5">
                  <c:v>-0.622727078103256</c:v>
                </c:pt>
                <c:pt idx="6">
                  <c:v>-0.493818885248099</c:v>
                </c:pt>
                <c:pt idx="7">
                  <c:v>-0.558843371909447</c:v>
                </c:pt>
                <c:pt idx="8">
                  <c:v>-0.167555671473088</c:v>
                </c:pt>
                <c:pt idx="9">
                  <c:v>-0.0842786973276205</c:v>
                </c:pt>
                <c:pt idx="10">
                  <c:v>0.0332216908501952</c:v>
                </c:pt>
                <c:pt idx="11">
                  <c:v>1.097569867256017</c:v>
                </c:pt>
                <c:pt idx="12">
                  <c:v>1.899538536080718</c:v>
                </c:pt>
                <c:pt idx="13">
                  <c:v>1.355386252966493</c:v>
                </c:pt>
                <c:pt idx="14">
                  <c:v>0.183804712592333</c:v>
                </c:pt>
                <c:pt idx="15">
                  <c:v>-1.657034702192014</c:v>
                </c:pt>
                <c:pt idx="16">
                  <c:v>-2.296252024284975</c:v>
                </c:pt>
                <c:pt idx="17">
                  <c:v>-1.47146774610551</c:v>
                </c:pt>
                <c:pt idx="18">
                  <c:v>-0.456553389968411</c:v>
                </c:pt>
                <c:pt idx="19">
                  <c:v>0.634412997351613</c:v>
                </c:pt>
                <c:pt idx="20">
                  <c:v>1.516236298918352</c:v>
                </c:pt>
                <c:pt idx="21">
                  <c:v>-0.586982623447116</c:v>
                </c:pt>
                <c:pt idx="22">
                  <c:v>-0.33258857914015</c:v>
                </c:pt>
                <c:pt idx="23">
                  <c:v>-0.534506721931054</c:v>
                </c:pt>
                <c:pt idx="24">
                  <c:v>0.949395159834619</c:v>
                </c:pt>
                <c:pt idx="25">
                  <c:v>0.846767168865857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06736"/>
        <c:axId val="-608798848"/>
      </c:scatterChart>
      <c:valAx>
        <c:axId val="-60880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798848"/>
        <c:crosses val="autoZero"/>
        <c:crossBetween val="midCat"/>
      </c:valAx>
      <c:valAx>
        <c:axId val="-6087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Residuals (1995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'1995+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'1995+ Residual'!$A$2:$A$22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'1995+ Residual'!$J$2:$J$22</c:f>
              <c:numCache>
                <c:formatCode>General</c:formatCode>
                <c:ptCount val="21"/>
                <c:pt idx="0">
                  <c:v>-0.994341225620648</c:v>
                </c:pt>
                <c:pt idx="1">
                  <c:v>-1.724229997618976</c:v>
                </c:pt>
                <c:pt idx="2">
                  <c:v>-1.18474699222899</c:v>
                </c:pt>
                <c:pt idx="3">
                  <c:v>0.116359079594002</c:v>
                </c:pt>
                <c:pt idx="4">
                  <c:v>0.401967729506289</c:v>
                </c:pt>
                <c:pt idx="5">
                  <c:v>-0.327921042491858</c:v>
                </c:pt>
                <c:pt idx="6">
                  <c:v>0.211561962898127</c:v>
                </c:pt>
                <c:pt idx="7">
                  <c:v>0.877982146026917</c:v>
                </c:pt>
                <c:pt idx="8">
                  <c:v>0.528904907245093</c:v>
                </c:pt>
                <c:pt idx="9">
                  <c:v>0.306764846202253</c:v>
                </c:pt>
                <c:pt idx="10">
                  <c:v>1.353996562547546</c:v>
                </c:pt>
                <c:pt idx="11">
                  <c:v>1.004919323765722</c:v>
                </c:pt>
                <c:pt idx="12">
                  <c:v>2.306025395588714</c:v>
                </c:pt>
                <c:pt idx="13">
                  <c:v>0.814513557157651</c:v>
                </c:pt>
                <c:pt idx="14">
                  <c:v>0.465436318375826</c:v>
                </c:pt>
                <c:pt idx="15">
                  <c:v>-0.0105780981448928</c:v>
                </c:pt>
                <c:pt idx="16">
                  <c:v>0.0211561962897857</c:v>
                </c:pt>
                <c:pt idx="17">
                  <c:v>-0.327921042491858</c:v>
                </c:pt>
                <c:pt idx="18">
                  <c:v>-1.057809814490186</c:v>
                </c:pt>
                <c:pt idx="19">
                  <c:v>-1.279949875533116</c:v>
                </c:pt>
                <c:pt idx="20">
                  <c:v>-1.502089936576136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720352"/>
        <c:axId val="-608712464"/>
      </c:scatterChart>
      <c:valAx>
        <c:axId val="-6087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712464"/>
        <c:crosses val="autoZero"/>
        <c:crossBetween val="midCat"/>
      </c:valAx>
      <c:valAx>
        <c:axId val="-608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7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 Residuals (1995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'1995+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'1995+ Residual'!$A$2:$A$22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'1995+ Residual'!$E$2:$E$22</c:f>
              <c:numCache>
                <c:formatCode>General</c:formatCode>
                <c:ptCount val="21"/>
                <c:pt idx="0">
                  <c:v>1.751099833274501</c:v>
                </c:pt>
                <c:pt idx="1">
                  <c:v>0.95382641841369</c:v>
                </c:pt>
                <c:pt idx="2">
                  <c:v>-0.0647662291500913</c:v>
                </c:pt>
                <c:pt idx="3">
                  <c:v>-1.182370112396828</c:v>
                </c:pt>
                <c:pt idx="4">
                  <c:v>-1.199202022462903</c:v>
                </c:pt>
                <c:pt idx="5">
                  <c:v>-0.569548805422932</c:v>
                </c:pt>
                <c:pt idx="6">
                  <c:v>-0.353413102117477</c:v>
                </c:pt>
                <c:pt idx="7">
                  <c:v>-1.773874882747214</c:v>
                </c:pt>
                <c:pt idx="8">
                  <c:v>-1.074331381695773</c:v>
                </c:pt>
                <c:pt idx="9">
                  <c:v>-0.421381403318626</c:v>
                </c:pt>
                <c:pt idx="10">
                  <c:v>0.964251719112066</c:v>
                </c:pt>
                <c:pt idx="11">
                  <c:v>0.545550675979978</c:v>
                </c:pt>
                <c:pt idx="12">
                  <c:v>1.382545068920741</c:v>
                </c:pt>
                <c:pt idx="13">
                  <c:v>1.828153871397153</c:v>
                </c:pt>
                <c:pt idx="14">
                  <c:v>1.18929843362899</c:v>
                </c:pt>
                <c:pt idx="15">
                  <c:v>-0.110020188047513</c:v>
                </c:pt>
                <c:pt idx="16">
                  <c:v>0.0583571545167519</c:v>
                </c:pt>
                <c:pt idx="17">
                  <c:v>-0.441882553295309</c:v>
                </c:pt>
                <c:pt idx="18">
                  <c:v>-0.901352928767383</c:v>
                </c:pt>
                <c:pt idx="19">
                  <c:v>-0.580770078800354</c:v>
                </c:pt>
                <c:pt idx="20">
                  <c:v>-0.00016948702025125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660064"/>
        <c:axId val="-608652176"/>
      </c:scatterChart>
      <c:valAx>
        <c:axId val="-608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652176"/>
        <c:crosses val="autoZero"/>
        <c:crossBetween val="midCat"/>
      </c:valAx>
      <c:valAx>
        <c:axId val="-6086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>
            <c:manualLayout>
              <c:xMode val="edge"/>
              <c:yMode val="edge"/>
              <c:x val="0.0238095238095238"/>
              <c:y val="0.421646686056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6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Residuals (1995 -</a:t>
            </a:r>
            <a:r>
              <a:rPr lang="en-US" baseline="0"/>
              <a:t> 2015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'1995+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'1995+ Residual'!$A$2:$A$22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'1995+ Residual'!$O$2:$O$22</c:f>
              <c:numCache>
                <c:formatCode>General</c:formatCode>
                <c:ptCount val="21"/>
                <c:pt idx="0">
                  <c:v>-0.388079548360534</c:v>
                </c:pt>
                <c:pt idx="1">
                  <c:v>-0.281959192967023</c:v>
                </c:pt>
                <c:pt idx="2">
                  <c:v>-0.361822965582767</c:v>
                </c:pt>
                <c:pt idx="3">
                  <c:v>-0.00407702523600975</c:v>
                </c:pt>
                <c:pt idx="4">
                  <c:v>0.0582823588611193</c:v>
                </c:pt>
                <c:pt idx="5">
                  <c:v>0.153462471430593</c:v>
                </c:pt>
                <c:pt idx="6">
                  <c:v>1.156682738397182</c:v>
                </c:pt>
                <c:pt idx="7">
                  <c:v>1.908277420410214</c:v>
                </c:pt>
                <c:pt idx="8">
                  <c:v>1.368923449183894</c:v>
                </c:pt>
                <c:pt idx="9">
                  <c:v>0.227856122634202</c:v>
                </c:pt>
                <c:pt idx="10">
                  <c:v>-1.555038782927179</c:v>
                </c:pt>
                <c:pt idx="11">
                  <c:v>-2.185561444354017</c:v>
                </c:pt>
                <c:pt idx="12">
                  <c:v>-1.412086276692833</c:v>
                </c:pt>
                <c:pt idx="13">
                  <c:v>-0.456273728630613</c:v>
                </c:pt>
                <c:pt idx="14">
                  <c:v>0.572473771592115</c:v>
                </c:pt>
                <c:pt idx="15">
                  <c:v>1.400650153373796</c:v>
                </c:pt>
                <c:pt idx="16">
                  <c:v>-0.633870337141142</c:v>
                </c:pt>
                <c:pt idx="17">
                  <c:v>-0.407407310683143</c:v>
                </c:pt>
                <c:pt idx="18">
                  <c:v>-0.618553997187412</c:v>
                </c:pt>
                <c:pt idx="19">
                  <c:v>0.787024089197498</c:v>
                </c:pt>
                <c:pt idx="20">
                  <c:v>0.671098034680191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601392"/>
        <c:axId val="-608593504"/>
      </c:scatterChart>
      <c:valAx>
        <c:axId val="-60860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593504"/>
        <c:crosses val="autoZero"/>
        <c:crossBetween val="midCat"/>
      </c:valAx>
      <c:valAx>
        <c:axId val="-6085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6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vs Global Average</a:t>
            </a:r>
            <a:r>
              <a:rPr lang="en-US" baseline="0"/>
              <a:t> Temperature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raw_data!$J$1</c:f>
              <c:strCache>
                <c:ptCount val="1"/>
                <c:pt idx="0">
                  <c:v>Toronto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165922558649241"/>
                  <c:y val="0.087752021468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raw_data!$J$102:$J$267</c:f>
              <c:numCache>
                <c:formatCode>0.00</c:formatCode>
                <c:ptCount val="166"/>
                <c:pt idx="0">
                  <c:v>5.539</c:v>
                </c:pt>
                <c:pt idx="1">
                  <c:v>5.551</c:v>
                </c:pt>
                <c:pt idx="2">
                  <c:v>5.503</c:v>
                </c:pt>
                <c:pt idx="3">
                  <c:v>5.592000000000001</c:v>
                </c:pt>
                <c:pt idx="4">
                  <c:v>5.602</c:v>
                </c:pt>
                <c:pt idx="5">
                  <c:v>5.537000000000001</c:v>
                </c:pt>
                <c:pt idx="6">
                  <c:v>5.316000000000001</c:v>
                </c:pt>
                <c:pt idx="7">
                  <c:v>5.268999999999999</c:v>
                </c:pt>
                <c:pt idx="8">
                  <c:v>5.294</c:v>
                </c:pt>
                <c:pt idx="9">
                  <c:v>5.33</c:v>
                </c:pt>
                <c:pt idx="10">
                  <c:v>5.343</c:v>
                </c:pt>
                <c:pt idx="11">
                  <c:v>5.343</c:v>
                </c:pt>
                <c:pt idx="12">
                  <c:v>5.337000000000001</c:v>
                </c:pt>
                <c:pt idx="13">
                  <c:v>5.303</c:v>
                </c:pt>
                <c:pt idx="14">
                  <c:v>5.26</c:v>
                </c:pt>
                <c:pt idx="15">
                  <c:v>5.313999999999999</c:v>
                </c:pt>
                <c:pt idx="16">
                  <c:v>5.375999999999999</c:v>
                </c:pt>
                <c:pt idx="17">
                  <c:v>5.423</c:v>
                </c:pt>
                <c:pt idx="18">
                  <c:v>5.289</c:v>
                </c:pt>
                <c:pt idx="19">
                  <c:v>5.209000000000001</c:v>
                </c:pt>
                <c:pt idx="20">
                  <c:v>5.273</c:v>
                </c:pt>
                <c:pt idx="21">
                  <c:v>5.254</c:v>
                </c:pt>
                <c:pt idx="22">
                  <c:v>5.215999999999999</c:v>
                </c:pt>
                <c:pt idx="23">
                  <c:v>5.144</c:v>
                </c:pt>
                <c:pt idx="24">
                  <c:v>5.144</c:v>
                </c:pt>
                <c:pt idx="25">
                  <c:v>4.920999999999999</c:v>
                </c:pt>
                <c:pt idx="26">
                  <c:v>4.974</c:v>
                </c:pt>
                <c:pt idx="27">
                  <c:v>5.111</c:v>
                </c:pt>
                <c:pt idx="28">
                  <c:v>5.366999999999999</c:v>
                </c:pt>
                <c:pt idx="29">
                  <c:v>5.429</c:v>
                </c:pt>
                <c:pt idx="30">
                  <c:v>5.426</c:v>
                </c:pt>
                <c:pt idx="31">
                  <c:v>5.531</c:v>
                </c:pt>
                <c:pt idx="32">
                  <c:v>5.645</c:v>
                </c:pt>
                <c:pt idx="33">
                  <c:v>5.587</c:v>
                </c:pt>
                <c:pt idx="34">
                  <c:v>5.569000000000001</c:v>
                </c:pt>
                <c:pt idx="35">
                  <c:v>5.604999999999999</c:v>
                </c:pt>
                <c:pt idx="36">
                  <c:v>5.581</c:v>
                </c:pt>
                <c:pt idx="37">
                  <c:v>5.462999999999999</c:v>
                </c:pt>
                <c:pt idx="38">
                  <c:v>5.186999999999999</c:v>
                </c:pt>
                <c:pt idx="39">
                  <c:v>5.247</c:v>
                </c:pt>
                <c:pt idx="40">
                  <c:v>5.199</c:v>
                </c:pt>
                <c:pt idx="41">
                  <c:v>5.196</c:v>
                </c:pt>
                <c:pt idx="42">
                  <c:v>5.139</c:v>
                </c:pt>
                <c:pt idx="43">
                  <c:v>5.215999999999999</c:v>
                </c:pt>
                <c:pt idx="44">
                  <c:v>5.351</c:v>
                </c:pt>
                <c:pt idx="45">
                  <c:v>5.48</c:v>
                </c:pt>
                <c:pt idx="46">
                  <c:v>5.537999999999999</c:v>
                </c:pt>
                <c:pt idx="47">
                  <c:v>5.597</c:v>
                </c:pt>
                <c:pt idx="48">
                  <c:v>5.817</c:v>
                </c:pt>
                <c:pt idx="49">
                  <c:v>5.790999999999999</c:v>
                </c:pt>
                <c:pt idx="50">
                  <c:v>5.867</c:v>
                </c:pt>
                <c:pt idx="51">
                  <c:v>5.809</c:v>
                </c:pt>
                <c:pt idx="52">
                  <c:v>5.849</c:v>
                </c:pt>
                <c:pt idx="53">
                  <c:v>5.944999999999999</c:v>
                </c:pt>
                <c:pt idx="54">
                  <c:v>5.666</c:v>
                </c:pt>
                <c:pt idx="55">
                  <c:v>5.675</c:v>
                </c:pt>
                <c:pt idx="56">
                  <c:v>5.718999999999999</c:v>
                </c:pt>
                <c:pt idx="57">
                  <c:v>5.612999999999999</c:v>
                </c:pt>
                <c:pt idx="58">
                  <c:v>5.576</c:v>
                </c:pt>
                <c:pt idx="59">
                  <c:v>5.589</c:v>
                </c:pt>
                <c:pt idx="60">
                  <c:v>5.519</c:v>
                </c:pt>
                <c:pt idx="61">
                  <c:v>5.592</c:v>
                </c:pt>
                <c:pt idx="62">
                  <c:v>5.494</c:v>
                </c:pt>
                <c:pt idx="63">
                  <c:v>5.582999999999999</c:v>
                </c:pt>
                <c:pt idx="64">
                  <c:v>5.757</c:v>
                </c:pt>
                <c:pt idx="65">
                  <c:v>5.836</c:v>
                </c:pt>
                <c:pt idx="66">
                  <c:v>5.806</c:v>
                </c:pt>
                <c:pt idx="67">
                  <c:v>5.714</c:v>
                </c:pt>
                <c:pt idx="68">
                  <c:v>5.649</c:v>
                </c:pt>
                <c:pt idx="69">
                  <c:v>5.720000000000001</c:v>
                </c:pt>
                <c:pt idx="70">
                  <c:v>5.667</c:v>
                </c:pt>
                <c:pt idx="71">
                  <c:v>5.799</c:v>
                </c:pt>
                <c:pt idx="72">
                  <c:v>5.967</c:v>
                </c:pt>
                <c:pt idx="73">
                  <c:v>5.848000000000001</c:v>
                </c:pt>
                <c:pt idx="74">
                  <c:v>5.775</c:v>
                </c:pt>
                <c:pt idx="75">
                  <c:v>5.738</c:v>
                </c:pt>
                <c:pt idx="76">
                  <c:v>5.583</c:v>
                </c:pt>
                <c:pt idx="77">
                  <c:v>5.802</c:v>
                </c:pt>
                <c:pt idx="78">
                  <c:v>5.831000000000001</c:v>
                </c:pt>
                <c:pt idx="79">
                  <c:v>5.724</c:v>
                </c:pt>
                <c:pt idx="80">
                  <c:v>5.843999999999999</c:v>
                </c:pt>
                <c:pt idx="81">
                  <c:v>5.825</c:v>
                </c:pt>
                <c:pt idx="82">
                  <c:v>5.837</c:v>
                </c:pt>
                <c:pt idx="83">
                  <c:v>5.953999999999999</c:v>
                </c:pt>
                <c:pt idx="84">
                  <c:v>6.011999999999999</c:v>
                </c:pt>
                <c:pt idx="85">
                  <c:v>6.008999999999999</c:v>
                </c:pt>
                <c:pt idx="86">
                  <c:v>6.129999999999999</c:v>
                </c:pt>
                <c:pt idx="87">
                  <c:v>6.151999999999999</c:v>
                </c:pt>
                <c:pt idx="88">
                  <c:v>6.257</c:v>
                </c:pt>
                <c:pt idx="89">
                  <c:v>6.324</c:v>
                </c:pt>
                <c:pt idx="90">
                  <c:v>6.186</c:v>
                </c:pt>
                <c:pt idx="91">
                  <c:v>6.098</c:v>
                </c:pt>
                <c:pt idx="92">
                  <c:v>6.062</c:v>
                </c:pt>
                <c:pt idx="93">
                  <c:v>5.915</c:v>
                </c:pt>
                <c:pt idx="94">
                  <c:v>6.02</c:v>
                </c:pt>
                <c:pt idx="95">
                  <c:v>6.049999999999999</c:v>
                </c:pt>
                <c:pt idx="96">
                  <c:v>6.185</c:v>
                </c:pt>
                <c:pt idx="97">
                  <c:v>6.170999999999999</c:v>
                </c:pt>
                <c:pt idx="98">
                  <c:v>6.118</c:v>
                </c:pt>
                <c:pt idx="99">
                  <c:v>6.235</c:v>
                </c:pt>
                <c:pt idx="100">
                  <c:v>6.293</c:v>
                </c:pt>
                <c:pt idx="101">
                  <c:v>6.250999999999999</c:v>
                </c:pt>
                <c:pt idx="102">
                  <c:v>6.326</c:v>
                </c:pt>
                <c:pt idx="103">
                  <c:v>6.558</c:v>
                </c:pt>
                <c:pt idx="104">
                  <c:v>6.532999999999999</c:v>
                </c:pt>
                <c:pt idx="105">
                  <c:v>6.639999999999999</c:v>
                </c:pt>
                <c:pt idx="106">
                  <c:v>6.525</c:v>
                </c:pt>
                <c:pt idx="107">
                  <c:v>6.548999999999999</c:v>
                </c:pt>
                <c:pt idx="108">
                  <c:v>6.473</c:v>
                </c:pt>
                <c:pt idx="109">
                  <c:v>6.382</c:v>
                </c:pt>
                <c:pt idx="110">
                  <c:v>6.407999999999999</c:v>
                </c:pt>
                <c:pt idx="111">
                  <c:v>6.427999999999999</c:v>
                </c:pt>
                <c:pt idx="112">
                  <c:v>6.316</c:v>
                </c:pt>
                <c:pt idx="113">
                  <c:v>6.114000000000001</c:v>
                </c:pt>
                <c:pt idx="114">
                  <c:v>6.140000000000001</c:v>
                </c:pt>
                <c:pt idx="115">
                  <c:v>6.002</c:v>
                </c:pt>
                <c:pt idx="116">
                  <c:v>6.029999999999999</c:v>
                </c:pt>
                <c:pt idx="117">
                  <c:v>5.954000000000001</c:v>
                </c:pt>
                <c:pt idx="118">
                  <c:v>6.003</c:v>
                </c:pt>
                <c:pt idx="119">
                  <c:v>5.965999999999999</c:v>
                </c:pt>
                <c:pt idx="120">
                  <c:v>5.974000000000001</c:v>
                </c:pt>
                <c:pt idx="121">
                  <c:v>5.965</c:v>
                </c:pt>
                <c:pt idx="122">
                  <c:v>5.898</c:v>
                </c:pt>
                <c:pt idx="123">
                  <c:v>6.072</c:v>
                </c:pt>
                <c:pt idx="124">
                  <c:v>6.023</c:v>
                </c:pt>
                <c:pt idx="125">
                  <c:v>6.138999999999999</c:v>
                </c:pt>
                <c:pt idx="126">
                  <c:v>6.083</c:v>
                </c:pt>
                <c:pt idx="127">
                  <c:v>6.135999999999999</c:v>
                </c:pt>
                <c:pt idx="128">
                  <c:v>6.049</c:v>
                </c:pt>
                <c:pt idx="129">
                  <c:v>6.036</c:v>
                </c:pt>
                <c:pt idx="130">
                  <c:v>5.986</c:v>
                </c:pt>
                <c:pt idx="131">
                  <c:v>5.964999999999999</c:v>
                </c:pt>
                <c:pt idx="132">
                  <c:v>6.046999999999999</c:v>
                </c:pt>
                <c:pt idx="133">
                  <c:v>6.002000000000001</c:v>
                </c:pt>
                <c:pt idx="134">
                  <c:v>6.043</c:v>
                </c:pt>
                <c:pt idx="135">
                  <c:v>5.981</c:v>
                </c:pt>
                <c:pt idx="136">
                  <c:v>6.090000000000001</c:v>
                </c:pt>
                <c:pt idx="137">
                  <c:v>6.217000000000001</c:v>
                </c:pt>
                <c:pt idx="138">
                  <c:v>6.349000000000001</c:v>
                </c:pt>
                <c:pt idx="139">
                  <c:v>6.329000000000001</c:v>
                </c:pt>
                <c:pt idx="140">
                  <c:v>6.522</c:v>
                </c:pt>
                <c:pt idx="141">
                  <c:v>6.660999999999999</c:v>
                </c:pt>
                <c:pt idx="142">
                  <c:v>6.636</c:v>
                </c:pt>
                <c:pt idx="143">
                  <c:v>6.545</c:v>
                </c:pt>
                <c:pt idx="144">
                  <c:v>6.497999999999999</c:v>
                </c:pt>
                <c:pt idx="145">
                  <c:v>6.522999999999999</c:v>
                </c:pt>
                <c:pt idx="146">
                  <c:v>6.448</c:v>
                </c:pt>
                <c:pt idx="147">
                  <c:v>6.302000000000001</c:v>
                </c:pt>
                <c:pt idx="148">
                  <c:v>6.5</c:v>
                </c:pt>
                <c:pt idx="149">
                  <c:v>6.705000000000001</c:v>
                </c:pt>
                <c:pt idx="150">
                  <c:v>6.631</c:v>
                </c:pt>
                <c:pt idx="151">
                  <c:v>6.651999999999999</c:v>
                </c:pt>
                <c:pt idx="152">
                  <c:v>6.821</c:v>
                </c:pt>
                <c:pt idx="153">
                  <c:v>6.836</c:v>
                </c:pt>
                <c:pt idx="154">
                  <c:v>6.881</c:v>
                </c:pt>
                <c:pt idx="155">
                  <c:v>6.964999999999999</c:v>
                </c:pt>
                <c:pt idx="156">
                  <c:v>7.169</c:v>
                </c:pt>
                <c:pt idx="157">
                  <c:v>7.275999999999999</c:v>
                </c:pt>
                <c:pt idx="158">
                  <c:v>7.08</c:v>
                </c:pt>
                <c:pt idx="159">
                  <c:v>6.933</c:v>
                </c:pt>
                <c:pt idx="160">
                  <c:v>7.042999999999999</c:v>
                </c:pt>
                <c:pt idx="161">
                  <c:v>6.997</c:v>
                </c:pt>
                <c:pt idx="162">
                  <c:v>7.114999999999999</c:v>
                </c:pt>
                <c:pt idx="163">
                  <c:v>7.359</c:v>
                </c:pt>
                <c:pt idx="164">
                  <c:v>7.4884</c:v>
                </c:pt>
                <c:pt idx="165">
                  <c:v>7.564079999999999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672549951874572"/>
                  <c:y val="-0.0893280604498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raw_data!$N$102:$N$267</c:f>
              <c:numCache>
                <c:formatCode>0.00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8.688000000000001</c:v>
                </c:pt>
                <c:pt idx="101">
                  <c:v>8.674000000000001</c:v>
                </c:pt>
                <c:pt idx="102">
                  <c:v>8.665</c:v>
                </c:pt>
                <c:pt idx="103">
                  <c:v>8.676</c:v>
                </c:pt>
                <c:pt idx="104">
                  <c:v>8.647000000000002</c:v>
                </c:pt>
                <c:pt idx="105">
                  <c:v>8.652</c:v>
                </c:pt>
                <c:pt idx="106">
                  <c:v>8.611999999999998</c:v>
                </c:pt>
                <c:pt idx="107">
                  <c:v>8.605</c:v>
                </c:pt>
                <c:pt idx="108">
                  <c:v>8.607000000000001</c:v>
                </c:pt>
                <c:pt idx="109">
                  <c:v>8.621</c:v>
                </c:pt>
                <c:pt idx="110">
                  <c:v>8.642</c:v>
                </c:pt>
                <c:pt idx="111">
                  <c:v>8.659</c:v>
                </c:pt>
                <c:pt idx="112">
                  <c:v>8.67</c:v>
                </c:pt>
                <c:pt idx="113">
                  <c:v>8.669</c:v>
                </c:pt>
                <c:pt idx="114">
                  <c:v>8.654</c:v>
                </c:pt>
                <c:pt idx="115">
                  <c:v>8.644</c:v>
                </c:pt>
                <c:pt idx="116">
                  <c:v>8.675999999999998</c:v>
                </c:pt>
                <c:pt idx="117">
                  <c:v>8.672999999999998</c:v>
                </c:pt>
                <c:pt idx="118">
                  <c:v>8.648</c:v>
                </c:pt>
                <c:pt idx="119">
                  <c:v>8.635</c:v>
                </c:pt>
                <c:pt idx="120">
                  <c:v>8.647</c:v>
                </c:pt>
                <c:pt idx="121">
                  <c:v>8.626999999999998</c:v>
                </c:pt>
                <c:pt idx="122">
                  <c:v>8.601999999999998</c:v>
                </c:pt>
                <c:pt idx="123">
                  <c:v>8.610999999999998</c:v>
                </c:pt>
                <c:pt idx="124">
                  <c:v>8.617000000000001</c:v>
                </c:pt>
                <c:pt idx="125">
                  <c:v>8.637999999999998</c:v>
                </c:pt>
                <c:pt idx="126">
                  <c:v>8.612999999999997</c:v>
                </c:pt>
                <c:pt idx="127">
                  <c:v>8.627999999999996</c:v>
                </c:pt>
                <c:pt idx="128">
                  <c:v>8.645</c:v>
                </c:pt>
                <c:pt idx="129">
                  <c:v>8.658</c:v>
                </c:pt>
                <c:pt idx="130">
                  <c:v>8.686000000000001</c:v>
                </c:pt>
                <c:pt idx="131">
                  <c:v>8.743</c:v>
                </c:pt>
                <c:pt idx="132">
                  <c:v>8.757000000000001</c:v>
                </c:pt>
                <c:pt idx="133">
                  <c:v>8.765</c:v>
                </c:pt>
                <c:pt idx="134">
                  <c:v>8.787000000000001</c:v>
                </c:pt>
                <c:pt idx="135">
                  <c:v>8.779</c:v>
                </c:pt>
                <c:pt idx="136">
                  <c:v>8.827</c:v>
                </c:pt>
                <c:pt idx="137">
                  <c:v>8.841</c:v>
                </c:pt>
                <c:pt idx="138">
                  <c:v>8.892</c:v>
                </c:pt>
                <c:pt idx="139">
                  <c:v>8.911</c:v>
                </c:pt>
                <c:pt idx="140">
                  <c:v>8.936</c:v>
                </c:pt>
                <c:pt idx="141">
                  <c:v>8.937000000000001</c:v>
                </c:pt>
                <c:pt idx="142">
                  <c:v>8.957000000000002</c:v>
                </c:pt>
                <c:pt idx="143">
                  <c:v>8.941000000000002</c:v>
                </c:pt>
                <c:pt idx="144">
                  <c:v>8.976000000000002</c:v>
                </c:pt>
                <c:pt idx="145">
                  <c:v>9.044999999999998</c:v>
                </c:pt>
                <c:pt idx="146">
                  <c:v>9.065999999999998</c:v>
                </c:pt>
                <c:pt idx="147">
                  <c:v>9.087</c:v>
                </c:pt>
                <c:pt idx="148">
                  <c:v>9.119</c:v>
                </c:pt>
                <c:pt idx="149">
                  <c:v>9.156</c:v>
                </c:pt>
                <c:pt idx="150">
                  <c:v>9.152999999999998</c:v>
                </c:pt>
                <c:pt idx="151">
                  <c:v>9.176</c:v>
                </c:pt>
                <c:pt idx="152">
                  <c:v>9.249000000000001</c:v>
                </c:pt>
                <c:pt idx="153">
                  <c:v>9.314999999999997</c:v>
                </c:pt>
                <c:pt idx="154">
                  <c:v>9.342999999999998</c:v>
                </c:pt>
                <c:pt idx="155">
                  <c:v>9.377999999999998</c:v>
                </c:pt>
                <c:pt idx="156">
                  <c:v>9.427</c:v>
                </c:pt>
                <c:pt idx="157">
                  <c:v>9.48</c:v>
                </c:pt>
                <c:pt idx="158">
                  <c:v>9.471</c:v>
                </c:pt>
                <c:pt idx="159">
                  <c:v>9.493000000000002</c:v>
                </c:pt>
                <c:pt idx="160">
                  <c:v>9.543000000000001</c:v>
                </c:pt>
                <c:pt idx="161">
                  <c:v>9.554</c:v>
                </c:pt>
                <c:pt idx="162">
                  <c:v>9.548</c:v>
                </c:pt>
                <c:pt idx="163">
                  <c:v>9.556</c:v>
                </c:pt>
                <c:pt idx="164">
                  <c:v>9.578666666666666</c:v>
                </c:pt>
                <c:pt idx="165">
                  <c:v>9.564222222222221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510816"/>
        <c:axId val="-630520960"/>
      </c:lineChart>
      <c:catAx>
        <c:axId val="-63051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520960"/>
        <c:crosses val="autoZero"/>
        <c:auto val="1"/>
        <c:lblAlgn val="ctr"/>
        <c:lblOffset val="100"/>
        <c:tickLblSkip val="10"/>
        <c:noMultiLvlLbl val="0"/>
      </c:catAx>
      <c:valAx>
        <c:axId val="-630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5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53818143866037"/>
                  <c:y val="0.04543395360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raw_data!$K$102:$K$267</c:f>
              <c:numCache>
                <c:formatCode>0.00</c:formatCode>
                <c:ptCount val="166"/>
                <c:pt idx="0">
                  <c:v>26.646</c:v>
                </c:pt>
                <c:pt idx="1">
                  <c:v>26.573</c:v>
                </c:pt>
                <c:pt idx="2">
                  <c:v>26.552</c:v>
                </c:pt>
                <c:pt idx="3">
                  <c:v>26.557</c:v>
                </c:pt>
                <c:pt idx="4">
                  <c:v>26.612</c:v>
                </c:pt>
                <c:pt idx="5">
                  <c:v>26.683</c:v>
                </c:pt>
                <c:pt idx="6">
                  <c:v>26.684</c:v>
                </c:pt>
                <c:pt idx="7">
                  <c:v>26.738</c:v>
                </c:pt>
                <c:pt idx="8">
                  <c:v>26.781</c:v>
                </c:pt>
                <c:pt idx="9">
                  <c:v>26.807</c:v>
                </c:pt>
                <c:pt idx="10">
                  <c:v>26.8</c:v>
                </c:pt>
                <c:pt idx="11">
                  <c:v>26.77399999999999</c:v>
                </c:pt>
                <c:pt idx="12">
                  <c:v>26.644</c:v>
                </c:pt>
                <c:pt idx="13">
                  <c:v>26.611</c:v>
                </c:pt>
                <c:pt idx="14">
                  <c:v>26.566</c:v>
                </c:pt>
                <c:pt idx="15">
                  <c:v>26.575</c:v>
                </c:pt>
                <c:pt idx="16">
                  <c:v>26.623</c:v>
                </c:pt>
                <c:pt idx="17">
                  <c:v>26.635</c:v>
                </c:pt>
                <c:pt idx="18">
                  <c:v>26.632</c:v>
                </c:pt>
                <c:pt idx="19">
                  <c:v>26.579</c:v>
                </c:pt>
                <c:pt idx="20">
                  <c:v>26.55399999999999</c:v>
                </c:pt>
                <c:pt idx="21">
                  <c:v>26.57</c:v>
                </c:pt>
                <c:pt idx="22">
                  <c:v>26.721</c:v>
                </c:pt>
                <c:pt idx="23">
                  <c:v>26.759</c:v>
                </c:pt>
                <c:pt idx="24">
                  <c:v>26.80100000000001</c:v>
                </c:pt>
                <c:pt idx="25">
                  <c:v>26.762</c:v>
                </c:pt>
                <c:pt idx="26">
                  <c:v>26.70800000000001</c:v>
                </c:pt>
                <c:pt idx="27">
                  <c:v>26.733</c:v>
                </c:pt>
                <c:pt idx="28">
                  <c:v>26.799</c:v>
                </c:pt>
                <c:pt idx="29">
                  <c:v>26.859</c:v>
                </c:pt>
                <c:pt idx="30">
                  <c:v>26.902</c:v>
                </c:pt>
                <c:pt idx="31">
                  <c:v>26.93</c:v>
                </c:pt>
                <c:pt idx="32">
                  <c:v>26.927</c:v>
                </c:pt>
                <c:pt idx="33">
                  <c:v>26.898</c:v>
                </c:pt>
                <c:pt idx="34">
                  <c:v>26.857</c:v>
                </c:pt>
                <c:pt idx="35">
                  <c:v>26.9</c:v>
                </c:pt>
                <c:pt idx="36">
                  <c:v>26.937</c:v>
                </c:pt>
                <c:pt idx="37">
                  <c:v>26.89</c:v>
                </c:pt>
                <c:pt idx="38">
                  <c:v>26.844</c:v>
                </c:pt>
                <c:pt idx="39">
                  <c:v>26.87</c:v>
                </c:pt>
                <c:pt idx="40">
                  <c:v>26.865</c:v>
                </c:pt>
                <c:pt idx="41">
                  <c:v>26.875</c:v>
                </c:pt>
                <c:pt idx="42">
                  <c:v>26.849</c:v>
                </c:pt>
                <c:pt idx="43">
                  <c:v>26.816</c:v>
                </c:pt>
                <c:pt idx="44">
                  <c:v>26.834</c:v>
                </c:pt>
                <c:pt idx="45">
                  <c:v>26.842</c:v>
                </c:pt>
                <c:pt idx="46">
                  <c:v>26.87</c:v>
                </c:pt>
                <c:pt idx="47">
                  <c:v>26.927</c:v>
                </c:pt>
                <c:pt idx="48">
                  <c:v>26.898</c:v>
                </c:pt>
                <c:pt idx="49">
                  <c:v>26.861</c:v>
                </c:pt>
                <c:pt idx="50">
                  <c:v>26.919</c:v>
                </c:pt>
                <c:pt idx="51">
                  <c:v>26.934</c:v>
                </c:pt>
                <c:pt idx="52">
                  <c:v>26.994</c:v>
                </c:pt>
                <c:pt idx="53">
                  <c:v>27.071</c:v>
                </c:pt>
                <c:pt idx="54">
                  <c:v>27.054</c:v>
                </c:pt>
                <c:pt idx="55">
                  <c:v>27.07100000000001</c:v>
                </c:pt>
                <c:pt idx="56">
                  <c:v>27.104</c:v>
                </c:pt>
                <c:pt idx="57">
                  <c:v>27.065</c:v>
                </c:pt>
                <c:pt idx="58">
                  <c:v>27.071</c:v>
                </c:pt>
                <c:pt idx="59">
                  <c:v>27.085</c:v>
                </c:pt>
                <c:pt idx="60">
                  <c:v>27.044</c:v>
                </c:pt>
                <c:pt idx="61">
                  <c:v>27.03</c:v>
                </c:pt>
                <c:pt idx="62">
                  <c:v>27.035</c:v>
                </c:pt>
                <c:pt idx="63">
                  <c:v>27.02999999999999</c:v>
                </c:pt>
                <c:pt idx="64">
                  <c:v>27.107</c:v>
                </c:pt>
                <c:pt idx="65">
                  <c:v>27.112</c:v>
                </c:pt>
                <c:pt idx="66">
                  <c:v>27.046</c:v>
                </c:pt>
                <c:pt idx="67">
                  <c:v>27.043</c:v>
                </c:pt>
                <c:pt idx="68">
                  <c:v>27.032</c:v>
                </c:pt>
                <c:pt idx="69">
                  <c:v>27.085</c:v>
                </c:pt>
                <c:pt idx="70">
                  <c:v>27.113</c:v>
                </c:pt>
                <c:pt idx="71">
                  <c:v>27.088</c:v>
                </c:pt>
                <c:pt idx="72">
                  <c:v>27.078</c:v>
                </c:pt>
                <c:pt idx="73">
                  <c:v>27.06</c:v>
                </c:pt>
                <c:pt idx="74">
                  <c:v>27.03599999999999</c:v>
                </c:pt>
                <c:pt idx="75">
                  <c:v>27.0</c:v>
                </c:pt>
                <c:pt idx="76">
                  <c:v>27.067</c:v>
                </c:pt>
                <c:pt idx="77">
                  <c:v>27.097</c:v>
                </c:pt>
                <c:pt idx="78">
                  <c:v>27.132</c:v>
                </c:pt>
                <c:pt idx="79">
                  <c:v>27.077</c:v>
                </c:pt>
                <c:pt idx="80">
                  <c:v>27.07</c:v>
                </c:pt>
                <c:pt idx="81">
                  <c:v>27.146</c:v>
                </c:pt>
                <c:pt idx="82">
                  <c:v>27.149</c:v>
                </c:pt>
                <c:pt idx="83">
                  <c:v>27.195</c:v>
                </c:pt>
                <c:pt idx="84">
                  <c:v>27.191</c:v>
                </c:pt>
                <c:pt idx="85">
                  <c:v>27.254</c:v>
                </c:pt>
                <c:pt idx="86">
                  <c:v>27.223</c:v>
                </c:pt>
                <c:pt idx="87">
                  <c:v>27.267</c:v>
                </c:pt>
                <c:pt idx="88">
                  <c:v>27.277</c:v>
                </c:pt>
                <c:pt idx="89">
                  <c:v>27.293</c:v>
                </c:pt>
                <c:pt idx="90">
                  <c:v>27.332</c:v>
                </c:pt>
                <c:pt idx="91">
                  <c:v>27.385</c:v>
                </c:pt>
                <c:pt idx="92">
                  <c:v>27.417</c:v>
                </c:pt>
                <c:pt idx="93">
                  <c:v>27.38700000000001</c:v>
                </c:pt>
                <c:pt idx="94">
                  <c:v>27.442</c:v>
                </c:pt>
                <c:pt idx="95">
                  <c:v>27.434</c:v>
                </c:pt>
                <c:pt idx="96">
                  <c:v>27.454</c:v>
                </c:pt>
                <c:pt idx="97">
                  <c:v>27.478</c:v>
                </c:pt>
                <c:pt idx="98">
                  <c:v>27.471</c:v>
                </c:pt>
                <c:pt idx="99">
                  <c:v>27.498</c:v>
                </c:pt>
                <c:pt idx="100">
                  <c:v>27.46</c:v>
                </c:pt>
                <c:pt idx="101">
                  <c:v>27.399</c:v>
                </c:pt>
                <c:pt idx="102">
                  <c:v>27.406</c:v>
                </c:pt>
                <c:pt idx="103">
                  <c:v>27.447</c:v>
                </c:pt>
                <c:pt idx="104">
                  <c:v>27.447</c:v>
                </c:pt>
                <c:pt idx="105">
                  <c:v>27.4</c:v>
                </c:pt>
                <c:pt idx="106">
                  <c:v>27.36</c:v>
                </c:pt>
                <c:pt idx="107">
                  <c:v>27.345</c:v>
                </c:pt>
                <c:pt idx="108">
                  <c:v>27.397</c:v>
                </c:pt>
                <c:pt idx="109">
                  <c:v>27.441</c:v>
                </c:pt>
                <c:pt idx="110">
                  <c:v>27.509</c:v>
                </c:pt>
                <c:pt idx="111">
                  <c:v>27.494</c:v>
                </c:pt>
                <c:pt idx="112">
                  <c:v>27.475</c:v>
                </c:pt>
                <c:pt idx="113">
                  <c:v>27.46099999999999</c:v>
                </c:pt>
                <c:pt idx="114">
                  <c:v>27.444</c:v>
                </c:pt>
                <c:pt idx="115">
                  <c:v>27.489</c:v>
                </c:pt>
                <c:pt idx="116">
                  <c:v>27.584</c:v>
                </c:pt>
                <c:pt idx="117">
                  <c:v>27.559</c:v>
                </c:pt>
                <c:pt idx="118">
                  <c:v>27.554</c:v>
                </c:pt>
                <c:pt idx="119">
                  <c:v>27.549</c:v>
                </c:pt>
                <c:pt idx="120">
                  <c:v>27.519</c:v>
                </c:pt>
                <c:pt idx="121">
                  <c:v>27.466</c:v>
                </c:pt>
                <c:pt idx="122">
                  <c:v>27.484</c:v>
                </c:pt>
                <c:pt idx="123">
                  <c:v>27.513</c:v>
                </c:pt>
                <c:pt idx="124">
                  <c:v>27.48</c:v>
                </c:pt>
                <c:pt idx="125">
                  <c:v>27.465</c:v>
                </c:pt>
                <c:pt idx="126">
                  <c:v>27.38</c:v>
                </c:pt>
                <c:pt idx="127">
                  <c:v>27.414</c:v>
                </c:pt>
                <c:pt idx="128">
                  <c:v>27.428</c:v>
                </c:pt>
                <c:pt idx="129">
                  <c:v>27.467</c:v>
                </c:pt>
                <c:pt idx="130">
                  <c:v>27.521</c:v>
                </c:pt>
                <c:pt idx="131">
                  <c:v>27.567</c:v>
                </c:pt>
                <c:pt idx="132">
                  <c:v>27.542</c:v>
                </c:pt>
                <c:pt idx="133">
                  <c:v>27.533</c:v>
                </c:pt>
                <c:pt idx="134">
                  <c:v>27.569</c:v>
                </c:pt>
                <c:pt idx="135">
                  <c:v>27.584</c:v>
                </c:pt>
                <c:pt idx="136">
                  <c:v>27.603</c:v>
                </c:pt>
                <c:pt idx="137">
                  <c:v>27.618</c:v>
                </c:pt>
                <c:pt idx="138">
                  <c:v>27.60100000000001</c:v>
                </c:pt>
                <c:pt idx="139">
                  <c:v>27.55</c:v>
                </c:pt>
                <c:pt idx="140">
                  <c:v>27.537</c:v>
                </c:pt>
                <c:pt idx="141">
                  <c:v>27.587</c:v>
                </c:pt>
                <c:pt idx="142">
                  <c:v>27.612</c:v>
                </c:pt>
                <c:pt idx="143">
                  <c:v>27.616</c:v>
                </c:pt>
                <c:pt idx="144">
                  <c:v>27.651</c:v>
                </c:pt>
                <c:pt idx="145">
                  <c:v>27.675</c:v>
                </c:pt>
                <c:pt idx="146">
                  <c:v>27.685</c:v>
                </c:pt>
                <c:pt idx="147">
                  <c:v>27.702</c:v>
                </c:pt>
                <c:pt idx="148">
                  <c:v>27.786</c:v>
                </c:pt>
                <c:pt idx="149">
                  <c:v>27.754</c:v>
                </c:pt>
                <c:pt idx="150">
                  <c:v>27.71</c:v>
                </c:pt>
                <c:pt idx="151">
                  <c:v>27.706</c:v>
                </c:pt>
                <c:pt idx="152">
                  <c:v>27.749</c:v>
                </c:pt>
                <c:pt idx="153">
                  <c:v>27.77</c:v>
                </c:pt>
                <c:pt idx="154">
                  <c:v>27.774</c:v>
                </c:pt>
                <c:pt idx="155">
                  <c:v>27.798</c:v>
                </c:pt>
                <c:pt idx="156">
                  <c:v>27.853</c:v>
                </c:pt>
                <c:pt idx="157">
                  <c:v>27.83100000000001</c:v>
                </c:pt>
                <c:pt idx="158">
                  <c:v>27.735</c:v>
                </c:pt>
                <c:pt idx="159">
                  <c:v>27.78</c:v>
                </c:pt>
                <c:pt idx="160">
                  <c:v>27.882</c:v>
                </c:pt>
                <c:pt idx="161">
                  <c:v>27.85699999999999</c:v>
                </c:pt>
                <c:pt idx="162">
                  <c:v>27.907</c:v>
                </c:pt>
                <c:pt idx="163">
                  <c:v>28.026</c:v>
                </c:pt>
                <c:pt idx="164">
                  <c:v>28.07999999999999</c:v>
                </c:pt>
                <c:pt idx="165">
                  <c:v>28.148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raw_data!$N$102:$N$267</c:f>
              <c:numCache>
                <c:formatCode>0.00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8.688000000000001</c:v>
                </c:pt>
                <c:pt idx="101">
                  <c:v>8.674000000000001</c:v>
                </c:pt>
                <c:pt idx="102">
                  <c:v>8.665</c:v>
                </c:pt>
                <c:pt idx="103">
                  <c:v>8.676</c:v>
                </c:pt>
                <c:pt idx="104">
                  <c:v>8.647000000000002</c:v>
                </c:pt>
                <c:pt idx="105">
                  <c:v>8.652</c:v>
                </c:pt>
                <c:pt idx="106">
                  <c:v>8.611999999999998</c:v>
                </c:pt>
                <c:pt idx="107">
                  <c:v>8.605</c:v>
                </c:pt>
                <c:pt idx="108">
                  <c:v>8.607000000000001</c:v>
                </c:pt>
                <c:pt idx="109">
                  <c:v>8.621</c:v>
                </c:pt>
                <c:pt idx="110">
                  <c:v>8.642</c:v>
                </c:pt>
                <c:pt idx="111">
                  <c:v>8.659</c:v>
                </c:pt>
                <c:pt idx="112">
                  <c:v>8.67</c:v>
                </c:pt>
                <c:pt idx="113">
                  <c:v>8.669</c:v>
                </c:pt>
                <c:pt idx="114">
                  <c:v>8.654</c:v>
                </c:pt>
                <c:pt idx="115">
                  <c:v>8.644</c:v>
                </c:pt>
                <c:pt idx="116">
                  <c:v>8.675999999999998</c:v>
                </c:pt>
                <c:pt idx="117">
                  <c:v>8.672999999999998</c:v>
                </c:pt>
                <c:pt idx="118">
                  <c:v>8.648</c:v>
                </c:pt>
                <c:pt idx="119">
                  <c:v>8.635</c:v>
                </c:pt>
                <c:pt idx="120">
                  <c:v>8.647</c:v>
                </c:pt>
                <c:pt idx="121">
                  <c:v>8.626999999999998</c:v>
                </c:pt>
                <c:pt idx="122">
                  <c:v>8.601999999999998</c:v>
                </c:pt>
                <c:pt idx="123">
                  <c:v>8.610999999999998</c:v>
                </c:pt>
                <c:pt idx="124">
                  <c:v>8.617000000000001</c:v>
                </c:pt>
                <c:pt idx="125">
                  <c:v>8.637999999999998</c:v>
                </c:pt>
                <c:pt idx="126">
                  <c:v>8.612999999999997</c:v>
                </c:pt>
                <c:pt idx="127">
                  <c:v>8.627999999999996</c:v>
                </c:pt>
                <c:pt idx="128">
                  <c:v>8.645</c:v>
                </c:pt>
                <c:pt idx="129">
                  <c:v>8.658</c:v>
                </c:pt>
                <c:pt idx="130">
                  <c:v>8.686000000000001</c:v>
                </c:pt>
                <c:pt idx="131">
                  <c:v>8.743</c:v>
                </c:pt>
                <c:pt idx="132">
                  <c:v>8.757000000000001</c:v>
                </c:pt>
                <c:pt idx="133">
                  <c:v>8.765</c:v>
                </c:pt>
                <c:pt idx="134">
                  <c:v>8.787000000000001</c:v>
                </c:pt>
                <c:pt idx="135">
                  <c:v>8.779</c:v>
                </c:pt>
                <c:pt idx="136">
                  <c:v>8.827</c:v>
                </c:pt>
                <c:pt idx="137">
                  <c:v>8.841</c:v>
                </c:pt>
                <c:pt idx="138">
                  <c:v>8.892</c:v>
                </c:pt>
                <c:pt idx="139">
                  <c:v>8.911</c:v>
                </c:pt>
                <c:pt idx="140">
                  <c:v>8.936</c:v>
                </c:pt>
                <c:pt idx="141">
                  <c:v>8.937000000000001</c:v>
                </c:pt>
                <c:pt idx="142">
                  <c:v>8.957000000000002</c:v>
                </c:pt>
                <c:pt idx="143">
                  <c:v>8.941000000000002</c:v>
                </c:pt>
                <c:pt idx="144">
                  <c:v>8.976000000000002</c:v>
                </c:pt>
                <c:pt idx="145">
                  <c:v>9.044999999999998</c:v>
                </c:pt>
                <c:pt idx="146">
                  <c:v>9.065999999999998</c:v>
                </c:pt>
                <c:pt idx="147">
                  <c:v>9.087</c:v>
                </c:pt>
                <c:pt idx="148">
                  <c:v>9.119</c:v>
                </c:pt>
                <c:pt idx="149">
                  <c:v>9.156</c:v>
                </c:pt>
                <c:pt idx="150">
                  <c:v>9.152999999999998</c:v>
                </c:pt>
                <c:pt idx="151">
                  <c:v>9.176</c:v>
                </c:pt>
                <c:pt idx="152">
                  <c:v>9.249000000000001</c:v>
                </c:pt>
                <c:pt idx="153">
                  <c:v>9.314999999999997</c:v>
                </c:pt>
                <c:pt idx="154">
                  <c:v>9.342999999999998</c:v>
                </c:pt>
                <c:pt idx="155">
                  <c:v>9.377999999999998</c:v>
                </c:pt>
                <c:pt idx="156">
                  <c:v>9.427</c:v>
                </c:pt>
                <c:pt idx="157">
                  <c:v>9.48</c:v>
                </c:pt>
                <c:pt idx="158">
                  <c:v>9.471</c:v>
                </c:pt>
                <c:pt idx="159">
                  <c:v>9.493000000000002</c:v>
                </c:pt>
                <c:pt idx="160">
                  <c:v>9.543000000000001</c:v>
                </c:pt>
                <c:pt idx="161">
                  <c:v>9.554</c:v>
                </c:pt>
                <c:pt idx="162">
                  <c:v>9.548</c:v>
                </c:pt>
                <c:pt idx="163">
                  <c:v>9.556</c:v>
                </c:pt>
                <c:pt idx="164">
                  <c:v>9.578666666666666</c:v>
                </c:pt>
                <c:pt idx="165">
                  <c:v>9.564222222222221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raw_data!$L$102:$L$267</c:f>
              <c:numCache>
                <c:formatCode>0.00</c:formatCode>
                <c:ptCount val="166"/>
                <c:pt idx="0">
                  <c:v>17.185</c:v>
                </c:pt>
                <c:pt idx="1">
                  <c:v>17.141</c:v>
                </c:pt>
                <c:pt idx="2">
                  <c:v>17.196</c:v>
                </c:pt>
                <c:pt idx="3">
                  <c:v>17.263</c:v>
                </c:pt>
                <c:pt idx="4">
                  <c:v>17.248</c:v>
                </c:pt>
                <c:pt idx="5">
                  <c:v>17.237</c:v>
                </c:pt>
                <c:pt idx="6">
                  <c:v>17.113</c:v>
                </c:pt>
                <c:pt idx="7">
                  <c:v>17.057</c:v>
                </c:pt>
                <c:pt idx="8">
                  <c:v>16.975</c:v>
                </c:pt>
                <c:pt idx="9">
                  <c:v>17.002</c:v>
                </c:pt>
                <c:pt idx="10">
                  <c:v>17.16</c:v>
                </c:pt>
                <c:pt idx="11">
                  <c:v>17.176</c:v>
                </c:pt>
                <c:pt idx="12">
                  <c:v>17.203</c:v>
                </c:pt>
                <c:pt idx="13">
                  <c:v>17.194</c:v>
                </c:pt>
                <c:pt idx="14">
                  <c:v>17.213</c:v>
                </c:pt>
                <c:pt idx="15">
                  <c:v>17.229</c:v>
                </c:pt>
                <c:pt idx="16">
                  <c:v>17.323</c:v>
                </c:pt>
                <c:pt idx="17">
                  <c:v>17.413</c:v>
                </c:pt>
                <c:pt idx="18">
                  <c:v>17.506</c:v>
                </c:pt>
                <c:pt idx="19">
                  <c:v>17.533</c:v>
                </c:pt>
                <c:pt idx="20">
                  <c:v>17.464</c:v>
                </c:pt>
                <c:pt idx="21">
                  <c:v>17.45</c:v>
                </c:pt>
                <c:pt idx="22">
                  <c:v>17.49</c:v>
                </c:pt>
                <c:pt idx="23">
                  <c:v>17.477</c:v>
                </c:pt>
                <c:pt idx="24">
                  <c:v>17.476</c:v>
                </c:pt>
                <c:pt idx="25">
                  <c:v>17.376</c:v>
                </c:pt>
                <c:pt idx="26">
                  <c:v>17.36</c:v>
                </c:pt>
                <c:pt idx="27">
                  <c:v>17.34</c:v>
                </c:pt>
                <c:pt idx="28">
                  <c:v>17.35</c:v>
                </c:pt>
                <c:pt idx="29">
                  <c:v>17.347</c:v>
                </c:pt>
                <c:pt idx="30">
                  <c:v>17.308</c:v>
                </c:pt>
                <c:pt idx="31">
                  <c:v>17.293</c:v>
                </c:pt>
                <c:pt idx="32">
                  <c:v>17.145</c:v>
                </c:pt>
                <c:pt idx="33">
                  <c:v>17.07</c:v>
                </c:pt>
                <c:pt idx="34">
                  <c:v>17.054</c:v>
                </c:pt>
                <c:pt idx="35">
                  <c:v>17.162</c:v>
                </c:pt>
                <c:pt idx="36">
                  <c:v>17.147</c:v>
                </c:pt>
                <c:pt idx="37">
                  <c:v>17.183</c:v>
                </c:pt>
                <c:pt idx="38">
                  <c:v>17.117</c:v>
                </c:pt>
                <c:pt idx="39">
                  <c:v>17.091</c:v>
                </c:pt>
                <c:pt idx="40">
                  <c:v>17.123</c:v>
                </c:pt>
                <c:pt idx="41">
                  <c:v>17.117</c:v>
                </c:pt>
                <c:pt idx="42">
                  <c:v>17.235</c:v>
                </c:pt>
                <c:pt idx="43">
                  <c:v>17.209</c:v>
                </c:pt>
                <c:pt idx="44">
                  <c:v>17.239</c:v>
                </c:pt>
                <c:pt idx="45">
                  <c:v>17.24</c:v>
                </c:pt>
                <c:pt idx="46">
                  <c:v>17.211</c:v>
                </c:pt>
                <c:pt idx="47">
                  <c:v>17.141</c:v>
                </c:pt>
                <c:pt idx="48">
                  <c:v>17.205</c:v>
                </c:pt>
                <c:pt idx="49">
                  <c:v>17.217</c:v>
                </c:pt>
                <c:pt idx="50">
                  <c:v>17.259</c:v>
                </c:pt>
                <c:pt idx="51">
                  <c:v>17.316</c:v>
                </c:pt>
                <c:pt idx="52">
                  <c:v>17.275</c:v>
                </c:pt>
                <c:pt idx="53">
                  <c:v>17.318</c:v>
                </c:pt>
                <c:pt idx="54">
                  <c:v>17.324</c:v>
                </c:pt>
                <c:pt idx="55">
                  <c:v>17.292</c:v>
                </c:pt>
                <c:pt idx="56">
                  <c:v>17.287</c:v>
                </c:pt>
                <c:pt idx="57">
                  <c:v>17.261</c:v>
                </c:pt>
                <c:pt idx="58">
                  <c:v>17.179</c:v>
                </c:pt>
                <c:pt idx="59">
                  <c:v>17.191</c:v>
                </c:pt>
                <c:pt idx="60">
                  <c:v>17.141</c:v>
                </c:pt>
                <c:pt idx="61">
                  <c:v>17.072</c:v>
                </c:pt>
                <c:pt idx="62">
                  <c:v>17.055</c:v>
                </c:pt>
                <c:pt idx="63">
                  <c:v>17.038</c:v>
                </c:pt>
                <c:pt idx="64">
                  <c:v>17.018</c:v>
                </c:pt>
                <c:pt idx="65">
                  <c:v>17.073</c:v>
                </c:pt>
                <c:pt idx="66">
                  <c:v>17.196</c:v>
                </c:pt>
                <c:pt idx="67">
                  <c:v>17.29</c:v>
                </c:pt>
                <c:pt idx="68">
                  <c:v>17.378</c:v>
                </c:pt>
                <c:pt idx="69">
                  <c:v>17.366</c:v>
                </c:pt>
                <c:pt idx="70">
                  <c:v>17.333</c:v>
                </c:pt>
                <c:pt idx="71">
                  <c:v>17.34</c:v>
                </c:pt>
                <c:pt idx="72">
                  <c:v>17.407</c:v>
                </c:pt>
                <c:pt idx="73">
                  <c:v>17.51499999999999</c:v>
                </c:pt>
                <c:pt idx="74">
                  <c:v>17.592</c:v>
                </c:pt>
                <c:pt idx="75">
                  <c:v>17.597</c:v>
                </c:pt>
                <c:pt idx="76">
                  <c:v>17.579</c:v>
                </c:pt>
                <c:pt idx="77">
                  <c:v>17.673</c:v>
                </c:pt>
                <c:pt idx="78">
                  <c:v>17.687</c:v>
                </c:pt>
                <c:pt idx="79">
                  <c:v>17.665</c:v>
                </c:pt>
                <c:pt idx="80">
                  <c:v>17.769</c:v>
                </c:pt>
                <c:pt idx="81">
                  <c:v>17.841</c:v>
                </c:pt>
                <c:pt idx="82">
                  <c:v>17.824</c:v>
                </c:pt>
                <c:pt idx="83">
                  <c:v>17.704</c:v>
                </c:pt>
                <c:pt idx="84">
                  <c:v>17.744</c:v>
                </c:pt>
                <c:pt idx="85">
                  <c:v>17.783</c:v>
                </c:pt>
                <c:pt idx="86">
                  <c:v>17.761</c:v>
                </c:pt>
                <c:pt idx="87">
                  <c:v>17.748</c:v>
                </c:pt>
                <c:pt idx="88">
                  <c:v>17.733</c:v>
                </c:pt>
                <c:pt idx="89">
                  <c:v>17.818</c:v>
                </c:pt>
                <c:pt idx="90">
                  <c:v>17.739</c:v>
                </c:pt>
                <c:pt idx="91">
                  <c:v>17.723</c:v>
                </c:pt>
                <c:pt idx="92">
                  <c:v>17.692</c:v>
                </c:pt>
                <c:pt idx="93">
                  <c:v>17.783</c:v>
                </c:pt>
                <c:pt idx="94">
                  <c:v>17.722</c:v>
                </c:pt>
                <c:pt idx="95">
                  <c:v>17.683</c:v>
                </c:pt>
                <c:pt idx="96">
                  <c:v>17.722</c:v>
                </c:pt>
                <c:pt idx="97">
                  <c:v>17.721</c:v>
                </c:pt>
                <c:pt idx="98">
                  <c:v>17.677</c:v>
                </c:pt>
                <c:pt idx="99">
                  <c:v>17.561</c:v>
                </c:pt>
                <c:pt idx="100">
                  <c:v>17.656</c:v>
                </c:pt>
                <c:pt idx="101">
                  <c:v>17.718</c:v>
                </c:pt>
                <c:pt idx="102">
                  <c:v>17.841</c:v>
                </c:pt>
                <c:pt idx="103">
                  <c:v>17.776</c:v>
                </c:pt>
                <c:pt idx="104">
                  <c:v>17.779</c:v>
                </c:pt>
                <c:pt idx="105">
                  <c:v>17.821</c:v>
                </c:pt>
                <c:pt idx="106">
                  <c:v>17.704</c:v>
                </c:pt>
                <c:pt idx="107">
                  <c:v>17.622</c:v>
                </c:pt>
                <c:pt idx="108">
                  <c:v>17.698</c:v>
                </c:pt>
                <c:pt idx="109">
                  <c:v>17.709</c:v>
                </c:pt>
                <c:pt idx="110">
                  <c:v>17.725</c:v>
                </c:pt>
                <c:pt idx="111">
                  <c:v>17.697</c:v>
                </c:pt>
                <c:pt idx="112">
                  <c:v>17.655</c:v>
                </c:pt>
                <c:pt idx="113">
                  <c:v>17.759</c:v>
                </c:pt>
                <c:pt idx="114">
                  <c:v>17.728</c:v>
                </c:pt>
                <c:pt idx="115">
                  <c:v>17.65</c:v>
                </c:pt>
                <c:pt idx="116">
                  <c:v>17.775</c:v>
                </c:pt>
                <c:pt idx="117">
                  <c:v>17.767</c:v>
                </c:pt>
                <c:pt idx="118">
                  <c:v>17.743</c:v>
                </c:pt>
                <c:pt idx="119">
                  <c:v>17.804</c:v>
                </c:pt>
                <c:pt idx="120">
                  <c:v>17.76</c:v>
                </c:pt>
                <c:pt idx="121">
                  <c:v>17.702</c:v>
                </c:pt>
                <c:pt idx="122">
                  <c:v>17.611</c:v>
                </c:pt>
                <c:pt idx="123">
                  <c:v>17.544</c:v>
                </c:pt>
                <c:pt idx="124">
                  <c:v>17.559</c:v>
                </c:pt>
                <c:pt idx="125">
                  <c:v>17.566</c:v>
                </c:pt>
                <c:pt idx="126">
                  <c:v>17.408</c:v>
                </c:pt>
                <c:pt idx="127">
                  <c:v>17.439</c:v>
                </c:pt>
                <c:pt idx="128">
                  <c:v>17.409</c:v>
                </c:pt>
                <c:pt idx="129">
                  <c:v>17.43</c:v>
                </c:pt>
                <c:pt idx="130">
                  <c:v>17.384</c:v>
                </c:pt>
                <c:pt idx="131">
                  <c:v>17.426</c:v>
                </c:pt>
                <c:pt idx="132">
                  <c:v>17.409</c:v>
                </c:pt>
                <c:pt idx="133">
                  <c:v>17.377</c:v>
                </c:pt>
                <c:pt idx="134">
                  <c:v>17.396</c:v>
                </c:pt>
                <c:pt idx="135">
                  <c:v>17.437</c:v>
                </c:pt>
                <c:pt idx="136">
                  <c:v>17.54</c:v>
                </c:pt>
                <c:pt idx="137">
                  <c:v>17.492</c:v>
                </c:pt>
                <c:pt idx="138">
                  <c:v>17.518</c:v>
                </c:pt>
                <c:pt idx="139">
                  <c:v>17.486</c:v>
                </c:pt>
                <c:pt idx="140">
                  <c:v>17.557</c:v>
                </c:pt>
                <c:pt idx="141">
                  <c:v>17.495</c:v>
                </c:pt>
                <c:pt idx="142">
                  <c:v>17.497</c:v>
                </c:pt>
                <c:pt idx="143">
                  <c:v>17.541</c:v>
                </c:pt>
                <c:pt idx="144">
                  <c:v>17.635</c:v>
                </c:pt>
                <c:pt idx="145">
                  <c:v>17.635</c:v>
                </c:pt>
                <c:pt idx="146">
                  <c:v>17.599</c:v>
                </c:pt>
                <c:pt idx="147">
                  <c:v>17.602</c:v>
                </c:pt>
                <c:pt idx="148">
                  <c:v>17.651</c:v>
                </c:pt>
                <c:pt idx="149">
                  <c:v>17.785</c:v>
                </c:pt>
                <c:pt idx="150">
                  <c:v>17.8</c:v>
                </c:pt>
                <c:pt idx="151">
                  <c:v>17.96</c:v>
                </c:pt>
                <c:pt idx="152">
                  <c:v>18.07999999999999</c:v>
                </c:pt>
                <c:pt idx="153">
                  <c:v>18.122</c:v>
                </c:pt>
                <c:pt idx="154">
                  <c:v>18.082</c:v>
                </c:pt>
                <c:pt idx="155">
                  <c:v>18.091</c:v>
                </c:pt>
                <c:pt idx="156">
                  <c:v>18.123</c:v>
                </c:pt>
                <c:pt idx="157">
                  <c:v>18.255</c:v>
                </c:pt>
                <c:pt idx="158">
                  <c:v>18.301</c:v>
                </c:pt>
                <c:pt idx="159">
                  <c:v>18.271</c:v>
                </c:pt>
                <c:pt idx="160">
                  <c:v>18.381</c:v>
                </c:pt>
                <c:pt idx="161">
                  <c:v>18.281</c:v>
                </c:pt>
                <c:pt idx="162">
                  <c:v>18.33</c:v>
                </c:pt>
                <c:pt idx="163">
                  <c:v>18.471</c:v>
                </c:pt>
                <c:pt idx="164">
                  <c:v>18.52566666666667</c:v>
                </c:pt>
                <c:pt idx="165">
                  <c:v>18.62788888888889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raw_data!$M$1</c:f>
              <c:strCache>
                <c:ptCount val="1"/>
                <c:pt idx="0">
                  <c:v>Ulaanbaatar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0579360569619519"/>
                  <c:y val="0.065142297235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raw_data!$M$102:$M$267</c:f>
              <c:numCache>
                <c:formatCode>0.00</c:formatCode>
                <c:ptCount val="166"/>
                <c:pt idx="0">
                  <c:v>-3.765</c:v>
                </c:pt>
                <c:pt idx="1">
                  <c:v>-3.731</c:v>
                </c:pt>
                <c:pt idx="2">
                  <c:v>-3.864</c:v>
                </c:pt>
                <c:pt idx="3">
                  <c:v>-4.037000000000001</c:v>
                </c:pt>
                <c:pt idx="4">
                  <c:v>-4.049</c:v>
                </c:pt>
                <c:pt idx="5">
                  <c:v>-3.982</c:v>
                </c:pt>
                <c:pt idx="6">
                  <c:v>-4.029999999999999</c:v>
                </c:pt>
                <c:pt idx="7">
                  <c:v>-4.090999999999999</c:v>
                </c:pt>
                <c:pt idx="8">
                  <c:v>-4.052</c:v>
                </c:pt>
                <c:pt idx="9">
                  <c:v>-4.018000000000001</c:v>
                </c:pt>
                <c:pt idx="10">
                  <c:v>-4.07</c:v>
                </c:pt>
                <c:pt idx="11">
                  <c:v>-3.997000000000001</c:v>
                </c:pt>
                <c:pt idx="12">
                  <c:v>-4.023000000000001</c:v>
                </c:pt>
                <c:pt idx="13">
                  <c:v>-3.817</c:v>
                </c:pt>
                <c:pt idx="14">
                  <c:v>-3.926000000000001</c:v>
                </c:pt>
                <c:pt idx="15">
                  <c:v>-4.006</c:v>
                </c:pt>
                <c:pt idx="16">
                  <c:v>-3.945</c:v>
                </c:pt>
                <c:pt idx="17">
                  <c:v>-3.793</c:v>
                </c:pt>
                <c:pt idx="18">
                  <c:v>-3.812</c:v>
                </c:pt>
                <c:pt idx="19">
                  <c:v>-3.828</c:v>
                </c:pt>
                <c:pt idx="20">
                  <c:v>-3.823999999999999</c:v>
                </c:pt>
                <c:pt idx="21">
                  <c:v>-3.769</c:v>
                </c:pt>
                <c:pt idx="22">
                  <c:v>-3.736</c:v>
                </c:pt>
                <c:pt idx="23">
                  <c:v>-3.729999999999999</c:v>
                </c:pt>
                <c:pt idx="24">
                  <c:v>-3.517999999999999</c:v>
                </c:pt>
                <c:pt idx="25">
                  <c:v>-3.408</c:v>
                </c:pt>
                <c:pt idx="26">
                  <c:v>-3.452999999999999</c:v>
                </c:pt>
                <c:pt idx="27">
                  <c:v>-3.571</c:v>
                </c:pt>
                <c:pt idx="28">
                  <c:v>-3.576</c:v>
                </c:pt>
                <c:pt idx="29">
                  <c:v>-3.62</c:v>
                </c:pt>
                <c:pt idx="30">
                  <c:v>-3.477</c:v>
                </c:pt>
                <c:pt idx="31">
                  <c:v>-3.495</c:v>
                </c:pt>
                <c:pt idx="32">
                  <c:v>-3.372</c:v>
                </c:pt>
                <c:pt idx="33">
                  <c:v>-3.465</c:v>
                </c:pt>
                <c:pt idx="34">
                  <c:v>-3.615</c:v>
                </c:pt>
                <c:pt idx="35">
                  <c:v>-3.698999999999999</c:v>
                </c:pt>
                <c:pt idx="36">
                  <c:v>-3.679</c:v>
                </c:pt>
                <c:pt idx="37">
                  <c:v>-3.658</c:v>
                </c:pt>
                <c:pt idx="38">
                  <c:v>-3.742</c:v>
                </c:pt>
                <c:pt idx="39">
                  <c:v>-3.78</c:v>
                </c:pt>
                <c:pt idx="40">
                  <c:v>-3.784</c:v>
                </c:pt>
                <c:pt idx="41">
                  <c:v>-3.728</c:v>
                </c:pt>
                <c:pt idx="42">
                  <c:v>-3.847</c:v>
                </c:pt>
                <c:pt idx="43">
                  <c:v>-3.791</c:v>
                </c:pt>
                <c:pt idx="44">
                  <c:v>-3.678</c:v>
                </c:pt>
                <c:pt idx="45">
                  <c:v>-3.714</c:v>
                </c:pt>
                <c:pt idx="46">
                  <c:v>-3.72</c:v>
                </c:pt>
                <c:pt idx="47">
                  <c:v>-3.759999999999999</c:v>
                </c:pt>
                <c:pt idx="48">
                  <c:v>-3.703</c:v>
                </c:pt>
                <c:pt idx="49">
                  <c:v>-3.583</c:v>
                </c:pt>
                <c:pt idx="50">
                  <c:v>-3.596</c:v>
                </c:pt>
                <c:pt idx="51">
                  <c:v>-3.591</c:v>
                </c:pt>
                <c:pt idx="52">
                  <c:v>-3.448</c:v>
                </c:pt>
                <c:pt idx="53">
                  <c:v>-3.516</c:v>
                </c:pt>
                <c:pt idx="54">
                  <c:v>-3.632</c:v>
                </c:pt>
                <c:pt idx="55">
                  <c:v>-3.629</c:v>
                </c:pt>
                <c:pt idx="56">
                  <c:v>-3.673</c:v>
                </c:pt>
                <c:pt idx="57">
                  <c:v>-3.633</c:v>
                </c:pt>
                <c:pt idx="58">
                  <c:v>-3.652</c:v>
                </c:pt>
                <c:pt idx="59">
                  <c:v>-3.764</c:v>
                </c:pt>
                <c:pt idx="60">
                  <c:v>-3.834999999999999</c:v>
                </c:pt>
                <c:pt idx="61">
                  <c:v>-3.827999999999999</c:v>
                </c:pt>
                <c:pt idx="62">
                  <c:v>-3.978999999999999</c:v>
                </c:pt>
                <c:pt idx="63">
                  <c:v>-3.94</c:v>
                </c:pt>
                <c:pt idx="64">
                  <c:v>-3.839</c:v>
                </c:pt>
                <c:pt idx="65">
                  <c:v>-3.866</c:v>
                </c:pt>
                <c:pt idx="66">
                  <c:v>-3.912999999999999</c:v>
                </c:pt>
                <c:pt idx="67">
                  <c:v>-3.919999999999999</c:v>
                </c:pt>
                <c:pt idx="68">
                  <c:v>-3.863</c:v>
                </c:pt>
                <c:pt idx="69">
                  <c:v>-3.813</c:v>
                </c:pt>
                <c:pt idx="70">
                  <c:v>-3.681</c:v>
                </c:pt>
                <c:pt idx="71">
                  <c:v>-3.656999999999999</c:v>
                </c:pt>
                <c:pt idx="72">
                  <c:v>-3.592</c:v>
                </c:pt>
                <c:pt idx="73">
                  <c:v>-3.654</c:v>
                </c:pt>
                <c:pt idx="74">
                  <c:v>-3.715</c:v>
                </c:pt>
                <c:pt idx="75">
                  <c:v>-3.585</c:v>
                </c:pt>
                <c:pt idx="76">
                  <c:v>-3.443</c:v>
                </c:pt>
                <c:pt idx="77">
                  <c:v>-3.414</c:v>
                </c:pt>
                <c:pt idx="78">
                  <c:v>-3.439</c:v>
                </c:pt>
                <c:pt idx="79">
                  <c:v>-3.461</c:v>
                </c:pt>
                <c:pt idx="80">
                  <c:v>-3.497000000000001</c:v>
                </c:pt>
                <c:pt idx="81">
                  <c:v>-3.615000000000001</c:v>
                </c:pt>
                <c:pt idx="82">
                  <c:v>-3.48</c:v>
                </c:pt>
                <c:pt idx="83">
                  <c:v>-3.47</c:v>
                </c:pt>
                <c:pt idx="84">
                  <c:v>-3.48</c:v>
                </c:pt>
                <c:pt idx="85">
                  <c:v>-3.542</c:v>
                </c:pt>
                <c:pt idx="86">
                  <c:v>-3.688</c:v>
                </c:pt>
                <c:pt idx="87">
                  <c:v>-3.734999999999999</c:v>
                </c:pt>
                <c:pt idx="88">
                  <c:v>-3.643000000000001</c:v>
                </c:pt>
                <c:pt idx="89">
                  <c:v>-3.544999999999999</c:v>
                </c:pt>
                <c:pt idx="90">
                  <c:v>-3.512999999999999</c:v>
                </c:pt>
                <c:pt idx="91">
                  <c:v>-3.406</c:v>
                </c:pt>
                <c:pt idx="92">
                  <c:v>-3.423</c:v>
                </c:pt>
                <c:pt idx="93">
                  <c:v>-3.290999999999999</c:v>
                </c:pt>
                <c:pt idx="94">
                  <c:v>-3.292</c:v>
                </c:pt>
                <c:pt idx="95">
                  <c:v>-3.298</c:v>
                </c:pt>
                <c:pt idx="96">
                  <c:v>-3.153</c:v>
                </c:pt>
                <c:pt idx="97">
                  <c:v>-3.251</c:v>
                </c:pt>
                <c:pt idx="98">
                  <c:v>-3.236</c:v>
                </c:pt>
                <c:pt idx="99">
                  <c:v>-3.253</c:v>
                </c:pt>
                <c:pt idx="100">
                  <c:v>-3.221</c:v>
                </c:pt>
                <c:pt idx="101">
                  <c:v>-3.233</c:v>
                </c:pt>
                <c:pt idx="102">
                  <c:v>-3.378</c:v>
                </c:pt>
                <c:pt idx="103">
                  <c:v>-3.468000000000001</c:v>
                </c:pt>
                <c:pt idx="104">
                  <c:v>-3.521</c:v>
                </c:pt>
                <c:pt idx="105">
                  <c:v>-3.471</c:v>
                </c:pt>
                <c:pt idx="106">
                  <c:v>-3.613</c:v>
                </c:pt>
                <c:pt idx="107">
                  <c:v>-3.576</c:v>
                </c:pt>
                <c:pt idx="108">
                  <c:v>-3.57</c:v>
                </c:pt>
                <c:pt idx="109">
                  <c:v>-3.555</c:v>
                </c:pt>
                <c:pt idx="110">
                  <c:v>-3.574</c:v>
                </c:pt>
                <c:pt idx="111">
                  <c:v>-3.52</c:v>
                </c:pt>
                <c:pt idx="112">
                  <c:v>-3.39</c:v>
                </c:pt>
                <c:pt idx="113">
                  <c:v>-3.222</c:v>
                </c:pt>
                <c:pt idx="114">
                  <c:v>-3.144</c:v>
                </c:pt>
                <c:pt idx="115">
                  <c:v>-3.077</c:v>
                </c:pt>
                <c:pt idx="116">
                  <c:v>-2.986</c:v>
                </c:pt>
                <c:pt idx="117">
                  <c:v>-2.855999999999999</c:v>
                </c:pt>
                <c:pt idx="118">
                  <c:v>-2.94</c:v>
                </c:pt>
                <c:pt idx="119">
                  <c:v>-3.073</c:v>
                </c:pt>
                <c:pt idx="120">
                  <c:v>-3.129</c:v>
                </c:pt>
                <c:pt idx="121">
                  <c:v>-3.196</c:v>
                </c:pt>
                <c:pt idx="122">
                  <c:v>-3.178</c:v>
                </c:pt>
                <c:pt idx="123">
                  <c:v>-3.208</c:v>
                </c:pt>
                <c:pt idx="124">
                  <c:v>-3.216</c:v>
                </c:pt>
                <c:pt idx="125">
                  <c:v>-3.192</c:v>
                </c:pt>
                <c:pt idx="126">
                  <c:v>-3.192</c:v>
                </c:pt>
                <c:pt idx="127">
                  <c:v>-3.181999999999999</c:v>
                </c:pt>
                <c:pt idx="128">
                  <c:v>-3.132</c:v>
                </c:pt>
                <c:pt idx="129">
                  <c:v>-2.992</c:v>
                </c:pt>
                <c:pt idx="130">
                  <c:v>-2.962</c:v>
                </c:pt>
                <c:pt idx="131">
                  <c:v>-2.886</c:v>
                </c:pt>
                <c:pt idx="132">
                  <c:v>-2.816</c:v>
                </c:pt>
                <c:pt idx="133">
                  <c:v>-2.824</c:v>
                </c:pt>
                <c:pt idx="134">
                  <c:v>-2.826</c:v>
                </c:pt>
                <c:pt idx="135">
                  <c:v>-2.962</c:v>
                </c:pt>
                <c:pt idx="136">
                  <c:v>-2.887</c:v>
                </c:pt>
                <c:pt idx="137">
                  <c:v>-2.909</c:v>
                </c:pt>
                <c:pt idx="138">
                  <c:v>-2.895</c:v>
                </c:pt>
                <c:pt idx="139">
                  <c:v>-2.774999999999999</c:v>
                </c:pt>
                <c:pt idx="140">
                  <c:v>-2.640999999999999</c:v>
                </c:pt>
                <c:pt idx="141">
                  <c:v>-2.648</c:v>
                </c:pt>
                <c:pt idx="142">
                  <c:v>-2.628</c:v>
                </c:pt>
                <c:pt idx="143">
                  <c:v>-2.650999999999999</c:v>
                </c:pt>
                <c:pt idx="144">
                  <c:v>-2.467</c:v>
                </c:pt>
                <c:pt idx="145">
                  <c:v>-2.271</c:v>
                </c:pt>
                <c:pt idx="146">
                  <c:v>-2.271</c:v>
                </c:pt>
                <c:pt idx="147">
                  <c:v>-2.088</c:v>
                </c:pt>
                <c:pt idx="148">
                  <c:v>-1.943</c:v>
                </c:pt>
                <c:pt idx="149">
                  <c:v>-1.938</c:v>
                </c:pt>
                <c:pt idx="150">
                  <c:v>-1.972</c:v>
                </c:pt>
                <c:pt idx="151">
                  <c:v>-1.894</c:v>
                </c:pt>
                <c:pt idx="152">
                  <c:v>-1.856</c:v>
                </c:pt>
                <c:pt idx="153">
                  <c:v>-1.845</c:v>
                </c:pt>
                <c:pt idx="154">
                  <c:v>-1.827</c:v>
                </c:pt>
                <c:pt idx="155">
                  <c:v>-1.9</c:v>
                </c:pt>
                <c:pt idx="156">
                  <c:v>-1.791</c:v>
                </c:pt>
                <c:pt idx="157">
                  <c:v>-1.625</c:v>
                </c:pt>
                <c:pt idx="158">
                  <c:v>-1.61</c:v>
                </c:pt>
                <c:pt idx="159">
                  <c:v>-1.655</c:v>
                </c:pt>
                <c:pt idx="160">
                  <c:v>-1.723</c:v>
                </c:pt>
                <c:pt idx="161">
                  <c:v>-1.766</c:v>
                </c:pt>
                <c:pt idx="162">
                  <c:v>-1.955</c:v>
                </c:pt>
                <c:pt idx="163">
                  <c:v>-1.736</c:v>
                </c:pt>
                <c:pt idx="164">
                  <c:v>-1.8066</c:v>
                </c:pt>
                <c:pt idx="165">
                  <c:v>-1.79572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2193536"/>
        <c:axId val="-612197696"/>
      </c:lineChart>
      <c:catAx>
        <c:axId val="-6121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197696"/>
        <c:crosses val="autoZero"/>
        <c:auto val="1"/>
        <c:lblAlgn val="ctr"/>
        <c:lblOffset val="100"/>
        <c:tickLblSkip val="10"/>
        <c:noMultiLvlLbl val="0"/>
      </c:catAx>
      <c:valAx>
        <c:axId val="-6121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1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raw_data!$O$1</c:f>
              <c:strCache>
                <c:ptCount val="1"/>
                <c:pt idx="0">
                  <c:v>Oslo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3867660872287"/>
                  <c:y val="-0.062512270046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raw_data!$O$102:$O$267</c:f>
              <c:numCache>
                <c:formatCode>0.00</c:formatCode>
                <c:ptCount val="166"/>
                <c:pt idx="0">
                  <c:v>2.048</c:v>
                </c:pt>
                <c:pt idx="1">
                  <c:v>2.1</c:v>
                </c:pt>
                <c:pt idx="2">
                  <c:v>2.047</c:v>
                </c:pt>
                <c:pt idx="3">
                  <c:v>2.007</c:v>
                </c:pt>
                <c:pt idx="4">
                  <c:v>2.175</c:v>
                </c:pt>
                <c:pt idx="5">
                  <c:v>2.116</c:v>
                </c:pt>
                <c:pt idx="6">
                  <c:v>1.908</c:v>
                </c:pt>
                <c:pt idx="7">
                  <c:v>1.993</c:v>
                </c:pt>
                <c:pt idx="8">
                  <c:v>2.108</c:v>
                </c:pt>
                <c:pt idx="9">
                  <c:v>2.257000000000001</c:v>
                </c:pt>
                <c:pt idx="10">
                  <c:v>2.186</c:v>
                </c:pt>
                <c:pt idx="11">
                  <c:v>2.212</c:v>
                </c:pt>
                <c:pt idx="12">
                  <c:v>2.127</c:v>
                </c:pt>
                <c:pt idx="13">
                  <c:v>2.251</c:v>
                </c:pt>
                <c:pt idx="14">
                  <c:v>2.113</c:v>
                </c:pt>
                <c:pt idx="15">
                  <c:v>2.203</c:v>
                </c:pt>
                <c:pt idx="16">
                  <c:v>2.3</c:v>
                </c:pt>
                <c:pt idx="17">
                  <c:v>2.065</c:v>
                </c:pt>
                <c:pt idx="18">
                  <c:v>2.07</c:v>
                </c:pt>
                <c:pt idx="19">
                  <c:v>1.954</c:v>
                </c:pt>
                <c:pt idx="20">
                  <c:v>2.007</c:v>
                </c:pt>
                <c:pt idx="21">
                  <c:v>1.85</c:v>
                </c:pt>
                <c:pt idx="22">
                  <c:v>1.978</c:v>
                </c:pt>
                <c:pt idx="23">
                  <c:v>1.945</c:v>
                </c:pt>
                <c:pt idx="24">
                  <c:v>2.058</c:v>
                </c:pt>
                <c:pt idx="25">
                  <c:v>1.991</c:v>
                </c:pt>
                <c:pt idx="26">
                  <c:v>1.918</c:v>
                </c:pt>
                <c:pt idx="27">
                  <c:v>1.95</c:v>
                </c:pt>
                <c:pt idx="28">
                  <c:v>1.918</c:v>
                </c:pt>
                <c:pt idx="29">
                  <c:v>1.875</c:v>
                </c:pt>
                <c:pt idx="30">
                  <c:v>1.963</c:v>
                </c:pt>
                <c:pt idx="31">
                  <c:v>1.949</c:v>
                </c:pt>
                <c:pt idx="32">
                  <c:v>1.933</c:v>
                </c:pt>
                <c:pt idx="33">
                  <c:v>1.903</c:v>
                </c:pt>
                <c:pt idx="34">
                  <c:v>1.938</c:v>
                </c:pt>
                <c:pt idx="35">
                  <c:v>1.976</c:v>
                </c:pt>
                <c:pt idx="36">
                  <c:v>2.012</c:v>
                </c:pt>
                <c:pt idx="37">
                  <c:v>2.139</c:v>
                </c:pt>
                <c:pt idx="38">
                  <c:v>1.95</c:v>
                </c:pt>
                <c:pt idx="39">
                  <c:v>2.093</c:v>
                </c:pt>
                <c:pt idx="40">
                  <c:v>2.113</c:v>
                </c:pt>
                <c:pt idx="41">
                  <c:v>2.28</c:v>
                </c:pt>
                <c:pt idx="42">
                  <c:v>2.131</c:v>
                </c:pt>
                <c:pt idx="43">
                  <c:v>2.071</c:v>
                </c:pt>
                <c:pt idx="44">
                  <c:v>2.12</c:v>
                </c:pt>
                <c:pt idx="45">
                  <c:v>2.116</c:v>
                </c:pt>
                <c:pt idx="46">
                  <c:v>2.229</c:v>
                </c:pt>
                <c:pt idx="47">
                  <c:v>2.25</c:v>
                </c:pt>
                <c:pt idx="48">
                  <c:v>2.423999999999999</c:v>
                </c:pt>
                <c:pt idx="49">
                  <c:v>2.371</c:v>
                </c:pt>
                <c:pt idx="50">
                  <c:v>2.271</c:v>
                </c:pt>
                <c:pt idx="51">
                  <c:v>2.299</c:v>
                </c:pt>
                <c:pt idx="52">
                  <c:v>2.271999999999999</c:v>
                </c:pt>
                <c:pt idx="53">
                  <c:v>2.318</c:v>
                </c:pt>
                <c:pt idx="54">
                  <c:v>2.18</c:v>
                </c:pt>
                <c:pt idx="55">
                  <c:v>2.266</c:v>
                </c:pt>
                <c:pt idx="56">
                  <c:v>2.268</c:v>
                </c:pt>
                <c:pt idx="57">
                  <c:v>2.233</c:v>
                </c:pt>
                <c:pt idx="58">
                  <c:v>2.243</c:v>
                </c:pt>
                <c:pt idx="59">
                  <c:v>2.172</c:v>
                </c:pt>
                <c:pt idx="60">
                  <c:v>2.305</c:v>
                </c:pt>
                <c:pt idx="61">
                  <c:v>2.337</c:v>
                </c:pt>
                <c:pt idx="62">
                  <c:v>2.464</c:v>
                </c:pt>
                <c:pt idx="63">
                  <c:v>2.548</c:v>
                </c:pt>
                <c:pt idx="64">
                  <c:v>2.704</c:v>
                </c:pt>
                <c:pt idx="65">
                  <c:v>2.539000000000001</c:v>
                </c:pt>
                <c:pt idx="66">
                  <c:v>2.492</c:v>
                </c:pt>
                <c:pt idx="67">
                  <c:v>2.441</c:v>
                </c:pt>
                <c:pt idx="68">
                  <c:v>2.425</c:v>
                </c:pt>
                <c:pt idx="69">
                  <c:v>2.431</c:v>
                </c:pt>
                <c:pt idx="70">
                  <c:v>2.433</c:v>
                </c:pt>
                <c:pt idx="71">
                  <c:v>2.416</c:v>
                </c:pt>
                <c:pt idx="72">
                  <c:v>2.328</c:v>
                </c:pt>
                <c:pt idx="73">
                  <c:v>2.142</c:v>
                </c:pt>
                <c:pt idx="74">
                  <c:v>2.021</c:v>
                </c:pt>
                <c:pt idx="75">
                  <c:v>2.193</c:v>
                </c:pt>
                <c:pt idx="76">
                  <c:v>2.191</c:v>
                </c:pt>
                <c:pt idx="77">
                  <c:v>2.214</c:v>
                </c:pt>
                <c:pt idx="78">
                  <c:v>2.143</c:v>
                </c:pt>
                <c:pt idx="79">
                  <c:v>2.195</c:v>
                </c:pt>
                <c:pt idx="80">
                  <c:v>2.275</c:v>
                </c:pt>
                <c:pt idx="81">
                  <c:v>2.167</c:v>
                </c:pt>
                <c:pt idx="82">
                  <c:v>2.334</c:v>
                </c:pt>
                <c:pt idx="83">
                  <c:v>2.529</c:v>
                </c:pt>
                <c:pt idx="84">
                  <c:v>2.724</c:v>
                </c:pt>
                <c:pt idx="85">
                  <c:v>2.764</c:v>
                </c:pt>
                <c:pt idx="86">
                  <c:v>2.82</c:v>
                </c:pt>
                <c:pt idx="87">
                  <c:v>2.922</c:v>
                </c:pt>
                <c:pt idx="88">
                  <c:v>3.141</c:v>
                </c:pt>
                <c:pt idx="89">
                  <c:v>3.217</c:v>
                </c:pt>
                <c:pt idx="90">
                  <c:v>2.981</c:v>
                </c:pt>
                <c:pt idx="91">
                  <c:v>2.937</c:v>
                </c:pt>
                <c:pt idx="92">
                  <c:v>2.732</c:v>
                </c:pt>
                <c:pt idx="93">
                  <c:v>2.732</c:v>
                </c:pt>
                <c:pt idx="94">
                  <c:v>2.597</c:v>
                </c:pt>
                <c:pt idx="95">
                  <c:v>2.629</c:v>
                </c:pt>
                <c:pt idx="96">
                  <c:v>2.616999999999999</c:v>
                </c:pt>
                <c:pt idx="97">
                  <c:v>2.549</c:v>
                </c:pt>
                <c:pt idx="98">
                  <c:v>2.454</c:v>
                </c:pt>
                <c:pt idx="99">
                  <c:v>2.558</c:v>
                </c:pt>
                <c:pt idx="100">
                  <c:v>2.675</c:v>
                </c:pt>
                <c:pt idx="101">
                  <c:v>2.799</c:v>
                </c:pt>
                <c:pt idx="102">
                  <c:v>2.851</c:v>
                </c:pt>
                <c:pt idx="103">
                  <c:v>2.895</c:v>
                </c:pt>
                <c:pt idx="104">
                  <c:v>2.831</c:v>
                </c:pt>
                <c:pt idx="105">
                  <c:v>2.741</c:v>
                </c:pt>
                <c:pt idx="106">
                  <c:v>2.635</c:v>
                </c:pt>
                <c:pt idx="107">
                  <c:v>2.699</c:v>
                </c:pt>
                <c:pt idx="108">
                  <c:v>2.59</c:v>
                </c:pt>
                <c:pt idx="109">
                  <c:v>2.558</c:v>
                </c:pt>
                <c:pt idx="110">
                  <c:v>2.546</c:v>
                </c:pt>
                <c:pt idx="111">
                  <c:v>2.624</c:v>
                </c:pt>
                <c:pt idx="112">
                  <c:v>2.624</c:v>
                </c:pt>
                <c:pt idx="113">
                  <c:v>2.422000000000001</c:v>
                </c:pt>
                <c:pt idx="114">
                  <c:v>2.458</c:v>
                </c:pt>
                <c:pt idx="115">
                  <c:v>2.399</c:v>
                </c:pt>
                <c:pt idx="116">
                  <c:v>2.353</c:v>
                </c:pt>
                <c:pt idx="117">
                  <c:v>2.343</c:v>
                </c:pt>
                <c:pt idx="118">
                  <c:v>2.353</c:v>
                </c:pt>
                <c:pt idx="119">
                  <c:v>2.205</c:v>
                </c:pt>
                <c:pt idx="120">
                  <c:v>2.11</c:v>
                </c:pt>
                <c:pt idx="121">
                  <c:v>2.095</c:v>
                </c:pt>
                <c:pt idx="122">
                  <c:v>2.226</c:v>
                </c:pt>
                <c:pt idx="123">
                  <c:v>2.374</c:v>
                </c:pt>
                <c:pt idx="124">
                  <c:v>2.477</c:v>
                </c:pt>
                <c:pt idx="125">
                  <c:v>2.698</c:v>
                </c:pt>
                <c:pt idx="126">
                  <c:v>2.805000000000001</c:v>
                </c:pt>
                <c:pt idx="127">
                  <c:v>2.769</c:v>
                </c:pt>
                <c:pt idx="128">
                  <c:v>2.772</c:v>
                </c:pt>
                <c:pt idx="129">
                  <c:v>2.686</c:v>
                </c:pt>
                <c:pt idx="130">
                  <c:v>2.713</c:v>
                </c:pt>
                <c:pt idx="131">
                  <c:v>2.571</c:v>
                </c:pt>
                <c:pt idx="132">
                  <c:v>2.568</c:v>
                </c:pt>
                <c:pt idx="133">
                  <c:v>2.603</c:v>
                </c:pt>
                <c:pt idx="134">
                  <c:v>2.561</c:v>
                </c:pt>
                <c:pt idx="135">
                  <c:v>2.258</c:v>
                </c:pt>
                <c:pt idx="136">
                  <c:v>2.214</c:v>
                </c:pt>
                <c:pt idx="137">
                  <c:v>2.106</c:v>
                </c:pt>
                <c:pt idx="138">
                  <c:v>2.231</c:v>
                </c:pt>
                <c:pt idx="139">
                  <c:v>2.544</c:v>
                </c:pt>
                <c:pt idx="140">
                  <c:v>2.818</c:v>
                </c:pt>
                <c:pt idx="141">
                  <c:v>2.976</c:v>
                </c:pt>
                <c:pt idx="142">
                  <c:v>3.062</c:v>
                </c:pt>
                <c:pt idx="143">
                  <c:v>2.975</c:v>
                </c:pt>
                <c:pt idx="144">
                  <c:v>2.928</c:v>
                </c:pt>
                <c:pt idx="145">
                  <c:v>3.137999999999999</c:v>
                </c:pt>
                <c:pt idx="146">
                  <c:v>3.121</c:v>
                </c:pt>
                <c:pt idx="147">
                  <c:v>3.376</c:v>
                </c:pt>
                <c:pt idx="148">
                  <c:v>3.352</c:v>
                </c:pt>
                <c:pt idx="149">
                  <c:v>3.286</c:v>
                </c:pt>
                <c:pt idx="150">
                  <c:v>3.283</c:v>
                </c:pt>
                <c:pt idx="151">
                  <c:v>3.211</c:v>
                </c:pt>
                <c:pt idx="152">
                  <c:v>3.185</c:v>
                </c:pt>
                <c:pt idx="153">
                  <c:v>3.289</c:v>
                </c:pt>
                <c:pt idx="154">
                  <c:v>3.394</c:v>
                </c:pt>
                <c:pt idx="155">
                  <c:v>3.512</c:v>
                </c:pt>
                <c:pt idx="156">
                  <c:v>3.766999999999999</c:v>
                </c:pt>
                <c:pt idx="157">
                  <c:v>3.776</c:v>
                </c:pt>
                <c:pt idx="158">
                  <c:v>3.886</c:v>
                </c:pt>
                <c:pt idx="159">
                  <c:v>3.844</c:v>
                </c:pt>
                <c:pt idx="160">
                  <c:v>3.522</c:v>
                </c:pt>
                <c:pt idx="161">
                  <c:v>3.668</c:v>
                </c:pt>
                <c:pt idx="162">
                  <c:v>3.62</c:v>
                </c:pt>
                <c:pt idx="163">
                  <c:v>3.594</c:v>
                </c:pt>
                <c:pt idx="164">
                  <c:v>3.572666666666667</c:v>
                </c:pt>
                <c:pt idx="165">
                  <c:v>3.485555555555555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raw_data!$N$102:$N$267</c:f>
              <c:numCache>
                <c:formatCode>0.00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8.688000000000001</c:v>
                </c:pt>
                <c:pt idx="101">
                  <c:v>8.674000000000001</c:v>
                </c:pt>
                <c:pt idx="102">
                  <c:v>8.665</c:v>
                </c:pt>
                <c:pt idx="103">
                  <c:v>8.676</c:v>
                </c:pt>
                <c:pt idx="104">
                  <c:v>8.647000000000002</c:v>
                </c:pt>
                <c:pt idx="105">
                  <c:v>8.652</c:v>
                </c:pt>
                <c:pt idx="106">
                  <c:v>8.611999999999998</c:v>
                </c:pt>
                <c:pt idx="107">
                  <c:v>8.605</c:v>
                </c:pt>
                <c:pt idx="108">
                  <c:v>8.607000000000001</c:v>
                </c:pt>
                <c:pt idx="109">
                  <c:v>8.621</c:v>
                </c:pt>
                <c:pt idx="110">
                  <c:v>8.642</c:v>
                </c:pt>
                <c:pt idx="111">
                  <c:v>8.659</c:v>
                </c:pt>
                <c:pt idx="112">
                  <c:v>8.67</c:v>
                </c:pt>
                <c:pt idx="113">
                  <c:v>8.669</c:v>
                </c:pt>
                <c:pt idx="114">
                  <c:v>8.654</c:v>
                </c:pt>
                <c:pt idx="115">
                  <c:v>8.644</c:v>
                </c:pt>
                <c:pt idx="116">
                  <c:v>8.675999999999998</c:v>
                </c:pt>
                <c:pt idx="117">
                  <c:v>8.672999999999998</c:v>
                </c:pt>
                <c:pt idx="118">
                  <c:v>8.648</c:v>
                </c:pt>
                <c:pt idx="119">
                  <c:v>8.635</c:v>
                </c:pt>
                <c:pt idx="120">
                  <c:v>8.647</c:v>
                </c:pt>
                <c:pt idx="121">
                  <c:v>8.626999999999998</c:v>
                </c:pt>
                <c:pt idx="122">
                  <c:v>8.601999999999998</c:v>
                </c:pt>
                <c:pt idx="123">
                  <c:v>8.610999999999998</c:v>
                </c:pt>
                <c:pt idx="124">
                  <c:v>8.617000000000001</c:v>
                </c:pt>
                <c:pt idx="125">
                  <c:v>8.637999999999998</c:v>
                </c:pt>
                <c:pt idx="126">
                  <c:v>8.612999999999997</c:v>
                </c:pt>
                <c:pt idx="127">
                  <c:v>8.627999999999996</c:v>
                </c:pt>
                <c:pt idx="128">
                  <c:v>8.645</c:v>
                </c:pt>
                <c:pt idx="129">
                  <c:v>8.658</c:v>
                </c:pt>
                <c:pt idx="130">
                  <c:v>8.686000000000001</c:v>
                </c:pt>
                <c:pt idx="131">
                  <c:v>8.743</c:v>
                </c:pt>
                <c:pt idx="132">
                  <c:v>8.757000000000001</c:v>
                </c:pt>
                <c:pt idx="133">
                  <c:v>8.765</c:v>
                </c:pt>
                <c:pt idx="134">
                  <c:v>8.787000000000001</c:v>
                </c:pt>
                <c:pt idx="135">
                  <c:v>8.779</c:v>
                </c:pt>
                <c:pt idx="136">
                  <c:v>8.827</c:v>
                </c:pt>
                <c:pt idx="137">
                  <c:v>8.841</c:v>
                </c:pt>
                <c:pt idx="138">
                  <c:v>8.892</c:v>
                </c:pt>
                <c:pt idx="139">
                  <c:v>8.911</c:v>
                </c:pt>
                <c:pt idx="140">
                  <c:v>8.936</c:v>
                </c:pt>
                <c:pt idx="141">
                  <c:v>8.937000000000001</c:v>
                </c:pt>
                <c:pt idx="142">
                  <c:v>8.957000000000002</c:v>
                </c:pt>
                <c:pt idx="143">
                  <c:v>8.941000000000002</c:v>
                </c:pt>
                <c:pt idx="144">
                  <c:v>8.976000000000002</c:v>
                </c:pt>
                <c:pt idx="145">
                  <c:v>9.044999999999998</c:v>
                </c:pt>
                <c:pt idx="146">
                  <c:v>9.065999999999998</c:v>
                </c:pt>
                <c:pt idx="147">
                  <c:v>9.087</c:v>
                </c:pt>
                <c:pt idx="148">
                  <c:v>9.119</c:v>
                </c:pt>
                <c:pt idx="149">
                  <c:v>9.156</c:v>
                </c:pt>
                <c:pt idx="150">
                  <c:v>9.152999999999998</c:v>
                </c:pt>
                <c:pt idx="151">
                  <c:v>9.176</c:v>
                </c:pt>
                <c:pt idx="152">
                  <c:v>9.249000000000001</c:v>
                </c:pt>
                <c:pt idx="153">
                  <c:v>9.314999999999997</c:v>
                </c:pt>
                <c:pt idx="154">
                  <c:v>9.342999999999998</c:v>
                </c:pt>
                <c:pt idx="155">
                  <c:v>9.377999999999998</c:v>
                </c:pt>
                <c:pt idx="156">
                  <c:v>9.427</c:v>
                </c:pt>
                <c:pt idx="157">
                  <c:v>9.48</c:v>
                </c:pt>
                <c:pt idx="158">
                  <c:v>9.471</c:v>
                </c:pt>
                <c:pt idx="159">
                  <c:v>9.493000000000002</c:v>
                </c:pt>
                <c:pt idx="160">
                  <c:v>9.543000000000001</c:v>
                </c:pt>
                <c:pt idx="161">
                  <c:v>9.554</c:v>
                </c:pt>
                <c:pt idx="162">
                  <c:v>9.548</c:v>
                </c:pt>
                <c:pt idx="163">
                  <c:v>9.556</c:v>
                </c:pt>
                <c:pt idx="164">
                  <c:v>9.578666666666666</c:v>
                </c:pt>
                <c:pt idx="165">
                  <c:v>9.564222222222221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raw_data!$P$102:$P$267</c:f>
              <c:numCache>
                <c:formatCode>0.00</c:formatCode>
                <c:ptCount val="166"/>
                <c:pt idx="0">
                  <c:v>0.731</c:v>
                </c:pt>
                <c:pt idx="1">
                  <c:v>0.825</c:v>
                </c:pt>
                <c:pt idx="2">
                  <c:v>0.815</c:v>
                </c:pt>
                <c:pt idx="3">
                  <c:v>0.685</c:v>
                </c:pt>
                <c:pt idx="4">
                  <c:v>0.813</c:v>
                </c:pt>
                <c:pt idx="5">
                  <c:v>0.823</c:v>
                </c:pt>
                <c:pt idx="6">
                  <c:v>0.81</c:v>
                </c:pt>
                <c:pt idx="7">
                  <c:v>0.634</c:v>
                </c:pt>
                <c:pt idx="8">
                  <c:v>0.611</c:v>
                </c:pt>
                <c:pt idx="9">
                  <c:v>0.727</c:v>
                </c:pt>
                <c:pt idx="10">
                  <c:v>0.682</c:v>
                </c:pt>
                <c:pt idx="11">
                  <c:v>0.479</c:v>
                </c:pt>
                <c:pt idx="12">
                  <c:v>0.314</c:v>
                </c:pt>
                <c:pt idx="13">
                  <c:v>0.421</c:v>
                </c:pt>
                <c:pt idx="14">
                  <c:v>0.34</c:v>
                </c:pt>
                <c:pt idx="15">
                  <c:v>0.346</c:v>
                </c:pt>
                <c:pt idx="16">
                  <c:v>0.445</c:v>
                </c:pt>
                <c:pt idx="17">
                  <c:v>0.618</c:v>
                </c:pt>
                <c:pt idx="18">
                  <c:v>0.654</c:v>
                </c:pt>
                <c:pt idx="19">
                  <c:v>0.696</c:v>
                </c:pt>
                <c:pt idx="20">
                  <c:v>0.734</c:v>
                </c:pt>
                <c:pt idx="21">
                  <c:v>0.769</c:v>
                </c:pt>
                <c:pt idx="22">
                  <c:v>0.929</c:v>
                </c:pt>
                <c:pt idx="23">
                  <c:v>0.733</c:v>
                </c:pt>
                <c:pt idx="24">
                  <c:v>0.814</c:v>
                </c:pt>
                <c:pt idx="25">
                  <c:v>0.634</c:v>
                </c:pt>
                <c:pt idx="26">
                  <c:v>0.542</c:v>
                </c:pt>
                <c:pt idx="27">
                  <c:v>0.528</c:v>
                </c:pt>
                <c:pt idx="28">
                  <c:v>0.723</c:v>
                </c:pt>
                <c:pt idx="29">
                  <c:v>0.558</c:v>
                </c:pt>
                <c:pt idx="30">
                  <c:v>0.61</c:v>
                </c:pt>
                <c:pt idx="31">
                  <c:v>0.612</c:v>
                </c:pt>
                <c:pt idx="32">
                  <c:v>0.669</c:v>
                </c:pt>
                <c:pt idx="33">
                  <c:v>0.764</c:v>
                </c:pt>
                <c:pt idx="34">
                  <c:v>0.58</c:v>
                </c:pt>
                <c:pt idx="35">
                  <c:v>0.706</c:v>
                </c:pt>
                <c:pt idx="36">
                  <c:v>0.723</c:v>
                </c:pt>
                <c:pt idx="37">
                  <c:v>0.814</c:v>
                </c:pt>
                <c:pt idx="38">
                  <c:v>0.587</c:v>
                </c:pt>
                <c:pt idx="39">
                  <c:v>0.618</c:v>
                </c:pt>
                <c:pt idx="40">
                  <c:v>0.667</c:v>
                </c:pt>
                <c:pt idx="41">
                  <c:v>0.575</c:v>
                </c:pt>
                <c:pt idx="42">
                  <c:v>0.551</c:v>
                </c:pt>
                <c:pt idx="43">
                  <c:v>0.511</c:v>
                </c:pt>
                <c:pt idx="44">
                  <c:v>0.551</c:v>
                </c:pt>
                <c:pt idx="45">
                  <c:v>0.594</c:v>
                </c:pt>
                <c:pt idx="46">
                  <c:v>0.55</c:v>
                </c:pt>
                <c:pt idx="47">
                  <c:v>0.435</c:v>
                </c:pt>
                <c:pt idx="48">
                  <c:v>0.449</c:v>
                </c:pt>
                <c:pt idx="49">
                  <c:v>0.472</c:v>
                </c:pt>
                <c:pt idx="50">
                  <c:v>0.406</c:v>
                </c:pt>
                <c:pt idx="51">
                  <c:v>0.533</c:v>
                </c:pt>
                <c:pt idx="52">
                  <c:v>0.383</c:v>
                </c:pt>
                <c:pt idx="53">
                  <c:v>0.484</c:v>
                </c:pt>
                <c:pt idx="54">
                  <c:v>0.56</c:v>
                </c:pt>
                <c:pt idx="55">
                  <c:v>0.72</c:v>
                </c:pt>
                <c:pt idx="56">
                  <c:v>0.888</c:v>
                </c:pt>
                <c:pt idx="57">
                  <c:v>0.8</c:v>
                </c:pt>
                <c:pt idx="58">
                  <c:v>0.673</c:v>
                </c:pt>
                <c:pt idx="59">
                  <c:v>0.736</c:v>
                </c:pt>
                <c:pt idx="60">
                  <c:v>0.832</c:v>
                </c:pt>
                <c:pt idx="61">
                  <c:v>0.81</c:v>
                </c:pt>
                <c:pt idx="62">
                  <c:v>0.908</c:v>
                </c:pt>
                <c:pt idx="63">
                  <c:v>0.854</c:v>
                </c:pt>
                <c:pt idx="64">
                  <c:v>0.809</c:v>
                </c:pt>
                <c:pt idx="65">
                  <c:v>0.732</c:v>
                </c:pt>
                <c:pt idx="66">
                  <c:v>0.67</c:v>
                </c:pt>
                <c:pt idx="67">
                  <c:v>0.801</c:v>
                </c:pt>
                <c:pt idx="68">
                  <c:v>0.89</c:v>
                </c:pt>
                <c:pt idx="69">
                  <c:v>0.685</c:v>
                </c:pt>
                <c:pt idx="70">
                  <c:v>0.734</c:v>
                </c:pt>
                <c:pt idx="71">
                  <c:v>0.886</c:v>
                </c:pt>
                <c:pt idx="72">
                  <c:v>1.037</c:v>
                </c:pt>
                <c:pt idx="73">
                  <c:v>1.137</c:v>
                </c:pt>
                <c:pt idx="74">
                  <c:v>1.198</c:v>
                </c:pt>
                <c:pt idx="75">
                  <c:v>1.292</c:v>
                </c:pt>
                <c:pt idx="76">
                  <c:v>1.206</c:v>
                </c:pt>
                <c:pt idx="77">
                  <c:v>1.15</c:v>
                </c:pt>
                <c:pt idx="78">
                  <c:v>1.208</c:v>
                </c:pt>
                <c:pt idx="79">
                  <c:v>1.211</c:v>
                </c:pt>
                <c:pt idx="80">
                  <c:v>1.112</c:v>
                </c:pt>
                <c:pt idx="81">
                  <c:v>1.088</c:v>
                </c:pt>
                <c:pt idx="82">
                  <c:v>1.111</c:v>
                </c:pt>
                <c:pt idx="83">
                  <c:v>0.88</c:v>
                </c:pt>
                <c:pt idx="84">
                  <c:v>0.981</c:v>
                </c:pt>
                <c:pt idx="85">
                  <c:v>0.978</c:v>
                </c:pt>
                <c:pt idx="86">
                  <c:v>1.209</c:v>
                </c:pt>
                <c:pt idx="87">
                  <c:v>1.317</c:v>
                </c:pt>
                <c:pt idx="88">
                  <c:v>1.418</c:v>
                </c:pt>
                <c:pt idx="89">
                  <c:v>1.541</c:v>
                </c:pt>
                <c:pt idx="90">
                  <c:v>1.512</c:v>
                </c:pt>
                <c:pt idx="91">
                  <c:v>1.25</c:v>
                </c:pt>
                <c:pt idx="92">
                  <c:v>1.094</c:v>
                </c:pt>
                <c:pt idx="93">
                  <c:v>1.299</c:v>
                </c:pt>
                <c:pt idx="94">
                  <c:v>1.298</c:v>
                </c:pt>
                <c:pt idx="95">
                  <c:v>1.066</c:v>
                </c:pt>
                <c:pt idx="96">
                  <c:v>0.923</c:v>
                </c:pt>
                <c:pt idx="97">
                  <c:v>0.875</c:v>
                </c:pt>
                <c:pt idx="98">
                  <c:v>0.881</c:v>
                </c:pt>
                <c:pt idx="99">
                  <c:v>0.943</c:v>
                </c:pt>
                <c:pt idx="100">
                  <c:v>0.996</c:v>
                </c:pt>
                <c:pt idx="101">
                  <c:v>1.287</c:v>
                </c:pt>
                <c:pt idx="102">
                  <c:v>1.41</c:v>
                </c:pt>
                <c:pt idx="103">
                  <c:v>1.349</c:v>
                </c:pt>
                <c:pt idx="104">
                  <c:v>1.256</c:v>
                </c:pt>
                <c:pt idx="105">
                  <c:v>1.34</c:v>
                </c:pt>
                <c:pt idx="106">
                  <c:v>1.253</c:v>
                </c:pt>
                <c:pt idx="107">
                  <c:v>1.373</c:v>
                </c:pt>
                <c:pt idx="108">
                  <c:v>1.312</c:v>
                </c:pt>
                <c:pt idx="109">
                  <c:v>1.277</c:v>
                </c:pt>
                <c:pt idx="110">
                  <c:v>1.257</c:v>
                </c:pt>
                <c:pt idx="111">
                  <c:v>1.287</c:v>
                </c:pt>
                <c:pt idx="112">
                  <c:v>1.442</c:v>
                </c:pt>
                <c:pt idx="113">
                  <c:v>1.406</c:v>
                </c:pt>
                <c:pt idx="114">
                  <c:v>1.396</c:v>
                </c:pt>
                <c:pt idx="115">
                  <c:v>1.438</c:v>
                </c:pt>
                <c:pt idx="116">
                  <c:v>1.447</c:v>
                </c:pt>
                <c:pt idx="117">
                  <c:v>1.493</c:v>
                </c:pt>
                <c:pt idx="118">
                  <c:v>1.385</c:v>
                </c:pt>
                <c:pt idx="119">
                  <c:v>1.109</c:v>
                </c:pt>
                <c:pt idx="120">
                  <c:v>1.186</c:v>
                </c:pt>
                <c:pt idx="121">
                  <c:v>1.084</c:v>
                </c:pt>
                <c:pt idx="122">
                  <c:v>0.888</c:v>
                </c:pt>
                <c:pt idx="123">
                  <c:v>0.961</c:v>
                </c:pt>
                <c:pt idx="124">
                  <c:v>1.087</c:v>
                </c:pt>
                <c:pt idx="125">
                  <c:v>1.258</c:v>
                </c:pt>
                <c:pt idx="126">
                  <c:v>1.284</c:v>
                </c:pt>
                <c:pt idx="127">
                  <c:v>1.2</c:v>
                </c:pt>
                <c:pt idx="128">
                  <c:v>1.253</c:v>
                </c:pt>
                <c:pt idx="129">
                  <c:v>1.488</c:v>
                </c:pt>
                <c:pt idx="130">
                  <c:v>1.453</c:v>
                </c:pt>
                <c:pt idx="131">
                  <c:v>1.672</c:v>
                </c:pt>
                <c:pt idx="132">
                  <c:v>1.755</c:v>
                </c:pt>
                <c:pt idx="133">
                  <c:v>1.907</c:v>
                </c:pt>
                <c:pt idx="134">
                  <c:v>1.772</c:v>
                </c:pt>
                <c:pt idx="135">
                  <c:v>1.585</c:v>
                </c:pt>
                <c:pt idx="136">
                  <c:v>1.58</c:v>
                </c:pt>
                <c:pt idx="137">
                  <c:v>1.481</c:v>
                </c:pt>
                <c:pt idx="138">
                  <c:v>1.665</c:v>
                </c:pt>
                <c:pt idx="139">
                  <c:v>1.825</c:v>
                </c:pt>
                <c:pt idx="140">
                  <c:v>1.968</c:v>
                </c:pt>
                <c:pt idx="141">
                  <c:v>1.907</c:v>
                </c:pt>
                <c:pt idx="142">
                  <c:v>1.863</c:v>
                </c:pt>
                <c:pt idx="143">
                  <c:v>1.679</c:v>
                </c:pt>
                <c:pt idx="144">
                  <c:v>1.702</c:v>
                </c:pt>
                <c:pt idx="145">
                  <c:v>1.99</c:v>
                </c:pt>
                <c:pt idx="146">
                  <c:v>2.093</c:v>
                </c:pt>
                <c:pt idx="147">
                  <c:v>2.12</c:v>
                </c:pt>
                <c:pt idx="148">
                  <c:v>2.008999999999999</c:v>
                </c:pt>
                <c:pt idx="149">
                  <c:v>1.928</c:v>
                </c:pt>
                <c:pt idx="150">
                  <c:v>1.947</c:v>
                </c:pt>
                <c:pt idx="151">
                  <c:v>1.868</c:v>
                </c:pt>
                <c:pt idx="152">
                  <c:v>1.897</c:v>
                </c:pt>
                <c:pt idx="153">
                  <c:v>2.075</c:v>
                </c:pt>
                <c:pt idx="154">
                  <c:v>2.214</c:v>
                </c:pt>
                <c:pt idx="155">
                  <c:v>2.177</c:v>
                </c:pt>
                <c:pt idx="156">
                  <c:v>2.203</c:v>
                </c:pt>
                <c:pt idx="157">
                  <c:v>2.379</c:v>
                </c:pt>
                <c:pt idx="158">
                  <c:v>2.642</c:v>
                </c:pt>
                <c:pt idx="159">
                  <c:v>2.687</c:v>
                </c:pt>
                <c:pt idx="160">
                  <c:v>2.614</c:v>
                </c:pt>
                <c:pt idx="161">
                  <c:v>2.636</c:v>
                </c:pt>
                <c:pt idx="162">
                  <c:v>2.73</c:v>
                </c:pt>
                <c:pt idx="163">
                  <c:v>2.781</c:v>
                </c:pt>
                <c:pt idx="164">
                  <c:v>2.794666666666667</c:v>
                </c:pt>
                <c:pt idx="165">
                  <c:v>2.759222222222222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raw_data!$M$1</c:f>
              <c:strCache>
                <c:ptCount val="1"/>
                <c:pt idx="0">
                  <c:v>Ulaanbaatar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0579360569619519"/>
                  <c:y val="0.065142297235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raw_data!$M$102:$M$267</c:f>
              <c:numCache>
                <c:formatCode>0.00</c:formatCode>
                <c:ptCount val="166"/>
                <c:pt idx="0">
                  <c:v>-3.765</c:v>
                </c:pt>
                <c:pt idx="1">
                  <c:v>-3.731</c:v>
                </c:pt>
                <c:pt idx="2">
                  <c:v>-3.864</c:v>
                </c:pt>
                <c:pt idx="3">
                  <c:v>-4.037000000000001</c:v>
                </c:pt>
                <c:pt idx="4">
                  <c:v>-4.049</c:v>
                </c:pt>
                <c:pt idx="5">
                  <c:v>-3.982</c:v>
                </c:pt>
                <c:pt idx="6">
                  <c:v>-4.029999999999999</c:v>
                </c:pt>
                <c:pt idx="7">
                  <c:v>-4.090999999999999</c:v>
                </c:pt>
                <c:pt idx="8">
                  <c:v>-4.052</c:v>
                </c:pt>
                <c:pt idx="9">
                  <c:v>-4.018000000000001</c:v>
                </c:pt>
                <c:pt idx="10">
                  <c:v>-4.07</c:v>
                </c:pt>
                <c:pt idx="11">
                  <c:v>-3.997000000000001</c:v>
                </c:pt>
                <c:pt idx="12">
                  <c:v>-4.023000000000001</c:v>
                </c:pt>
                <c:pt idx="13">
                  <c:v>-3.817</c:v>
                </c:pt>
                <c:pt idx="14">
                  <c:v>-3.926000000000001</c:v>
                </c:pt>
                <c:pt idx="15">
                  <c:v>-4.006</c:v>
                </c:pt>
                <c:pt idx="16">
                  <c:v>-3.945</c:v>
                </c:pt>
                <c:pt idx="17">
                  <c:v>-3.793</c:v>
                </c:pt>
                <c:pt idx="18">
                  <c:v>-3.812</c:v>
                </c:pt>
                <c:pt idx="19">
                  <c:v>-3.828</c:v>
                </c:pt>
                <c:pt idx="20">
                  <c:v>-3.823999999999999</c:v>
                </c:pt>
                <c:pt idx="21">
                  <c:v>-3.769</c:v>
                </c:pt>
                <c:pt idx="22">
                  <c:v>-3.736</c:v>
                </c:pt>
                <c:pt idx="23">
                  <c:v>-3.729999999999999</c:v>
                </c:pt>
                <c:pt idx="24">
                  <c:v>-3.517999999999999</c:v>
                </c:pt>
                <c:pt idx="25">
                  <c:v>-3.408</c:v>
                </c:pt>
                <c:pt idx="26">
                  <c:v>-3.452999999999999</c:v>
                </c:pt>
                <c:pt idx="27">
                  <c:v>-3.571</c:v>
                </c:pt>
                <c:pt idx="28">
                  <c:v>-3.576</c:v>
                </c:pt>
                <c:pt idx="29">
                  <c:v>-3.62</c:v>
                </c:pt>
                <c:pt idx="30">
                  <c:v>-3.477</c:v>
                </c:pt>
                <c:pt idx="31">
                  <c:v>-3.495</c:v>
                </c:pt>
                <c:pt idx="32">
                  <c:v>-3.372</c:v>
                </c:pt>
                <c:pt idx="33">
                  <c:v>-3.465</c:v>
                </c:pt>
                <c:pt idx="34">
                  <c:v>-3.615</c:v>
                </c:pt>
                <c:pt idx="35">
                  <c:v>-3.698999999999999</c:v>
                </c:pt>
                <c:pt idx="36">
                  <c:v>-3.679</c:v>
                </c:pt>
                <c:pt idx="37">
                  <c:v>-3.658</c:v>
                </c:pt>
                <c:pt idx="38">
                  <c:v>-3.742</c:v>
                </c:pt>
                <c:pt idx="39">
                  <c:v>-3.78</c:v>
                </c:pt>
                <c:pt idx="40">
                  <c:v>-3.784</c:v>
                </c:pt>
                <c:pt idx="41">
                  <c:v>-3.728</c:v>
                </c:pt>
                <c:pt idx="42">
                  <c:v>-3.847</c:v>
                </c:pt>
                <c:pt idx="43">
                  <c:v>-3.791</c:v>
                </c:pt>
                <c:pt idx="44">
                  <c:v>-3.678</c:v>
                </c:pt>
                <c:pt idx="45">
                  <c:v>-3.714</c:v>
                </c:pt>
                <c:pt idx="46">
                  <c:v>-3.72</c:v>
                </c:pt>
                <c:pt idx="47">
                  <c:v>-3.759999999999999</c:v>
                </c:pt>
                <c:pt idx="48">
                  <c:v>-3.703</c:v>
                </c:pt>
                <c:pt idx="49">
                  <c:v>-3.583</c:v>
                </c:pt>
                <c:pt idx="50">
                  <c:v>-3.596</c:v>
                </c:pt>
                <c:pt idx="51">
                  <c:v>-3.591</c:v>
                </c:pt>
                <c:pt idx="52">
                  <c:v>-3.448</c:v>
                </c:pt>
                <c:pt idx="53">
                  <c:v>-3.516</c:v>
                </c:pt>
                <c:pt idx="54">
                  <c:v>-3.632</c:v>
                </c:pt>
                <c:pt idx="55">
                  <c:v>-3.629</c:v>
                </c:pt>
                <c:pt idx="56">
                  <c:v>-3.673</c:v>
                </c:pt>
                <c:pt idx="57">
                  <c:v>-3.633</c:v>
                </c:pt>
                <c:pt idx="58">
                  <c:v>-3.652</c:v>
                </c:pt>
                <c:pt idx="59">
                  <c:v>-3.764</c:v>
                </c:pt>
                <c:pt idx="60">
                  <c:v>-3.834999999999999</c:v>
                </c:pt>
                <c:pt idx="61">
                  <c:v>-3.827999999999999</c:v>
                </c:pt>
                <c:pt idx="62">
                  <c:v>-3.978999999999999</c:v>
                </c:pt>
                <c:pt idx="63">
                  <c:v>-3.94</c:v>
                </c:pt>
                <c:pt idx="64">
                  <c:v>-3.839</c:v>
                </c:pt>
                <c:pt idx="65">
                  <c:v>-3.866</c:v>
                </c:pt>
                <c:pt idx="66">
                  <c:v>-3.912999999999999</c:v>
                </c:pt>
                <c:pt idx="67">
                  <c:v>-3.919999999999999</c:v>
                </c:pt>
                <c:pt idx="68">
                  <c:v>-3.863</c:v>
                </c:pt>
                <c:pt idx="69">
                  <c:v>-3.813</c:v>
                </c:pt>
                <c:pt idx="70">
                  <c:v>-3.681</c:v>
                </c:pt>
                <c:pt idx="71">
                  <c:v>-3.656999999999999</c:v>
                </c:pt>
                <c:pt idx="72">
                  <c:v>-3.592</c:v>
                </c:pt>
                <c:pt idx="73">
                  <c:v>-3.654</c:v>
                </c:pt>
                <c:pt idx="74">
                  <c:v>-3.715</c:v>
                </c:pt>
                <c:pt idx="75">
                  <c:v>-3.585</c:v>
                </c:pt>
                <c:pt idx="76">
                  <c:v>-3.443</c:v>
                </c:pt>
                <c:pt idx="77">
                  <c:v>-3.414</c:v>
                </c:pt>
                <c:pt idx="78">
                  <c:v>-3.439</c:v>
                </c:pt>
                <c:pt idx="79">
                  <c:v>-3.461</c:v>
                </c:pt>
                <c:pt idx="80">
                  <c:v>-3.497000000000001</c:v>
                </c:pt>
                <c:pt idx="81">
                  <c:v>-3.615000000000001</c:v>
                </c:pt>
                <c:pt idx="82">
                  <c:v>-3.48</c:v>
                </c:pt>
                <c:pt idx="83">
                  <c:v>-3.47</c:v>
                </c:pt>
                <c:pt idx="84">
                  <c:v>-3.48</c:v>
                </c:pt>
                <c:pt idx="85">
                  <c:v>-3.542</c:v>
                </c:pt>
                <c:pt idx="86">
                  <c:v>-3.688</c:v>
                </c:pt>
                <c:pt idx="87">
                  <c:v>-3.734999999999999</c:v>
                </c:pt>
                <c:pt idx="88">
                  <c:v>-3.643000000000001</c:v>
                </c:pt>
                <c:pt idx="89">
                  <c:v>-3.544999999999999</c:v>
                </c:pt>
                <c:pt idx="90">
                  <c:v>-3.512999999999999</c:v>
                </c:pt>
                <c:pt idx="91">
                  <c:v>-3.406</c:v>
                </c:pt>
                <c:pt idx="92">
                  <c:v>-3.423</c:v>
                </c:pt>
                <c:pt idx="93">
                  <c:v>-3.290999999999999</c:v>
                </c:pt>
                <c:pt idx="94">
                  <c:v>-3.292</c:v>
                </c:pt>
                <c:pt idx="95">
                  <c:v>-3.298</c:v>
                </c:pt>
                <c:pt idx="96">
                  <c:v>-3.153</c:v>
                </c:pt>
                <c:pt idx="97">
                  <c:v>-3.251</c:v>
                </c:pt>
                <c:pt idx="98">
                  <c:v>-3.236</c:v>
                </c:pt>
                <c:pt idx="99">
                  <c:v>-3.253</c:v>
                </c:pt>
                <c:pt idx="100">
                  <c:v>-3.221</c:v>
                </c:pt>
                <c:pt idx="101">
                  <c:v>-3.233</c:v>
                </c:pt>
                <c:pt idx="102">
                  <c:v>-3.378</c:v>
                </c:pt>
                <c:pt idx="103">
                  <c:v>-3.468000000000001</c:v>
                </c:pt>
                <c:pt idx="104">
                  <c:v>-3.521</c:v>
                </c:pt>
                <c:pt idx="105">
                  <c:v>-3.471</c:v>
                </c:pt>
                <c:pt idx="106">
                  <c:v>-3.613</c:v>
                </c:pt>
                <c:pt idx="107">
                  <c:v>-3.576</c:v>
                </c:pt>
                <c:pt idx="108">
                  <c:v>-3.57</c:v>
                </c:pt>
                <c:pt idx="109">
                  <c:v>-3.555</c:v>
                </c:pt>
                <c:pt idx="110">
                  <c:v>-3.574</c:v>
                </c:pt>
                <c:pt idx="111">
                  <c:v>-3.52</c:v>
                </c:pt>
                <c:pt idx="112">
                  <c:v>-3.39</c:v>
                </c:pt>
                <c:pt idx="113">
                  <c:v>-3.222</c:v>
                </c:pt>
                <c:pt idx="114">
                  <c:v>-3.144</c:v>
                </c:pt>
                <c:pt idx="115">
                  <c:v>-3.077</c:v>
                </c:pt>
                <c:pt idx="116">
                  <c:v>-2.986</c:v>
                </c:pt>
                <c:pt idx="117">
                  <c:v>-2.855999999999999</c:v>
                </c:pt>
                <c:pt idx="118">
                  <c:v>-2.94</c:v>
                </c:pt>
                <c:pt idx="119">
                  <c:v>-3.073</c:v>
                </c:pt>
                <c:pt idx="120">
                  <c:v>-3.129</c:v>
                </c:pt>
                <c:pt idx="121">
                  <c:v>-3.196</c:v>
                </c:pt>
                <c:pt idx="122">
                  <c:v>-3.178</c:v>
                </c:pt>
                <c:pt idx="123">
                  <c:v>-3.208</c:v>
                </c:pt>
                <c:pt idx="124">
                  <c:v>-3.216</c:v>
                </c:pt>
                <c:pt idx="125">
                  <c:v>-3.192</c:v>
                </c:pt>
                <c:pt idx="126">
                  <c:v>-3.192</c:v>
                </c:pt>
                <c:pt idx="127">
                  <c:v>-3.181999999999999</c:v>
                </c:pt>
                <c:pt idx="128">
                  <c:v>-3.132</c:v>
                </c:pt>
                <c:pt idx="129">
                  <c:v>-2.992</c:v>
                </c:pt>
                <c:pt idx="130">
                  <c:v>-2.962</c:v>
                </c:pt>
                <c:pt idx="131">
                  <c:v>-2.886</c:v>
                </c:pt>
                <c:pt idx="132">
                  <c:v>-2.816</c:v>
                </c:pt>
                <c:pt idx="133">
                  <c:v>-2.824</c:v>
                </c:pt>
                <c:pt idx="134">
                  <c:v>-2.826</c:v>
                </c:pt>
                <c:pt idx="135">
                  <c:v>-2.962</c:v>
                </c:pt>
                <c:pt idx="136">
                  <c:v>-2.887</c:v>
                </c:pt>
                <c:pt idx="137">
                  <c:v>-2.909</c:v>
                </c:pt>
                <c:pt idx="138">
                  <c:v>-2.895</c:v>
                </c:pt>
                <c:pt idx="139">
                  <c:v>-2.774999999999999</c:v>
                </c:pt>
                <c:pt idx="140">
                  <c:v>-2.640999999999999</c:v>
                </c:pt>
                <c:pt idx="141">
                  <c:v>-2.648</c:v>
                </c:pt>
                <c:pt idx="142">
                  <c:v>-2.628</c:v>
                </c:pt>
                <c:pt idx="143">
                  <c:v>-2.650999999999999</c:v>
                </c:pt>
                <c:pt idx="144">
                  <c:v>-2.467</c:v>
                </c:pt>
                <c:pt idx="145">
                  <c:v>-2.271</c:v>
                </c:pt>
                <c:pt idx="146">
                  <c:v>-2.271</c:v>
                </c:pt>
                <c:pt idx="147">
                  <c:v>-2.088</c:v>
                </c:pt>
                <c:pt idx="148">
                  <c:v>-1.943</c:v>
                </c:pt>
                <c:pt idx="149">
                  <c:v>-1.938</c:v>
                </c:pt>
                <c:pt idx="150">
                  <c:v>-1.972</c:v>
                </c:pt>
                <c:pt idx="151">
                  <c:v>-1.894</c:v>
                </c:pt>
                <c:pt idx="152">
                  <c:v>-1.856</c:v>
                </c:pt>
                <c:pt idx="153">
                  <c:v>-1.845</c:v>
                </c:pt>
                <c:pt idx="154">
                  <c:v>-1.827</c:v>
                </c:pt>
                <c:pt idx="155">
                  <c:v>-1.9</c:v>
                </c:pt>
                <c:pt idx="156">
                  <c:v>-1.791</c:v>
                </c:pt>
                <c:pt idx="157">
                  <c:v>-1.625</c:v>
                </c:pt>
                <c:pt idx="158">
                  <c:v>-1.61</c:v>
                </c:pt>
                <c:pt idx="159">
                  <c:v>-1.655</c:v>
                </c:pt>
                <c:pt idx="160">
                  <c:v>-1.723</c:v>
                </c:pt>
                <c:pt idx="161">
                  <c:v>-1.766</c:v>
                </c:pt>
                <c:pt idx="162">
                  <c:v>-1.955</c:v>
                </c:pt>
                <c:pt idx="163">
                  <c:v>-1.736</c:v>
                </c:pt>
                <c:pt idx="164">
                  <c:v>-1.8066</c:v>
                </c:pt>
                <c:pt idx="165">
                  <c:v>-1.79572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271984"/>
        <c:axId val="-630263872"/>
      </c:lineChart>
      <c:catAx>
        <c:axId val="-63027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263872"/>
        <c:crosses val="autoZero"/>
        <c:auto val="1"/>
        <c:lblAlgn val="ctr"/>
        <c:lblOffset val="100"/>
        <c:tickLblSkip val="10"/>
        <c:noMultiLvlLbl val="0"/>
      </c:catAx>
      <c:valAx>
        <c:axId val="-6302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2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Multiple Cities</a:t>
            </a:r>
            <a:r>
              <a:rPr lang="en-US"/>
              <a:t> vs Global Average</a:t>
            </a:r>
            <a:r>
              <a:rPr lang="en-US" baseline="0"/>
              <a:t> Temperature (1995 - 2015)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63040601621969"/>
                  <c:y val="-0.0455884085917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raw_data!$N$247:$N$267</c:f>
              <c:numCache>
                <c:formatCode>0.00</c:formatCode>
                <c:ptCount val="21"/>
                <c:pt idx="0">
                  <c:v>9.044999999999998</c:v>
                </c:pt>
                <c:pt idx="1">
                  <c:v>9.065999999999998</c:v>
                </c:pt>
                <c:pt idx="2">
                  <c:v>9.087</c:v>
                </c:pt>
                <c:pt idx="3">
                  <c:v>9.119</c:v>
                </c:pt>
                <c:pt idx="4">
                  <c:v>9.156</c:v>
                </c:pt>
                <c:pt idx="5">
                  <c:v>9.152999999999998</c:v>
                </c:pt>
                <c:pt idx="6">
                  <c:v>9.176</c:v>
                </c:pt>
                <c:pt idx="7">
                  <c:v>9.249000000000001</c:v>
                </c:pt>
                <c:pt idx="8">
                  <c:v>9.314999999999997</c:v>
                </c:pt>
                <c:pt idx="9">
                  <c:v>9.342999999999998</c:v>
                </c:pt>
                <c:pt idx="10">
                  <c:v>9.377999999999998</c:v>
                </c:pt>
                <c:pt idx="11">
                  <c:v>9.427</c:v>
                </c:pt>
                <c:pt idx="12">
                  <c:v>9.48</c:v>
                </c:pt>
                <c:pt idx="13">
                  <c:v>9.471</c:v>
                </c:pt>
                <c:pt idx="14">
                  <c:v>9.493000000000002</c:v>
                </c:pt>
                <c:pt idx="15">
                  <c:v>9.543000000000001</c:v>
                </c:pt>
                <c:pt idx="16">
                  <c:v>9.554</c:v>
                </c:pt>
                <c:pt idx="17">
                  <c:v>9.548</c:v>
                </c:pt>
                <c:pt idx="18">
                  <c:v>9.556</c:v>
                </c:pt>
                <c:pt idx="19">
                  <c:v>9.578666666666666</c:v>
                </c:pt>
                <c:pt idx="20">
                  <c:v>9.564222222222221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9845926081203"/>
                  <c:y val="0.0355750174085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raw_data!$P$247:$P$267</c:f>
              <c:numCache>
                <c:formatCode>0.00</c:formatCode>
                <c:ptCount val="21"/>
                <c:pt idx="0">
                  <c:v>1.99</c:v>
                </c:pt>
                <c:pt idx="1">
                  <c:v>2.093</c:v>
                </c:pt>
                <c:pt idx="2">
                  <c:v>2.12</c:v>
                </c:pt>
                <c:pt idx="3">
                  <c:v>2.008999999999999</c:v>
                </c:pt>
                <c:pt idx="4">
                  <c:v>1.928</c:v>
                </c:pt>
                <c:pt idx="5">
                  <c:v>1.947</c:v>
                </c:pt>
                <c:pt idx="6">
                  <c:v>1.868</c:v>
                </c:pt>
                <c:pt idx="7">
                  <c:v>1.897</c:v>
                </c:pt>
                <c:pt idx="8">
                  <c:v>2.075</c:v>
                </c:pt>
                <c:pt idx="9">
                  <c:v>2.214</c:v>
                </c:pt>
                <c:pt idx="10">
                  <c:v>2.177</c:v>
                </c:pt>
                <c:pt idx="11">
                  <c:v>2.203</c:v>
                </c:pt>
                <c:pt idx="12">
                  <c:v>2.379</c:v>
                </c:pt>
                <c:pt idx="13">
                  <c:v>2.642</c:v>
                </c:pt>
                <c:pt idx="14">
                  <c:v>2.687</c:v>
                </c:pt>
                <c:pt idx="15">
                  <c:v>2.614</c:v>
                </c:pt>
                <c:pt idx="16">
                  <c:v>2.636</c:v>
                </c:pt>
                <c:pt idx="17">
                  <c:v>2.73</c:v>
                </c:pt>
                <c:pt idx="18">
                  <c:v>2.781</c:v>
                </c:pt>
                <c:pt idx="19">
                  <c:v>2.794666666666667</c:v>
                </c:pt>
                <c:pt idx="20">
                  <c:v>2.759222222222222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9845926081203"/>
                  <c:y val="0.0319749317049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raw_data!$K$247:$K$267</c:f>
              <c:numCache>
                <c:formatCode>0.00</c:formatCode>
                <c:ptCount val="21"/>
                <c:pt idx="0">
                  <c:v>27.675</c:v>
                </c:pt>
                <c:pt idx="1">
                  <c:v>27.685</c:v>
                </c:pt>
                <c:pt idx="2">
                  <c:v>27.702</c:v>
                </c:pt>
                <c:pt idx="3">
                  <c:v>27.786</c:v>
                </c:pt>
                <c:pt idx="4">
                  <c:v>27.754</c:v>
                </c:pt>
                <c:pt idx="5">
                  <c:v>27.71</c:v>
                </c:pt>
                <c:pt idx="6">
                  <c:v>27.706</c:v>
                </c:pt>
                <c:pt idx="7">
                  <c:v>27.749</c:v>
                </c:pt>
                <c:pt idx="8">
                  <c:v>27.77</c:v>
                </c:pt>
                <c:pt idx="9">
                  <c:v>27.774</c:v>
                </c:pt>
                <c:pt idx="10">
                  <c:v>27.798</c:v>
                </c:pt>
                <c:pt idx="11">
                  <c:v>27.853</c:v>
                </c:pt>
                <c:pt idx="12">
                  <c:v>27.83100000000001</c:v>
                </c:pt>
                <c:pt idx="13">
                  <c:v>27.735</c:v>
                </c:pt>
                <c:pt idx="14">
                  <c:v>27.78</c:v>
                </c:pt>
                <c:pt idx="15">
                  <c:v>27.882</c:v>
                </c:pt>
                <c:pt idx="16">
                  <c:v>27.85699999999999</c:v>
                </c:pt>
                <c:pt idx="17">
                  <c:v>27.907</c:v>
                </c:pt>
                <c:pt idx="18">
                  <c:v>28.026</c:v>
                </c:pt>
                <c:pt idx="19">
                  <c:v>28.07999999999999</c:v>
                </c:pt>
                <c:pt idx="20">
                  <c:v>28.148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29929120756744"/>
                  <c:y val="-0.0561329833770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raw_data!$L$247:$L$267</c:f>
              <c:numCache>
                <c:formatCode>0.00</c:formatCode>
                <c:ptCount val="21"/>
                <c:pt idx="0">
                  <c:v>17.635</c:v>
                </c:pt>
                <c:pt idx="1">
                  <c:v>17.599</c:v>
                </c:pt>
                <c:pt idx="2">
                  <c:v>17.602</c:v>
                </c:pt>
                <c:pt idx="3">
                  <c:v>17.651</c:v>
                </c:pt>
                <c:pt idx="4">
                  <c:v>17.785</c:v>
                </c:pt>
                <c:pt idx="5">
                  <c:v>17.8</c:v>
                </c:pt>
                <c:pt idx="6">
                  <c:v>17.96</c:v>
                </c:pt>
                <c:pt idx="7">
                  <c:v>18.07999999999999</c:v>
                </c:pt>
                <c:pt idx="8">
                  <c:v>18.122</c:v>
                </c:pt>
                <c:pt idx="9">
                  <c:v>18.082</c:v>
                </c:pt>
                <c:pt idx="10">
                  <c:v>18.091</c:v>
                </c:pt>
                <c:pt idx="11">
                  <c:v>18.123</c:v>
                </c:pt>
                <c:pt idx="12">
                  <c:v>18.255</c:v>
                </c:pt>
                <c:pt idx="13">
                  <c:v>18.301</c:v>
                </c:pt>
                <c:pt idx="14">
                  <c:v>18.271</c:v>
                </c:pt>
                <c:pt idx="15">
                  <c:v>18.381</c:v>
                </c:pt>
                <c:pt idx="16">
                  <c:v>18.281</c:v>
                </c:pt>
                <c:pt idx="17">
                  <c:v>18.33</c:v>
                </c:pt>
                <c:pt idx="18">
                  <c:v>18.471</c:v>
                </c:pt>
                <c:pt idx="19">
                  <c:v>18.52566666666667</c:v>
                </c:pt>
                <c:pt idx="20">
                  <c:v>18.62788888888889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1238832"/>
        <c:axId val="-611230864"/>
      </c:lineChart>
      <c:catAx>
        <c:axId val="-6112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230864"/>
        <c:crosses val="autoZero"/>
        <c:auto val="1"/>
        <c:lblAlgn val="ctr"/>
        <c:lblOffset val="100"/>
        <c:tickLblSkip val="10"/>
        <c:noMultiLvlLbl val="0"/>
      </c:catAx>
      <c:valAx>
        <c:axId val="-611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2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(1980 - 2015)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53818143866037"/>
                  <c:y val="0.04543395360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raw_data!$K$232:$K$267</c:f>
              <c:numCache>
                <c:formatCode>0.00</c:formatCode>
                <c:ptCount val="36"/>
                <c:pt idx="0">
                  <c:v>27.521</c:v>
                </c:pt>
                <c:pt idx="1">
                  <c:v>27.567</c:v>
                </c:pt>
                <c:pt idx="2">
                  <c:v>27.542</c:v>
                </c:pt>
                <c:pt idx="3">
                  <c:v>27.533</c:v>
                </c:pt>
                <c:pt idx="4">
                  <c:v>27.569</c:v>
                </c:pt>
                <c:pt idx="5">
                  <c:v>27.584</c:v>
                </c:pt>
                <c:pt idx="6">
                  <c:v>27.603</c:v>
                </c:pt>
                <c:pt idx="7">
                  <c:v>27.618</c:v>
                </c:pt>
                <c:pt idx="8">
                  <c:v>27.60100000000001</c:v>
                </c:pt>
                <c:pt idx="9">
                  <c:v>27.55</c:v>
                </c:pt>
                <c:pt idx="10">
                  <c:v>27.537</c:v>
                </c:pt>
                <c:pt idx="11">
                  <c:v>27.587</c:v>
                </c:pt>
                <c:pt idx="12">
                  <c:v>27.612</c:v>
                </c:pt>
                <c:pt idx="13">
                  <c:v>27.616</c:v>
                </c:pt>
                <c:pt idx="14">
                  <c:v>27.651</c:v>
                </c:pt>
                <c:pt idx="15">
                  <c:v>27.675</c:v>
                </c:pt>
                <c:pt idx="16">
                  <c:v>27.685</c:v>
                </c:pt>
                <c:pt idx="17">
                  <c:v>27.702</c:v>
                </c:pt>
                <c:pt idx="18">
                  <c:v>27.786</c:v>
                </c:pt>
                <c:pt idx="19">
                  <c:v>27.754</c:v>
                </c:pt>
                <c:pt idx="20">
                  <c:v>27.71</c:v>
                </c:pt>
                <c:pt idx="21">
                  <c:v>27.706</c:v>
                </c:pt>
                <c:pt idx="22">
                  <c:v>27.749</c:v>
                </c:pt>
                <c:pt idx="23">
                  <c:v>27.77</c:v>
                </c:pt>
                <c:pt idx="24">
                  <c:v>27.774</c:v>
                </c:pt>
                <c:pt idx="25">
                  <c:v>27.798</c:v>
                </c:pt>
                <c:pt idx="26">
                  <c:v>27.853</c:v>
                </c:pt>
                <c:pt idx="27">
                  <c:v>27.83100000000001</c:v>
                </c:pt>
                <c:pt idx="28">
                  <c:v>27.735</c:v>
                </c:pt>
                <c:pt idx="29">
                  <c:v>27.78</c:v>
                </c:pt>
                <c:pt idx="30">
                  <c:v>27.882</c:v>
                </c:pt>
                <c:pt idx="31">
                  <c:v>27.85699999999999</c:v>
                </c:pt>
                <c:pt idx="32">
                  <c:v>27.907</c:v>
                </c:pt>
                <c:pt idx="33">
                  <c:v>28.026</c:v>
                </c:pt>
                <c:pt idx="34">
                  <c:v>28.07999999999999</c:v>
                </c:pt>
                <c:pt idx="35">
                  <c:v>28.148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raw_data!$N$232:$N$267</c:f>
              <c:numCache>
                <c:formatCode>0.00</c:formatCode>
                <c:ptCount val="36"/>
                <c:pt idx="0">
                  <c:v>8.686000000000001</c:v>
                </c:pt>
                <c:pt idx="1">
                  <c:v>8.743</c:v>
                </c:pt>
                <c:pt idx="2">
                  <c:v>8.757000000000001</c:v>
                </c:pt>
                <c:pt idx="3">
                  <c:v>8.765</c:v>
                </c:pt>
                <c:pt idx="4">
                  <c:v>8.787000000000001</c:v>
                </c:pt>
                <c:pt idx="5">
                  <c:v>8.779</c:v>
                </c:pt>
                <c:pt idx="6">
                  <c:v>8.827</c:v>
                </c:pt>
                <c:pt idx="7">
                  <c:v>8.841</c:v>
                </c:pt>
                <c:pt idx="8">
                  <c:v>8.892</c:v>
                </c:pt>
                <c:pt idx="9">
                  <c:v>8.911</c:v>
                </c:pt>
                <c:pt idx="10">
                  <c:v>8.936</c:v>
                </c:pt>
                <c:pt idx="11">
                  <c:v>8.937000000000001</c:v>
                </c:pt>
                <c:pt idx="12">
                  <c:v>8.957000000000002</c:v>
                </c:pt>
                <c:pt idx="13">
                  <c:v>8.941000000000002</c:v>
                </c:pt>
                <c:pt idx="14">
                  <c:v>8.976000000000002</c:v>
                </c:pt>
                <c:pt idx="15">
                  <c:v>9.044999999999998</c:v>
                </c:pt>
                <c:pt idx="16">
                  <c:v>9.065999999999998</c:v>
                </c:pt>
                <c:pt idx="17">
                  <c:v>9.087</c:v>
                </c:pt>
                <c:pt idx="18">
                  <c:v>9.119</c:v>
                </c:pt>
                <c:pt idx="19">
                  <c:v>9.156</c:v>
                </c:pt>
                <c:pt idx="20">
                  <c:v>9.152999999999998</c:v>
                </c:pt>
                <c:pt idx="21">
                  <c:v>9.176</c:v>
                </c:pt>
                <c:pt idx="22">
                  <c:v>9.249000000000001</c:v>
                </c:pt>
                <c:pt idx="23">
                  <c:v>9.314999999999997</c:v>
                </c:pt>
                <c:pt idx="24">
                  <c:v>9.342999999999998</c:v>
                </c:pt>
                <c:pt idx="25">
                  <c:v>9.377999999999998</c:v>
                </c:pt>
                <c:pt idx="26">
                  <c:v>9.427</c:v>
                </c:pt>
                <c:pt idx="27">
                  <c:v>9.48</c:v>
                </c:pt>
                <c:pt idx="28">
                  <c:v>9.471</c:v>
                </c:pt>
                <c:pt idx="29">
                  <c:v>9.493000000000002</c:v>
                </c:pt>
                <c:pt idx="30">
                  <c:v>9.543000000000001</c:v>
                </c:pt>
                <c:pt idx="31">
                  <c:v>9.554</c:v>
                </c:pt>
                <c:pt idx="32">
                  <c:v>9.548</c:v>
                </c:pt>
                <c:pt idx="33">
                  <c:v>9.556</c:v>
                </c:pt>
                <c:pt idx="34">
                  <c:v>9.578666666666666</c:v>
                </c:pt>
                <c:pt idx="35">
                  <c:v>9.564222222222221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raw_data!$L$232:$L$267</c:f>
              <c:numCache>
                <c:formatCode>0.00</c:formatCode>
                <c:ptCount val="36"/>
                <c:pt idx="0">
                  <c:v>17.384</c:v>
                </c:pt>
                <c:pt idx="1">
                  <c:v>17.426</c:v>
                </c:pt>
                <c:pt idx="2">
                  <c:v>17.409</c:v>
                </c:pt>
                <c:pt idx="3">
                  <c:v>17.377</c:v>
                </c:pt>
                <c:pt idx="4">
                  <c:v>17.396</c:v>
                </c:pt>
                <c:pt idx="5">
                  <c:v>17.437</c:v>
                </c:pt>
                <c:pt idx="6">
                  <c:v>17.54</c:v>
                </c:pt>
                <c:pt idx="7">
                  <c:v>17.492</c:v>
                </c:pt>
                <c:pt idx="8">
                  <c:v>17.518</c:v>
                </c:pt>
                <c:pt idx="9">
                  <c:v>17.486</c:v>
                </c:pt>
                <c:pt idx="10">
                  <c:v>17.557</c:v>
                </c:pt>
                <c:pt idx="11">
                  <c:v>17.495</c:v>
                </c:pt>
                <c:pt idx="12">
                  <c:v>17.497</c:v>
                </c:pt>
                <c:pt idx="13">
                  <c:v>17.541</c:v>
                </c:pt>
                <c:pt idx="14">
                  <c:v>17.635</c:v>
                </c:pt>
                <c:pt idx="15">
                  <c:v>17.635</c:v>
                </c:pt>
                <c:pt idx="16">
                  <c:v>17.599</c:v>
                </c:pt>
                <c:pt idx="17">
                  <c:v>17.602</c:v>
                </c:pt>
                <c:pt idx="18">
                  <c:v>17.651</c:v>
                </c:pt>
                <c:pt idx="19">
                  <c:v>17.785</c:v>
                </c:pt>
                <c:pt idx="20">
                  <c:v>17.8</c:v>
                </c:pt>
                <c:pt idx="21">
                  <c:v>17.96</c:v>
                </c:pt>
                <c:pt idx="22">
                  <c:v>18.07999999999999</c:v>
                </c:pt>
                <c:pt idx="23">
                  <c:v>18.122</c:v>
                </c:pt>
                <c:pt idx="24">
                  <c:v>18.082</c:v>
                </c:pt>
                <c:pt idx="25">
                  <c:v>18.091</c:v>
                </c:pt>
                <c:pt idx="26">
                  <c:v>18.123</c:v>
                </c:pt>
                <c:pt idx="27">
                  <c:v>18.255</c:v>
                </c:pt>
                <c:pt idx="28">
                  <c:v>18.301</c:v>
                </c:pt>
                <c:pt idx="29">
                  <c:v>18.271</c:v>
                </c:pt>
                <c:pt idx="30">
                  <c:v>18.381</c:v>
                </c:pt>
                <c:pt idx="31">
                  <c:v>18.281</c:v>
                </c:pt>
                <c:pt idx="32">
                  <c:v>18.33</c:v>
                </c:pt>
                <c:pt idx="33">
                  <c:v>18.471</c:v>
                </c:pt>
                <c:pt idx="34">
                  <c:v>18.52566666666667</c:v>
                </c:pt>
                <c:pt idx="35">
                  <c:v>18.62788888888889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3329017597632"/>
                  <c:y val="0.056216365811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raw_data!$P$232:$P$267</c:f>
              <c:numCache>
                <c:formatCode>0.00</c:formatCode>
                <c:ptCount val="36"/>
                <c:pt idx="0">
                  <c:v>1.453</c:v>
                </c:pt>
                <c:pt idx="1">
                  <c:v>1.672</c:v>
                </c:pt>
                <c:pt idx="2">
                  <c:v>1.755</c:v>
                </c:pt>
                <c:pt idx="3">
                  <c:v>1.907</c:v>
                </c:pt>
                <c:pt idx="4">
                  <c:v>1.772</c:v>
                </c:pt>
                <c:pt idx="5">
                  <c:v>1.585</c:v>
                </c:pt>
                <c:pt idx="6">
                  <c:v>1.58</c:v>
                </c:pt>
                <c:pt idx="7">
                  <c:v>1.481</c:v>
                </c:pt>
                <c:pt idx="8">
                  <c:v>1.665</c:v>
                </c:pt>
                <c:pt idx="9">
                  <c:v>1.825</c:v>
                </c:pt>
                <c:pt idx="10">
                  <c:v>1.968</c:v>
                </c:pt>
                <c:pt idx="11">
                  <c:v>1.907</c:v>
                </c:pt>
                <c:pt idx="12">
                  <c:v>1.863</c:v>
                </c:pt>
                <c:pt idx="13">
                  <c:v>1.679</c:v>
                </c:pt>
                <c:pt idx="14">
                  <c:v>1.702</c:v>
                </c:pt>
                <c:pt idx="15">
                  <c:v>1.99</c:v>
                </c:pt>
                <c:pt idx="16">
                  <c:v>2.093</c:v>
                </c:pt>
                <c:pt idx="17">
                  <c:v>2.12</c:v>
                </c:pt>
                <c:pt idx="18">
                  <c:v>2.008999999999999</c:v>
                </c:pt>
                <c:pt idx="19">
                  <c:v>1.928</c:v>
                </c:pt>
                <c:pt idx="20">
                  <c:v>1.947</c:v>
                </c:pt>
                <c:pt idx="21">
                  <c:v>1.868</c:v>
                </c:pt>
                <c:pt idx="22">
                  <c:v>1.897</c:v>
                </c:pt>
                <c:pt idx="23">
                  <c:v>2.075</c:v>
                </c:pt>
                <c:pt idx="24">
                  <c:v>2.214</c:v>
                </c:pt>
                <c:pt idx="25">
                  <c:v>2.177</c:v>
                </c:pt>
                <c:pt idx="26">
                  <c:v>2.203</c:v>
                </c:pt>
                <c:pt idx="27">
                  <c:v>2.379</c:v>
                </c:pt>
                <c:pt idx="28">
                  <c:v>2.642</c:v>
                </c:pt>
                <c:pt idx="29">
                  <c:v>2.687</c:v>
                </c:pt>
                <c:pt idx="30">
                  <c:v>2.614</c:v>
                </c:pt>
                <c:pt idx="31">
                  <c:v>2.636</c:v>
                </c:pt>
                <c:pt idx="32">
                  <c:v>2.73</c:v>
                </c:pt>
                <c:pt idx="33">
                  <c:v>2.781</c:v>
                </c:pt>
                <c:pt idx="34">
                  <c:v>2.794666666666667</c:v>
                </c:pt>
                <c:pt idx="35">
                  <c:v>2.759222222222222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1116224"/>
        <c:axId val="-629331648"/>
      </c:lineChart>
      <c:catAx>
        <c:axId val="-6111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331648"/>
        <c:crosses val="autoZero"/>
        <c:auto val="1"/>
        <c:lblAlgn val="ctr"/>
        <c:lblOffset val="100"/>
        <c:tickLblSkip val="10"/>
        <c:noMultiLvlLbl val="0"/>
      </c:catAx>
      <c:valAx>
        <c:axId val="-6293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1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(1990 - 2015)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53818143866037"/>
                  <c:y val="0.04543395360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raw_data!$K$242:$K$267</c:f>
              <c:numCache>
                <c:formatCode>0.00</c:formatCode>
                <c:ptCount val="26"/>
                <c:pt idx="0">
                  <c:v>27.537</c:v>
                </c:pt>
                <c:pt idx="1">
                  <c:v>27.587</c:v>
                </c:pt>
                <c:pt idx="2">
                  <c:v>27.612</c:v>
                </c:pt>
                <c:pt idx="3">
                  <c:v>27.616</c:v>
                </c:pt>
                <c:pt idx="4">
                  <c:v>27.651</c:v>
                </c:pt>
                <c:pt idx="5">
                  <c:v>27.675</c:v>
                </c:pt>
                <c:pt idx="6">
                  <c:v>27.685</c:v>
                </c:pt>
                <c:pt idx="7">
                  <c:v>27.702</c:v>
                </c:pt>
                <c:pt idx="8">
                  <c:v>27.786</c:v>
                </c:pt>
                <c:pt idx="9">
                  <c:v>27.754</c:v>
                </c:pt>
                <c:pt idx="10">
                  <c:v>27.71</c:v>
                </c:pt>
                <c:pt idx="11">
                  <c:v>27.706</c:v>
                </c:pt>
                <c:pt idx="12">
                  <c:v>27.749</c:v>
                </c:pt>
                <c:pt idx="13">
                  <c:v>27.77</c:v>
                </c:pt>
                <c:pt idx="14">
                  <c:v>27.774</c:v>
                </c:pt>
                <c:pt idx="15">
                  <c:v>27.798</c:v>
                </c:pt>
                <c:pt idx="16">
                  <c:v>27.853</c:v>
                </c:pt>
                <c:pt idx="17">
                  <c:v>27.83100000000001</c:v>
                </c:pt>
                <c:pt idx="18">
                  <c:v>27.735</c:v>
                </c:pt>
                <c:pt idx="19">
                  <c:v>27.78</c:v>
                </c:pt>
                <c:pt idx="20">
                  <c:v>27.882</c:v>
                </c:pt>
                <c:pt idx="21">
                  <c:v>27.85699999999999</c:v>
                </c:pt>
                <c:pt idx="22">
                  <c:v>27.907</c:v>
                </c:pt>
                <c:pt idx="23">
                  <c:v>28.026</c:v>
                </c:pt>
                <c:pt idx="24">
                  <c:v>28.07999999999999</c:v>
                </c:pt>
                <c:pt idx="25">
                  <c:v>28.148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raw_data!$N$242:$N$267</c:f>
              <c:numCache>
                <c:formatCode>0.00</c:formatCode>
                <c:ptCount val="26"/>
                <c:pt idx="0">
                  <c:v>8.936</c:v>
                </c:pt>
                <c:pt idx="1">
                  <c:v>8.937000000000001</c:v>
                </c:pt>
                <c:pt idx="2">
                  <c:v>8.957000000000002</c:v>
                </c:pt>
                <c:pt idx="3">
                  <c:v>8.941000000000002</c:v>
                </c:pt>
                <c:pt idx="4">
                  <c:v>8.976000000000002</c:v>
                </c:pt>
                <c:pt idx="5">
                  <c:v>9.044999999999998</c:v>
                </c:pt>
                <c:pt idx="6">
                  <c:v>9.065999999999998</c:v>
                </c:pt>
                <c:pt idx="7">
                  <c:v>9.087</c:v>
                </c:pt>
                <c:pt idx="8">
                  <c:v>9.119</c:v>
                </c:pt>
                <c:pt idx="9">
                  <c:v>9.156</c:v>
                </c:pt>
                <c:pt idx="10">
                  <c:v>9.152999999999998</c:v>
                </c:pt>
                <c:pt idx="11">
                  <c:v>9.176</c:v>
                </c:pt>
                <c:pt idx="12">
                  <c:v>9.249000000000001</c:v>
                </c:pt>
                <c:pt idx="13">
                  <c:v>9.314999999999997</c:v>
                </c:pt>
                <c:pt idx="14">
                  <c:v>9.342999999999998</c:v>
                </c:pt>
                <c:pt idx="15">
                  <c:v>9.377999999999998</c:v>
                </c:pt>
                <c:pt idx="16">
                  <c:v>9.427</c:v>
                </c:pt>
                <c:pt idx="17">
                  <c:v>9.48</c:v>
                </c:pt>
                <c:pt idx="18">
                  <c:v>9.471</c:v>
                </c:pt>
                <c:pt idx="19">
                  <c:v>9.493000000000002</c:v>
                </c:pt>
                <c:pt idx="20">
                  <c:v>9.543000000000001</c:v>
                </c:pt>
                <c:pt idx="21">
                  <c:v>9.554</c:v>
                </c:pt>
                <c:pt idx="22">
                  <c:v>9.548</c:v>
                </c:pt>
                <c:pt idx="23">
                  <c:v>9.556</c:v>
                </c:pt>
                <c:pt idx="24">
                  <c:v>9.578666666666666</c:v>
                </c:pt>
                <c:pt idx="25">
                  <c:v>9.564222222222221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raw_data!$L$242:$L$267</c:f>
              <c:numCache>
                <c:formatCode>0.00</c:formatCode>
                <c:ptCount val="26"/>
                <c:pt idx="0">
                  <c:v>17.557</c:v>
                </c:pt>
                <c:pt idx="1">
                  <c:v>17.495</c:v>
                </c:pt>
                <c:pt idx="2">
                  <c:v>17.497</c:v>
                </c:pt>
                <c:pt idx="3">
                  <c:v>17.541</c:v>
                </c:pt>
                <c:pt idx="4">
                  <c:v>17.635</c:v>
                </c:pt>
                <c:pt idx="5">
                  <c:v>17.635</c:v>
                </c:pt>
                <c:pt idx="6">
                  <c:v>17.599</c:v>
                </c:pt>
                <c:pt idx="7">
                  <c:v>17.602</c:v>
                </c:pt>
                <c:pt idx="8">
                  <c:v>17.651</c:v>
                </c:pt>
                <c:pt idx="9">
                  <c:v>17.785</c:v>
                </c:pt>
                <c:pt idx="10">
                  <c:v>17.8</c:v>
                </c:pt>
                <c:pt idx="11">
                  <c:v>17.96</c:v>
                </c:pt>
                <c:pt idx="12">
                  <c:v>18.07999999999999</c:v>
                </c:pt>
                <c:pt idx="13">
                  <c:v>18.122</c:v>
                </c:pt>
                <c:pt idx="14">
                  <c:v>18.082</c:v>
                </c:pt>
                <c:pt idx="15">
                  <c:v>18.091</c:v>
                </c:pt>
                <c:pt idx="16">
                  <c:v>18.123</c:v>
                </c:pt>
                <c:pt idx="17">
                  <c:v>18.255</c:v>
                </c:pt>
                <c:pt idx="18">
                  <c:v>18.301</c:v>
                </c:pt>
                <c:pt idx="19">
                  <c:v>18.271</c:v>
                </c:pt>
                <c:pt idx="20">
                  <c:v>18.381</c:v>
                </c:pt>
                <c:pt idx="21">
                  <c:v>18.281</c:v>
                </c:pt>
                <c:pt idx="22">
                  <c:v>18.33</c:v>
                </c:pt>
                <c:pt idx="23">
                  <c:v>18.471</c:v>
                </c:pt>
                <c:pt idx="24">
                  <c:v>18.52566666666667</c:v>
                </c:pt>
                <c:pt idx="25">
                  <c:v>18.62788888888889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3329017597632"/>
                  <c:y val="0.056216365811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raw_data!$P$242:$P$267</c:f>
              <c:numCache>
                <c:formatCode>0.00</c:formatCode>
                <c:ptCount val="26"/>
                <c:pt idx="0">
                  <c:v>1.968</c:v>
                </c:pt>
                <c:pt idx="1">
                  <c:v>1.907</c:v>
                </c:pt>
                <c:pt idx="2">
                  <c:v>1.863</c:v>
                </c:pt>
                <c:pt idx="3">
                  <c:v>1.679</c:v>
                </c:pt>
                <c:pt idx="4">
                  <c:v>1.702</c:v>
                </c:pt>
                <c:pt idx="5">
                  <c:v>1.99</c:v>
                </c:pt>
                <c:pt idx="6">
                  <c:v>2.093</c:v>
                </c:pt>
                <c:pt idx="7">
                  <c:v>2.12</c:v>
                </c:pt>
                <c:pt idx="8">
                  <c:v>2.008999999999999</c:v>
                </c:pt>
                <c:pt idx="9">
                  <c:v>1.928</c:v>
                </c:pt>
                <c:pt idx="10">
                  <c:v>1.947</c:v>
                </c:pt>
                <c:pt idx="11">
                  <c:v>1.868</c:v>
                </c:pt>
                <c:pt idx="12">
                  <c:v>1.897</c:v>
                </c:pt>
                <c:pt idx="13">
                  <c:v>2.075</c:v>
                </c:pt>
                <c:pt idx="14">
                  <c:v>2.214</c:v>
                </c:pt>
                <c:pt idx="15">
                  <c:v>2.177</c:v>
                </c:pt>
                <c:pt idx="16">
                  <c:v>2.203</c:v>
                </c:pt>
                <c:pt idx="17">
                  <c:v>2.379</c:v>
                </c:pt>
                <c:pt idx="18">
                  <c:v>2.642</c:v>
                </c:pt>
                <c:pt idx="19">
                  <c:v>2.687</c:v>
                </c:pt>
                <c:pt idx="20">
                  <c:v>2.614</c:v>
                </c:pt>
                <c:pt idx="21">
                  <c:v>2.636</c:v>
                </c:pt>
                <c:pt idx="22">
                  <c:v>2.73</c:v>
                </c:pt>
                <c:pt idx="23">
                  <c:v>2.781</c:v>
                </c:pt>
                <c:pt idx="24">
                  <c:v>2.794666666666667</c:v>
                </c:pt>
                <c:pt idx="25">
                  <c:v>2.759222222222222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9229616"/>
        <c:axId val="-629221456"/>
      </c:lineChart>
      <c:catAx>
        <c:axId val="-6292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221456"/>
        <c:crosses val="autoZero"/>
        <c:auto val="1"/>
        <c:lblAlgn val="ctr"/>
        <c:lblOffset val="100"/>
        <c:tickLblSkip val="10"/>
        <c:noMultiLvlLbl val="0"/>
      </c:catAx>
      <c:valAx>
        <c:axId val="-6292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2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Ulaanbaatar</a:t>
            </a:r>
            <a:r>
              <a:rPr lang="en-US" baseline="0"/>
              <a:t> R</a:t>
            </a:r>
            <a:r>
              <a:rPr lang="en-US"/>
              <a:t>esiduals (1850 - 2015)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'1850+ Residuals'!$D$1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'1850+ Residuals'!$A$2:$A$167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xVal>
          <c:yVal>
            <c:numRef>
              <c:f>'1850+ Residuals'!$E$2:$E$167</c:f>
              <c:numCache>
                <c:formatCode>General</c:formatCode>
                <c:ptCount val="166"/>
                <c:pt idx="0">
                  <c:v>1.298613142351997</c:v>
                </c:pt>
                <c:pt idx="1">
                  <c:v>1.361015601259774</c:v>
                </c:pt>
                <c:pt idx="2">
                  <c:v>0.9602531429409</c:v>
                </c:pt>
                <c:pt idx="3">
                  <c:v>0.448552979897068</c:v>
                </c:pt>
                <c:pt idx="4">
                  <c:v>0.383377078371164</c:v>
                </c:pt>
                <c:pt idx="5">
                  <c:v>0.537303143677028</c:v>
                </c:pt>
                <c:pt idx="6">
                  <c:v>0.372283307898655</c:v>
                </c:pt>
                <c:pt idx="7">
                  <c:v>0.171208718084689</c:v>
                </c:pt>
                <c:pt idx="8">
                  <c:v>0.247478390083092</c:v>
                </c:pt>
                <c:pt idx="9">
                  <c:v>0.309880848990878</c:v>
                </c:pt>
                <c:pt idx="10">
                  <c:v>0.133767242740017</c:v>
                </c:pt>
                <c:pt idx="11">
                  <c:v>0.304333963754634</c:v>
                </c:pt>
                <c:pt idx="12">
                  <c:v>0.200329865574989</c:v>
                </c:pt>
                <c:pt idx="13">
                  <c:v>0.739764454800063</c:v>
                </c:pt>
                <c:pt idx="14">
                  <c:v>0.405564619316142</c:v>
                </c:pt>
                <c:pt idx="15">
                  <c:v>0.151794619757829</c:v>
                </c:pt>
                <c:pt idx="16">
                  <c:v>0.28908002935495</c:v>
                </c:pt>
                <c:pt idx="17">
                  <c:v>0.678748717201335</c:v>
                </c:pt>
                <c:pt idx="18">
                  <c:v>0.59415871734856</c:v>
                </c:pt>
                <c:pt idx="19">
                  <c:v>0.517889045350158</c:v>
                </c:pt>
                <c:pt idx="20">
                  <c:v>0.497088225714239</c:v>
                </c:pt>
                <c:pt idx="21">
                  <c:v>0.617732979602617</c:v>
                </c:pt>
                <c:pt idx="22">
                  <c:v>0.677361995892276</c:v>
                </c:pt>
                <c:pt idx="23">
                  <c:v>0.662108061492592</c:v>
                </c:pt>
                <c:pt idx="24">
                  <c:v>1.218183306426408</c:v>
                </c:pt>
                <c:pt idx="25">
                  <c:v>1.491367404311592</c:v>
                </c:pt>
                <c:pt idx="26">
                  <c:v>1.33466789638761</c:v>
                </c:pt>
                <c:pt idx="27">
                  <c:v>0.975507077340574</c:v>
                </c:pt>
                <c:pt idx="28">
                  <c:v>0.929745274141531</c:v>
                </c:pt>
                <c:pt idx="29">
                  <c:v>0.775819208835666</c:v>
                </c:pt>
                <c:pt idx="30">
                  <c:v>1.140526913118937</c:v>
                </c:pt>
                <c:pt idx="31">
                  <c:v>1.05871035588429</c:v>
                </c:pt>
                <c:pt idx="32">
                  <c:v>1.367949207805087</c:v>
                </c:pt>
                <c:pt idx="33">
                  <c:v>1.07812445421116</c:v>
                </c:pt>
                <c:pt idx="34">
                  <c:v>0.630213471384174</c:v>
                </c:pt>
                <c:pt idx="35">
                  <c:v>0.365349701353362</c:v>
                </c:pt>
                <c:pt idx="36">
                  <c:v>0.388923963607408</c:v>
                </c:pt>
                <c:pt idx="37">
                  <c:v>0.415271668479582</c:v>
                </c:pt>
                <c:pt idx="38">
                  <c:v>0.15040789844876</c:v>
                </c:pt>
                <c:pt idx="39">
                  <c:v>0.0131224888516292</c:v>
                </c:pt>
                <c:pt idx="40">
                  <c:v>-0.0298658717292774</c:v>
                </c:pt>
                <c:pt idx="41">
                  <c:v>0.0935523247772177</c:v>
                </c:pt>
                <c:pt idx="42">
                  <c:v>-0.268381936887926</c:v>
                </c:pt>
                <c:pt idx="43">
                  <c:v>-0.144963740381421</c:v>
                </c:pt>
                <c:pt idx="44">
                  <c:v>0.136540685358144</c:v>
                </c:pt>
                <c:pt idx="45">
                  <c:v>0.00480216099726749</c:v>
                </c:pt>
                <c:pt idx="46">
                  <c:v>-0.0437330848198934</c:v>
                </c:pt>
                <c:pt idx="47">
                  <c:v>-0.186565379653269</c:v>
                </c:pt>
                <c:pt idx="48">
                  <c:v>-0.0603737405286365</c:v>
                </c:pt>
                <c:pt idx="49">
                  <c:v>0.240544783537789</c:v>
                </c:pt>
                <c:pt idx="50">
                  <c:v>0.172595439393757</c:v>
                </c:pt>
                <c:pt idx="51">
                  <c:v>0.154568062375946</c:v>
                </c:pt>
                <c:pt idx="52">
                  <c:v>0.519275766659216</c:v>
                </c:pt>
                <c:pt idx="53">
                  <c:v>0.29878707851838</c:v>
                </c:pt>
                <c:pt idx="54">
                  <c:v>-0.054826855292402</c:v>
                </c:pt>
                <c:pt idx="55">
                  <c:v>-0.0784011175464482</c:v>
                </c:pt>
                <c:pt idx="56">
                  <c:v>-0.232327182852312</c:v>
                </c:pt>
                <c:pt idx="57">
                  <c:v>-0.153284068235782</c:v>
                </c:pt>
                <c:pt idx="58">
                  <c:v>-0.237874068088567</c:v>
                </c:pt>
                <c:pt idx="59">
                  <c:v>-0.58039423142684</c:v>
                </c:pt>
                <c:pt idx="60">
                  <c:v>-0.809203247422058</c:v>
                </c:pt>
                <c:pt idx="61">
                  <c:v>-0.821683739203605</c:v>
                </c:pt>
                <c:pt idx="62">
                  <c:v>-1.272368164648719</c:v>
                </c:pt>
                <c:pt idx="63">
                  <c:v>-1.196098492650326</c:v>
                </c:pt>
                <c:pt idx="64">
                  <c:v>-0.947875378328238</c:v>
                </c:pt>
                <c:pt idx="65">
                  <c:v>-1.05465291912601</c:v>
                </c:pt>
                <c:pt idx="66">
                  <c:v>-1.216899312286245</c:v>
                </c:pt>
                <c:pt idx="67">
                  <c:v>-1.268208000721533</c:v>
                </c:pt>
                <c:pt idx="68">
                  <c:v>-1.142016361596901</c:v>
                </c:pt>
                <c:pt idx="69">
                  <c:v>-1.035238820799139</c:v>
                </c:pt>
                <c:pt idx="70">
                  <c:v>-0.701038985315228</c:v>
                </c:pt>
                <c:pt idx="71">
                  <c:v>-0.666370952588683</c:v>
                </c:pt>
                <c:pt idx="72">
                  <c:v>-0.517991772519053</c:v>
                </c:pt>
                <c:pt idx="73">
                  <c:v>-0.721839804951156</c:v>
                </c:pt>
                <c:pt idx="74">
                  <c:v>-0.922914394765133</c:v>
                </c:pt>
                <c:pt idx="75">
                  <c:v>-0.594261444517466</c:v>
                </c:pt>
                <c:pt idx="76">
                  <c:v>-0.232327182852322</c:v>
                </c:pt>
                <c:pt idx="77">
                  <c:v>-0.183791937035151</c:v>
                </c:pt>
                <c:pt idx="78">
                  <c:v>-0.285022592596669</c:v>
                </c:pt>
                <c:pt idx="79">
                  <c:v>-0.377932920303805</c:v>
                </c:pt>
                <c:pt idx="80">
                  <c:v>-0.509671444664691</c:v>
                </c:pt>
                <c:pt idx="81">
                  <c:v>-0.868832263711717</c:v>
                </c:pt>
                <c:pt idx="82">
                  <c:v>-0.526312100373434</c:v>
                </c:pt>
                <c:pt idx="83">
                  <c:v>-0.53047226430061</c:v>
                </c:pt>
                <c:pt idx="84">
                  <c:v>-0.59010128059028</c:v>
                </c:pt>
                <c:pt idx="85">
                  <c:v>-0.793949313022383</c:v>
                </c:pt>
                <c:pt idx="86">
                  <c:v>-1.230766525376861</c:v>
                </c:pt>
                <c:pt idx="87">
                  <c:v>-1.393012918537106</c:v>
                </c:pt>
                <c:pt idx="88">
                  <c:v>-1.169750787778143</c:v>
                </c:pt>
                <c:pt idx="89">
                  <c:v>-0.929848001310436</c:v>
                </c:pt>
                <c:pt idx="90">
                  <c:v>-0.872992427638893</c:v>
                </c:pt>
                <c:pt idx="91">
                  <c:v>-0.608128657608082</c:v>
                </c:pt>
                <c:pt idx="92">
                  <c:v>-0.687171772224611</c:v>
                </c:pt>
                <c:pt idx="93">
                  <c:v>-0.3529719367407</c:v>
                </c:pt>
                <c:pt idx="94">
                  <c:v>-0.387639969467245</c:v>
                </c:pt>
                <c:pt idx="95">
                  <c:v>-0.436175215284406</c:v>
                </c:pt>
                <c:pt idx="96">
                  <c:v>-0.0659206257648908</c:v>
                </c:pt>
                <c:pt idx="97">
                  <c:v>-0.369612592449443</c:v>
                </c:pt>
                <c:pt idx="98">
                  <c:v>-0.359905543286013</c:v>
                </c:pt>
                <c:pt idx="99">
                  <c:v>-0.438948657902533</c:v>
                </c:pt>
                <c:pt idx="100">
                  <c:v>-0.771563669033237</c:v>
                </c:pt>
                <c:pt idx="101">
                  <c:v>-0.660824067352428</c:v>
                </c:pt>
                <c:pt idx="102">
                  <c:v>-0.930442310442901</c:v>
                </c:pt>
                <c:pt idx="103">
                  <c:v>-1.239681162363688</c:v>
                </c:pt>
                <c:pt idx="104">
                  <c:v>-1.021965916840978</c:v>
                </c:pt>
                <c:pt idx="105">
                  <c:v>-1.303470342580533</c:v>
                </c:pt>
                <c:pt idx="106">
                  <c:v>-1.830622543068198</c:v>
                </c:pt>
                <c:pt idx="107">
                  <c:v>-2.480598630929922</c:v>
                </c:pt>
                <c:pt idx="108">
                  <c:v>-2.167793924214385</c:v>
                </c:pt>
                <c:pt idx="109">
                  <c:v>-1.672734416879306</c:v>
                </c:pt>
                <c:pt idx="110">
                  <c:v>-1.510488023719061</c:v>
                </c:pt>
                <c:pt idx="111">
                  <c:v>-0.975807907553638</c:v>
                </c:pt>
                <c:pt idx="112">
                  <c:v>-0.928461280001377</c:v>
                </c:pt>
                <c:pt idx="113">
                  <c:v>-0.00946125818165519</c:v>
                </c:pt>
                <c:pt idx="114">
                  <c:v>0.370698483545448</c:v>
                </c:pt>
                <c:pt idx="115">
                  <c:v>0.330879771670956</c:v>
                </c:pt>
                <c:pt idx="116">
                  <c:v>0.104844198293875</c:v>
                </c:pt>
                <c:pt idx="117">
                  <c:v>0.0452151820042151</c:v>
                </c:pt>
                <c:pt idx="118">
                  <c:v>-0.188744513138941</c:v>
                </c:pt>
                <c:pt idx="119">
                  <c:v>-0.735707018041772</c:v>
                </c:pt>
                <c:pt idx="120">
                  <c:v>-1.460962262681138</c:v>
                </c:pt>
                <c:pt idx="121">
                  <c:v>-1.50078097455563</c:v>
                </c:pt>
                <c:pt idx="122">
                  <c:v>-1.647575330272033</c:v>
                </c:pt>
                <c:pt idx="123">
                  <c:v>-1.207984675299418</c:v>
                </c:pt>
                <c:pt idx="124">
                  <c:v>-1.374589335430998</c:v>
                </c:pt>
                <c:pt idx="125">
                  <c:v>-0.98650547193782</c:v>
                </c:pt>
                <c:pt idx="126">
                  <c:v>-0.685586947871395</c:v>
                </c:pt>
                <c:pt idx="127">
                  <c:v>-0.483719945880815</c:v>
                </c:pt>
                <c:pt idx="128">
                  <c:v>-0.254118517709003</c:v>
                </c:pt>
                <c:pt idx="129">
                  <c:v>-0.31770959488169</c:v>
                </c:pt>
                <c:pt idx="130">
                  <c:v>-0.805241186539021</c:v>
                </c:pt>
                <c:pt idx="131">
                  <c:v>-0.51224678423867</c:v>
                </c:pt>
                <c:pt idx="132">
                  <c:v>-0.476786339335502</c:v>
                </c:pt>
                <c:pt idx="133">
                  <c:v>-0.0688921714271664</c:v>
                </c:pt>
                <c:pt idx="134">
                  <c:v>-0.283041562155145</c:v>
                </c:pt>
                <c:pt idx="135">
                  <c:v>-0.631901022906286</c:v>
                </c:pt>
                <c:pt idx="136">
                  <c:v>-0.588516456237063</c:v>
                </c:pt>
                <c:pt idx="137">
                  <c:v>-0.592676620164249</c:v>
                </c:pt>
                <c:pt idx="138">
                  <c:v>-0.608722966740537</c:v>
                </c:pt>
                <c:pt idx="139">
                  <c:v>-0.474210999761533</c:v>
                </c:pt>
                <c:pt idx="140">
                  <c:v>-0.39912994602804</c:v>
                </c:pt>
                <c:pt idx="141">
                  <c:v>-0.125945848142857</c:v>
                </c:pt>
                <c:pt idx="142">
                  <c:v>0.527596094513588</c:v>
                </c:pt>
                <c:pt idx="143">
                  <c:v>0.547208295884617</c:v>
                </c:pt>
                <c:pt idx="144">
                  <c:v>1.149243447061616</c:v>
                </c:pt>
                <c:pt idx="145">
                  <c:v>1.521479067022654</c:v>
                </c:pt>
                <c:pt idx="146">
                  <c:v>1.089416327727797</c:v>
                </c:pt>
                <c:pt idx="147">
                  <c:v>1.279397147069285</c:v>
                </c:pt>
                <c:pt idx="148">
                  <c:v>1.865584054714154</c:v>
                </c:pt>
                <c:pt idx="149">
                  <c:v>1.940665108447646</c:v>
                </c:pt>
                <c:pt idx="150">
                  <c:v>1.972163492467768</c:v>
                </c:pt>
                <c:pt idx="151">
                  <c:v>1.825369136751365</c:v>
                </c:pt>
                <c:pt idx="152">
                  <c:v>1.852905459888438</c:v>
                </c:pt>
                <c:pt idx="153">
                  <c:v>1.916100330972829</c:v>
                </c:pt>
                <c:pt idx="154">
                  <c:v>1.864395436449244</c:v>
                </c:pt>
                <c:pt idx="155">
                  <c:v>1.39429691267726</c:v>
                </c:pt>
                <c:pt idx="156">
                  <c:v>1.595371502491236</c:v>
                </c:pt>
                <c:pt idx="157">
                  <c:v>2.495353632072395</c:v>
                </c:pt>
                <c:pt idx="158">
                  <c:v>3.217835434093633</c:v>
                </c:pt>
                <c:pt idx="159">
                  <c:v>2.891955926464093</c:v>
                </c:pt>
                <c:pt idx="160">
                  <c:v>2.482873140290837</c:v>
                </c:pt>
                <c:pt idx="161">
                  <c:v>1.979493305101377</c:v>
                </c:pt>
                <c:pt idx="162">
                  <c:v>-0.0326393143474046</c:v>
                </c:pt>
                <c:pt idx="163">
                  <c:v>0.395857570152711</c:v>
                </c:pt>
                <c:pt idx="164">
                  <c:v>0.266337799886329</c:v>
                </c:pt>
                <c:pt idx="165">
                  <c:v>0.671981517213113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0269072"/>
        <c:axId val="-610260608"/>
      </c:scatterChart>
      <c:valAx>
        <c:axId val="-610269072"/>
        <c:scaling>
          <c:orientation val="minMax"/>
          <c:max val="20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260608"/>
        <c:crosses val="autoZero"/>
        <c:crossBetween val="midCat"/>
      </c:valAx>
      <c:valAx>
        <c:axId val="-610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2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Global R</a:t>
            </a:r>
            <a:r>
              <a:rPr lang="en-US"/>
              <a:t>esiduals</a:t>
            </a:r>
            <a:r>
              <a:rPr lang="en-US" baseline="0"/>
              <a:t> (1850 - 2015)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'1850+ Residuals'!$I$1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'1850+ Residuals'!$A$2:$A$167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xVal>
          <c:yVal>
            <c:numRef>
              <c:f>'1850+ Residuals'!$J$2:$J$167</c:f>
              <c:numCache>
                <c:formatCode>General</c:formatCode>
                <c:ptCount val="166"/>
                <c:pt idx="0">
                  <c:v>0.803017886251693</c:v>
                </c:pt>
                <c:pt idx="1">
                  <c:v>1.052301488835352</c:v>
                </c:pt>
                <c:pt idx="2">
                  <c:v>1.062464129708065</c:v>
                </c:pt>
                <c:pt idx="3">
                  <c:v>0.893286049297575</c:v>
                </c:pt>
                <c:pt idx="4">
                  <c:v>1.202349892308979</c:v>
                </c:pt>
                <c:pt idx="5">
                  <c:v>1.272292773609415</c:v>
                </c:pt>
                <c:pt idx="6">
                  <c:v>0.923773971915734</c:v>
                </c:pt>
                <c:pt idx="7">
                  <c:v>0.694815651077489</c:v>
                </c:pt>
                <c:pt idx="8">
                  <c:v>0.704978291950212</c:v>
                </c:pt>
                <c:pt idx="9">
                  <c:v>0.834701413678393</c:v>
                </c:pt>
                <c:pt idx="10">
                  <c:v>0.785083814123382</c:v>
                </c:pt>
                <c:pt idx="11">
                  <c:v>0.556125493285138</c:v>
                </c:pt>
                <c:pt idx="12">
                  <c:v>0.147826451163723</c:v>
                </c:pt>
                <c:pt idx="13">
                  <c:v>0.157989092036446</c:v>
                </c:pt>
                <c:pt idx="14">
                  <c:v>-0.0111889883740648</c:v>
                </c:pt>
                <c:pt idx="15">
                  <c:v>-0.00102634750133098</c:v>
                </c:pt>
                <c:pt idx="16">
                  <c:v>0.0689165337991049</c:v>
                </c:pt>
                <c:pt idx="17">
                  <c:v>0.437760617238243</c:v>
                </c:pt>
                <c:pt idx="18">
                  <c:v>0.507703498538679</c:v>
                </c:pt>
                <c:pt idx="19">
                  <c:v>0.577646379839136</c:v>
                </c:pt>
                <c:pt idx="20">
                  <c:v>0.647589261139582</c:v>
                </c:pt>
                <c:pt idx="21">
                  <c:v>0.777312382867774</c:v>
                </c:pt>
                <c:pt idx="22">
                  <c:v>1.086376225879177</c:v>
                </c:pt>
                <c:pt idx="23">
                  <c:v>1.156319107179613</c:v>
                </c:pt>
                <c:pt idx="24">
                  <c:v>1.405602709763273</c:v>
                </c:pt>
                <c:pt idx="25">
                  <c:v>1.176644388925038</c:v>
                </c:pt>
                <c:pt idx="26">
                  <c:v>1.00746630851456</c:v>
                </c:pt>
                <c:pt idx="27">
                  <c:v>1.017628949387261</c:v>
                </c:pt>
                <c:pt idx="28">
                  <c:v>1.266912551970931</c:v>
                </c:pt>
                <c:pt idx="29">
                  <c:v>1.097734471560421</c:v>
                </c:pt>
                <c:pt idx="30">
                  <c:v>0.988336631577676</c:v>
                </c:pt>
                <c:pt idx="31">
                  <c:v>0.998499272450399</c:v>
                </c:pt>
                <c:pt idx="32">
                  <c:v>0.948881672895367</c:v>
                </c:pt>
                <c:pt idx="33">
                  <c:v>0.66014311162942</c:v>
                </c:pt>
                <c:pt idx="34">
                  <c:v>0.251844069507973</c:v>
                </c:pt>
                <c:pt idx="35">
                  <c:v>0.202226469952962</c:v>
                </c:pt>
                <c:pt idx="36">
                  <c:v>0.0928286299701964</c:v>
                </c:pt>
                <c:pt idx="37">
                  <c:v>-0.315470412151229</c:v>
                </c:pt>
                <c:pt idx="38">
                  <c:v>-0.843329935128144</c:v>
                </c:pt>
                <c:pt idx="39">
                  <c:v>-0.773387053827676</c:v>
                </c:pt>
                <c:pt idx="40">
                  <c:v>-0.942565134238165</c:v>
                </c:pt>
                <c:pt idx="41">
                  <c:v>-1.111743214648665</c:v>
                </c:pt>
                <c:pt idx="42">
                  <c:v>-1.22114105463141</c:v>
                </c:pt>
                <c:pt idx="43">
                  <c:v>-1.210978413758708</c:v>
                </c:pt>
                <c:pt idx="44">
                  <c:v>-1.021475051602773</c:v>
                </c:pt>
                <c:pt idx="45">
                  <c:v>-0.951532170302337</c:v>
                </c:pt>
                <c:pt idx="46">
                  <c:v>-0.821809048574145</c:v>
                </c:pt>
                <c:pt idx="47">
                  <c:v>-0.692085926845965</c:v>
                </c:pt>
                <c:pt idx="48">
                  <c:v>-0.681923285973242</c:v>
                </c:pt>
                <c:pt idx="49">
                  <c:v>-0.671760645100518</c:v>
                </c:pt>
                <c:pt idx="50">
                  <c:v>-0.422477042516881</c:v>
                </c:pt>
                <c:pt idx="51">
                  <c:v>-0.113413199505477</c:v>
                </c:pt>
                <c:pt idx="52">
                  <c:v>-0.0434703182050409</c:v>
                </c:pt>
                <c:pt idx="53">
                  <c:v>0.0264725630954269</c:v>
                </c:pt>
                <c:pt idx="54">
                  <c:v>-0.0829252768873498</c:v>
                </c:pt>
                <c:pt idx="55">
                  <c:v>-0.072762636014616</c:v>
                </c:pt>
                <c:pt idx="56">
                  <c:v>-0.0625999951419141</c:v>
                </c:pt>
                <c:pt idx="57">
                  <c:v>-0.291558315980138</c:v>
                </c:pt>
                <c:pt idx="58">
                  <c:v>-0.341175915535148</c:v>
                </c:pt>
                <c:pt idx="59">
                  <c:v>-0.510353995945648</c:v>
                </c:pt>
                <c:pt idx="60">
                  <c:v>-0.739312316783861</c:v>
                </c:pt>
                <c:pt idx="61">
                  <c:v>-1.02805087804984</c:v>
                </c:pt>
                <c:pt idx="62">
                  <c:v>-1.137448718032585</c:v>
                </c:pt>
                <c:pt idx="63">
                  <c:v>-1.127286077159883</c:v>
                </c:pt>
                <c:pt idx="64">
                  <c:v>-0.878002474576213</c:v>
                </c:pt>
                <c:pt idx="65">
                  <c:v>-0.688499112420309</c:v>
                </c:pt>
                <c:pt idx="66">
                  <c:v>-0.857677192830788</c:v>
                </c:pt>
                <c:pt idx="67">
                  <c:v>-0.847514551958065</c:v>
                </c:pt>
                <c:pt idx="68">
                  <c:v>-0.956912391940831</c:v>
                </c:pt>
                <c:pt idx="69">
                  <c:v>-0.886969510640374</c:v>
                </c:pt>
                <c:pt idx="70">
                  <c:v>-0.817026629339927</c:v>
                </c:pt>
                <c:pt idx="71">
                  <c:v>-0.687303507611736</c:v>
                </c:pt>
                <c:pt idx="72">
                  <c:v>-0.557580385883566</c:v>
                </c:pt>
                <c:pt idx="73">
                  <c:v>-0.547417745010843</c:v>
                </c:pt>
                <c:pt idx="74">
                  <c:v>-0.656815584993609</c:v>
                </c:pt>
                <c:pt idx="75">
                  <c:v>-0.70643318454862</c:v>
                </c:pt>
                <c:pt idx="76">
                  <c:v>-0.45714958196495</c:v>
                </c:pt>
                <c:pt idx="77">
                  <c:v>-0.207865979381301</c:v>
                </c:pt>
                <c:pt idx="78">
                  <c:v>0.0414176232023365</c:v>
                </c:pt>
                <c:pt idx="79">
                  <c:v>-0.127760457208142</c:v>
                </c:pt>
                <c:pt idx="80">
                  <c:v>0.00196266452002758</c:v>
                </c:pt>
                <c:pt idx="81">
                  <c:v>0.0121253053927507</c:v>
                </c:pt>
                <c:pt idx="82">
                  <c:v>0.141848427120953</c:v>
                </c:pt>
                <c:pt idx="83">
                  <c:v>0.0922308275659205</c:v>
                </c:pt>
                <c:pt idx="84">
                  <c:v>0.102393468438644</c:v>
                </c:pt>
                <c:pt idx="85">
                  <c:v>0.0527758688836116</c:v>
                </c:pt>
                <c:pt idx="86">
                  <c:v>-0.116402211526867</c:v>
                </c:pt>
                <c:pt idx="87">
                  <c:v>-0.0464593302264313</c:v>
                </c:pt>
                <c:pt idx="88">
                  <c:v>0.0234835510740258</c:v>
                </c:pt>
                <c:pt idx="89">
                  <c:v>0.272767153657674</c:v>
                </c:pt>
                <c:pt idx="90">
                  <c:v>0.342710034958132</c:v>
                </c:pt>
                <c:pt idx="91">
                  <c:v>0.293092435403121</c:v>
                </c:pt>
                <c:pt idx="92">
                  <c:v>0.243474835848089</c:v>
                </c:pt>
                <c:pt idx="93">
                  <c:v>0.432978198004014</c:v>
                </c:pt>
                <c:pt idx="94">
                  <c:v>0.562701319732194</c:v>
                </c:pt>
                <c:pt idx="95">
                  <c:v>0.513083720177184</c:v>
                </c:pt>
                <c:pt idx="96">
                  <c:v>0.58302660147762</c:v>
                </c:pt>
                <c:pt idx="97">
                  <c:v>0.593189242350343</c:v>
                </c:pt>
                <c:pt idx="98">
                  <c:v>0.424011161939843</c:v>
                </c:pt>
                <c:pt idx="99">
                  <c:v>0.314613321957098</c:v>
                </c:pt>
                <c:pt idx="100">
                  <c:v>-0.153465960592062</c:v>
                </c:pt>
                <c:pt idx="101">
                  <c:v>-0.382424281430296</c:v>
                </c:pt>
                <c:pt idx="102">
                  <c:v>-0.372261640557573</c:v>
                </c:pt>
                <c:pt idx="103">
                  <c:v>-0.302318759257137</c:v>
                </c:pt>
                <c:pt idx="104">
                  <c:v>-0.53127708009535</c:v>
                </c:pt>
                <c:pt idx="105">
                  <c:v>-0.70045516050586</c:v>
                </c:pt>
                <c:pt idx="106">
                  <c:v>-0.989193721771807</c:v>
                </c:pt>
                <c:pt idx="107">
                  <c:v>-0.739910119188169</c:v>
                </c:pt>
                <c:pt idx="108">
                  <c:v>-0.669967237887701</c:v>
                </c:pt>
                <c:pt idx="109">
                  <c:v>-0.659804597014978</c:v>
                </c:pt>
                <c:pt idx="110">
                  <c:v>-0.948543158280957</c:v>
                </c:pt>
                <c:pt idx="111">
                  <c:v>-0.759039796125021</c:v>
                </c:pt>
                <c:pt idx="112">
                  <c:v>-0.748877155252319</c:v>
                </c:pt>
                <c:pt idx="113">
                  <c:v>-0.260472590957713</c:v>
                </c:pt>
                <c:pt idx="114">
                  <c:v>-0.608991392651426</c:v>
                </c:pt>
                <c:pt idx="115">
                  <c:v>-0.837949713489639</c:v>
                </c:pt>
                <c:pt idx="116">
                  <c:v>-1.007127793900139</c:v>
                </c:pt>
                <c:pt idx="117">
                  <c:v>-0.996965153027416</c:v>
                </c:pt>
                <c:pt idx="118">
                  <c:v>-1.285703714293373</c:v>
                </c:pt>
                <c:pt idx="119">
                  <c:v>-1.454881794703873</c:v>
                </c:pt>
                <c:pt idx="120">
                  <c:v>-1.624059875114352</c:v>
                </c:pt>
                <c:pt idx="121">
                  <c:v>-1.494336753386182</c:v>
                </c:pt>
                <c:pt idx="122">
                  <c:v>-1.603734593368927</c:v>
                </c:pt>
                <c:pt idx="123">
                  <c:v>-1.354450990785278</c:v>
                </c:pt>
                <c:pt idx="124">
                  <c:v>-1.583409311623502</c:v>
                </c:pt>
                <c:pt idx="125">
                  <c:v>-1.453686189895321</c:v>
                </c:pt>
                <c:pt idx="126">
                  <c:v>-1.682644510733545</c:v>
                </c:pt>
                <c:pt idx="127">
                  <c:v>-1.612701629433077</c:v>
                </c:pt>
                <c:pt idx="128">
                  <c:v>-1.602538988560375</c:v>
                </c:pt>
                <c:pt idx="129">
                  <c:v>-1.472815866832184</c:v>
                </c:pt>
                <c:pt idx="130">
                  <c:v>-1.462653225959482</c:v>
                </c:pt>
                <c:pt idx="131">
                  <c:v>-0.914468421237142</c:v>
                </c:pt>
                <c:pt idx="132">
                  <c:v>-1.083646501647642</c:v>
                </c:pt>
                <c:pt idx="133">
                  <c:v>-0.535461696925302</c:v>
                </c:pt>
                <c:pt idx="134">
                  <c:v>-0.704639777335802</c:v>
                </c:pt>
                <c:pt idx="135">
                  <c:v>-0.814037617318547</c:v>
                </c:pt>
                <c:pt idx="136">
                  <c:v>-0.74409473601809</c:v>
                </c:pt>
                <c:pt idx="137">
                  <c:v>-0.793712335573122</c:v>
                </c:pt>
                <c:pt idx="138">
                  <c:v>-0.843329935128133</c:v>
                </c:pt>
                <c:pt idx="139">
                  <c:v>-0.653826572972218</c:v>
                </c:pt>
                <c:pt idx="140">
                  <c:v>-0.524103451244027</c:v>
                </c:pt>
                <c:pt idx="141">
                  <c:v>-0.155259367804911</c:v>
                </c:pt>
                <c:pt idx="142">
                  <c:v>-0.0255362460767196</c:v>
                </c:pt>
                <c:pt idx="143">
                  <c:v>-0.0751538456317517</c:v>
                </c:pt>
                <c:pt idx="144">
                  <c:v>-0.0649912047590285</c:v>
                </c:pt>
                <c:pt idx="145">
                  <c:v>0.00495167654143924</c:v>
                </c:pt>
                <c:pt idx="146">
                  <c:v>-0.224006644296805</c:v>
                </c:pt>
                <c:pt idx="147">
                  <c:v>0.144837439142332</c:v>
                </c:pt>
                <c:pt idx="148">
                  <c:v>0.872362965147864</c:v>
                </c:pt>
                <c:pt idx="149">
                  <c:v>1.121646567731523</c:v>
                </c:pt>
                <c:pt idx="150">
                  <c:v>0.892688246893289</c:v>
                </c:pt>
                <c:pt idx="151">
                  <c:v>1.261532330332426</c:v>
                </c:pt>
                <c:pt idx="152">
                  <c:v>1.690156654199277</c:v>
                </c:pt>
                <c:pt idx="153">
                  <c:v>1.640539054644266</c:v>
                </c:pt>
                <c:pt idx="154">
                  <c:v>1.650701695516989</c:v>
                </c:pt>
                <c:pt idx="155">
                  <c:v>2.258666740667042</c:v>
                </c:pt>
                <c:pt idx="156">
                  <c:v>2.209049141112031</c:v>
                </c:pt>
                <c:pt idx="157">
                  <c:v>2.936574667117562</c:v>
                </c:pt>
                <c:pt idx="158">
                  <c:v>2.348934903712935</c:v>
                </c:pt>
                <c:pt idx="159">
                  <c:v>2.299317304157902</c:v>
                </c:pt>
                <c:pt idx="160">
                  <c:v>2.189919464175158</c:v>
                </c:pt>
                <c:pt idx="161">
                  <c:v>2.319642585903328</c:v>
                </c:pt>
                <c:pt idx="162">
                  <c:v>2.270024986348317</c:v>
                </c:pt>
                <c:pt idx="163">
                  <c:v>2.041066665510104</c:v>
                </c:pt>
                <c:pt idx="164">
                  <c:v>2.051229306382806</c:v>
                </c:pt>
                <c:pt idx="165">
                  <c:v>2.06139194725553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1022192"/>
        <c:axId val="-611013696"/>
      </c:scatterChart>
      <c:valAx>
        <c:axId val="-611022192"/>
        <c:scaling>
          <c:orientation val="minMax"/>
          <c:max val="20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013696"/>
        <c:crosses val="autoZero"/>
        <c:crossBetween val="midCat"/>
      </c:valAx>
      <c:valAx>
        <c:axId val="-611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0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9</xdr:col>
      <xdr:colOff>772100</xdr:colOff>
      <xdr:row>28</xdr:row>
      <xdr:rowOff>93600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0</xdr:row>
      <xdr:rowOff>190500</xdr:rowOff>
    </xdr:from>
    <xdr:to>
      <xdr:col>20</xdr:col>
      <xdr:colOff>86300</xdr:colOff>
      <xdr:row>28</xdr:row>
      <xdr:rowOff>80900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30</xdr:row>
      <xdr:rowOff>101600</xdr:rowOff>
    </xdr:from>
    <xdr:to>
      <xdr:col>9</xdr:col>
      <xdr:colOff>759400</xdr:colOff>
      <xdr:row>57</xdr:row>
      <xdr:rowOff>195200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30</xdr:row>
      <xdr:rowOff>101600</xdr:rowOff>
    </xdr:from>
    <xdr:to>
      <xdr:col>20</xdr:col>
      <xdr:colOff>86300</xdr:colOff>
      <xdr:row>57</xdr:row>
      <xdr:rowOff>195200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86</xdr:row>
      <xdr:rowOff>190500</xdr:rowOff>
    </xdr:from>
    <xdr:to>
      <xdr:col>9</xdr:col>
      <xdr:colOff>721300</xdr:colOff>
      <xdr:row>114</xdr:row>
      <xdr:rowOff>80900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58</xdr:row>
      <xdr:rowOff>152400</xdr:rowOff>
    </xdr:from>
    <xdr:to>
      <xdr:col>9</xdr:col>
      <xdr:colOff>734000</xdr:colOff>
      <xdr:row>86</xdr:row>
      <xdr:rowOff>42800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228600</xdr:colOff>
      <xdr:row>58</xdr:row>
      <xdr:rowOff>190500</xdr:rowOff>
    </xdr:from>
    <xdr:to>
      <xdr:col>20</xdr:col>
      <xdr:colOff>73600</xdr:colOff>
      <xdr:row>86</xdr:row>
      <xdr:rowOff>80900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1</xdr:row>
      <xdr:rowOff>152400</xdr:rowOff>
    </xdr:from>
    <xdr:to>
      <xdr:col>17</xdr:col>
      <xdr:colOff>190500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23</xdr:row>
      <xdr:rowOff>50800</xdr:rowOff>
    </xdr:from>
    <xdr:to>
      <xdr:col>17</xdr:col>
      <xdr:colOff>203200</xdr:colOff>
      <xdr:row>43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63500</xdr:rowOff>
    </xdr:from>
    <xdr:to>
      <xdr:col>6</xdr:col>
      <xdr:colOff>730800</xdr:colOff>
      <xdr:row>62</xdr:row>
      <xdr:rowOff>116300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41</xdr:row>
      <xdr:rowOff>76200</xdr:rowOff>
    </xdr:from>
    <xdr:to>
      <xdr:col>13</xdr:col>
      <xdr:colOff>743500</xdr:colOff>
      <xdr:row>62</xdr:row>
      <xdr:rowOff>129000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88900</xdr:rowOff>
    </xdr:from>
    <xdr:to>
      <xdr:col>20</xdr:col>
      <xdr:colOff>807000</xdr:colOff>
      <xdr:row>62</xdr:row>
      <xdr:rowOff>141700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177800</xdr:rowOff>
    </xdr:from>
    <xdr:to>
      <xdr:col>6</xdr:col>
      <xdr:colOff>667300</xdr:colOff>
      <xdr:row>52</xdr:row>
      <xdr:rowOff>27400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30</xdr:row>
      <xdr:rowOff>190500</xdr:rowOff>
    </xdr:from>
    <xdr:to>
      <xdr:col>13</xdr:col>
      <xdr:colOff>616500</xdr:colOff>
      <xdr:row>52</xdr:row>
      <xdr:rowOff>40100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711200</xdr:colOff>
      <xdr:row>31</xdr:row>
      <xdr:rowOff>12700</xdr:rowOff>
    </xdr:from>
    <xdr:to>
      <xdr:col>20</xdr:col>
      <xdr:colOff>692700</xdr:colOff>
      <xdr:row>52</xdr:row>
      <xdr:rowOff>65500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26</xdr:row>
      <xdr:rowOff>50800</xdr:rowOff>
    </xdr:from>
    <xdr:to>
      <xdr:col>6</xdr:col>
      <xdr:colOff>800650</xdr:colOff>
      <xdr:row>45</xdr:row>
      <xdr:rowOff>150000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26</xdr:row>
      <xdr:rowOff>63500</xdr:rowOff>
    </xdr:from>
    <xdr:to>
      <xdr:col>13</xdr:col>
      <xdr:colOff>718100</xdr:colOff>
      <xdr:row>45</xdr:row>
      <xdr:rowOff>162700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26</xdr:row>
      <xdr:rowOff>88900</xdr:rowOff>
    </xdr:from>
    <xdr:to>
      <xdr:col>20</xdr:col>
      <xdr:colOff>730800</xdr:colOff>
      <xdr:row>45</xdr:row>
      <xdr:rowOff>188100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baseColWidth="10" defaultRowHeight="16" x14ac:dyDescent="0.2"/>
  <cols>
    <col min="1" max="1" width="18.5" customWidth="1"/>
    <col min="2" max="3" width="11" style="7" customWidth="1"/>
    <col min="4" max="5" width="11" customWidth="1"/>
    <col min="6" max="6" width="12.33203125" customWidth="1"/>
    <col min="7" max="8" width="11" customWidth="1"/>
    <col min="10" max="10" width="4.1640625" bestFit="1" customWidth="1"/>
  </cols>
  <sheetData>
    <row r="1" spans="1:18" x14ac:dyDescent="0.2">
      <c r="A1" s="33"/>
      <c r="B1" s="28" t="s">
        <v>48</v>
      </c>
      <c r="C1" s="29" t="s">
        <v>44</v>
      </c>
      <c r="D1" s="29" t="s">
        <v>45</v>
      </c>
      <c r="E1" s="29" t="s">
        <v>46</v>
      </c>
      <c r="F1" s="29" t="s">
        <v>47</v>
      </c>
      <c r="G1" s="29" t="s">
        <v>49</v>
      </c>
      <c r="H1" s="30" t="s">
        <v>50</v>
      </c>
    </row>
    <row r="2" spans="1:18" x14ac:dyDescent="0.2">
      <c r="A2" s="31" t="s">
        <v>12</v>
      </c>
      <c r="B2" s="22">
        <v>0.58112273344655041</v>
      </c>
      <c r="C2" s="23">
        <v>1.0142108331599888</v>
      </c>
      <c r="D2" s="23">
        <v>0.5482322351288913</v>
      </c>
      <c r="E2" s="23">
        <v>0.57130482935050608</v>
      </c>
      <c r="F2" s="23">
        <v>0.90991782205801652</v>
      </c>
      <c r="G2" s="23">
        <v>0.90219461875752505</v>
      </c>
      <c r="H2" s="24">
        <v>1.0152641386377643</v>
      </c>
    </row>
    <row r="3" spans="1:18" x14ac:dyDescent="0.2">
      <c r="A3" s="32" t="s">
        <v>51</v>
      </c>
      <c r="B3" s="25">
        <v>8.3670272536687662</v>
      </c>
      <c r="C3" s="26">
        <v>5.7843049056603819</v>
      </c>
      <c r="D3" s="26">
        <v>27.153249373001682</v>
      </c>
      <c r="E3" s="26">
        <v>17.432438507209504</v>
      </c>
      <c r="F3" s="26">
        <v>-3.3444471794871768</v>
      </c>
      <c r="G3" s="26">
        <v>2.378398322851154</v>
      </c>
      <c r="H3" s="27">
        <v>1.0627947413061913</v>
      </c>
    </row>
    <row r="4" spans="1:18" x14ac:dyDescent="0.2">
      <c r="B4"/>
      <c r="D4" s="7"/>
    </row>
    <row r="6" spans="1:18" ht="35" customHeight="1" x14ac:dyDescent="0.2">
      <c r="A6" s="17" t="s">
        <v>38</v>
      </c>
      <c r="B6" s="7" t="s">
        <v>20</v>
      </c>
      <c r="C6" s="21" t="s">
        <v>21</v>
      </c>
      <c r="D6" s="20" t="s">
        <v>24</v>
      </c>
      <c r="E6" s="20" t="s">
        <v>25</v>
      </c>
      <c r="F6" s="20" t="s">
        <v>41</v>
      </c>
      <c r="H6" t="s">
        <v>22</v>
      </c>
      <c r="J6">
        <v>166</v>
      </c>
      <c r="N6" s="7"/>
      <c r="O6" s="21"/>
      <c r="P6" s="20"/>
      <c r="Q6" s="20"/>
      <c r="R6" s="20"/>
    </row>
    <row r="7" spans="1:18" x14ac:dyDescent="0.2">
      <c r="A7" s="7" t="s">
        <v>7</v>
      </c>
      <c r="B7" s="7">
        <v>0.91029000000000004</v>
      </c>
      <c r="C7" s="7">
        <f t="shared" ref="C7:C13" si="0">1-(($J$6-1)/($J$6-$J$7-1))*(1-B7)</f>
        <v>0.90974298780487806</v>
      </c>
      <c r="D7" s="10">
        <f t="shared" ref="D7:D13" si="1">1-SQRT(1-B7)</f>
        <v>0.70048372331374043</v>
      </c>
      <c r="E7" s="11">
        <f t="shared" ref="E7:E13" si="2">1-D7</f>
        <v>0.29951627668625957</v>
      </c>
      <c r="F7">
        <v>8.3000000000000001E-3</v>
      </c>
      <c r="H7" t="s">
        <v>23</v>
      </c>
      <c r="J7">
        <v>1</v>
      </c>
      <c r="M7" s="7"/>
      <c r="N7" s="7"/>
      <c r="O7" s="7"/>
      <c r="P7" s="10"/>
      <c r="Q7" s="11"/>
    </row>
    <row r="8" spans="1:18" x14ac:dyDescent="0.2">
      <c r="A8" s="7" t="s">
        <v>8</v>
      </c>
      <c r="B8" s="7">
        <v>0.53646000000000005</v>
      </c>
      <c r="C8" s="7">
        <f t="shared" si="0"/>
        <v>0.53363353658536594</v>
      </c>
      <c r="D8" s="10">
        <f t="shared" si="1"/>
        <v>0.3191622807158816</v>
      </c>
      <c r="E8" s="11">
        <f t="shared" si="2"/>
        <v>0.6808377192841184</v>
      </c>
      <c r="F8">
        <v>5.7999999999999996E-3</v>
      </c>
      <c r="M8" s="7"/>
      <c r="N8" s="7"/>
      <c r="O8" s="7"/>
      <c r="P8" s="10"/>
      <c r="Q8" s="11"/>
    </row>
    <row r="9" spans="1:18" x14ac:dyDescent="0.2">
      <c r="A9" s="7" t="s">
        <v>6</v>
      </c>
      <c r="B9" s="7">
        <v>0.74536000000000002</v>
      </c>
      <c r="C9" s="7">
        <f t="shared" si="0"/>
        <v>0.74380731707317072</v>
      </c>
      <c r="D9" s="10">
        <f t="shared" si="1"/>
        <v>0.49538133209323298</v>
      </c>
      <c r="E9" s="11">
        <f t="shared" si="2"/>
        <v>0.50461866790676702</v>
      </c>
      <c r="F9">
        <v>1.0500000000000001E-2</v>
      </c>
      <c r="M9" s="7"/>
      <c r="N9" s="7"/>
      <c r="O9" s="7"/>
      <c r="P9" s="10"/>
      <c r="Q9" s="11"/>
    </row>
    <row r="10" spans="1:18" x14ac:dyDescent="0.2">
      <c r="A10" s="7" t="s">
        <v>17</v>
      </c>
      <c r="B10" s="7">
        <v>0.74219999999999997</v>
      </c>
      <c r="C10" s="7">
        <f t="shared" si="0"/>
        <v>0.74062804878048771</v>
      </c>
      <c r="D10" s="10">
        <f t="shared" si="1"/>
        <v>0.49225990900855576</v>
      </c>
      <c r="E10" s="11">
        <f t="shared" si="2"/>
        <v>0.50774009099144424</v>
      </c>
      <c r="F10">
        <v>1.12E-2</v>
      </c>
      <c r="M10" s="7"/>
      <c r="N10" s="7"/>
      <c r="O10" s="7"/>
      <c r="P10" s="10"/>
      <c r="Q10" s="11"/>
    </row>
    <row r="11" spans="1:18" x14ac:dyDescent="0.2">
      <c r="A11" s="7" t="s">
        <v>9</v>
      </c>
      <c r="B11" s="7">
        <v>0.70189000000000001</v>
      </c>
      <c r="C11" s="7">
        <f t="shared" si="0"/>
        <v>0.70007225609756096</v>
      </c>
      <c r="D11" s="10">
        <f t="shared" si="1"/>
        <v>0.45400549453314099</v>
      </c>
      <c r="E11" s="11">
        <f t="shared" si="2"/>
        <v>0.54599450546685901</v>
      </c>
      <c r="F11">
        <v>1.15E-2</v>
      </c>
      <c r="M11" s="7"/>
      <c r="N11" s="7"/>
      <c r="O11" s="7"/>
      <c r="P11" s="10"/>
      <c r="Q11" s="11"/>
    </row>
    <row r="12" spans="1:18" x14ac:dyDescent="0.2">
      <c r="A12" s="7" t="s">
        <v>16</v>
      </c>
      <c r="B12" s="7">
        <v>0.58177999999999996</v>
      </c>
      <c r="C12" s="7">
        <f t="shared" si="0"/>
        <v>0.57922987804878046</v>
      </c>
      <c r="D12" s="10">
        <f t="shared" si="1"/>
        <v>0.35330068810922644</v>
      </c>
      <c r="E12" s="11">
        <f t="shared" si="2"/>
        <v>0.64669931189077356</v>
      </c>
      <c r="F12">
        <v>7.9000000000000008E-3</v>
      </c>
    </row>
    <row r="13" spans="1:18" x14ac:dyDescent="0.2">
      <c r="A13" s="7" t="s">
        <v>10</v>
      </c>
      <c r="B13" s="7">
        <v>0.85021999999999998</v>
      </c>
      <c r="C13" s="7">
        <f t="shared" si="0"/>
        <v>0.84930670731707314</v>
      </c>
      <c r="D13" s="10">
        <f t="shared" si="1"/>
        <v>0.61298578837463857</v>
      </c>
      <c r="E13" s="11">
        <f t="shared" si="2"/>
        <v>0.38701421162536143</v>
      </c>
      <c r="F13">
        <v>8.3000000000000001E-3</v>
      </c>
    </row>
    <row r="15" spans="1:18" x14ac:dyDescent="0.2">
      <c r="D15" s="10"/>
      <c r="E15" s="11"/>
    </row>
    <row r="16" spans="1:18" x14ac:dyDescent="0.2">
      <c r="A16" s="16" t="s">
        <v>34</v>
      </c>
      <c r="D16" s="10"/>
      <c r="E16" s="11"/>
      <c r="H16" t="s">
        <v>22</v>
      </c>
      <c r="J16">
        <v>36</v>
      </c>
    </row>
    <row r="17" spans="1:16" x14ac:dyDescent="0.2">
      <c r="A17" s="7" t="s">
        <v>35</v>
      </c>
      <c r="B17" s="7">
        <v>0.57703000000000004</v>
      </c>
      <c r="C17" s="7">
        <f>1-(($J$16-1)/($J$16-$J$7-1))*(1-B17)</f>
        <v>0.56458970588235302</v>
      </c>
      <c r="D17" s="10">
        <f t="shared" ref="D17:D20" si="3">1-SQRT(1-B17)</f>
        <v>0.34963856202877464</v>
      </c>
      <c r="E17" s="11">
        <f t="shared" ref="E17:E20" si="4">1-D17</f>
        <v>0.65036143797122536</v>
      </c>
      <c r="F17">
        <v>1.9599999999999999E-2</v>
      </c>
    </row>
    <row r="18" spans="1:16" x14ac:dyDescent="0.2">
      <c r="A18" s="7" t="s">
        <v>36</v>
      </c>
      <c r="B18" s="7">
        <v>0.85833000000000004</v>
      </c>
      <c r="C18" s="7">
        <f t="shared" ref="C18:C20" si="5">1-(($J$16-1)/($J$16-$J$7-1))*(1-B18)</f>
        <v>0.85416323529411775</v>
      </c>
      <c r="D18" s="10">
        <f t="shared" si="3"/>
        <v>0.62360924559707898</v>
      </c>
      <c r="E18" s="11">
        <f t="shared" si="4"/>
        <v>0.37639075440292102</v>
      </c>
      <c r="F18">
        <v>4.3299999999999998E-2</v>
      </c>
      <c r="M18" s="7"/>
      <c r="P18" s="10"/>
    </row>
    <row r="19" spans="1:16" x14ac:dyDescent="0.2">
      <c r="A19" s="7" t="s">
        <v>14</v>
      </c>
      <c r="B19" s="7">
        <v>0.75538000000000005</v>
      </c>
      <c r="C19" s="7">
        <f t="shared" si="5"/>
        <v>0.74818529411764712</v>
      </c>
      <c r="D19" s="10">
        <f t="shared" si="3"/>
        <v>0.50540926009477294</v>
      </c>
      <c r="E19" s="11">
        <f t="shared" si="4"/>
        <v>0.49459073990522706</v>
      </c>
      <c r="F19">
        <v>3.7400000000000003E-2</v>
      </c>
      <c r="M19" s="7"/>
      <c r="P19" s="10"/>
    </row>
    <row r="20" spans="1:16" x14ac:dyDescent="0.2">
      <c r="A20" s="7" t="s">
        <v>37</v>
      </c>
      <c r="B20" s="7">
        <v>0.95050000000000001</v>
      </c>
      <c r="C20" s="7">
        <f t="shared" si="5"/>
        <v>0.94904411764705887</v>
      </c>
      <c r="D20" s="10">
        <f t="shared" si="3"/>
        <v>0.77751404538713009</v>
      </c>
      <c r="E20" s="11">
        <f t="shared" si="4"/>
        <v>0.22248595461286991</v>
      </c>
      <c r="F20">
        <v>2.8299999999999999E-2</v>
      </c>
      <c r="M20" s="7"/>
      <c r="P20" s="10"/>
    </row>
    <row r="21" spans="1:16" x14ac:dyDescent="0.2">
      <c r="M21" s="7"/>
      <c r="P21" s="10"/>
    </row>
    <row r="23" spans="1:16" x14ac:dyDescent="0.2">
      <c r="A23" s="16" t="s">
        <v>39</v>
      </c>
      <c r="B23" s="18"/>
      <c r="H23" t="s">
        <v>22</v>
      </c>
      <c r="J23">
        <v>26</v>
      </c>
    </row>
    <row r="24" spans="1:16" x14ac:dyDescent="0.2">
      <c r="A24" s="7" t="s">
        <v>35</v>
      </c>
      <c r="B24" s="7">
        <v>0.58775999999999995</v>
      </c>
      <c r="C24" s="7">
        <f>1-(($J$23-1)/($J$23-$J$7-1))*(1-B24)</f>
        <v>0.57058333333333322</v>
      </c>
      <c r="D24" s="10">
        <f t="shared" ref="D24:D27" si="6">1-SQRT(1-B24)</f>
        <v>0.35794081269714706</v>
      </c>
      <c r="E24" s="11">
        <f t="shared" ref="E24:E27" si="7">1-D24</f>
        <v>0.64205918730285294</v>
      </c>
      <c r="F24">
        <v>2.8000000000000001E-2</v>
      </c>
    </row>
    <row r="25" spans="1:16" x14ac:dyDescent="0.2">
      <c r="A25" s="7" t="s">
        <v>36</v>
      </c>
      <c r="B25" s="7">
        <v>0.84882999999999997</v>
      </c>
      <c r="C25" s="7">
        <f t="shared" ref="C25:C27" si="8">1-(($J$23-1)/($J$23-$J$7-1))*(1-B25)</f>
        <v>0.84253124999999995</v>
      </c>
      <c r="D25" s="10">
        <f t="shared" si="6"/>
        <v>0.6111941358466928</v>
      </c>
      <c r="E25" s="11">
        <f t="shared" si="7"/>
        <v>0.3888058641533072</v>
      </c>
      <c r="F25">
        <v>5.5399999999999998E-2</v>
      </c>
    </row>
    <row r="26" spans="1:16" x14ac:dyDescent="0.2">
      <c r="A26" s="7" t="s">
        <v>14</v>
      </c>
      <c r="B26" s="7">
        <v>0.68498999999999999</v>
      </c>
      <c r="C26" s="7">
        <f t="shared" si="8"/>
        <v>0.67186458333333332</v>
      </c>
      <c r="D26" s="10">
        <f t="shared" si="6"/>
        <v>0.43874248334654797</v>
      </c>
      <c r="E26" s="11">
        <f t="shared" si="7"/>
        <v>0.56125751665345203</v>
      </c>
      <c r="F26">
        <v>4.5900000000000003E-2</v>
      </c>
    </row>
    <row r="27" spans="1:16" x14ac:dyDescent="0.2">
      <c r="A27" s="7" t="s">
        <v>37</v>
      </c>
      <c r="B27" s="7">
        <v>0.89942999999999995</v>
      </c>
      <c r="C27" s="7">
        <f t="shared" si="8"/>
        <v>0.89523958333333331</v>
      </c>
      <c r="D27" s="10">
        <f t="shared" si="6"/>
        <v>0.68287226548281832</v>
      </c>
      <c r="E27" s="11">
        <f t="shared" si="7"/>
        <v>0.31712773451718168</v>
      </c>
      <c r="F27">
        <v>2.92E-2</v>
      </c>
    </row>
    <row r="30" spans="1:16" x14ac:dyDescent="0.2">
      <c r="A30" s="19" t="s">
        <v>40</v>
      </c>
      <c r="B30" s="18"/>
      <c r="C30" s="12"/>
      <c r="D30" s="1"/>
      <c r="E30" s="1"/>
      <c r="H30" t="s">
        <v>22</v>
      </c>
      <c r="J30">
        <v>21</v>
      </c>
    </row>
    <row r="31" spans="1:16" x14ac:dyDescent="0.2">
      <c r="A31" s="12" t="s">
        <v>35</v>
      </c>
      <c r="B31" s="7">
        <v>0.58775999999999995</v>
      </c>
      <c r="C31" s="7">
        <f>1-(($J$30-1)/($J$30-$J$7-1))*(1-B31)</f>
        <v>0.56606315789473682</v>
      </c>
      <c r="D31" s="10">
        <f t="shared" ref="D31:D34" si="9">1-SQRT(1-B31)</f>
        <v>0.35794081269714706</v>
      </c>
      <c r="E31" s="11">
        <f t="shared" ref="E31:E34" si="10">1-D31</f>
        <v>0.64205918730285294</v>
      </c>
      <c r="F31">
        <v>3.6600000000000001E-2</v>
      </c>
    </row>
    <row r="32" spans="1:16" x14ac:dyDescent="0.2">
      <c r="A32" s="12" t="s">
        <v>36</v>
      </c>
      <c r="B32" s="7">
        <v>0.84882999999999997</v>
      </c>
      <c r="C32" s="7">
        <f t="shared" ref="C32:C34" si="11">1-(($J$30-1)/($J$30-$J$7-1))*(1-B32)</f>
        <v>0.84087368421052633</v>
      </c>
      <c r="D32" s="10">
        <f t="shared" si="9"/>
        <v>0.6111941358466928</v>
      </c>
      <c r="E32" s="11">
        <f t="shared" si="10"/>
        <v>0.3888058641533072</v>
      </c>
      <c r="F32">
        <v>5.8599999999999999E-2</v>
      </c>
    </row>
    <row r="33" spans="1:6" x14ac:dyDescent="0.2">
      <c r="A33" s="12" t="s">
        <v>14</v>
      </c>
      <c r="B33" s="7">
        <v>0.68498999999999999</v>
      </c>
      <c r="C33" s="7">
        <f t="shared" si="11"/>
        <v>0.66841052631578945</v>
      </c>
      <c r="D33" s="10">
        <f t="shared" si="9"/>
        <v>0.43874248334654797</v>
      </c>
      <c r="E33" s="11">
        <f t="shared" si="10"/>
        <v>0.56125751665345203</v>
      </c>
      <c r="F33">
        <v>5.2699999999999997E-2</v>
      </c>
    </row>
    <row r="34" spans="1:6" x14ac:dyDescent="0.2">
      <c r="A34" s="12" t="s">
        <v>37</v>
      </c>
      <c r="B34" s="7">
        <v>0.89942999999999995</v>
      </c>
      <c r="C34" s="7">
        <f t="shared" si="11"/>
        <v>0.89413684210526312</v>
      </c>
      <c r="D34" s="10">
        <f t="shared" si="9"/>
        <v>0.68287226548281832</v>
      </c>
      <c r="E34" s="11">
        <f t="shared" si="10"/>
        <v>0.31712773451718168</v>
      </c>
      <c r="F34">
        <v>2.75E-2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7" sqref="W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K170"/>
  <sheetViews>
    <sheetView workbookViewId="0">
      <pane ySplit="1" topLeftCell="A2" activePane="bottomLeft" state="frozen"/>
      <selection activeCell="J55" sqref="J55"/>
      <selection pane="bottomLeft" activeCell="K23" sqref="K23"/>
    </sheetView>
  </sheetViews>
  <sheetFormatPr baseColWidth="10" defaultRowHeight="16" x14ac:dyDescent="0.2"/>
  <cols>
    <col min="5" max="5" width="12.6640625" bestFit="1" customWidth="1"/>
    <col min="10" max="10" width="12.6640625" bestFit="1" customWidth="1"/>
    <col min="12" max="12" width="15.1640625" bestFit="1" customWidth="1"/>
    <col min="13" max="13" width="12" bestFit="1" customWidth="1"/>
    <col min="14" max="14" width="19.6640625" bestFit="1" customWidth="1"/>
    <col min="15" max="15" width="18.83203125" bestFit="1" customWidth="1"/>
    <col min="16" max="16" width="22.83203125" bestFit="1" customWidth="1"/>
  </cols>
  <sheetData>
    <row r="1" spans="1:11" x14ac:dyDescent="0.2">
      <c r="A1" t="s">
        <v>0</v>
      </c>
      <c r="B1" t="s">
        <v>26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</row>
    <row r="2" spans="1:11" x14ac:dyDescent="0.2">
      <c r="A2">
        <v>1850</v>
      </c>
      <c r="B2">
        <v>-3.7649999999999997</v>
      </c>
      <c r="C2">
        <f>(0.0115*A2)-4.2485</f>
        <v>17.026499999999999</v>
      </c>
      <c r="D2">
        <f>B2-C2</f>
        <v>-20.791499999999999</v>
      </c>
      <c r="E2">
        <f>(D2-$D$170)/$D$169</f>
        <v>1.2986131423519969</v>
      </c>
      <c r="G2" s="12">
        <v>7.99</v>
      </c>
      <c r="H2">
        <f>0.0083*A2+7.847</f>
        <v>23.202000000000002</v>
      </c>
      <c r="I2" s="7">
        <f>G2-H2</f>
        <v>-15.212000000000002</v>
      </c>
      <c r="J2">
        <f>(I2-$I$170)/$I$169</f>
        <v>0.8030178862516929</v>
      </c>
      <c r="K2" s="7"/>
    </row>
    <row r="3" spans="1:11" x14ac:dyDescent="0.2">
      <c r="A3">
        <v>1851</v>
      </c>
      <c r="B3">
        <v>-3.7310000000000003</v>
      </c>
      <c r="C3">
        <f t="shared" ref="C3:C66" si="0">(0.0115*A3)-4.2485</f>
        <v>17.038</v>
      </c>
      <c r="D3">
        <f t="shared" ref="D3:D66" si="1">B3-C3</f>
        <v>-20.769000000000002</v>
      </c>
      <c r="E3">
        <f t="shared" ref="E3:E66" si="2">(D3-$D$170)/$D$169</f>
        <v>1.3610156012597738</v>
      </c>
      <c r="G3" s="12">
        <v>8.0399999999999991</v>
      </c>
      <c r="H3">
        <f t="shared" ref="H3:H66" si="3">0.0083*A3+7.847</f>
        <v>23.2103</v>
      </c>
      <c r="I3" s="7">
        <f t="shared" ref="I3:I66" si="4">G3-H3</f>
        <v>-15.170300000000001</v>
      </c>
      <c r="J3">
        <f t="shared" ref="J3:J66" si="5">(I3-$I$170)/$I$169</f>
        <v>1.0523014888353521</v>
      </c>
      <c r="K3" s="7"/>
    </row>
    <row r="4" spans="1:11" x14ac:dyDescent="0.2">
      <c r="A4">
        <v>1852</v>
      </c>
      <c r="B4">
        <v>-3.8639999999999999</v>
      </c>
      <c r="C4">
        <f t="shared" si="0"/>
        <v>17.049499999999998</v>
      </c>
      <c r="D4">
        <f t="shared" si="1"/>
        <v>-20.913499999999999</v>
      </c>
      <c r="E4">
        <f t="shared" si="2"/>
        <v>0.9602531429408997</v>
      </c>
      <c r="G4" s="12">
        <v>8.0500000000000007</v>
      </c>
      <c r="H4">
        <f t="shared" si="3"/>
        <v>23.218600000000002</v>
      </c>
      <c r="I4" s="7">
        <f t="shared" si="4"/>
        <v>-15.168600000000001</v>
      </c>
      <c r="J4">
        <f t="shared" si="5"/>
        <v>1.0624641297080646</v>
      </c>
      <c r="K4" s="7"/>
    </row>
    <row r="5" spans="1:11" x14ac:dyDescent="0.2">
      <c r="A5">
        <v>1853</v>
      </c>
      <c r="B5">
        <v>-4.0370000000000008</v>
      </c>
      <c r="C5">
        <f t="shared" si="0"/>
        <v>17.061</v>
      </c>
      <c r="D5">
        <f t="shared" si="1"/>
        <v>-21.097999999999999</v>
      </c>
      <c r="E5">
        <f t="shared" si="2"/>
        <v>0.44855297989706799</v>
      </c>
      <c r="G5" s="12">
        <v>8.0299999999999994</v>
      </c>
      <c r="H5">
        <f t="shared" si="3"/>
        <v>23.226900000000001</v>
      </c>
      <c r="I5" s="7">
        <f t="shared" si="4"/>
        <v>-15.196900000000001</v>
      </c>
      <c r="J5">
        <f t="shared" si="5"/>
        <v>0.89328604929757527</v>
      </c>
      <c r="K5" s="7"/>
    </row>
    <row r="6" spans="1:11" x14ac:dyDescent="0.2">
      <c r="A6">
        <v>1854</v>
      </c>
      <c r="B6">
        <v>-4.0490000000000004</v>
      </c>
      <c r="C6">
        <f t="shared" si="0"/>
        <v>17.072499999999998</v>
      </c>
      <c r="D6">
        <f t="shared" si="1"/>
        <v>-21.121499999999997</v>
      </c>
      <c r="E6">
        <f t="shared" si="2"/>
        <v>0.38337707837116397</v>
      </c>
      <c r="G6" s="12">
        <v>8.09</v>
      </c>
      <c r="H6">
        <f t="shared" si="3"/>
        <v>23.235199999999999</v>
      </c>
      <c r="I6" s="7">
        <f t="shared" si="4"/>
        <v>-15.145199999999999</v>
      </c>
      <c r="J6">
        <f t="shared" si="5"/>
        <v>1.202349892308979</v>
      </c>
      <c r="K6" s="7"/>
    </row>
    <row r="7" spans="1:11" x14ac:dyDescent="0.2">
      <c r="A7">
        <v>1855</v>
      </c>
      <c r="B7">
        <v>-3.9820000000000002</v>
      </c>
      <c r="C7">
        <f t="shared" si="0"/>
        <v>17.084</v>
      </c>
      <c r="D7">
        <f t="shared" si="1"/>
        <v>-21.065999999999999</v>
      </c>
      <c r="E7">
        <f t="shared" si="2"/>
        <v>0.53730314367702814</v>
      </c>
      <c r="G7" s="12">
        <v>8.11</v>
      </c>
      <c r="H7">
        <f t="shared" si="3"/>
        <v>23.243500000000001</v>
      </c>
      <c r="I7" s="7">
        <f t="shared" si="4"/>
        <v>-15.133500000000002</v>
      </c>
      <c r="J7">
        <f t="shared" si="5"/>
        <v>1.272292773609415</v>
      </c>
      <c r="K7" s="7"/>
    </row>
    <row r="8" spans="1:11" x14ac:dyDescent="0.2">
      <c r="A8">
        <v>1856</v>
      </c>
      <c r="B8">
        <v>-4.0299999999999994</v>
      </c>
      <c r="C8">
        <f t="shared" si="0"/>
        <v>17.095500000000001</v>
      </c>
      <c r="D8">
        <f t="shared" si="1"/>
        <v>-21.125500000000002</v>
      </c>
      <c r="E8">
        <f t="shared" si="2"/>
        <v>0.37228330789865538</v>
      </c>
      <c r="G8" s="12">
        <v>8.06</v>
      </c>
      <c r="H8">
        <f t="shared" si="3"/>
        <v>23.251799999999999</v>
      </c>
      <c r="I8" s="7">
        <f t="shared" si="4"/>
        <v>-15.191799999999999</v>
      </c>
      <c r="J8">
        <f t="shared" si="5"/>
        <v>0.92377397191573407</v>
      </c>
      <c r="K8" s="7"/>
    </row>
    <row r="9" spans="1:11" x14ac:dyDescent="0.2">
      <c r="A9">
        <v>1857</v>
      </c>
      <c r="B9">
        <v>-4.0909999999999993</v>
      </c>
      <c r="C9">
        <f t="shared" si="0"/>
        <v>17.106999999999999</v>
      </c>
      <c r="D9">
        <f t="shared" si="1"/>
        <v>-21.198</v>
      </c>
      <c r="E9">
        <f t="shared" si="2"/>
        <v>0.17120871808468899</v>
      </c>
      <c r="G9" s="12">
        <v>8.0299999999999994</v>
      </c>
      <c r="H9">
        <f t="shared" si="3"/>
        <v>23.260100000000001</v>
      </c>
      <c r="I9" s="7">
        <f t="shared" si="4"/>
        <v>-15.230100000000002</v>
      </c>
      <c r="J9">
        <f t="shared" si="5"/>
        <v>0.69481565107748944</v>
      </c>
      <c r="K9" s="7"/>
    </row>
    <row r="10" spans="1:11" x14ac:dyDescent="0.2">
      <c r="A10">
        <v>1858</v>
      </c>
      <c r="B10">
        <v>-4.0519999999999996</v>
      </c>
      <c r="C10">
        <f t="shared" si="0"/>
        <v>17.118500000000001</v>
      </c>
      <c r="D10">
        <f t="shared" si="1"/>
        <v>-21.170500000000001</v>
      </c>
      <c r="E10">
        <f t="shared" si="2"/>
        <v>0.24747839008309172</v>
      </c>
      <c r="G10" s="12">
        <v>8.0399999999999991</v>
      </c>
      <c r="H10">
        <f t="shared" si="3"/>
        <v>23.2684</v>
      </c>
      <c r="I10" s="7">
        <f t="shared" si="4"/>
        <v>-15.228400000000001</v>
      </c>
      <c r="J10">
        <f t="shared" si="5"/>
        <v>0.70497829195021255</v>
      </c>
      <c r="K10" s="7"/>
    </row>
    <row r="11" spans="1:11" x14ac:dyDescent="0.2">
      <c r="A11">
        <v>1859</v>
      </c>
      <c r="B11">
        <v>-4.0180000000000007</v>
      </c>
      <c r="C11">
        <f t="shared" si="0"/>
        <v>17.13</v>
      </c>
      <c r="D11">
        <f t="shared" si="1"/>
        <v>-21.148</v>
      </c>
      <c r="E11">
        <f t="shared" si="2"/>
        <v>0.30988084899087848</v>
      </c>
      <c r="G11" s="12">
        <v>8.07</v>
      </c>
      <c r="H11">
        <f t="shared" si="3"/>
        <v>23.276700000000002</v>
      </c>
      <c r="I11" s="7">
        <f t="shared" si="4"/>
        <v>-15.206700000000001</v>
      </c>
      <c r="J11">
        <f t="shared" si="5"/>
        <v>0.83470141367839312</v>
      </c>
      <c r="K11" s="7"/>
    </row>
    <row r="12" spans="1:11" x14ac:dyDescent="0.2">
      <c r="A12">
        <v>1860</v>
      </c>
      <c r="B12">
        <v>-4.07</v>
      </c>
      <c r="C12">
        <f t="shared" si="0"/>
        <v>17.141500000000001</v>
      </c>
      <c r="D12">
        <f t="shared" si="1"/>
        <v>-21.211500000000001</v>
      </c>
      <c r="E12">
        <f t="shared" si="2"/>
        <v>0.13376724274001695</v>
      </c>
      <c r="G12" s="12">
        <v>8.07</v>
      </c>
      <c r="H12">
        <f t="shared" si="3"/>
        <v>23.285</v>
      </c>
      <c r="I12" s="7">
        <f t="shared" si="4"/>
        <v>-15.215</v>
      </c>
      <c r="J12">
        <f t="shared" si="5"/>
        <v>0.78508381412338235</v>
      </c>
      <c r="K12" s="7"/>
    </row>
    <row r="13" spans="1:11" x14ac:dyDescent="0.2">
      <c r="A13">
        <v>1861</v>
      </c>
      <c r="B13">
        <v>-3.9970000000000008</v>
      </c>
      <c r="C13">
        <f t="shared" si="0"/>
        <v>17.152999999999999</v>
      </c>
      <c r="D13">
        <f t="shared" si="1"/>
        <v>-21.15</v>
      </c>
      <c r="E13">
        <f t="shared" si="2"/>
        <v>0.30433396375463406</v>
      </c>
      <c r="G13" s="12">
        <v>8.0399999999999991</v>
      </c>
      <c r="H13">
        <f t="shared" si="3"/>
        <v>23.293300000000002</v>
      </c>
      <c r="I13" s="7">
        <f t="shared" si="4"/>
        <v>-15.253300000000003</v>
      </c>
      <c r="J13">
        <f t="shared" si="5"/>
        <v>0.55612549328513761</v>
      </c>
      <c r="K13" s="7"/>
    </row>
    <row r="14" spans="1:11" x14ac:dyDescent="0.2">
      <c r="A14">
        <v>1862</v>
      </c>
      <c r="B14">
        <v>-4.0230000000000006</v>
      </c>
      <c r="C14">
        <f t="shared" si="0"/>
        <v>17.1645</v>
      </c>
      <c r="D14">
        <f t="shared" si="1"/>
        <v>-21.1875</v>
      </c>
      <c r="E14">
        <f t="shared" si="2"/>
        <v>0.20032986557498947</v>
      </c>
      <c r="G14" s="12">
        <v>7.98</v>
      </c>
      <c r="H14">
        <f t="shared" si="3"/>
        <v>23.301600000000001</v>
      </c>
      <c r="I14" s="7">
        <f t="shared" si="4"/>
        <v>-15.3216</v>
      </c>
      <c r="J14">
        <f t="shared" si="5"/>
        <v>0.14782645116372276</v>
      </c>
      <c r="K14" s="7"/>
    </row>
    <row r="15" spans="1:11" x14ac:dyDescent="0.2">
      <c r="A15">
        <v>1863</v>
      </c>
      <c r="B15">
        <v>-3.8170000000000002</v>
      </c>
      <c r="C15">
        <f t="shared" si="0"/>
        <v>17.175999999999998</v>
      </c>
      <c r="D15">
        <f t="shared" si="1"/>
        <v>-20.992999999999999</v>
      </c>
      <c r="E15">
        <f t="shared" si="2"/>
        <v>0.73976445480006303</v>
      </c>
      <c r="G15" s="12">
        <v>7.99</v>
      </c>
      <c r="H15">
        <f t="shared" si="3"/>
        <v>23.309899999999999</v>
      </c>
      <c r="I15" s="7">
        <f t="shared" si="4"/>
        <v>-15.319899999999999</v>
      </c>
      <c r="J15">
        <f t="shared" si="5"/>
        <v>0.15798909203644593</v>
      </c>
      <c r="K15" s="7"/>
    </row>
    <row r="16" spans="1:11" x14ac:dyDescent="0.2">
      <c r="A16">
        <v>1864</v>
      </c>
      <c r="B16">
        <v>-3.9260000000000006</v>
      </c>
      <c r="C16">
        <f t="shared" si="0"/>
        <v>17.1875</v>
      </c>
      <c r="D16">
        <f t="shared" si="1"/>
        <v>-21.113500000000002</v>
      </c>
      <c r="E16">
        <f t="shared" si="2"/>
        <v>0.40556461931614168</v>
      </c>
      <c r="G16" s="12">
        <v>7.97</v>
      </c>
      <c r="H16">
        <f t="shared" si="3"/>
        <v>23.318200000000001</v>
      </c>
      <c r="I16" s="7">
        <f t="shared" si="4"/>
        <v>-15.348200000000002</v>
      </c>
      <c r="J16">
        <f t="shared" si="5"/>
        <v>-1.1188988374064766E-2</v>
      </c>
      <c r="K16" s="7"/>
    </row>
    <row r="17" spans="1:11" x14ac:dyDescent="0.2">
      <c r="A17">
        <v>1865</v>
      </c>
      <c r="B17">
        <v>-4.0060000000000002</v>
      </c>
      <c r="C17">
        <f t="shared" si="0"/>
        <v>17.198999999999998</v>
      </c>
      <c r="D17">
        <f t="shared" si="1"/>
        <v>-21.204999999999998</v>
      </c>
      <c r="E17">
        <f t="shared" si="2"/>
        <v>0.15179461975782857</v>
      </c>
      <c r="G17" s="12">
        <v>7.98</v>
      </c>
      <c r="H17">
        <f t="shared" si="3"/>
        <v>23.326499999999999</v>
      </c>
      <c r="I17" s="7">
        <f t="shared" si="4"/>
        <v>-15.346499999999999</v>
      </c>
      <c r="J17">
        <f t="shared" si="5"/>
        <v>-1.0263475013309771E-3</v>
      </c>
      <c r="K17" s="7"/>
    </row>
    <row r="18" spans="1:11" x14ac:dyDescent="0.2">
      <c r="A18">
        <v>1866</v>
      </c>
      <c r="B18">
        <v>-3.9450000000000003</v>
      </c>
      <c r="C18">
        <f t="shared" si="0"/>
        <v>17.2105</v>
      </c>
      <c r="D18">
        <f t="shared" si="1"/>
        <v>-21.1555</v>
      </c>
      <c r="E18">
        <f t="shared" si="2"/>
        <v>0.28908002935494959</v>
      </c>
      <c r="G18" s="12">
        <v>8</v>
      </c>
      <c r="H18">
        <f t="shared" si="3"/>
        <v>23.334800000000001</v>
      </c>
      <c r="I18" s="7">
        <f t="shared" si="4"/>
        <v>-15.334800000000001</v>
      </c>
      <c r="J18">
        <f t="shared" si="5"/>
        <v>6.8916533799104951E-2</v>
      </c>
      <c r="K18" s="7"/>
    </row>
    <row r="19" spans="1:11" x14ac:dyDescent="0.2">
      <c r="A19">
        <v>1867</v>
      </c>
      <c r="B19">
        <v>-3.7930000000000001</v>
      </c>
      <c r="C19">
        <f t="shared" si="0"/>
        <v>17.222000000000001</v>
      </c>
      <c r="D19">
        <f t="shared" si="1"/>
        <v>-21.015000000000001</v>
      </c>
      <c r="E19">
        <f t="shared" si="2"/>
        <v>0.67874871720133489</v>
      </c>
      <c r="G19" s="12">
        <v>8.07</v>
      </c>
      <c r="H19">
        <f t="shared" si="3"/>
        <v>23.3431</v>
      </c>
      <c r="I19" s="7">
        <f t="shared" si="4"/>
        <v>-15.273099999999999</v>
      </c>
      <c r="J19">
        <f t="shared" si="5"/>
        <v>0.43776061723824278</v>
      </c>
      <c r="K19" s="7"/>
    </row>
    <row r="20" spans="1:11" x14ac:dyDescent="0.2">
      <c r="A20">
        <v>1868</v>
      </c>
      <c r="B20">
        <v>-3.8119999999999998</v>
      </c>
      <c r="C20">
        <f t="shared" si="0"/>
        <v>17.233499999999999</v>
      </c>
      <c r="D20">
        <f t="shared" si="1"/>
        <v>-21.045500000000001</v>
      </c>
      <c r="E20">
        <f t="shared" si="2"/>
        <v>0.59415871734856052</v>
      </c>
      <c r="G20" s="12">
        <v>8.09</v>
      </c>
      <c r="H20">
        <f t="shared" si="3"/>
        <v>23.351400000000002</v>
      </c>
      <c r="I20" s="7">
        <f t="shared" si="4"/>
        <v>-15.261400000000002</v>
      </c>
      <c r="J20">
        <f t="shared" si="5"/>
        <v>0.50770349853867869</v>
      </c>
      <c r="K20" s="7"/>
    </row>
    <row r="21" spans="1:11" x14ac:dyDescent="0.2">
      <c r="A21">
        <v>1869</v>
      </c>
      <c r="B21">
        <v>-3.8280000000000003</v>
      </c>
      <c r="C21">
        <f t="shared" si="0"/>
        <v>17.245000000000001</v>
      </c>
      <c r="D21">
        <f t="shared" si="1"/>
        <v>-21.073</v>
      </c>
      <c r="E21">
        <f t="shared" si="2"/>
        <v>0.51788904535015778</v>
      </c>
      <c r="G21" s="12">
        <v>8.11</v>
      </c>
      <c r="H21">
        <f t="shared" si="3"/>
        <v>23.3597</v>
      </c>
      <c r="I21" s="7">
        <f t="shared" si="4"/>
        <v>-15.249700000000001</v>
      </c>
      <c r="J21">
        <f t="shared" si="5"/>
        <v>0.57764637983913592</v>
      </c>
      <c r="K21" s="7"/>
    </row>
    <row r="22" spans="1:11" x14ac:dyDescent="0.2">
      <c r="A22">
        <v>1870</v>
      </c>
      <c r="B22">
        <v>-3.8239999999999994</v>
      </c>
      <c r="C22">
        <f t="shared" si="0"/>
        <v>17.256499999999999</v>
      </c>
      <c r="D22">
        <f t="shared" si="1"/>
        <v>-21.080499999999997</v>
      </c>
      <c r="E22">
        <f t="shared" si="2"/>
        <v>0.49708822571423877</v>
      </c>
      <c r="G22" s="12">
        <v>8.1300000000000008</v>
      </c>
      <c r="H22">
        <f t="shared" si="3"/>
        <v>23.368000000000002</v>
      </c>
      <c r="I22" s="7">
        <f t="shared" si="4"/>
        <v>-15.238000000000001</v>
      </c>
      <c r="J22">
        <f t="shared" si="5"/>
        <v>0.64758926113958237</v>
      </c>
      <c r="K22" s="7"/>
    </row>
    <row r="23" spans="1:11" x14ac:dyDescent="0.2">
      <c r="A23">
        <v>1871</v>
      </c>
      <c r="B23">
        <v>-3.7689999999999997</v>
      </c>
      <c r="C23">
        <f t="shared" si="0"/>
        <v>17.268000000000001</v>
      </c>
      <c r="D23">
        <f t="shared" si="1"/>
        <v>-21.036999999999999</v>
      </c>
      <c r="E23">
        <f t="shared" si="2"/>
        <v>0.61773297960261664</v>
      </c>
      <c r="G23" s="12">
        <v>8.16</v>
      </c>
      <c r="H23">
        <f t="shared" si="3"/>
        <v>23.376300000000001</v>
      </c>
      <c r="I23" s="7">
        <f t="shared" si="4"/>
        <v>-15.2163</v>
      </c>
      <c r="J23">
        <f t="shared" si="5"/>
        <v>0.7773123828677736</v>
      </c>
      <c r="K23" s="7"/>
    </row>
    <row r="24" spans="1:11" x14ac:dyDescent="0.2">
      <c r="A24">
        <v>1872</v>
      </c>
      <c r="B24">
        <v>-3.7359999999999998</v>
      </c>
      <c r="C24">
        <f t="shared" si="0"/>
        <v>17.279499999999999</v>
      </c>
      <c r="D24">
        <f t="shared" si="1"/>
        <v>-21.015499999999999</v>
      </c>
      <c r="E24">
        <f t="shared" si="2"/>
        <v>0.67736199589227619</v>
      </c>
      <c r="G24" s="12">
        <v>8.2200000000000006</v>
      </c>
      <c r="H24">
        <f t="shared" si="3"/>
        <v>23.384599999999999</v>
      </c>
      <c r="I24" s="7">
        <f t="shared" si="4"/>
        <v>-15.164599999999998</v>
      </c>
      <c r="J24">
        <f t="shared" si="5"/>
        <v>1.0863762258791774</v>
      </c>
      <c r="K24" s="7"/>
    </row>
    <row r="25" spans="1:11" x14ac:dyDescent="0.2">
      <c r="A25">
        <v>1873</v>
      </c>
      <c r="B25">
        <v>-3.7299999999999995</v>
      </c>
      <c r="C25">
        <f t="shared" si="0"/>
        <v>17.291</v>
      </c>
      <c r="D25">
        <f t="shared" si="1"/>
        <v>-21.021000000000001</v>
      </c>
      <c r="E25">
        <f t="shared" si="2"/>
        <v>0.66210806149259172</v>
      </c>
      <c r="G25" s="12">
        <v>8.24</v>
      </c>
      <c r="H25">
        <f t="shared" si="3"/>
        <v>23.392900000000001</v>
      </c>
      <c r="I25" s="7">
        <f t="shared" si="4"/>
        <v>-15.152900000000001</v>
      </c>
      <c r="J25">
        <f t="shared" si="5"/>
        <v>1.1563191071796133</v>
      </c>
      <c r="K25" s="7"/>
    </row>
    <row r="26" spans="1:11" x14ac:dyDescent="0.2">
      <c r="A26">
        <v>1874</v>
      </c>
      <c r="B26">
        <v>-3.5179999999999993</v>
      </c>
      <c r="C26">
        <f t="shared" si="0"/>
        <v>17.302499999999998</v>
      </c>
      <c r="D26">
        <f t="shared" si="1"/>
        <v>-20.820499999999999</v>
      </c>
      <c r="E26">
        <f t="shared" si="2"/>
        <v>1.2181833064264085</v>
      </c>
      <c r="G26" s="12">
        <v>8.2899999999999991</v>
      </c>
      <c r="H26">
        <f t="shared" si="3"/>
        <v>23.401199999999999</v>
      </c>
      <c r="I26" s="7">
        <f t="shared" si="4"/>
        <v>-15.1112</v>
      </c>
      <c r="J26">
        <f t="shared" si="5"/>
        <v>1.4056027097632726</v>
      </c>
      <c r="K26" s="7"/>
    </row>
    <row r="27" spans="1:11" x14ac:dyDescent="0.2">
      <c r="A27">
        <v>1875</v>
      </c>
      <c r="B27">
        <v>-3.4079999999999999</v>
      </c>
      <c r="C27">
        <f t="shared" si="0"/>
        <v>17.314</v>
      </c>
      <c r="D27">
        <f t="shared" si="1"/>
        <v>-20.722000000000001</v>
      </c>
      <c r="E27">
        <f t="shared" si="2"/>
        <v>1.4913674043115919</v>
      </c>
      <c r="G27" s="12">
        <v>8.26</v>
      </c>
      <c r="H27">
        <f t="shared" si="3"/>
        <v>23.409500000000001</v>
      </c>
      <c r="I27" s="7">
        <f t="shared" si="4"/>
        <v>-15.149500000000002</v>
      </c>
      <c r="J27">
        <f t="shared" si="5"/>
        <v>1.1766443889250384</v>
      </c>
      <c r="K27" s="7"/>
    </row>
    <row r="28" spans="1:11" x14ac:dyDescent="0.2">
      <c r="A28">
        <v>1876</v>
      </c>
      <c r="B28">
        <v>-3.4529999999999994</v>
      </c>
      <c r="C28">
        <f t="shared" si="0"/>
        <v>17.325499999999998</v>
      </c>
      <c r="D28">
        <f t="shared" si="1"/>
        <v>-20.778499999999998</v>
      </c>
      <c r="E28">
        <f t="shared" si="2"/>
        <v>1.3346678963876104</v>
      </c>
      <c r="G28" s="12">
        <v>8.24</v>
      </c>
      <c r="H28">
        <f t="shared" si="3"/>
        <v>23.4178</v>
      </c>
      <c r="I28" s="7">
        <f t="shared" si="4"/>
        <v>-15.1778</v>
      </c>
      <c r="J28">
        <f t="shared" si="5"/>
        <v>1.0074663085145596</v>
      </c>
      <c r="K28" s="7"/>
    </row>
    <row r="29" spans="1:11" x14ac:dyDescent="0.2">
      <c r="A29">
        <v>1877</v>
      </c>
      <c r="B29">
        <v>-3.5710000000000002</v>
      </c>
      <c r="C29">
        <f t="shared" si="0"/>
        <v>17.337</v>
      </c>
      <c r="D29">
        <f t="shared" si="1"/>
        <v>-20.908000000000001</v>
      </c>
      <c r="E29">
        <f t="shared" si="2"/>
        <v>0.97550707734057429</v>
      </c>
      <c r="G29" s="12">
        <v>8.25</v>
      </c>
      <c r="H29">
        <f t="shared" si="3"/>
        <v>23.426100000000002</v>
      </c>
      <c r="I29" s="7">
        <f t="shared" si="4"/>
        <v>-15.176100000000002</v>
      </c>
      <c r="J29">
        <f t="shared" si="5"/>
        <v>1.0176289493872614</v>
      </c>
      <c r="K29" s="7"/>
    </row>
    <row r="30" spans="1:11" x14ac:dyDescent="0.2">
      <c r="A30">
        <v>1878</v>
      </c>
      <c r="B30">
        <v>-3.5759999999999996</v>
      </c>
      <c r="C30">
        <f t="shared" si="0"/>
        <v>17.348500000000001</v>
      </c>
      <c r="D30">
        <f t="shared" si="1"/>
        <v>-20.924500000000002</v>
      </c>
      <c r="E30">
        <f t="shared" si="2"/>
        <v>0.92974527414153074</v>
      </c>
      <c r="G30" s="12">
        <v>8.3000000000000007</v>
      </c>
      <c r="H30">
        <f t="shared" si="3"/>
        <v>23.4344</v>
      </c>
      <c r="I30" s="7">
        <f t="shared" si="4"/>
        <v>-15.134399999999999</v>
      </c>
      <c r="J30">
        <f t="shared" si="5"/>
        <v>1.2669125519709312</v>
      </c>
      <c r="K30" s="7"/>
    </row>
    <row r="31" spans="1:11" x14ac:dyDescent="0.2">
      <c r="A31">
        <v>1879</v>
      </c>
      <c r="B31">
        <v>-3.62</v>
      </c>
      <c r="C31">
        <f t="shared" si="0"/>
        <v>17.36</v>
      </c>
      <c r="D31">
        <f t="shared" si="1"/>
        <v>-20.98</v>
      </c>
      <c r="E31">
        <f t="shared" si="2"/>
        <v>0.77581920883566657</v>
      </c>
      <c r="G31" s="12">
        <v>8.2799999999999994</v>
      </c>
      <c r="H31">
        <f t="shared" si="3"/>
        <v>23.442700000000002</v>
      </c>
      <c r="I31" s="7">
        <f t="shared" si="4"/>
        <v>-15.162700000000003</v>
      </c>
      <c r="J31">
        <f t="shared" si="5"/>
        <v>1.0977344715604207</v>
      </c>
      <c r="K31" s="7"/>
    </row>
    <row r="32" spans="1:11" x14ac:dyDescent="0.2">
      <c r="A32">
        <v>1880</v>
      </c>
      <c r="B32">
        <v>-3.4770000000000003</v>
      </c>
      <c r="C32">
        <f t="shared" si="0"/>
        <v>17.371500000000001</v>
      </c>
      <c r="D32">
        <f t="shared" si="1"/>
        <v>-20.848500000000001</v>
      </c>
      <c r="E32">
        <f t="shared" si="2"/>
        <v>1.1405269131189371</v>
      </c>
      <c r="G32" s="12">
        <v>8.27</v>
      </c>
      <c r="H32">
        <f t="shared" si="3"/>
        <v>23.451000000000001</v>
      </c>
      <c r="I32" s="7">
        <f t="shared" si="4"/>
        <v>-15.181000000000001</v>
      </c>
      <c r="J32">
        <f t="shared" si="5"/>
        <v>0.98833663157767582</v>
      </c>
      <c r="K32" s="7"/>
    </row>
    <row r="33" spans="1:11" x14ac:dyDescent="0.2">
      <c r="A33">
        <v>1881</v>
      </c>
      <c r="B33">
        <v>-3.4950000000000001</v>
      </c>
      <c r="C33">
        <f t="shared" si="0"/>
        <v>17.382999999999999</v>
      </c>
      <c r="D33">
        <f t="shared" si="1"/>
        <v>-20.878</v>
      </c>
      <c r="E33">
        <f t="shared" si="2"/>
        <v>1.0587103558842901</v>
      </c>
      <c r="G33" s="12">
        <v>8.2799999999999994</v>
      </c>
      <c r="H33">
        <f t="shared" si="3"/>
        <v>23.459299999999999</v>
      </c>
      <c r="I33" s="7">
        <f t="shared" si="4"/>
        <v>-15.1793</v>
      </c>
      <c r="J33">
        <f t="shared" si="5"/>
        <v>0.99849927245039893</v>
      </c>
      <c r="K33" s="7"/>
    </row>
    <row r="34" spans="1:11" x14ac:dyDescent="0.2">
      <c r="A34">
        <v>1882</v>
      </c>
      <c r="B34">
        <v>-3.3719999999999999</v>
      </c>
      <c r="C34">
        <f t="shared" si="0"/>
        <v>17.394500000000001</v>
      </c>
      <c r="D34">
        <f t="shared" si="1"/>
        <v>-20.766500000000001</v>
      </c>
      <c r="E34">
        <f t="shared" si="2"/>
        <v>1.3679492078050868</v>
      </c>
      <c r="G34" s="12">
        <v>8.2799999999999994</v>
      </c>
      <c r="H34">
        <f t="shared" si="3"/>
        <v>23.467600000000001</v>
      </c>
      <c r="I34" s="7">
        <f t="shared" si="4"/>
        <v>-15.187600000000002</v>
      </c>
      <c r="J34">
        <f t="shared" si="5"/>
        <v>0.94888167289536685</v>
      </c>
      <c r="K34" s="7"/>
    </row>
    <row r="35" spans="1:11" x14ac:dyDescent="0.2">
      <c r="A35">
        <v>1883</v>
      </c>
      <c r="B35">
        <v>-3.4649999999999999</v>
      </c>
      <c r="C35">
        <f t="shared" si="0"/>
        <v>17.405999999999999</v>
      </c>
      <c r="D35">
        <f t="shared" si="1"/>
        <v>-20.870999999999999</v>
      </c>
      <c r="E35">
        <f t="shared" si="2"/>
        <v>1.0781244542111603</v>
      </c>
      <c r="G35" s="12">
        <v>8.24</v>
      </c>
      <c r="H35">
        <f t="shared" si="3"/>
        <v>23.475899999999999</v>
      </c>
      <c r="I35" s="7">
        <f t="shared" si="4"/>
        <v>-15.235899999999999</v>
      </c>
      <c r="J35">
        <f t="shared" si="5"/>
        <v>0.66014311162942008</v>
      </c>
      <c r="K35" s="7"/>
    </row>
    <row r="36" spans="1:11" x14ac:dyDescent="0.2">
      <c r="A36">
        <v>1884</v>
      </c>
      <c r="B36">
        <v>-3.6149999999999998</v>
      </c>
      <c r="C36">
        <f t="shared" si="0"/>
        <v>17.4175</v>
      </c>
      <c r="D36">
        <f t="shared" si="1"/>
        <v>-21.032499999999999</v>
      </c>
      <c r="E36">
        <f t="shared" si="2"/>
        <v>0.63021347138417394</v>
      </c>
      <c r="G36" s="12">
        <v>8.18</v>
      </c>
      <c r="H36">
        <f t="shared" si="3"/>
        <v>23.484200000000001</v>
      </c>
      <c r="I36" s="7">
        <f t="shared" si="4"/>
        <v>-15.304200000000002</v>
      </c>
      <c r="J36">
        <f t="shared" si="5"/>
        <v>0.25184406950797333</v>
      </c>
      <c r="K36" s="7"/>
    </row>
    <row r="37" spans="1:11" x14ac:dyDescent="0.2">
      <c r="A37">
        <v>1885</v>
      </c>
      <c r="B37">
        <v>-3.6989999999999994</v>
      </c>
      <c r="C37">
        <f t="shared" si="0"/>
        <v>17.428999999999998</v>
      </c>
      <c r="D37">
        <f t="shared" si="1"/>
        <v>-21.127999999999997</v>
      </c>
      <c r="E37">
        <f t="shared" si="2"/>
        <v>0.3653497013533622</v>
      </c>
      <c r="G37" s="12">
        <v>8.18</v>
      </c>
      <c r="H37">
        <f t="shared" si="3"/>
        <v>23.4925</v>
      </c>
      <c r="I37" s="7">
        <f t="shared" si="4"/>
        <v>-15.3125</v>
      </c>
      <c r="J37">
        <f t="shared" si="5"/>
        <v>0.20222646995296251</v>
      </c>
      <c r="K37" s="7"/>
    </row>
    <row r="38" spans="1:11" x14ac:dyDescent="0.2">
      <c r="A38">
        <v>1886</v>
      </c>
      <c r="B38">
        <v>-3.6789999999999998</v>
      </c>
      <c r="C38">
        <f t="shared" si="0"/>
        <v>17.4405</v>
      </c>
      <c r="D38">
        <f t="shared" si="1"/>
        <v>-21.119499999999999</v>
      </c>
      <c r="E38">
        <f t="shared" si="2"/>
        <v>0.38892396360740839</v>
      </c>
      <c r="G38" s="12">
        <v>8.17</v>
      </c>
      <c r="H38">
        <f t="shared" si="3"/>
        <v>23.500800000000002</v>
      </c>
      <c r="I38" s="7">
        <f t="shared" si="4"/>
        <v>-15.330800000000002</v>
      </c>
      <c r="J38">
        <f t="shared" si="5"/>
        <v>9.2828629970196433E-2</v>
      </c>
      <c r="K38" s="7"/>
    </row>
    <row r="39" spans="1:11" x14ac:dyDescent="0.2">
      <c r="A39">
        <v>1887</v>
      </c>
      <c r="B39">
        <v>-3.6579999999999999</v>
      </c>
      <c r="C39">
        <f t="shared" si="0"/>
        <v>17.451999999999998</v>
      </c>
      <c r="D39">
        <f t="shared" si="1"/>
        <v>-21.11</v>
      </c>
      <c r="E39">
        <f t="shared" si="2"/>
        <v>0.41527166847958175</v>
      </c>
      <c r="G39" s="12">
        <v>8.11</v>
      </c>
      <c r="H39">
        <f t="shared" si="3"/>
        <v>23.5091</v>
      </c>
      <c r="I39" s="7">
        <f t="shared" si="4"/>
        <v>-15.399100000000001</v>
      </c>
      <c r="J39">
        <f t="shared" si="5"/>
        <v>-0.31547041215122901</v>
      </c>
      <c r="K39" s="7"/>
    </row>
    <row r="40" spans="1:11" x14ac:dyDescent="0.2">
      <c r="A40">
        <v>1888</v>
      </c>
      <c r="B40">
        <v>-3.742</v>
      </c>
      <c r="C40">
        <f t="shared" si="0"/>
        <v>17.4635</v>
      </c>
      <c r="D40">
        <f t="shared" si="1"/>
        <v>-21.205500000000001</v>
      </c>
      <c r="E40">
        <f t="shared" si="2"/>
        <v>0.15040789844876007</v>
      </c>
      <c r="G40" s="12">
        <v>8.0299999999999994</v>
      </c>
      <c r="H40">
        <f t="shared" si="3"/>
        <v>23.517400000000002</v>
      </c>
      <c r="I40" s="7">
        <f t="shared" si="4"/>
        <v>-15.487400000000003</v>
      </c>
      <c r="J40">
        <f t="shared" si="5"/>
        <v>-0.84332993512814369</v>
      </c>
      <c r="K40" s="7"/>
    </row>
    <row r="41" spans="1:11" x14ac:dyDescent="0.2">
      <c r="A41">
        <v>1889</v>
      </c>
      <c r="B41">
        <v>-3.78</v>
      </c>
      <c r="C41">
        <f t="shared" si="0"/>
        <v>17.475000000000001</v>
      </c>
      <c r="D41">
        <f t="shared" si="1"/>
        <v>-21.255000000000003</v>
      </c>
      <c r="E41">
        <f t="shared" si="2"/>
        <v>1.3122488851629206E-2</v>
      </c>
      <c r="G41" s="12">
        <v>8.0500000000000007</v>
      </c>
      <c r="H41">
        <f t="shared" si="3"/>
        <v>23.525700000000001</v>
      </c>
      <c r="I41" s="7">
        <f t="shared" si="4"/>
        <v>-15.4757</v>
      </c>
      <c r="J41">
        <f t="shared" si="5"/>
        <v>-0.77338705382767592</v>
      </c>
      <c r="K41" s="7"/>
    </row>
    <row r="42" spans="1:11" x14ac:dyDescent="0.2">
      <c r="A42">
        <v>1890</v>
      </c>
      <c r="B42">
        <v>-3.7840000000000003</v>
      </c>
      <c r="C42">
        <f t="shared" si="0"/>
        <v>17.486499999999999</v>
      </c>
      <c r="D42">
        <f t="shared" si="1"/>
        <v>-21.270499999999998</v>
      </c>
      <c r="E42">
        <f t="shared" si="2"/>
        <v>-2.9865871729277422E-2</v>
      </c>
      <c r="G42" s="12">
        <v>8.0299999999999994</v>
      </c>
      <c r="H42">
        <f t="shared" si="3"/>
        <v>23.533999999999999</v>
      </c>
      <c r="I42" s="7">
        <f t="shared" si="4"/>
        <v>-15.504</v>
      </c>
      <c r="J42">
        <f t="shared" si="5"/>
        <v>-0.94256513423816546</v>
      </c>
      <c r="K42" s="7"/>
    </row>
    <row r="43" spans="1:11" x14ac:dyDescent="0.2">
      <c r="A43">
        <v>1891</v>
      </c>
      <c r="B43">
        <v>-3.7280000000000002</v>
      </c>
      <c r="C43">
        <f t="shared" si="0"/>
        <v>17.498000000000001</v>
      </c>
      <c r="D43">
        <f t="shared" si="1"/>
        <v>-21.226000000000003</v>
      </c>
      <c r="E43">
        <f t="shared" si="2"/>
        <v>9.3552324777217741E-2</v>
      </c>
      <c r="G43" s="12">
        <v>8.01</v>
      </c>
      <c r="H43">
        <f t="shared" si="3"/>
        <v>23.542300000000001</v>
      </c>
      <c r="I43" s="7">
        <f t="shared" si="4"/>
        <v>-15.532300000000001</v>
      </c>
      <c r="J43">
        <f t="shared" si="5"/>
        <v>-1.1117432146486654</v>
      </c>
      <c r="K43" s="7"/>
    </row>
    <row r="44" spans="1:11" x14ac:dyDescent="0.2">
      <c r="A44">
        <v>1892</v>
      </c>
      <c r="B44">
        <v>-3.8470000000000004</v>
      </c>
      <c r="C44">
        <f t="shared" si="0"/>
        <v>17.509499999999999</v>
      </c>
      <c r="D44">
        <f t="shared" si="1"/>
        <v>-21.3565</v>
      </c>
      <c r="E44">
        <f t="shared" si="2"/>
        <v>-0.26838193688792572</v>
      </c>
      <c r="G44" s="12">
        <v>8</v>
      </c>
      <c r="H44">
        <f t="shared" si="3"/>
        <v>23.550599999999999</v>
      </c>
      <c r="I44" s="7">
        <f t="shared" si="4"/>
        <v>-15.550599999999999</v>
      </c>
      <c r="J44">
        <f t="shared" si="5"/>
        <v>-1.2211410546314103</v>
      </c>
      <c r="K44" s="7"/>
    </row>
    <row r="45" spans="1:11" x14ac:dyDescent="0.2">
      <c r="A45">
        <v>1893</v>
      </c>
      <c r="B45">
        <v>-3.7910000000000004</v>
      </c>
      <c r="C45">
        <f t="shared" si="0"/>
        <v>17.521000000000001</v>
      </c>
      <c r="D45">
        <f t="shared" si="1"/>
        <v>-21.312000000000001</v>
      </c>
      <c r="E45">
        <f t="shared" si="2"/>
        <v>-0.14496374038142071</v>
      </c>
      <c r="G45" s="12">
        <v>8.01</v>
      </c>
      <c r="H45">
        <f t="shared" si="3"/>
        <v>23.558900000000001</v>
      </c>
      <c r="I45" s="7">
        <f t="shared" si="4"/>
        <v>-15.548900000000001</v>
      </c>
      <c r="J45">
        <f t="shared" si="5"/>
        <v>-1.2109784137587083</v>
      </c>
      <c r="K45" s="7"/>
    </row>
    <row r="46" spans="1:11" x14ac:dyDescent="0.2">
      <c r="A46">
        <v>1894</v>
      </c>
      <c r="B46">
        <v>-3.6779999999999999</v>
      </c>
      <c r="C46">
        <f t="shared" si="0"/>
        <v>17.532499999999999</v>
      </c>
      <c r="D46">
        <f t="shared" si="1"/>
        <v>-21.2105</v>
      </c>
      <c r="E46">
        <f t="shared" si="2"/>
        <v>0.13654068535814406</v>
      </c>
      <c r="G46" s="12">
        <v>8.0500000000000007</v>
      </c>
      <c r="H46">
        <f t="shared" si="3"/>
        <v>23.5672</v>
      </c>
      <c r="I46" s="7">
        <f t="shared" si="4"/>
        <v>-15.517199999999999</v>
      </c>
      <c r="J46">
        <f t="shared" si="5"/>
        <v>-1.0214750516027726</v>
      </c>
      <c r="K46" s="7"/>
    </row>
    <row r="47" spans="1:11" x14ac:dyDescent="0.2">
      <c r="A47">
        <v>1895</v>
      </c>
      <c r="B47">
        <v>-3.714</v>
      </c>
      <c r="C47">
        <f t="shared" si="0"/>
        <v>17.544</v>
      </c>
      <c r="D47">
        <f t="shared" si="1"/>
        <v>-21.257999999999999</v>
      </c>
      <c r="E47">
        <f t="shared" si="2"/>
        <v>4.8021609972674914E-3</v>
      </c>
      <c r="G47" s="12">
        <v>8.07</v>
      </c>
      <c r="H47">
        <f t="shared" si="3"/>
        <v>23.575500000000002</v>
      </c>
      <c r="I47" s="7">
        <f t="shared" si="4"/>
        <v>-15.505500000000001</v>
      </c>
      <c r="J47">
        <f t="shared" si="5"/>
        <v>-0.95153217030233661</v>
      </c>
      <c r="K47" s="7"/>
    </row>
    <row r="48" spans="1:11" x14ac:dyDescent="0.2">
      <c r="A48">
        <v>1896</v>
      </c>
      <c r="B48">
        <v>-3.72</v>
      </c>
      <c r="C48">
        <f t="shared" si="0"/>
        <v>17.555499999999999</v>
      </c>
      <c r="D48">
        <f t="shared" si="1"/>
        <v>-21.275499999999997</v>
      </c>
      <c r="E48">
        <f t="shared" si="2"/>
        <v>-4.3733084819893416E-2</v>
      </c>
      <c r="G48" s="12">
        <v>8.1</v>
      </c>
      <c r="H48">
        <f t="shared" si="3"/>
        <v>23.5838</v>
      </c>
      <c r="I48" s="7">
        <f t="shared" si="4"/>
        <v>-15.4838</v>
      </c>
      <c r="J48">
        <f t="shared" si="5"/>
        <v>-0.8218090485741455</v>
      </c>
      <c r="K48" s="7"/>
    </row>
    <row r="49" spans="1:11" x14ac:dyDescent="0.2">
      <c r="A49">
        <v>1897</v>
      </c>
      <c r="B49">
        <v>-3.7599999999999993</v>
      </c>
      <c r="C49">
        <f t="shared" si="0"/>
        <v>17.567</v>
      </c>
      <c r="D49">
        <f t="shared" si="1"/>
        <v>-21.326999999999998</v>
      </c>
      <c r="E49">
        <f t="shared" si="2"/>
        <v>-0.18656537965326869</v>
      </c>
      <c r="G49" s="12">
        <v>8.1300000000000008</v>
      </c>
      <c r="H49">
        <f t="shared" si="3"/>
        <v>23.592100000000002</v>
      </c>
      <c r="I49" s="7">
        <f t="shared" si="4"/>
        <v>-15.462100000000001</v>
      </c>
      <c r="J49">
        <f t="shared" si="5"/>
        <v>-0.69208592684596493</v>
      </c>
      <c r="K49" s="7"/>
    </row>
    <row r="50" spans="1:11" x14ac:dyDescent="0.2">
      <c r="A50">
        <v>1898</v>
      </c>
      <c r="B50">
        <v>-3.7030000000000003</v>
      </c>
      <c r="C50">
        <f t="shared" si="0"/>
        <v>17.578499999999998</v>
      </c>
      <c r="D50">
        <f t="shared" si="1"/>
        <v>-21.281499999999998</v>
      </c>
      <c r="E50">
        <f t="shared" si="2"/>
        <v>-6.0373740528636546E-2</v>
      </c>
      <c r="G50" s="12">
        <v>8.14</v>
      </c>
      <c r="H50">
        <f t="shared" si="3"/>
        <v>23.6004</v>
      </c>
      <c r="I50" s="7">
        <f t="shared" si="4"/>
        <v>-15.4604</v>
      </c>
      <c r="J50">
        <f t="shared" si="5"/>
        <v>-0.68192328597324181</v>
      </c>
      <c r="K50" s="7"/>
    </row>
    <row r="51" spans="1:11" x14ac:dyDescent="0.2">
      <c r="A51">
        <v>1899</v>
      </c>
      <c r="B51">
        <v>-3.5829999999999997</v>
      </c>
      <c r="C51">
        <f t="shared" si="0"/>
        <v>17.59</v>
      </c>
      <c r="D51">
        <f t="shared" si="1"/>
        <v>-21.172999999999998</v>
      </c>
      <c r="E51">
        <f t="shared" si="2"/>
        <v>0.24054478353778866</v>
      </c>
      <c r="G51" s="12">
        <v>8.15</v>
      </c>
      <c r="H51">
        <f t="shared" si="3"/>
        <v>23.608699999999999</v>
      </c>
      <c r="I51" s="7">
        <f t="shared" si="4"/>
        <v>-15.458699999999999</v>
      </c>
      <c r="J51">
        <f t="shared" si="5"/>
        <v>-0.67176064510051858</v>
      </c>
      <c r="K51" s="7"/>
    </row>
    <row r="52" spans="1:11" x14ac:dyDescent="0.2">
      <c r="A52">
        <v>1900</v>
      </c>
      <c r="B52">
        <v>-3.5960000000000001</v>
      </c>
      <c r="C52">
        <f t="shared" si="0"/>
        <v>17.601499999999998</v>
      </c>
      <c r="D52">
        <f t="shared" si="1"/>
        <v>-21.197499999999998</v>
      </c>
      <c r="E52">
        <f t="shared" si="2"/>
        <v>0.17259543939375749</v>
      </c>
      <c r="G52" s="12">
        <v>8.1999999999999993</v>
      </c>
      <c r="H52">
        <f t="shared" si="3"/>
        <v>23.617000000000001</v>
      </c>
      <c r="I52" s="7">
        <f t="shared" si="4"/>
        <v>-15.417000000000002</v>
      </c>
      <c r="J52">
        <f t="shared" si="5"/>
        <v>-0.42247704251688067</v>
      </c>
      <c r="K52" s="7"/>
    </row>
    <row r="53" spans="1:11" x14ac:dyDescent="0.2">
      <c r="A53">
        <v>1901</v>
      </c>
      <c r="B53">
        <v>-3.5909999999999997</v>
      </c>
      <c r="C53">
        <f t="shared" si="0"/>
        <v>17.613</v>
      </c>
      <c r="D53">
        <f t="shared" si="1"/>
        <v>-21.204000000000001</v>
      </c>
      <c r="E53">
        <f t="shared" si="2"/>
        <v>0.15456806237594584</v>
      </c>
      <c r="G53" s="12">
        <v>8.26</v>
      </c>
      <c r="H53">
        <f t="shared" si="3"/>
        <v>23.625299999999999</v>
      </c>
      <c r="I53" s="7">
        <f t="shared" si="4"/>
        <v>-15.3653</v>
      </c>
      <c r="J53">
        <f t="shared" si="5"/>
        <v>-0.11341319950547685</v>
      </c>
      <c r="K53" s="7"/>
    </row>
    <row r="54" spans="1:11" x14ac:dyDescent="0.2">
      <c r="A54">
        <v>1902</v>
      </c>
      <c r="B54">
        <v>-3.4480000000000004</v>
      </c>
      <c r="C54">
        <f t="shared" si="0"/>
        <v>17.624500000000001</v>
      </c>
      <c r="D54">
        <f t="shared" si="1"/>
        <v>-21.072500000000002</v>
      </c>
      <c r="E54">
        <f t="shared" si="2"/>
        <v>0.51927576665921649</v>
      </c>
      <c r="G54" s="12">
        <v>8.2799999999999994</v>
      </c>
      <c r="H54">
        <f t="shared" si="3"/>
        <v>23.633600000000001</v>
      </c>
      <c r="I54" s="7">
        <f t="shared" si="4"/>
        <v>-15.353600000000002</v>
      </c>
      <c r="J54">
        <f t="shared" si="5"/>
        <v>-4.3470318205040916E-2</v>
      </c>
      <c r="K54" s="7"/>
    </row>
    <row r="55" spans="1:11" x14ac:dyDescent="0.2">
      <c r="A55">
        <v>1903</v>
      </c>
      <c r="B55">
        <v>-3.5160000000000005</v>
      </c>
      <c r="C55">
        <f t="shared" si="0"/>
        <v>17.635999999999999</v>
      </c>
      <c r="D55">
        <f t="shared" si="1"/>
        <v>-21.152000000000001</v>
      </c>
      <c r="E55">
        <f t="shared" si="2"/>
        <v>0.29878707851837977</v>
      </c>
      <c r="G55" s="12">
        <v>8.3000000000000007</v>
      </c>
      <c r="H55">
        <f t="shared" si="3"/>
        <v>23.6419</v>
      </c>
      <c r="I55" s="7">
        <f t="shared" si="4"/>
        <v>-15.341899999999999</v>
      </c>
      <c r="J55">
        <f t="shared" si="5"/>
        <v>2.6472563095426876E-2</v>
      </c>
      <c r="K55" s="7"/>
    </row>
    <row r="56" spans="1:11" x14ac:dyDescent="0.2">
      <c r="A56">
        <v>1904</v>
      </c>
      <c r="B56">
        <v>-3.6320000000000001</v>
      </c>
      <c r="C56">
        <f t="shared" si="0"/>
        <v>17.647500000000001</v>
      </c>
      <c r="D56">
        <f t="shared" si="1"/>
        <v>-21.279500000000002</v>
      </c>
      <c r="E56">
        <f t="shared" si="2"/>
        <v>-5.4826855292401978E-2</v>
      </c>
      <c r="G56" s="12">
        <v>8.2899999999999991</v>
      </c>
      <c r="H56">
        <f t="shared" si="3"/>
        <v>23.650200000000002</v>
      </c>
      <c r="I56" s="7">
        <f t="shared" si="4"/>
        <v>-15.360200000000003</v>
      </c>
      <c r="J56">
        <f t="shared" si="5"/>
        <v>-8.2925276887349811E-2</v>
      </c>
      <c r="K56" s="7"/>
    </row>
    <row r="57" spans="1:11" x14ac:dyDescent="0.2">
      <c r="A57">
        <v>1905</v>
      </c>
      <c r="B57">
        <v>-3.629</v>
      </c>
      <c r="C57">
        <f t="shared" si="0"/>
        <v>17.658999999999999</v>
      </c>
      <c r="D57">
        <f t="shared" si="1"/>
        <v>-21.288</v>
      </c>
      <c r="E57">
        <f t="shared" si="2"/>
        <v>-7.8401117546448185E-2</v>
      </c>
      <c r="G57" s="12">
        <v>8.3000000000000007</v>
      </c>
      <c r="H57">
        <f t="shared" si="3"/>
        <v>23.6585</v>
      </c>
      <c r="I57" s="7">
        <f t="shared" si="4"/>
        <v>-15.358499999999999</v>
      </c>
      <c r="J57">
        <f t="shared" si="5"/>
        <v>-7.2762636014616022E-2</v>
      </c>
      <c r="K57" s="7"/>
    </row>
    <row r="58" spans="1:11" x14ac:dyDescent="0.2">
      <c r="A58">
        <v>1906</v>
      </c>
      <c r="B58">
        <v>-3.6729999999999996</v>
      </c>
      <c r="C58">
        <f t="shared" si="0"/>
        <v>17.670500000000001</v>
      </c>
      <c r="D58">
        <f t="shared" si="1"/>
        <v>-21.343499999999999</v>
      </c>
      <c r="E58">
        <f t="shared" si="2"/>
        <v>-0.23232718285231233</v>
      </c>
      <c r="G58" s="12">
        <v>8.31</v>
      </c>
      <c r="H58">
        <f t="shared" si="3"/>
        <v>23.666800000000002</v>
      </c>
      <c r="I58" s="7">
        <f t="shared" si="4"/>
        <v>-15.356800000000002</v>
      </c>
      <c r="J58">
        <f t="shared" si="5"/>
        <v>-6.2599995141914097E-2</v>
      </c>
      <c r="K58" s="7"/>
    </row>
    <row r="59" spans="1:11" x14ac:dyDescent="0.2">
      <c r="A59">
        <v>1907</v>
      </c>
      <c r="B59">
        <v>-3.633</v>
      </c>
      <c r="C59">
        <f t="shared" si="0"/>
        <v>17.681999999999999</v>
      </c>
      <c r="D59">
        <f t="shared" si="1"/>
        <v>-21.314999999999998</v>
      </c>
      <c r="E59">
        <f t="shared" si="2"/>
        <v>-0.15328406823578244</v>
      </c>
      <c r="G59" s="12">
        <v>8.2799999999999994</v>
      </c>
      <c r="H59">
        <f t="shared" si="3"/>
        <v>23.6751</v>
      </c>
      <c r="I59" s="7">
        <f t="shared" si="4"/>
        <v>-15.395100000000001</v>
      </c>
      <c r="J59">
        <f t="shared" si="5"/>
        <v>-0.29155831598013754</v>
      </c>
      <c r="K59" s="7"/>
    </row>
    <row r="60" spans="1:11" x14ac:dyDescent="0.2">
      <c r="A60">
        <v>1908</v>
      </c>
      <c r="B60">
        <v>-3.6519999999999997</v>
      </c>
      <c r="C60">
        <f t="shared" si="0"/>
        <v>17.6935</v>
      </c>
      <c r="D60">
        <f t="shared" si="1"/>
        <v>-21.345500000000001</v>
      </c>
      <c r="E60">
        <f t="shared" si="2"/>
        <v>-0.23787406808856659</v>
      </c>
      <c r="G60" s="12">
        <v>8.2799999999999994</v>
      </c>
      <c r="H60">
        <f t="shared" si="3"/>
        <v>23.683399999999999</v>
      </c>
      <c r="I60" s="7">
        <f t="shared" si="4"/>
        <v>-15.4034</v>
      </c>
      <c r="J60">
        <f t="shared" si="5"/>
        <v>-0.34117591553514837</v>
      </c>
      <c r="K60" s="7"/>
    </row>
    <row r="61" spans="1:11" x14ac:dyDescent="0.2">
      <c r="A61">
        <v>1909</v>
      </c>
      <c r="B61">
        <v>-3.7639999999999993</v>
      </c>
      <c r="C61">
        <f t="shared" si="0"/>
        <v>17.704999999999998</v>
      </c>
      <c r="D61">
        <f t="shared" si="1"/>
        <v>-21.468999999999998</v>
      </c>
      <c r="E61">
        <f t="shared" si="2"/>
        <v>-0.58039423142683977</v>
      </c>
      <c r="G61" s="12">
        <v>8.26</v>
      </c>
      <c r="H61">
        <f t="shared" si="3"/>
        <v>23.691700000000001</v>
      </c>
      <c r="I61" s="7">
        <f t="shared" si="4"/>
        <v>-15.431700000000001</v>
      </c>
      <c r="J61">
        <f t="shared" si="5"/>
        <v>-0.51035399594564845</v>
      </c>
      <c r="K61" s="7"/>
    </row>
    <row r="62" spans="1:11" x14ac:dyDescent="0.2">
      <c r="A62">
        <v>1910</v>
      </c>
      <c r="B62">
        <v>-3.8349999999999995</v>
      </c>
      <c r="C62">
        <f t="shared" si="0"/>
        <v>17.7165</v>
      </c>
      <c r="D62">
        <f t="shared" si="1"/>
        <v>-21.551500000000001</v>
      </c>
      <c r="E62">
        <f t="shared" si="2"/>
        <v>-0.80920324742205785</v>
      </c>
      <c r="G62" s="12">
        <v>8.23</v>
      </c>
      <c r="H62">
        <f t="shared" si="3"/>
        <v>23.7</v>
      </c>
      <c r="I62" s="7">
        <f t="shared" si="4"/>
        <v>-15.469999999999999</v>
      </c>
      <c r="J62">
        <f t="shared" si="5"/>
        <v>-0.73931231678386133</v>
      </c>
      <c r="K62" s="7"/>
    </row>
    <row r="63" spans="1:11" x14ac:dyDescent="0.2">
      <c r="A63">
        <v>1911</v>
      </c>
      <c r="B63">
        <v>-3.8279999999999994</v>
      </c>
      <c r="C63">
        <f t="shared" si="0"/>
        <v>17.727999999999998</v>
      </c>
      <c r="D63">
        <f t="shared" si="1"/>
        <v>-21.555999999999997</v>
      </c>
      <c r="E63">
        <f t="shared" si="2"/>
        <v>-0.82168373920360538</v>
      </c>
      <c r="G63" s="12">
        <v>8.19</v>
      </c>
      <c r="H63">
        <f t="shared" si="3"/>
        <v>23.708300000000001</v>
      </c>
      <c r="I63" s="7">
        <f t="shared" si="4"/>
        <v>-15.518300000000002</v>
      </c>
      <c r="J63">
        <f t="shared" si="5"/>
        <v>-1.0280508780498401</v>
      </c>
      <c r="K63" s="7"/>
    </row>
    <row r="64" spans="1:11" x14ac:dyDescent="0.2">
      <c r="A64">
        <v>1912</v>
      </c>
      <c r="B64">
        <v>-3.9789999999999992</v>
      </c>
      <c r="C64">
        <f t="shared" si="0"/>
        <v>17.7395</v>
      </c>
      <c r="D64">
        <f t="shared" si="1"/>
        <v>-21.718499999999999</v>
      </c>
      <c r="E64">
        <f t="shared" si="2"/>
        <v>-1.2723681646487188</v>
      </c>
      <c r="G64" s="12">
        <v>8.18</v>
      </c>
      <c r="H64">
        <f t="shared" si="3"/>
        <v>23.7166</v>
      </c>
      <c r="I64" s="7">
        <f t="shared" si="4"/>
        <v>-15.5366</v>
      </c>
      <c r="J64">
        <f t="shared" si="5"/>
        <v>-1.1374487180325847</v>
      </c>
      <c r="K64" s="7"/>
    </row>
    <row r="65" spans="1:11" x14ac:dyDescent="0.2">
      <c r="A65">
        <v>1913</v>
      </c>
      <c r="B65">
        <v>-3.94</v>
      </c>
      <c r="C65">
        <f t="shared" si="0"/>
        <v>17.751000000000001</v>
      </c>
      <c r="D65">
        <f t="shared" si="1"/>
        <v>-21.691000000000003</v>
      </c>
      <c r="E65">
        <f t="shared" si="2"/>
        <v>-1.196098492650326</v>
      </c>
      <c r="G65" s="12">
        <v>8.19</v>
      </c>
      <c r="H65">
        <f t="shared" si="3"/>
        <v>23.724900000000002</v>
      </c>
      <c r="I65" s="7">
        <f t="shared" si="4"/>
        <v>-15.534900000000002</v>
      </c>
      <c r="J65">
        <f t="shared" si="5"/>
        <v>-1.1272860771598829</v>
      </c>
      <c r="K65" s="7"/>
    </row>
    <row r="66" spans="1:11" x14ac:dyDescent="0.2">
      <c r="A66">
        <v>1914</v>
      </c>
      <c r="B66">
        <v>-3.839</v>
      </c>
      <c r="C66">
        <f t="shared" si="0"/>
        <v>17.762499999999999</v>
      </c>
      <c r="D66">
        <f t="shared" si="1"/>
        <v>-21.601499999999998</v>
      </c>
      <c r="E66">
        <f t="shared" si="2"/>
        <v>-0.94787537832823754</v>
      </c>
      <c r="G66" s="12">
        <v>8.24</v>
      </c>
      <c r="H66">
        <f t="shared" si="3"/>
        <v>23.7332</v>
      </c>
      <c r="I66" s="7">
        <f t="shared" si="4"/>
        <v>-15.4932</v>
      </c>
      <c r="J66">
        <f t="shared" si="5"/>
        <v>-0.87800247457621317</v>
      </c>
      <c r="K66" s="7"/>
    </row>
    <row r="67" spans="1:11" x14ac:dyDescent="0.2">
      <c r="A67">
        <v>1915</v>
      </c>
      <c r="B67">
        <v>-3.8659999999999997</v>
      </c>
      <c r="C67">
        <f t="shared" ref="C67:C130" si="6">(0.0115*A67)-4.2485</f>
        <v>17.774000000000001</v>
      </c>
      <c r="D67">
        <f t="shared" ref="D67:D130" si="7">B67-C67</f>
        <v>-21.64</v>
      </c>
      <c r="E67">
        <f t="shared" ref="E67:E130" si="8">(D67-$D$170)/$D$169</f>
        <v>-1.0546529191260092</v>
      </c>
      <c r="G67" s="12">
        <v>8.2799999999999994</v>
      </c>
      <c r="H67">
        <f t="shared" ref="H67:H130" si="9">0.0083*A67+7.847</f>
        <v>23.741500000000002</v>
      </c>
      <c r="I67" s="7">
        <f t="shared" ref="I67:I130" si="10">G67-H67</f>
        <v>-15.461500000000003</v>
      </c>
      <c r="J67">
        <f t="shared" ref="J67:J130" si="11">(I67-$I$170)/$I$169</f>
        <v>-0.68849911242030915</v>
      </c>
      <c r="K67" s="7"/>
    </row>
    <row r="68" spans="1:11" x14ac:dyDescent="0.2">
      <c r="A68">
        <v>1916</v>
      </c>
      <c r="B68">
        <v>-3.9129999999999994</v>
      </c>
      <c r="C68">
        <f t="shared" si="6"/>
        <v>17.785499999999999</v>
      </c>
      <c r="D68">
        <f t="shared" si="7"/>
        <v>-21.698499999999999</v>
      </c>
      <c r="E68">
        <f t="shared" si="8"/>
        <v>-1.216899312286245</v>
      </c>
      <c r="G68" s="12">
        <v>8.26</v>
      </c>
      <c r="H68">
        <f t="shared" si="9"/>
        <v>23.7498</v>
      </c>
      <c r="I68" s="7">
        <f t="shared" si="10"/>
        <v>-15.489800000000001</v>
      </c>
      <c r="J68">
        <f t="shared" si="11"/>
        <v>-0.85767719283078803</v>
      </c>
      <c r="K68" s="7"/>
    </row>
    <row r="69" spans="1:11" x14ac:dyDescent="0.2">
      <c r="A69">
        <v>1917</v>
      </c>
      <c r="B69">
        <v>-3.9199999999999995</v>
      </c>
      <c r="C69">
        <f t="shared" si="6"/>
        <v>17.797000000000001</v>
      </c>
      <c r="D69">
        <f t="shared" si="7"/>
        <v>-21.716999999999999</v>
      </c>
      <c r="E69">
        <f t="shared" si="8"/>
        <v>-1.2682080007215331</v>
      </c>
      <c r="G69" s="12">
        <v>8.27</v>
      </c>
      <c r="H69">
        <f t="shared" si="9"/>
        <v>23.758099999999999</v>
      </c>
      <c r="I69" s="7">
        <f t="shared" si="10"/>
        <v>-15.488099999999999</v>
      </c>
      <c r="J69">
        <f t="shared" si="11"/>
        <v>-0.8475145519580648</v>
      </c>
      <c r="K69" s="7"/>
    </row>
    <row r="70" spans="1:11" x14ac:dyDescent="0.2">
      <c r="A70">
        <v>1918</v>
      </c>
      <c r="B70">
        <v>-3.8630000000000004</v>
      </c>
      <c r="C70">
        <f t="shared" si="6"/>
        <v>17.808499999999999</v>
      </c>
      <c r="D70">
        <f t="shared" si="7"/>
        <v>-21.671499999999998</v>
      </c>
      <c r="E70">
        <f t="shared" si="8"/>
        <v>-1.1420163615969008</v>
      </c>
      <c r="G70" s="12">
        <v>8.26</v>
      </c>
      <c r="H70">
        <f t="shared" si="9"/>
        <v>23.766400000000001</v>
      </c>
      <c r="I70" s="7">
        <f t="shared" si="10"/>
        <v>-15.506400000000001</v>
      </c>
      <c r="J70">
        <f t="shared" si="11"/>
        <v>-0.95691239194083089</v>
      </c>
      <c r="K70" s="7"/>
    </row>
    <row r="71" spans="1:11" x14ac:dyDescent="0.2">
      <c r="A71">
        <v>1919</v>
      </c>
      <c r="B71">
        <v>-3.8130000000000002</v>
      </c>
      <c r="C71">
        <f t="shared" si="6"/>
        <v>17.82</v>
      </c>
      <c r="D71">
        <f t="shared" si="7"/>
        <v>-21.632999999999999</v>
      </c>
      <c r="E71">
        <f t="shared" si="8"/>
        <v>-1.035238820799139</v>
      </c>
      <c r="G71" s="12">
        <v>8.2799999999999994</v>
      </c>
      <c r="H71">
        <f t="shared" si="9"/>
        <v>23.774699999999999</v>
      </c>
      <c r="I71" s="7">
        <f t="shared" si="10"/>
        <v>-15.4947</v>
      </c>
      <c r="J71">
        <f t="shared" si="11"/>
        <v>-0.88696951064037377</v>
      </c>
      <c r="K71" s="7"/>
    </row>
    <row r="72" spans="1:11" x14ac:dyDescent="0.2">
      <c r="A72">
        <v>1920</v>
      </c>
      <c r="B72">
        <v>-3.681</v>
      </c>
      <c r="C72">
        <f t="shared" si="6"/>
        <v>17.831499999999998</v>
      </c>
      <c r="D72">
        <f t="shared" si="7"/>
        <v>-21.512499999999999</v>
      </c>
      <c r="E72">
        <f t="shared" si="8"/>
        <v>-0.70103898531522757</v>
      </c>
      <c r="G72" s="12">
        <v>8.3000000000000007</v>
      </c>
      <c r="H72">
        <f t="shared" si="9"/>
        <v>23.783000000000001</v>
      </c>
      <c r="I72" s="7">
        <f t="shared" si="10"/>
        <v>-15.483000000000001</v>
      </c>
      <c r="J72">
        <f t="shared" si="11"/>
        <v>-0.8170266293399272</v>
      </c>
      <c r="K72" s="7"/>
    </row>
    <row r="73" spans="1:11" x14ac:dyDescent="0.2">
      <c r="A73">
        <v>1921</v>
      </c>
      <c r="B73">
        <v>-3.6569999999999991</v>
      </c>
      <c r="C73">
        <f t="shared" si="6"/>
        <v>17.843</v>
      </c>
      <c r="D73">
        <f t="shared" si="7"/>
        <v>-21.5</v>
      </c>
      <c r="E73">
        <f t="shared" si="8"/>
        <v>-0.66637095258868262</v>
      </c>
      <c r="G73" s="12">
        <v>8.33</v>
      </c>
      <c r="H73">
        <f t="shared" si="9"/>
        <v>23.7913</v>
      </c>
      <c r="I73" s="7">
        <f t="shared" si="10"/>
        <v>-15.4613</v>
      </c>
      <c r="J73">
        <f t="shared" si="11"/>
        <v>-0.68730350761173598</v>
      </c>
      <c r="K73" s="7"/>
    </row>
    <row r="74" spans="1:11" x14ac:dyDescent="0.2">
      <c r="A74">
        <v>1922</v>
      </c>
      <c r="B74">
        <v>-3.5920000000000001</v>
      </c>
      <c r="C74">
        <f t="shared" si="6"/>
        <v>17.854499999999998</v>
      </c>
      <c r="D74">
        <f t="shared" si="7"/>
        <v>-21.446499999999997</v>
      </c>
      <c r="E74">
        <f t="shared" si="8"/>
        <v>-0.51799177251905304</v>
      </c>
      <c r="G74" s="12">
        <v>8.36</v>
      </c>
      <c r="H74">
        <f t="shared" si="9"/>
        <v>23.799600000000002</v>
      </c>
      <c r="I74" s="7">
        <f t="shared" si="10"/>
        <v>-15.439600000000002</v>
      </c>
      <c r="J74">
        <f t="shared" si="11"/>
        <v>-0.55758038588356607</v>
      </c>
      <c r="K74" s="7"/>
    </row>
    <row r="75" spans="1:11" x14ac:dyDescent="0.2">
      <c r="A75">
        <v>1923</v>
      </c>
      <c r="B75">
        <v>-3.6539999999999999</v>
      </c>
      <c r="C75">
        <f t="shared" si="6"/>
        <v>17.866</v>
      </c>
      <c r="D75">
        <f t="shared" si="7"/>
        <v>-21.52</v>
      </c>
      <c r="E75">
        <f t="shared" si="8"/>
        <v>-0.72183980495115641</v>
      </c>
      <c r="G75" s="12">
        <v>8.3699999999999992</v>
      </c>
      <c r="H75">
        <f t="shared" si="9"/>
        <v>23.8079</v>
      </c>
      <c r="I75" s="7">
        <f t="shared" si="10"/>
        <v>-15.437900000000001</v>
      </c>
      <c r="J75">
        <f t="shared" si="11"/>
        <v>-0.54741774501084295</v>
      </c>
      <c r="K75" s="7"/>
    </row>
    <row r="76" spans="1:11" x14ac:dyDescent="0.2">
      <c r="A76">
        <v>1924</v>
      </c>
      <c r="B76">
        <v>-3.7149999999999999</v>
      </c>
      <c r="C76">
        <f t="shared" si="6"/>
        <v>17.877500000000001</v>
      </c>
      <c r="D76">
        <f t="shared" si="7"/>
        <v>-21.592500000000001</v>
      </c>
      <c r="E76">
        <f t="shared" si="8"/>
        <v>-0.92291439476513271</v>
      </c>
      <c r="G76" s="12">
        <v>8.36</v>
      </c>
      <c r="H76">
        <f t="shared" si="9"/>
        <v>23.816200000000002</v>
      </c>
      <c r="I76" s="7">
        <f t="shared" si="10"/>
        <v>-15.456200000000003</v>
      </c>
      <c r="J76">
        <f t="shared" si="11"/>
        <v>-0.65681558499360904</v>
      </c>
      <c r="K76" s="7"/>
    </row>
    <row r="77" spans="1:11" x14ac:dyDescent="0.2">
      <c r="A77">
        <v>1925</v>
      </c>
      <c r="B77">
        <v>-3.585</v>
      </c>
      <c r="C77">
        <f t="shared" si="6"/>
        <v>17.888999999999999</v>
      </c>
      <c r="D77">
        <f t="shared" si="7"/>
        <v>-21.474</v>
      </c>
      <c r="E77">
        <f t="shared" si="8"/>
        <v>-0.59426144451746565</v>
      </c>
      <c r="G77" s="12">
        <v>8.36</v>
      </c>
      <c r="H77">
        <f t="shared" si="9"/>
        <v>23.8245</v>
      </c>
      <c r="I77" s="7">
        <f t="shared" si="10"/>
        <v>-15.464500000000001</v>
      </c>
      <c r="J77">
        <f t="shared" si="11"/>
        <v>-0.70643318454861981</v>
      </c>
      <c r="K77" s="7"/>
    </row>
    <row r="78" spans="1:11" x14ac:dyDescent="0.2">
      <c r="A78">
        <v>1926</v>
      </c>
      <c r="B78">
        <v>-3.4430000000000001</v>
      </c>
      <c r="C78">
        <f t="shared" si="6"/>
        <v>17.900500000000001</v>
      </c>
      <c r="D78">
        <f t="shared" si="7"/>
        <v>-21.343500000000002</v>
      </c>
      <c r="E78">
        <f t="shared" si="8"/>
        <v>-0.23232718285232218</v>
      </c>
      <c r="G78" s="12">
        <v>8.41</v>
      </c>
      <c r="H78">
        <f t="shared" si="9"/>
        <v>23.832799999999999</v>
      </c>
      <c r="I78" s="7">
        <f t="shared" si="10"/>
        <v>-15.422799999999999</v>
      </c>
      <c r="J78">
        <f t="shared" si="11"/>
        <v>-0.45714958196495004</v>
      </c>
      <c r="K78" s="7"/>
    </row>
    <row r="79" spans="1:11" x14ac:dyDescent="0.2">
      <c r="A79">
        <v>1927</v>
      </c>
      <c r="B79">
        <v>-3.4140000000000001</v>
      </c>
      <c r="C79">
        <f t="shared" si="6"/>
        <v>17.911999999999999</v>
      </c>
      <c r="D79">
        <f t="shared" si="7"/>
        <v>-21.326000000000001</v>
      </c>
      <c r="E79">
        <f t="shared" si="8"/>
        <v>-0.18379193703515143</v>
      </c>
      <c r="G79" s="12">
        <v>8.4600000000000009</v>
      </c>
      <c r="H79">
        <f t="shared" si="9"/>
        <v>23.841100000000001</v>
      </c>
      <c r="I79" s="7">
        <f t="shared" si="10"/>
        <v>-15.3811</v>
      </c>
      <c r="J79">
        <f t="shared" si="11"/>
        <v>-0.20786597938130147</v>
      </c>
      <c r="K79" s="7"/>
    </row>
    <row r="80" spans="1:11" x14ac:dyDescent="0.2">
      <c r="A80">
        <v>1928</v>
      </c>
      <c r="B80">
        <v>-3.4390000000000001</v>
      </c>
      <c r="C80">
        <f t="shared" si="6"/>
        <v>17.923500000000001</v>
      </c>
      <c r="D80">
        <f t="shared" si="7"/>
        <v>-21.362500000000001</v>
      </c>
      <c r="E80">
        <f t="shared" si="8"/>
        <v>-0.28502259259666884</v>
      </c>
      <c r="G80" s="12">
        <v>8.51</v>
      </c>
      <c r="H80">
        <f t="shared" si="9"/>
        <v>23.849400000000003</v>
      </c>
      <c r="I80" s="7">
        <f t="shared" si="10"/>
        <v>-15.339400000000003</v>
      </c>
      <c r="J80">
        <f t="shared" si="11"/>
        <v>4.1417623202336482E-2</v>
      </c>
      <c r="K80" s="7"/>
    </row>
    <row r="81" spans="1:11" x14ac:dyDescent="0.2">
      <c r="A81">
        <v>1929</v>
      </c>
      <c r="B81">
        <v>-3.4609999999999999</v>
      </c>
      <c r="C81">
        <f t="shared" si="6"/>
        <v>17.934999999999999</v>
      </c>
      <c r="D81">
        <f t="shared" si="7"/>
        <v>-21.395999999999997</v>
      </c>
      <c r="E81">
        <f t="shared" si="8"/>
        <v>-0.37793292030380488</v>
      </c>
      <c r="G81" s="12">
        <v>8.49</v>
      </c>
      <c r="H81">
        <f t="shared" si="9"/>
        <v>23.857700000000001</v>
      </c>
      <c r="I81" s="7">
        <f t="shared" si="10"/>
        <v>-15.367700000000001</v>
      </c>
      <c r="J81">
        <f t="shared" si="11"/>
        <v>-0.12776045720814236</v>
      </c>
      <c r="K81" s="7"/>
    </row>
    <row r="82" spans="1:11" x14ac:dyDescent="0.2">
      <c r="A82">
        <v>1930</v>
      </c>
      <c r="B82">
        <v>-3.4970000000000008</v>
      </c>
      <c r="C82">
        <f t="shared" si="6"/>
        <v>17.9465</v>
      </c>
      <c r="D82">
        <f t="shared" si="7"/>
        <v>-21.4435</v>
      </c>
      <c r="E82">
        <f t="shared" si="8"/>
        <v>-0.50967144466469128</v>
      </c>
      <c r="G82" s="12">
        <v>8.52</v>
      </c>
      <c r="H82">
        <f t="shared" si="9"/>
        <v>23.866000000000003</v>
      </c>
      <c r="I82" s="7">
        <f t="shared" si="10"/>
        <v>-15.346000000000004</v>
      </c>
      <c r="J82">
        <f t="shared" si="11"/>
        <v>1.9626645200275824E-3</v>
      </c>
      <c r="K82" s="7"/>
    </row>
    <row r="83" spans="1:11" x14ac:dyDescent="0.2">
      <c r="A83">
        <v>1931</v>
      </c>
      <c r="B83">
        <v>-3.6150000000000007</v>
      </c>
      <c r="C83">
        <f t="shared" si="6"/>
        <v>17.957999999999998</v>
      </c>
      <c r="D83">
        <f t="shared" si="7"/>
        <v>-21.573</v>
      </c>
      <c r="E83">
        <f t="shared" si="8"/>
        <v>-0.86883226371171751</v>
      </c>
      <c r="G83" s="12">
        <v>8.5299999999999994</v>
      </c>
      <c r="H83">
        <f t="shared" si="9"/>
        <v>23.874300000000002</v>
      </c>
      <c r="I83" s="7">
        <f t="shared" si="10"/>
        <v>-15.344300000000002</v>
      </c>
      <c r="J83">
        <f t="shared" si="11"/>
        <v>1.2125305392750751E-2</v>
      </c>
      <c r="K83" s="7"/>
    </row>
    <row r="84" spans="1:11" x14ac:dyDescent="0.2">
      <c r="A84">
        <v>1932</v>
      </c>
      <c r="B84">
        <v>-3.4800000000000004</v>
      </c>
      <c r="C84">
        <f t="shared" si="6"/>
        <v>17.9695</v>
      </c>
      <c r="D84">
        <f t="shared" si="7"/>
        <v>-21.4495</v>
      </c>
      <c r="E84">
        <f t="shared" si="8"/>
        <v>-0.52631210037343445</v>
      </c>
      <c r="G84" s="12">
        <v>8.56</v>
      </c>
      <c r="H84">
        <f t="shared" si="9"/>
        <v>23.8826</v>
      </c>
      <c r="I84" s="7">
        <f t="shared" si="10"/>
        <v>-15.3226</v>
      </c>
      <c r="J84">
        <f t="shared" si="11"/>
        <v>0.14184842712095255</v>
      </c>
      <c r="K84" s="7"/>
    </row>
    <row r="85" spans="1:11" x14ac:dyDescent="0.2">
      <c r="A85">
        <v>1933</v>
      </c>
      <c r="B85">
        <v>-3.47</v>
      </c>
      <c r="C85">
        <f t="shared" si="6"/>
        <v>17.980999999999998</v>
      </c>
      <c r="D85">
        <f t="shared" si="7"/>
        <v>-21.450999999999997</v>
      </c>
      <c r="E85">
        <f t="shared" si="8"/>
        <v>-0.53047226430061034</v>
      </c>
      <c r="G85" s="12">
        <v>8.56</v>
      </c>
      <c r="H85">
        <f t="shared" si="9"/>
        <v>23.890900000000002</v>
      </c>
      <c r="I85" s="7">
        <f t="shared" si="10"/>
        <v>-15.330900000000002</v>
      </c>
      <c r="J85">
        <f t="shared" si="11"/>
        <v>9.2230827565920478E-2</v>
      </c>
      <c r="K85" s="7"/>
    </row>
    <row r="86" spans="1:11" x14ac:dyDescent="0.2">
      <c r="A86">
        <v>1934</v>
      </c>
      <c r="B86">
        <v>-3.4800000000000004</v>
      </c>
      <c r="C86">
        <f t="shared" si="6"/>
        <v>17.9925</v>
      </c>
      <c r="D86">
        <f t="shared" si="7"/>
        <v>-21.4725</v>
      </c>
      <c r="E86">
        <f t="shared" si="8"/>
        <v>-0.59010128059027989</v>
      </c>
      <c r="G86" s="12">
        <v>8.57</v>
      </c>
      <c r="H86">
        <f t="shared" si="9"/>
        <v>23.8992</v>
      </c>
      <c r="I86" s="7">
        <f t="shared" si="10"/>
        <v>-15.3292</v>
      </c>
      <c r="J86">
        <f t="shared" si="11"/>
        <v>0.10239346843864365</v>
      </c>
      <c r="K86" s="7"/>
    </row>
    <row r="87" spans="1:11" x14ac:dyDescent="0.2">
      <c r="A87">
        <v>1935</v>
      </c>
      <c r="B87">
        <v>-3.5420000000000003</v>
      </c>
      <c r="C87">
        <f t="shared" si="6"/>
        <v>18.004000000000001</v>
      </c>
      <c r="D87">
        <f t="shared" si="7"/>
        <v>-21.546000000000003</v>
      </c>
      <c r="E87">
        <f t="shared" si="8"/>
        <v>-0.79394931302238325</v>
      </c>
      <c r="G87" s="12">
        <v>8.57</v>
      </c>
      <c r="H87">
        <f t="shared" si="9"/>
        <v>23.907500000000002</v>
      </c>
      <c r="I87" s="7">
        <f t="shared" si="10"/>
        <v>-15.337500000000002</v>
      </c>
      <c r="J87">
        <f t="shared" si="11"/>
        <v>5.2775868883611576E-2</v>
      </c>
      <c r="K87" s="7"/>
    </row>
    <row r="88" spans="1:11" x14ac:dyDescent="0.2">
      <c r="A88">
        <v>1936</v>
      </c>
      <c r="B88">
        <v>-3.6879999999999997</v>
      </c>
      <c r="C88">
        <f t="shared" si="6"/>
        <v>18.015499999999999</v>
      </c>
      <c r="D88">
        <f t="shared" si="7"/>
        <v>-21.703499999999998</v>
      </c>
      <c r="E88">
        <f t="shared" si="8"/>
        <v>-1.2307665253768609</v>
      </c>
      <c r="G88" s="12">
        <v>8.5500000000000007</v>
      </c>
      <c r="H88">
        <f t="shared" si="9"/>
        <v>23.915800000000001</v>
      </c>
      <c r="I88" s="7">
        <f t="shared" si="10"/>
        <v>-15.3658</v>
      </c>
      <c r="J88">
        <f t="shared" si="11"/>
        <v>-0.11640221152686726</v>
      </c>
      <c r="K88" s="7"/>
    </row>
    <row r="89" spans="1:11" x14ac:dyDescent="0.2">
      <c r="A89">
        <v>1937</v>
      </c>
      <c r="B89">
        <v>-3.7349999999999994</v>
      </c>
      <c r="C89">
        <f t="shared" si="6"/>
        <v>18.027000000000001</v>
      </c>
      <c r="D89">
        <f t="shared" si="7"/>
        <v>-21.762</v>
      </c>
      <c r="E89">
        <f t="shared" si="8"/>
        <v>-1.3930129185371065</v>
      </c>
      <c r="G89" s="12">
        <v>8.57</v>
      </c>
      <c r="H89">
        <f t="shared" si="9"/>
        <v>23.924100000000003</v>
      </c>
      <c r="I89" s="7">
        <f t="shared" si="10"/>
        <v>-15.354100000000003</v>
      </c>
      <c r="J89">
        <f t="shared" si="11"/>
        <v>-4.6459330226431332E-2</v>
      </c>
      <c r="K89" s="7"/>
    </row>
    <row r="90" spans="1:11" x14ac:dyDescent="0.2">
      <c r="A90">
        <v>1938</v>
      </c>
      <c r="B90">
        <v>-3.6430000000000007</v>
      </c>
      <c r="C90">
        <f t="shared" si="6"/>
        <v>18.038499999999999</v>
      </c>
      <c r="D90">
        <f t="shared" si="7"/>
        <v>-21.6815</v>
      </c>
      <c r="E90">
        <f t="shared" si="8"/>
        <v>-1.1697507877781428</v>
      </c>
      <c r="G90" s="12">
        <v>8.59</v>
      </c>
      <c r="H90">
        <f t="shared" si="9"/>
        <v>23.932400000000001</v>
      </c>
      <c r="I90" s="7">
        <f t="shared" si="10"/>
        <v>-15.342400000000001</v>
      </c>
      <c r="J90">
        <f t="shared" si="11"/>
        <v>2.3483551074025839E-2</v>
      </c>
      <c r="K90" s="7"/>
    </row>
    <row r="91" spans="1:11" x14ac:dyDescent="0.2">
      <c r="A91">
        <v>1939</v>
      </c>
      <c r="B91">
        <v>-3.5449999999999995</v>
      </c>
      <c r="C91">
        <f t="shared" si="6"/>
        <v>18.05</v>
      </c>
      <c r="D91">
        <f t="shared" si="7"/>
        <v>-21.594999999999999</v>
      </c>
      <c r="E91">
        <f t="shared" si="8"/>
        <v>-0.92984800131043577</v>
      </c>
      <c r="G91" s="12">
        <v>8.64</v>
      </c>
      <c r="H91">
        <f t="shared" si="9"/>
        <v>23.940700000000003</v>
      </c>
      <c r="I91" s="7">
        <f t="shared" si="10"/>
        <v>-15.300700000000003</v>
      </c>
      <c r="J91">
        <f t="shared" si="11"/>
        <v>0.2727671536576744</v>
      </c>
      <c r="K91" s="7"/>
    </row>
    <row r="92" spans="1:11" x14ac:dyDescent="0.2">
      <c r="A92">
        <v>1940</v>
      </c>
      <c r="B92">
        <v>-3.5129999999999995</v>
      </c>
      <c r="C92">
        <f t="shared" si="6"/>
        <v>18.061499999999999</v>
      </c>
      <c r="D92">
        <f t="shared" si="7"/>
        <v>-21.574499999999997</v>
      </c>
      <c r="E92">
        <f t="shared" si="8"/>
        <v>-0.8729924276388934</v>
      </c>
      <c r="G92" s="12">
        <v>8.66</v>
      </c>
      <c r="H92">
        <f t="shared" si="9"/>
        <v>23.949000000000002</v>
      </c>
      <c r="I92" s="7">
        <f t="shared" si="10"/>
        <v>-15.289000000000001</v>
      </c>
      <c r="J92">
        <f t="shared" si="11"/>
        <v>0.34271003495813157</v>
      </c>
      <c r="K92" s="7"/>
    </row>
    <row r="93" spans="1:11" x14ac:dyDescent="0.2">
      <c r="A93">
        <v>1941</v>
      </c>
      <c r="B93">
        <v>-3.4060000000000001</v>
      </c>
      <c r="C93">
        <f t="shared" si="6"/>
        <v>18.073</v>
      </c>
      <c r="D93">
        <f t="shared" si="7"/>
        <v>-21.478999999999999</v>
      </c>
      <c r="E93">
        <f t="shared" si="8"/>
        <v>-0.60812865760808166</v>
      </c>
      <c r="G93" s="12">
        <v>8.66</v>
      </c>
      <c r="H93">
        <f t="shared" si="9"/>
        <v>23.9573</v>
      </c>
      <c r="I93" s="7">
        <f t="shared" si="10"/>
        <v>-15.2973</v>
      </c>
      <c r="J93">
        <f t="shared" si="11"/>
        <v>0.29309243540312074</v>
      </c>
      <c r="K93" s="7"/>
    </row>
    <row r="94" spans="1:11" x14ac:dyDescent="0.2">
      <c r="A94">
        <v>1942</v>
      </c>
      <c r="B94">
        <v>-3.4230000000000005</v>
      </c>
      <c r="C94">
        <f t="shared" si="6"/>
        <v>18.084499999999998</v>
      </c>
      <c r="D94">
        <f t="shared" si="7"/>
        <v>-21.5075</v>
      </c>
      <c r="E94">
        <f t="shared" si="8"/>
        <v>-0.68717177222461157</v>
      </c>
      <c r="G94" s="12">
        <v>8.66</v>
      </c>
      <c r="H94">
        <f t="shared" si="9"/>
        <v>23.965600000000002</v>
      </c>
      <c r="I94" s="7">
        <f t="shared" si="10"/>
        <v>-15.305600000000002</v>
      </c>
      <c r="J94">
        <f t="shared" si="11"/>
        <v>0.24347483584808868</v>
      </c>
      <c r="K94" s="7"/>
    </row>
    <row r="95" spans="1:11" x14ac:dyDescent="0.2">
      <c r="A95">
        <v>1943</v>
      </c>
      <c r="B95">
        <v>-3.2909999999999995</v>
      </c>
      <c r="C95">
        <f t="shared" si="6"/>
        <v>18.096</v>
      </c>
      <c r="D95">
        <f t="shared" si="7"/>
        <v>-21.387</v>
      </c>
      <c r="E95">
        <f t="shared" si="8"/>
        <v>-0.35297193674070004</v>
      </c>
      <c r="G95" s="12">
        <v>8.6999999999999993</v>
      </c>
      <c r="H95">
        <f t="shared" si="9"/>
        <v>23.9739</v>
      </c>
      <c r="I95" s="7">
        <f t="shared" si="10"/>
        <v>-15.273900000000001</v>
      </c>
      <c r="J95">
        <f t="shared" si="11"/>
        <v>0.43297819800401383</v>
      </c>
      <c r="K95" s="7"/>
    </row>
    <row r="96" spans="1:11" x14ac:dyDescent="0.2">
      <c r="A96">
        <v>1944</v>
      </c>
      <c r="B96">
        <v>-3.2920000000000003</v>
      </c>
      <c r="C96">
        <f t="shared" si="6"/>
        <v>18.107499999999998</v>
      </c>
      <c r="D96">
        <f t="shared" si="7"/>
        <v>-21.3995</v>
      </c>
      <c r="E96">
        <f t="shared" si="8"/>
        <v>-0.38763996946724494</v>
      </c>
      <c r="G96" s="12">
        <v>8.73</v>
      </c>
      <c r="H96">
        <f t="shared" si="9"/>
        <v>23.982200000000002</v>
      </c>
      <c r="I96" s="7">
        <f t="shared" si="10"/>
        <v>-15.252200000000002</v>
      </c>
      <c r="J96">
        <f t="shared" si="11"/>
        <v>0.56270131973219439</v>
      </c>
      <c r="K96" s="7"/>
    </row>
    <row r="97" spans="1:11" x14ac:dyDescent="0.2">
      <c r="A97">
        <v>1945</v>
      </c>
      <c r="B97">
        <v>-3.2979999999999996</v>
      </c>
      <c r="C97">
        <f t="shared" si="6"/>
        <v>18.119</v>
      </c>
      <c r="D97">
        <f t="shared" si="7"/>
        <v>-21.416999999999998</v>
      </c>
      <c r="E97">
        <f t="shared" si="8"/>
        <v>-0.43617521528440589</v>
      </c>
      <c r="G97" s="12">
        <v>8.73</v>
      </c>
      <c r="H97">
        <f t="shared" si="9"/>
        <v>23.990500000000001</v>
      </c>
      <c r="I97" s="7">
        <f t="shared" si="10"/>
        <v>-15.2605</v>
      </c>
      <c r="J97">
        <f t="shared" si="11"/>
        <v>0.51308372017718362</v>
      </c>
      <c r="K97" s="7"/>
    </row>
    <row r="98" spans="1:11" x14ac:dyDescent="0.2">
      <c r="A98">
        <v>1946</v>
      </c>
      <c r="B98">
        <v>-3.153</v>
      </c>
      <c r="C98">
        <f t="shared" si="6"/>
        <v>18.130500000000001</v>
      </c>
      <c r="D98">
        <f t="shared" si="7"/>
        <v>-21.2835</v>
      </c>
      <c r="E98">
        <f t="shared" si="8"/>
        <v>-6.5920625764890828E-2</v>
      </c>
      <c r="G98" s="12">
        <v>8.75</v>
      </c>
      <c r="H98">
        <f t="shared" si="9"/>
        <v>23.998800000000003</v>
      </c>
      <c r="I98" s="7">
        <f t="shared" si="10"/>
        <v>-15.248800000000003</v>
      </c>
      <c r="J98">
        <f t="shared" si="11"/>
        <v>0.58302660147761953</v>
      </c>
      <c r="K98" s="7"/>
    </row>
    <row r="99" spans="1:11" x14ac:dyDescent="0.2">
      <c r="A99">
        <v>1947</v>
      </c>
      <c r="B99">
        <v>-3.2510000000000003</v>
      </c>
      <c r="C99">
        <f t="shared" si="6"/>
        <v>18.141999999999999</v>
      </c>
      <c r="D99">
        <f t="shared" si="7"/>
        <v>-21.393000000000001</v>
      </c>
      <c r="E99">
        <f t="shared" si="8"/>
        <v>-0.36961259244944317</v>
      </c>
      <c r="G99" s="12">
        <v>8.76</v>
      </c>
      <c r="H99">
        <f t="shared" si="9"/>
        <v>24.007100000000001</v>
      </c>
      <c r="I99" s="7">
        <f t="shared" si="10"/>
        <v>-15.247100000000001</v>
      </c>
      <c r="J99">
        <f t="shared" si="11"/>
        <v>0.59318924235034265</v>
      </c>
      <c r="K99" s="7"/>
    </row>
    <row r="100" spans="1:11" x14ac:dyDescent="0.2">
      <c r="A100">
        <v>1948</v>
      </c>
      <c r="B100">
        <v>-3.2359999999999998</v>
      </c>
      <c r="C100">
        <f t="shared" si="6"/>
        <v>18.153500000000001</v>
      </c>
      <c r="D100">
        <f t="shared" si="7"/>
        <v>-21.389500000000002</v>
      </c>
      <c r="E100">
        <f t="shared" si="8"/>
        <v>-0.35990554328601299</v>
      </c>
      <c r="G100" s="12">
        <v>8.74</v>
      </c>
      <c r="H100">
        <f t="shared" si="9"/>
        <v>24.015400000000003</v>
      </c>
      <c r="I100" s="7">
        <f t="shared" si="10"/>
        <v>-15.275400000000003</v>
      </c>
      <c r="J100">
        <f t="shared" si="11"/>
        <v>0.42401116193984262</v>
      </c>
      <c r="K100" s="7"/>
    </row>
    <row r="101" spans="1:11" x14ac:dyDescent="0.2">
      <c r="A101">
        <v>1949</v>
      </c>
      <c r="B101">
        <v>-3.2530000000000001</v>
      </c>
      <c r="C101">
        <f t="shared" si="6"/>
        <v>18.164999999999999</v>
      </c>
      <c r="D101">
        <f t="shared" si="7"/>
        <v>-21.417999999999999</v>
      </c>
      <c r="E101">
        <f t="shared" si="8"/>
        <v>-0.43894865790253301</v>
      </c>
      <c r="G101" s="12">
        <v>8.73</v>
      </c>
      <c r="H101">
        <f t="shared" si="9"/>
        <v>24.023700000000002</v>
      </c>
      <c r="I101" s="7">
        <f t="shared" si="10"/>
        <v>-15.293700000000001</v>
      </c>
      <c r="J101">
        <f t="shared" si="11"/>
        <v>0.31461332195709774</v>
      </c>
      <c r="K101" s="7"/>
    </row>
    <row r="102" spans="1:11" x14ac:dyDescent="0.2">
      <c r="A102">
        <v>1950</v>
      </c>
      <c r="B102">
        <v>-3.3614285714285717</v>
      </c>
      <c r="C102">
        <f t="shared" si="6"/>
        <v>18.176500000000001</v>
      </c>
      <c r="D102">
        <f t="shared" si="7"/>
        <v>-21.537928571428573</v>
      </c>
      <c r="E102">
        <f t="shared" si="8"/>
        <v>-0.77156366903323748</v>
      </c>
      <c r="G102" s="13">
        <v>8.66</v>
      </c>
      <c r="H102">
        <f t="shared" si="9"/>
        <v>24.032</v>
      </c>
      <c r="I102" s="7">
        <f t="shared" si="10"/>
        <v>-15.372</v>
      </c>
      <c r="J102">
        <f t="shared" si="11"/>
        <v>-0.15346596059206172</v>
      </c>
      <c r="K102" s="7"/>
    </row>
    <row r="103" spans="1:11" x14ac:dyDescent="0.2">
      <c r="A103">
        <v>1951</v>
      </c>
      <c r="B103">
        <v>-3.31</v>
      </c>
      <c r="C103">
        <f t="shared" si="6"/>
        <v>18.187999999999999</v>
      </c>
      <c r="D103">
        <f t="shared" si="7"/>
        <v>-21.497999999999998</v>
      </c>
      <c r="E103">
        <f t="shared" si="8"/>
        <v>-0.66082406735242838</v>
      </c>
      <c r="G103" s="12">
        <v>8.6300000000000008</v>
      </c>
      <c r="H103">
        <f t="shared" si="9"/>
        <v>24.040300000000002</v>
      </c>
      <c r="I103" s="7">
        <f t="shared" si="10"/>
        <v>-15.410300000000001</v>
      </c>
      <c r="J103">
        <f t="shared" si="11"/>
        <v>-0.38242428143029578</v>
      </c>
      <c r="K103" s="7"/>
    </row>
    <row r="104" spans="1:11" x14ac:dyDescent="0.2">
      <c r="A104">
        <v>1952</v>
      </c>
      <c r="B104">
        <v>-3.3957142857142864</v>
      </c>
      <c r="C104">
        <f t="shared" si="6"/>
        <v>18.1995</v>
      </c>
      <c r="D104">
        <f t="shared" si="7"/>
        <v>-21.595214285714288</v>
      </c>
      <c r="E104">
        <f t="shared" si="8"/>
        <v>-0.93044231044290071</v>
      </c>
      <c r="G104" s="12">
        <v>8.64</v>
      </c>
      <c r="H104">
        <f t="shared" si="9"/>
        <v>24.0486</v>
      </c>
      <c r="I104" s="7">
        <f t="shared" si="10"/>
        <v>-15.4086</v>
      </c>
      <c r="J104">
        <f t="shared" si="11"/>
        <v>-0.3722616405575726</v>
      </c>
      <c r="K104" s="7"/>
    </row>
    <row r="105" spans="1:11" x14ac:dyDescent="0.2">
      <c r="A105">
        <v>1953</v>
      </c>
      <c r="B105">
        <v>-3.495714285714286</v>
      </c>
      <c r="C105">
        <f t="shared" si="6"/>
        <v>18.210999999999999</v>
      </c>
      <c r="D105">
        <f t="shared" si="7"/>
        <v>-21.706714285714284</v>
      </c>
      <c r="E105">
        <f t="shared" si="8"/>
        <v>-1.2396811623636876</v>
      </c>
      <c r="G105" s="12">
        <v>8.66</v>
      </c>
      <c r="H105">
        <f t="shared" si="9"/>
        <v>24.056900000000002</v>
      </c>
      <c r="I105" s="7">
        <f t="shared" si="10"/>
        <v>-15.396900000000002</v>
      </c>
      <c r="J105">
        <f t="shared" si="11"/>
        <v>-0.30231875925713669</v>
      </c>
      <c r="K105" s="7"/>
    </row>
    <row r="106" spans="1:11" x14ac:dyDescent="0.2">
      <c r="A106">
        <v>1954</v>
      </c>
      <c r="B106">
        <v>-3.4057142857142857</v>
      </c>
      <c r="C106">
        <f t="shared" si="6"/>
        <v>18.2225</v>
      </c>
      <c r="D106">
        <f t="shared" si="7"/>
        <v>-21.628214285714286</v>
      </c>
      <c r="E106">
        <f t="shared" si="8"/>
        <v>-1.021965916840978</v>
      </c>
      <c r="G106" s="12">
        <v>8.6300000000000008</v>
      </c>
      <c r="H106">
        <f t="shared" si="9"/>
        <v>24.065200000000001</v>
      </c>
      <c r="I106" s="7">
        <f t="shared" si="10"/>
        <v>-15.4352</v>
      </c>
      <c r="J106">
        <f t="shared" si="11"/>
        <v>-0.53127708009534957</v>
      </c>
      <c r="K106" s="7"/>
    </row>
    <row r="107" spans="1:11" x14ac:dyDescent="0.2">
      <c r="A107">
        <v>1955</v>
      </c>
      <c r="B107">
        <v>-3.495714285714286</v>
      </c>
      <c r="C107">
        <f t="shared" si="6"/>
        <v>18.233999999999998</v>
      </c>
      <c r="D107">
        <f t="shared" si="7"/>
        <v>-21.729714285714284</v>
      </c>
      <c r="E107">
        <f t="shared" si="8"/>
        <v>-1.303470342580533</v>
      </c>
      <c r="G107" s="12">
        <v>8.61</v>
      </c>
      <c r="H107">
        <f t="shared" si="9"/>
        <v>24.073500000000003</v>
      </c>
      <c r="I107" s="7">
        <f t="shared" si="10"/>
        <v>-15.463500000000003</v>
      </c>
      <c r="J107">
        <f t="shared" si="11"/>
        <v>-0.70045516050586021</v>
      </c>
      <c r="K107" s="7"/>
    </row>
    <row r="108" spans="1:11" x14ac:dyDescent="0.2">
      <c r="A108">
        <v>1956</v>
      </c>
      <c r="B108">
        <v>-3.6742857142857139</v>
      </c>
      <c r="C108">
        <f t="shared" si="6"/>
        <v>18.2455</v>
      </c>
      <c r="D108">
        <f t="shared" si="7"/>
        <v>-21.919785714285712</v>
      </c>
      <c r="E108">
        <f t="shared" si="8"/>
        <v>-1.8306225430681977</v>
      </c>
      <c r="G108" s="12">
        <v>8.57</v>
      </c>
      <c r="H108">
        <f t="shared" si="9"/>
        <v>24.081800000000001</v>
      </c>
      <c r="I108" s="7">
        <f t="shared" si="10"/>
        <v>-15.511800000000001</v>
      </c>
      <c r="J108">
        <f t="shared" si="11"/>
        <v>-0.98919372177180709</v>
      </c>
      <c r="K108" s="7"/>
    </row>
    <row r="109" spans="1:11" x14ac:dyDescent="0.2">
      <c r="A109">
        <v>1957</v>
      </c>
      <c r="B109">
        <v>-3.8971428571428568</v>
      </c>
      <c r="C109">
        <f t="shared" si="6"/>
        <v>18.257000000000001</v>
      </c>
      <c r="D109">
        <f t="shared" si="7"/>
        <v>-22.154142857142858</v>
      </c>
      <c r="E109">
        <f t="shared" si="8"/>
        <v>-2.4805986309299222</v>
      </c>
      <c r="G109" s="12">
        <v>8.6199999999999992</v>
      </c>
      <c r="H109">
        <f t="shared" si="9"/>
        <v>24.090100000000003</v>
      </c>
      <c r="I109" s="7">
        <f t="shared" si="10"/>
        <v>-15.470100000000004</v>
      </c>
      <c r="J109">
        <f t="shared" si="11"/>
        <v>-0.73991011918816918</v>
      </c>
      <c r="K109" s="7"/>
    </row>
    <row r="110" spans="1:11" x14ac:dyDescent="0.2">
      <c r="A110">
        <v>1958</v>
      </c>
      <c r="B110">
        <v>-3.7728571428571422</v>
      </c>
      <c r="C110">
        <f t="shared" si="6"/>
        <v>18.2685</v>
      </c>
      <c r="D110">
        <f t="shared" si="7"/>
        <v>-22.041357142857141</v>
      </c>
      <c r="E110">
        <f t="shared" si="8"/>
        <v>-2.1677939242143847</v>
      </c>
      <c r="G110" s="12">
        <v>8.64</v>
      </c>
      <c r="H110">
        <f t="shared" si="9"/>
        <v>24.098400000000002</v>
      </c>
      <c r="I110" s="7">
        <f t="shared" si="10"/>
        <v>-15.458400000000001</v>
      </c>
      <c r="J110">
        <f t="shared" si="11"/>
        <v>-0.66996723788770129</v>
      </c>
      <c r="K110" s="7"/>
    </row>
    <row r="111" spans="1:11" x14ac:dyDescent="0.2">
      <c r="A111">
        <v>1959</v>
      </c>
      <c r="B111">
        <v>-3.5828571428571427</v>
      </c>
      <c r="C111">
        <f t="shared" si="6"/>
        <v>18.28</v>
      </c>
      <c r="D111">
        <f t="shared" si="7"/>
        <v>-21.862857142857145</v>
      </c>
      <c r="E111">
        <f t="shared" si="8"/>
        <v>-1.6727344168793059</v>
      </c>
      <c r="G111" s="12">
        <v>8.65</v>
      </c>
      <c r="H111">
        <f t="shared" si="9"/>
        <v>24.1067</v>
      </c>
      <c r="I111" s="7">
        <f t="shared" si="10"/>
        <v>-15.4567</v>
      </c>
      <c r="J111">
        <f t="shared" si="11"/>
        <v>-0.65980459701497818</v>
      </c>
      <c r="K111" s="7"/>
    </row>
    <row r="112" spans="1:11" x14ac:dyDescent="0.2">
      <c r="A112">
        <v>1960</v>
      </c>
      <c r="B112">
        <v>-3.5128571428571429</v>
      </c>
      <c r="C112">
        <f t="shared" si="6"/>
        <v>18.291499999999999</v>
      </c>
      <c r="D112">
        <f t="shared" si="7"/>
        <v>-21.804357142857143</v>
      </c>
      <c r="E112">
        <f t="shared" si="8"/>
        <v>-1.5104880237190605</v>
      </c>
      <c r="G112" s="12">
        <v>8.61</v>
      </c>
      <c r="H112">
        <f t="shared" si="9"/>
        <v>24.115000000000002</v>
      </c>
      <c r="I112" s="7">
        <f t="shared" si="10"/>
        <v>-15.505000000000003</v>
      </c>
      <c r="J112">
        <f t="shared" si="11"/>
        <v>-0.94854315828095692</v>
      </c>
      <c r="K112" s="7"/>
    </row>
    <row r="113" spans="1:11" x14ac:dyDescent="0.2">
      <c r="A113">
        <v>1961</v>
      </c>
      <c r="B113">
        <v>-3.3085714285714287</v>
      </c>
      <c r="C113">
        <f t="shared" si="6"/>
        <v>18.303000000000001</v>
      </c>
      <c r="D113">
        <f t="shared" si="7"/>
        <v>-21.61157142857143</v>
      </c>
      <c r="E113">
        <f t="shared" si="8"/>
        <v>-0.97580790755363767</v>
      </c>
      <c r="G113" s="12">
        <v>8.65</v>
      </c>
      <c r="H113">
        <f t="shared" si="9"/>
        <v>24.1233</v>
      </c>
      <c r="I113" s="7">
        <f t="shared" si="10"/>
        <v>-15.4733</v>
      </c>
      <c r="J113">
        <f t="shared" si="11"/>
        <v>-0.75903979612502104</v>
      </c>
      <c r="K113" s="7"/>
    </row>
    <row r="114" spans="1:11" x14ac:dyDescent="0.2">
      <c r="A114">
        <v>1962</v>
      </c>
      <c r="B114">
        <v>-3.2800000000000007</v>
      </c>
      <c r="C114">
        <f t="shared" si="6"/>
        <v>18.314499999999999</v>
      </c>
      <c r="D114">
        <f t="shared" si="7"/>
        <v>-21.5945</v>
      </c>
      <c r="E114">
        <f t="shared" si="8"/>
        <v>-0.92846128000137718</v>
      </c>
      <c r="G114" s="12">
        <v>8.66</v>
      </c>
      <c r="H114">
        <f t="shared" si="9"/>
        <v>24.131600000000002</v>
      </c>
      <c r="I114" s="7">
        <f t="shared" si="10"/>
        <v>-15.471600000000002</v>
      </c>
      <c r="J114">
        <f t="shared" si="11"/>
        <v>-0.74887715525231913</v>
      </c>
      <c r="K114" s="7"/>
    </row>
    <row r="115" spans="1:11" x14ac:dyDescent="0.2">
      <c r="A115">
        <v>1963</v>
      </c>
      <c r="B115">
        <v>-2.9371428571428568</v>
      </c>
      <c r="C115">
        <f t="shared" si="6"/>
        <v>18.326000000000001</v>
      </c>
      <c r="D115">
        <f t="shared" si="7"/>
        <v>-21.263142857142856</v>
      </c>
      <c r="E115">
        <f t="shared" si="8"/>
        <v>-9.4612581816551945E-3</v>
      </c>
      <c r="G115" s="12">
        <v>8.75</v>
      </c>
      <c r="H115">
        <f t="shared" si="9"/>
        <v>24.139900000000001</v>
      </c>
      <c r="I115" s="7">
        <f t="shared" si="10"/>
        <v>-15.389900000000001</v>
      </c>
      <c r="J115">
        <f t="shared" si="11"/>
        <v>-0.2604725909577133</v>
      </c>
      <c r="K115" s="7"/>
    </row>
    <row r="116" spans="1:11" x14ac:dyDescent="0.2">
      <c r="A116">
        <v>1964</v>
      </c>
      <c r="B116">
        <v>-2.7885714285714287</v>
      </c>
      <c r="C116">
        <f t="shared" si="6"/>
        <v>18.337499999999999</v>
      </c>
      <c r="D116">
        <f t="shared" si="7"/>
        <v>-21.126071428571429</v>
      </c>
      <c r="E116">
        <f t="shared" si="8"/>
        <v>0.37069848354544832</v>
      </c>
      <c r="G116" s="12">
        <v>8.6999999999999993</v>
      </c>
      <c r="H116">
        <f t="shared" si="9"/>
        <v>24.148200000000003</v>
      </c>
      <c r="I116" s="7">
        <f t="shared" si="10"/>
        <v>-15.448200000000003</v>
      </c>
      <c r="J116">
        <f t="shared" si="11"/>
        <v>-0.60899139265142599</v>
      </c>
      <c r="K116" s="7"/>
    </row>
    <row r="117" spans="1:11" x14ac:dyDescent="0.2">
      <c r="A117">
        <v>1965</v>
      </c>
      <c r="B117">
        <v>-2.7914285714285714</v>
      </c>
      <c r="C117">
        <f t="shared" si="6"/>
        <v>18.349</v>
      </c>
      <c r="D117">
        <f t="shared" si="7"/>
        <v>-21.140428571428572</v>
      </c>
      <c r="E117">
        <f t="shared" si="8"/>
        <v>0.33087977167095584</v>
      </c>
      <c r="G117" s="12">
        <v>8.67</v>
      </c>
      <c r="H117">
        <f t="shared" si="9"/>
        <v>24.156500000000001</v>
      </c>
      <c r="I117" s="7">
        <f t="shared" si="10"/>
        <v>-15.486500000000001</v>
      </c>
      <c r="J117">
        <f t="shared" si="11"/>
        <v>-0.83794971348963887</v>
      </c>
      <c r="K117" s="7"/>
    </row>
    <row r="118" spans="1:11" x14ac:dyDescent="0.2">
      <c r="A118">
        <v>1966</v>
      </c>
      <c r="B118">
        <v>-2.8614285714285712</v>
      </c>
      <c r="C118">
        <f t="shared" si="6"/>
        <v>18.360499999999998</v>
      </c>
      <c r="D118">
        <f t="shared" si="7"/>
        <v>-21.22192857142857</v>
      </c>
      <c r="E118">
        <f t="shared" si="8"/>
        <v>0.10484419829387472</v>
      </c>
      <c r="G118" s="12">
        <v>8.65</v>
      </c>
      <c r="H118">
        <f t="shared" si="9"/>
        <v>24.164800000000003</v>
      </c>
      <c r="I118" s="7">
        <f t="shared" si="10"/>
        <v>-15.514800000000003</v>
      </c>
      <c r="J118">
        <f t="shared" si="11"/>
        <v>-1.0071277939001388</v>
      </c>
      <c r="K118" s="7"/>
    </row>
    <row r="119" spans="1:11" x14ac:dyDescent="0.2">
      <c r="A119">
        <v>1967</v>
      </c>
      <c r="B119">
        <v>-2.8714285714285714</v>
      </c>
      <c r="C119">
        <f t="shared" si="6"/>
        <v>18.372</v>
      </c>
      <c r="D119">
        <f t="shared" si="7"/>
        <v>-21.24342857142857</v>
      </c>
      <c r="E119">
        <f t="shared" si="8"/>
        <v>4.5215182004215107E-2</v>
      </c>
      <c r="G119" s="12">
        <v>8.66</v>
      </c>
      <c r="H119">
        <f t="shared" si="9"/>
        <v>24.173100000000002</v>
      </c>
      <c r="I119" s="7">
        <f t="shared" si="10"/>
        <v>-15.513100000000001</v>
      </c>
      <c r="J119">
        <f t="shared" si="11"/>
        <v>-0.99696515302741573</v>
      </c>
      <c r="K119" s="7"/>
    </row>
    <row r="120" spans="1:11" x14ac:dyDescent="0.2">
      <c r="A120">
        <v>1968</v>
      </c>
      <c r="B120">
        <v>-2.9442857142857144</v>
      </c>
      <c r="C120">
        <f t="shared" si="6"/>
        <v>18.383499999999998</v>
      </c>
      <c r="D120">
        <f t="shared" si="7"/>
        <v>-21.327785714285714</v>
      </c>
      <c r="E120">
        <f t="shared" si="8"/>
        <v>-0.18874451313894072</v>
      </c>
      <c r="G120" s="12">
        <v>8.6199999999999992</v>
      </c>
      <c r="H120">
        <f t="shared" si="9"/>
        <v>24.1814</v>
      </c>
      <c r="I120" s="7">
        <f t="shared" si="10"/>
        <v>-15.561400000000001</v>
      </c>
      <c r="J120">
        <f t="shared" si="11"/>
        <v>-1.2857037142933732</v>
      </c>
      <c r="K120" s="7"/>
    </row>
    <row r="121" spans="1:11" x14ac:dyDescent="0.2">
      <c r="A121">
        <v>1969</v>
      </c>
      <c r="B121">
        <v>-3.1300000000000003</v>
      </c>
      <c r="C121">
        <f t="shared" si="6"/>
        <v>18.395</v>
      </c>
      <c r="D121">
        <f t="shared" si="7"/>
        <v>-21.524999999999999</v>
      </c>
      <c r="E121">
        <f t="shared" si="8"/>
        <v>-0.73570701804177241</v>
      </c>
      <c r="G121" s="12">
        <v>8.6</v>
      </c>
      <c r="H121">
        <f t="shared" si="9"/>
        <v>24.189700000000002</v>
      </c>
      <c r="I121" s="7">
        <f t="shared" si="10"/>
        <v>-15.589700000000002</v>
      </c>
      <c r="J121">
        <f t="shared" si="11"/>
        <v>-1.4548817947038732</v>
      </c>
      <c r="K121" s="7"/>
    </row>
    <row r="122" spans="1:11" x14ac:dyDescent="0.2">
      <c r="A122">
        <v>1970</v>
      </c>
      <c r="B122">
        <v>-3.38</v>
      </c>
      <c r="C122">
        <f t="shared" si="6"/>
        <v>18.406500000000001</v>
      </c>
      <c r="D122">
        <f t="shared" si="7"/>
        <v>-21.7865</v>
      </c>
      <c r="E122">
        <f t="shared" si="8"/>
        <v>-1.4609622626811378</v>
      </c>
      <c r="G122" s="12">
        <v>8.58</v>
      </c>
      <c r="H122">
        <f t="shared" si="9"/>
        <v>24.198</v>
      </c>
      <c r="I122" s="7">
        <f t="shared" si="10"/>
        <v>-15.618</v>
      </c>
      <c r="J122">
        <f t="shared" si="11"/>
        <v>-1.6240598751143522</v>
      </c>
      <c r="K122" s="7"/>
    </row>
    <row r="123" spans="1:11" x14ac:dyDescent="0.2">
      <c r="A123">
        <v>1971</v>
      </c>
      <c r="B123">
        <v>-3.382857142857143</v>
      </c>
      <c r="C123">
        <f t="shared" si="6"/>
        <v>18.417999999999999</v>
      </c>
      <c r="D123">
        <f t="shared" si="7"/>
        <v>-21.800857142857144</v>
      </c>
      <c r="E123">
        <f t="shared" si="8"/>
        <v>-1.5007809745556302</v>
      </c>
      <c r="G123" s="12">
        <v>8.61</v>
      </c>
      <c r="H123">
        <f t="shared" si="9"/>
        <v>24.206300000000002</v>
      </c>
      <c r="I123" s="7">
        <f t="shared" si="10"/>
        <v>-15.596300000000003</v>
      </c>
      <c r="J123">
        <f t="shared" si="11"/>
        <v>-1.4943367533861822</v>
      </c>
      <c r="K123" s="7"/>
    </row>
    <row r="124" spans="1:11" x14ac:dyDescent="0.2">
      <c r="A124">
        <v>1972</v>
      </c>
      <c r="B124">
        <v>-3.4242857142857139</v>
      </c>
      <c r="C124">
        <f t="shared" si="6"/>
        <v>18.429500000000001</v>
      </c>
      <c r="D124">
        <f t="shared" si="7"/>
        <v>-21.853785714285713</v>
      </c>
      <c r="E124">
        <f t="shared" si="8"/>
        <v>-1.6475753302720331</v>
      </c>
      <c r="G124" s="12">
        <v>8.6</v>
      </c>
      <c r="H124">
        <f t="shared" si="9"/>
        <v>24.214600000000001</v>
      </c>
      <c r="I124" s="7">
        <f t="shared" si="10"/>
        <v>-15.614600000000001</v>
      </c>
      <c r="J124">
        <f t="shared" si="11"/>
        <v>-1.6037345933689271</v>
      </c>
      <c r="K124" s="7"/>
    </row>
    <row r="125" spans="1:11" x14ac:dyDescent="0.2">
      <c r="A125">
        <v>1973</v>
      </c>
      <c r="B125">
        <v>-3.2542857142857144</v>
      </c>
      <c r="C125">
        <f t="shared" si="6"/>
        <v>18.440999999999999</v>
      </c>
      <c r="D125">
        <f t="shared" si="7"/>
        <v>-21.695285714285713</v>
      </c>
      <c r="E125">
        <f t="shared" si="8"/>
        <v>-1.2079846752994183</v>
      </c>
      <c r="G125" s="12">
        <v>8.65</v>
      </c>
      <c r="H125">
        <f t="shared" si="9"/>
        <v>24.222900000000003</v>
      </c>
      <c r="I125" s="7">
        <f t="shared" si="10"/>
        <v>-15.572900000000002</v>
      </c>
      <c r="J125">
        <f t="shared" si="11"/>
        <v>-1.3544509907852784</v>
      </c>
      <c r="K125" s="7"/>
    </row>
    <row r="126" spans="1:11" x14ac:dyDescent="0.2">
      <c r="A126">
        <v>1974</v>
      </c>
      <c r="B126">
        <v>-3.3028571428571425</v>
      </c>
      <c r="C126">
        <f t="shared" si="6"/>
        <v>18.452500000000001</v>
      </c>
      <c r="D126">
        <f t="shared" si="7"/>
        <v>-21.755357142857143</v>
      </c>
      <c r="E126">
        <f t="shared" si="8"/>
        <v>-1.3745893354309981</v>
      </c>
      <c r="G126" s="12">
        <v>8.6199999999999992</v>
      </c>
      <c r="H126">
        <f t="shared" si="9"/>
        <v>24.231200000000001</v>
      </c>
      <c r="I126" s="7">
        <f t="shared" si="10"/>
        <v>-15.611200000000002</v>
      </c>
      <c r="J126">
        <f t="shared" si="11"/>
        <v>-1.583409311623502</v>
      </c>
      <c r="K126" s="7"/>
    </row>
    <row r="127" spans="1:11" x14ac:dyDescent="0.2">
      <c r="A127">
        <v>1975</v>
      </c>
      <c r="B127">
        <v>-3.1514285714285712</v>
      </c>
      <c r="C127">
        <f t="shared" si="6"/>
        <v>18.463999999999999</v>
      </c>
      <c r="D127">
        <f t="shared" si="7"/>
        <v>-21.61542857142857</v>
      </c>
      <c r="E127">
        <f t="shared" si="8"/>
        <v>-0.98650547193781979</v>
      </c>
      <c r="G127" s="12">
        <v>8.65</v>
      </c>
      <c r="H127">
        <f t="shared" si="9"/>
        <v>24.239500000000003</v>
      </c>
      <c r="I127" s="7">
        <f t="shared" si="10"/>
        <v>-15.589500000000003</v>
      </c>
      <c r="J127">
        <f t="shared" si="11"/>
        <v>-1.4536861898953215</v>
      </c>
      <c r="K127" s="7"/>
    </row>
    <row r="128" spans="1:11" x14ac:dyDescent="0.2">
      <c r="A128">
        <v>1976</v>
      </c>
      <c r="B128">
        <v>-3.0314285714285711</v>
      </c>
      <c r="C128">
        <f t="shared" si="6"/>
        <v>18.4755</v>
      </c>
      <c r="D128">
        <f t="shared" si="7"/>
        <v>-21.506928571428571</v>
      </c>
      <c r="E128">
        <f t="shared" si="8"/>
        <v>-0.68558694787139463</v>
      </c>
      <c r="G128" s="12">
        <v>8.6199999999999992</v>
      </c>
      <c r="H128">
        <f t="shared" si="9"/>
        <v>24.247800000000002</v>
      </c>
      <c r="I128" s="7">
        <f t="shared" si="10"/>
        <v>-15.627800000000002</v>
      </c>
      <c r="J128">
        <f t="shared" si="11"/>
        <v>-1.6826445107335448</v>
      </c>
      <c r="K128" s="7"/>
    </row>
    <row r="129" spans="1:11" x14ac:dyDescent="0.2">
      <c r="A129">
        <v>1977</v>
      </c>
      <c r="B129">
        <v>-2.9471428571428571</v>
      </c>
      <c r="C129">
        <f t="shared" si="6"/>
        <v>18.486999999999998</v>
      </c>
      <c r="D129">
        <f t="shared" si="7"/>
        <v>-21.434142857142856</v>
      </c>
      <c r="E129">
        <f t="shared" si="8"/>
        <v>-0.48371994588081485</v>
      </c>
      <c r="G129" s="12">
        <v>8.64</v>
      </c>
      <c r="H129">
        <f t="shared" si="9"/>
        <v>24.2561</v>
      </c>
      <c r="I129" s="7">
        <f t="shared" si="10"/>
        <v>-15.616099999999999</v>
      </c>
      <c r="J129">
        <f t="shared" si="11"/>
        <v>-1.6127016294330772</v>
      </c>
      <c r="K129" s="7"/>
    </row>
    <row r="130" spans="1:11" x14ac:dyDescent="0.2">
      <c r="A130">
        <v>1978</v>
      </c>
      <c r="B130">
        <v>-2.8528571428571428</v>
      </c>
      <c r="C130">
        <f t="shared" si="6"/>
        <v>18.4985</v>
      </c>
      <c r="D130">
        <f t="shared" si="7"/>
        <v>-21.351357142857143</v>
      </c>
      <c r="E130">
        <f t="shared" si="8"/>
        <v>-0.25411851770900307</v>
      </c>
      <c r="G130" s="12">
        <v>8.65</v>
      </c>
      <c r="H130">
        <f t="shared" si="9"/>
        <v>24.264400000000002</v>
      </c>
      <c r="I130" s="7">
        <f t="shared" si="10"/>
        <v>-15.614400000000002</v>
      </c>
      <c r="J130">
        <f t="shared" si="11"/>
        <v>-1.6025389885603751</v>
      </c>
      <c r="K130" s="7"/>
    </row>
    <row r="131" spans="1:11" x14ac:dyDescent="0.2">
      <c r="A131">
        <v>1979</v>
      </c>
      <c r="B131">
        <v>-2.8642857142857143</v>
      </c>
      <c r="C131">
        <f t="shared" ref="C131:C167" si="12">(0.0115*A131)-4.2485</f>
        <v>18.509999999999998</v>
      </c>
      <c r="D131">
        <f t="shared" ref="D131:D167" si="13">B131-C131</f>
        <v>-21.374285714285712</v>
      </c>
      <c r="E131">
        <f t="shared" ref="E131:E167" si="14">(D131-$D$170)/$D$169</f>
        <v>-0.31770959488169015</v>
      </c>
      <c r="G131" s="12">
        <v>8.68</v>
      </c>
      <c r="H131">
        <f t="shared" ref="H131:H167" si="15">0.0083*A131+7.847</f>
        <v>24.2727</v>
      </c>
      <c r="I131" s="7">
        <f t="shared" ref="I131:I167" si="16">G131-H131</f>
        <v>-15.592700000000001</v>
      </c>
      <c r="J131">
        <f t="shared" ref="J131:J167" si="17">(I131-$I$170)/$I$169</f>
        <v>-1.472815866832184</v>
      </c>
      <c r="K131" s="7"/>
    </row>
    <row r="132" spans="1:11" x14ac:dyDescent="0.2">
      <c r="A132">
        <v>1980</v>
      </c>
      <c r="B132">
        <v>-3.0285714285714285</v>
      </c>
      <c r="C132">
        <f t="shared" si="12"/>
        <v>18.5215</v>
      </c>
      <c r="D132">
        <f t="shared" si="13"/>
        <v>-21.550071428571428</v>
      </c>
      <c r="E132">
        <f t="shared" si="14"/>
        <v>-0.80524118653902055</v>
      </c>
      <c r="G132" s="12">
        <v>8.69</v>
      </c>
      <c r="H132">
        <f t="shared" si="15"/>
        <v>24.281000000000002</v>
      </c>
      <c r="I132" s="7">
        <f t="shared" si="16"/>
        <v>-15.591000000000003</v>
      </c>
      <c r="J132">
        <f t="shared" si="17"/>
        <v>-1.462653225959482</v>
      </c>
      <c r="K132" s="7"/>
    </row>
    <row r="133" spans="1:11" x14ac:dyDescent="0.2">
      <c r="A133">
        <v>1981</v>
      </c>
      <c r="B133">
        <v>-2.9114285714285715</v>
      </c>
      <c r="C133">
        <f t="shared" si="12"/>
        <v>18.533000000000001</v>
      </c>
      <c r="D133">
        <f t="shared" si="13"/>
        <v>-21.444428571428574</v>
      </c>
      <c r="E133">
        <f t="shared" si="14"/>
        <v>-0.51224678423867009</v>
      </c>
      <c r="G133" s="12">
        <v>8.7899999999999991</v>
      </c>
      <c r="H133">
        <f t="shared" si="15"/>
        <v>24.289300000000001</v>
      </c>
      <c r="I133" s="7">
        <f t="shared" si="16"/>
        <v>-15.499300000000002</v>
      </c>
      <c r="J133">
        <f t="shared" si="17"/>
        <v>-0.91446842123714223</v>
      </c>
      <c r="K133" s="7"/>
    </row>
    <row r="134" spans="1:11" x14ac:dyDescent="0.2">
      <c r="A134">
        <v>1982</v>
      </c>
      <c r="B134">
        <v>-2.8871428571428566</v>
      </c>
      <c r="C134">
        <f t="shared" si="12"/>
        <v>18.544499999999999</v>
      </c>
      <c r="D134">
        <f t="shared" si="13"/>
        <v>-21.431642857142855</v>
      </c>
      <c r="E134">
        <f t="shared" si="14"/>
        <v>-0.47678633933550191</v>
      </c>
      <c r="G134" s="12">
        <v>8.77</v>
      </c>
      <c r="H134">
        <f t="shared" si="15"/>
        <v>24.297600000000003</v>
      </c>
      <c r="I134" s="7">
        <f t="shared" si="16"/>
        <v>-15.527600000000003</v>
      </c>
      <c r="J134">
        <f t="shared" si="17"/>
        <v>-1.0836465016476422</v>
      </c>
      <c r="K134" s="7"/>
    </row>
    <row r="135" spans="1:11" x14ac:dyDescent="0.2">
      <c r="A135">
        <v>1983</v>
      </c>
      <c r="B135">
        <v>-2.7285714285714282</v>
      </c>
      <c r="C135">
        <f t="shared" si="12"/>
        <v>18.556000000000001</v>
      </c>
      <c r="D135">
        <f t="shared" si="13"/>
        <v>-21.284571428571429</v>
      </c>
      <c r="E135">
        <f t="shared" si="14"/>
        <v>-6.8892171427166388E-2</v>
      </c>
      <c r="G135" s="12">
        <v>8.8699999999999992</v>
      </c>
      <c r="H135">
        <f t="shared" si="15"/>
        <v>24.305900000000001</v>
      </c>
      <c r="I135" s="7">
        <f t="shared" si="16"/>
        <v>-15.435900000000002</v>
      </c>
      <c r="J135">
        <f t="shared" si="17"/>
        <v>-0.53546169692530243</v>
      </c>
      <c r="K135" s="7"/>
    </row>
    <row r="136" spans="1:11" x14ac:dyDescent="0.2">
      <c r="A136">
        <v>1984</v>
      </c>
      <c r="B136">
        <v>-2.7942857142857145</v>
      </c>
      <c r="C136">
        <f t="shared" si="12"/>
        <v>18.567499999999999</v>
      </c>
      <c r="D136">
        <f t="shared" si="13"/>
        <v>-21.361785714285713</v>
      </c>
      <c r="E136">
        <f t="shared" si="14"/>
        <v>-0.28304156215514525</v>
      </c>
      <c r="G136" s="12">
        <v>8.85</v>
      </c>
      <c r="H136">
        <f t="shared" si="15"/>
        <v>24.314200000000003</v>
      </c>
      <c r="I136" s="7">
        <f t="shared" si="16"/>
        <v>-15.464200000000003</v>
      </c>
      <c r="J136">
        <f t="shared" si="17"/>
        <v>-0.70463977733580252</v>
      </c>
      <c r="K136" s="7"/>
    </row>
    <row r="137" spans="1:11" x14ac:dyDescent="0.2">
      <c r="A137">
        <v>1985</v>
      </c>
      <c r="B137">
        <v>-2.9085714285714284</v>
      </c>
      <c r="C137">
        <f t="shared" si="12"/>
        <v>18.579000000000001</v>
      </c>
      <c r="D137">
        <f t="shared" si="13"/>
        <v>-21.487571428571428</v>
      </c>
      <c r="E137">
        <f t="shared" si="14"/>
        <v>-0.63190102290628614</v>
      </c>
      <c r="G137" s="12">
        <v>8.84</v>
      </c>
      <c r="H137">
        <f t="shared" si="15"/>
        <v>24.322500000000002</v>
      </c>
      <c r="I137" s="7">
        <f t="shared" si="16"/>
        <v>-15.482500000000002</v>
      </c>
      <c r="J137">
        <f t="shared" si="17"/>
        <v>-0.8140376173185474</v>
      </c>
      <c r="K137" s="7"/>
    </row>
    <row r="138" spans="1:11" x14ac:dyDescent="0.2">
      <c r="A138">
        <v>1986</v>
      </c>
      <c r="B138">
        <v>-2.8814285714285708</v>
      </c>
      <c r="C138">
        <f t="shared" si="12"/>
        <v>18.590499999999999</v>
      </c>
      <c r="D138">
        <f t="shared" si="13"/>
        <v>-21.47192857142857</v>
      </c>
      <c r="E138">
        <f t="shared" si="14"/>
        <v>-0.58851645623706295</v>
      </c>
      <c r="G138" s="12">
        <v>8.86</v>
      </c>
      <c r="H138">
        <f t="shared" si="15"/>
        <v>24.3308</v>
      </c>
      <c r="I138" s="7">
        <f t="shared" si="16"/>
        <v>-15.470800000000001</v>
      </c>
      <c r="J138">
        <f t="shared" si="17"/>
        <v>-0.74409473601809017</v>
      </c>
      <c r="K138" s="7"/>
    </row>
    <row r="139" spans="1:11" x14ac:dyDescent="0.2">
      <c r="A139">
        <v>1987</v>
      </c>
      <c r="B139">
        <v>-2.871428571428571</v>
      </c>
      <c r="C139">
        <f t="shared" si="12"/>
        <v>18.602</v>
      </c>
      <c r="D139">
        <f t="shared" si="13"/>
        <v>-21.47342857142857</v>
      </c>
      <c r="E139">
        <f t="shared" si="14"/>
        <v>-0.59267662016424871</v>
      </c>
      <c r="G139" s="12">
        <v>8.86</v>
      </c>
      <c r="H139">
        <f t="shared" si="15"/>
        <v>24.339100000000002</v>
      </c>
      <c r="I139" s="7">
        <f t="shared" si="16"/>
        <v>-15.479100000000003</v>
      </c>
      <c r="J139">
        <f t="shared" si="17"/>
        <v>-0.79371233557312226</v>
      </c>
      <c r="K139" s="7"/>
    </row>
    <row r="140" spans="1:11" x14ac:dyDescent="0.2">
      <c r="A140">
        <v>1988</v>
      </c>
      <c r="B140">
        <v>-2.8657142857142857</v>
      </c>
      <c r="C140">
        <f t="shared" si="12"/>
        <v>18.613499999999998</v>
      </c>
      <c r="D140">
        <f t="shared" si="13"/>
        <v>-21.479214285714285</v>
      </c>
      <c r="E140">
        <f t="shared" si="14"/>
        <v>-0.60872296674053672</v>
      </c>
      <c r="G140" s="12">
        <v>8.86</v>
      </c>
      <c r="H140">
        <f t="shared" si="15"/>
        <v>24.3474</v>
      </c>
      <c r="I140" s="7">
        <f t="shared" si="16"/>
        <v>-15.487400000000001</v>
      </c>
      <c r="J140">
        <f t="shared" si="17"/>
        <v>-0.84332993512813315</v>
      </c>
      <c r="K140" s="7"/>
    </row>
    <row r="141" spans="1:11" x14ac:dyDescent="0.2">
      <c r="A141">
        <v>1989</v>
      </c>
      <c r="B141">
        <v>-2.8057142857142856</v>
      </c>
      <c r="C141">
        <f t="shared" si="12"/>
        <v>18.625</v>
      </c>
      <c r="D141">
        <f t="shared" si="13"/>
        <v>-21.430714285714284</v>
      </c>
      <c r="E141">
        <f t="shared" si="14"/>
        <v>-0.47421099976153303</v>
      </c>
      <c r="G141" s="12">
        <v>8.9</v>
      </c>
      <c r="H141">
        <f t="shared" si="15"/>
        <v>24.355700000000002</v>
      </c>
      <c r="I141" s="7">
        <f t="shared" si="16"/>
        <v>-15.455700000000002</v>
      </c>
      <c r="J141">
        <f t="shared" si="17"/>
        <v>-0.65382657297221858</v>
      </c>
      <c r="K141" s="7"/>
    </row>
    <row r="142" spans="1:11" x14ac:dyDescent="0.2">
      <c r="A142">
        <v>1990</v>
      </c>
      <c r="B142">
        <v>-2.7671428571428569</v>
      </c>
      <c r="C142">
        <f t="shared" si="12"/>
        <v>18.636499999999998</v>
      </c>
      <c r="D142">
        <f t="shared" si="13"/>
        <v>-21.403642857142856</v>
      </c>
      <c r="E142">
        <f t="shared" si="14"/>
        <v>-0.39912994602804053</v>
      </c>
      <c r="G142" s="12">
        <v>8.93</v>
      </c>
      <c r="H142">
        <f t="shared" si="15"/>
        <v>24.364000000000001</v>
      </c>
      <c r="I142" s="7">
        <f t="shared" si="16"/>
        <v>-15.434000000000001</v>
      </c>
      <c r="J142">
        <f t="shared" si="17"/>
        <v>-0.52410345124402735</v>
      </c>
      <c r="K142" s="7"/>
    </row>
    <row r="143" spans="1:11" x14ac:dyDescent="0.2">
      <c r="A143">
        <v>1991</v>
      </c>
      <c r="B143">
        <v>-2.6571428571428575</v>
      </c>
      <c r="C143">
        <f t="shared" si="12"/>
        <v>18.648</v>
      </c>
      <c r="D143">
        <f t="shared" si="13"/>
        <v>-21.305142857142858</v>
      </c>
      <c r="E143">
        <f t="shared" si="14"/>
        <v>-0.12594584814285714</v>
      </c>
      <c r="G143" s="12">
        <v>9</v>
      </c>
      <c r="H143">
        <f t="shared" si="15"/>
        <v>24.372300000000003</v>
      </c>
      <c r="I143" s="7">
        <f t="shared" si="16"/>
        <v>-15.372300000000003</v>
      </c>
      <c r="J143">
        <f t="shared" si="17"/>
        <v>-0.15525936780491081</v>
      </c>
      <c r="K143" s="7"/>
    </row>
    <row r="144" spans="1:11" x14ac:dyDescent="0.2">
      <c r="A144">
        <v>1992</v>
      </c>
      <c r="B144">
        <v>-2.41</v>
      </c>
      <c r="C144">
        <f t="shared" si="12"/>
        <v>18.659500000000001</v>
      </c>
      <c r="D144">
        <f t="shared" si="13"/>
        <v>-21.069500000000001</v>
      </c>
      <c r="E144">
        <f t="shared" si="14"/>
        <v>0.52759609451358802</v>
      </c>
      <c r="G144" s="12">
        <v>9.0299999999999994</v>
      </c>
      <c r="H144">
        <f t="shared" si="15"/>
        <v>24.380600000000001</v>
      </c>
      <c r="I144" s="7">
        <f t="shared" si="16"/>
        <v>-15.350600000000002</v>
      </c>
      <c r="J144">
        <f t="shared" si="17"/>
        <v>-2.5536246076719653E-2</v>
      </c>
      <c r="K144" s="7"/>
    </row>
    <row r="145" spans="1:11" x14ac:dyDescent="0.2">
      <c r="A145">
        <v>1993</v>
      </c>
      <c r="B145">
        <v>-2.391428571428571</v>
      </c>
      <c r="C145">
        <f t="shared" si="12"/>
        <v>18.670999999999999</v>
      </c>
      <c r="D145">
        <f t="shared" si="13"/>
        <v>-21.062428571428569</v>
      </c>
      <c r="E145">
        <f t="shared" si="14"/>
        <v>0.54720829588461661</v>
      </c>
      <c r="G145" s="12">
        <v>9.0299999999999994</v>
      </c>
      <c r="H145">
        <f t="shared" si="15"/>
        <v>24.388900000000003</v>
      </c>
      <c r="I145" s="7">
        <f t="shared" si="16"/>
        <v>-15.358900000000004</v>
      </c>
      <c r="J145">
        <f t="shared" si="17"/>
        <v>-7.5153845631751717E-2</v>
      </c>
      <c r="K145" s="7"/>
    </row>
    <row r="146" spans="1:11" x14ac:dyDescent="0.2">
      <c r="A146">
        <v>1994</v>
      </c>
      <c r="B146">
        <v>-2.1628571428571428</v>
      </c>
      <c r="C146">
        <f t="shared" si="12"/>
        <v>18.682500000000001</v>
      </c>
      <c r="D146">
        <f t="shared" si="13"/>
        <v>-20.845357142857143</v>
      </c>
      <c r="E146">
        <f t="shared" si="14"/>
        <v>1.1492434470616155</v>
      </c>
      <c r="G146" s="12">
        <v>9.0399999999999991</v>
      </c>
      <c r="H146">
        <f t="shared" si="15"/>
        <v>24.397200000000002</v>
      </c>
      <c r="I146" s="7">
        <f t="shared" si="16"/>
        <v>-15.357200000000002</v>
      </c>
      <c r="J146">
        <f t="shared" si="17"/>
        <v>-6.4991204759028559E-2</v>
      </c>
      <c r="K146" s="7"/>
    </row>
    <row r="147" spans="1:11" x14ac:dyDescent="0.2">
      <c r="A147">
        <v>1995</v>
      </c>
      <c r="B147">
        <v>-2.0171428571428569</v>
      </c>
      <c r="C147">
        <f t="shared" si="12"/>
        <v>18.693999999999999</v>
      </c>
      <c r="D147">
        <f t="shared" si="13"/>
        <v>-20.711142857142857</v>
      </c>
      <c r="E147">
        <f t="shared" si="14"/>
        <v>1.5214790670226541</v>
      </c>
      <c r="G147" s="14">
        <v>9.06</v>
      </c>
      <c r="H147">
        <f t="shared" si="15"/>
        <v>24.4055</v>
      </c>
      <c r="I147" s="7">
        <f t="shared" si="16"/>
        <v>-15.345499999999999</v>
      </c>
      <c r="J147">
        <f t="shared" si="17"/>
        <v>4.9516765414392375E-3</v>
      </c>
      <c r="K147" s="7"/>
    </row>
    <row r="148" spans="1:11" x14ac:dyDescent="0.2">
      <c r="A148">
        <v>1996</v>
      </c>
      <c r="B148">
        <v>-2.1614285714285715</v>
      </c>
      <c r="C148">
        <f t="shared" si="12"/>
        <v>18.705500000000001</v>
      </c>
      <c r="D148">
        <f t="shared" si="13"/>
        <v>-20.866928571428573</v>
      </c>
      <c r="E148">
        <f t="shared" si="14"/>
        <v>1.0894163277277975</v>
      </c>
      <c r="G148" s="12">
        <v>9.0299999999999994</v>
      </c>
      <c r="H148">
        <f t="shared" si="15"/>
        <v>24.413800000000002</v>
      </c>
      <c r="I148" s="7">
        <f t="shared" si="16"/>
        <v>-15.383800000000003</v>
      </c>
      <c r="J148">
        <f t="shared" si="17"/>
        <v>-0.22400664429680547</v>
      </c>
      <c r="K148" s="7"/>
    </row>
    <row r="149" spans="1:11" x14ac:dyDescent="0.2">
      <c r="A149">
        <v>1997</v>
      </c>
      <c r="B149">
        <v>-2.0814285714285714</v>
      </c>
      <c r="C149">
        <f t="shared" si="12"/>
        <v>18.716999999999999</v>
      </c>
      <c r="D149">
        <f t="shared" si="13"/>
        <v>-20.79842857142857</v>
      </c>
      <c r="E149">
        <f t="shared" si="14"/>
        <v>1.2793971470692849</v>
      </c>
      <c r="G149" s="12">
        <v>9.1</v>
      </c>
      <c r="H149">
        <f t="shared" si="15"/>
        <v>24.4221</v>
      </c>
      <c r="I149" s="7">
        <f t="shared" si="16"/>
        <v>-15.322100000000001</v>
      </c>
      <c r="J149">
        <f t="shared" si="17"/>
        <v>0.14483743914233235</v>
      </c>
      <c r="K149" s="7"/>
    </row>
    <row r="150" spans="1:11" x14ac:dyDescent="0.2">
      <c r="A150">
        <v>1998</v>
      </c>
      <c r="B150">
        <v>-1.8585714285714283</v>
      </c>
      <c r="C150">
        <f t="shared" si="12"/>
        <v>18.7285</v>
      </c>
      <c r="D150">
        <f t="shared" si="13"/>
        <v>-20.587071428571427</v>
      </c>
      <c r="E150">
        <f t="shared" si="14"/>
        <v>1.865584054714154</v>
      </c>
      <c r="G150" s="12">
        <v>9.23</v>
      </c>
      <c r="H150">
        <f t="shared" si="15"/>
        <v>24.430400000000002</v>
      </c>
      <c r="I150" s="7">
        <f t="shared" si="16"/>
        <v>-15.200400000000002</v>
      </c>
      <c r="J150">
        <f t="shared" si="17"/>
        <v>0.8723629651478636</v>
      </c>
      <c r="K150" s="7"/>
    </row>
    <row r="151" spans="1:11" x14ac:dyDescent="0.2">
      <c r="A151">
        <v>1999</v>
      </c>
      <c r="B151">
        <v>-1.8199999999999998</v>
      </c>
      <c r="C151">
        <f t="shared" si="12"/>
        <v>18.739999999999998</v>
      </c>
      <c r="D151">
        <f t="shared" si="13"/>
        <v>-20.56</v>
      </c>
      <c r="E151">
        <f t="shared" si="14"/>
        <v>1.9406651084476465</v>
      </c>
      <c r="G151" s="12">
        <v>9.2799999999999994</v>
      </c>
      <c r="H151">
        <f t="shared" si="15"/>
        <v>24.438700000000001</v>
      </c>
      <c r="I151" s="7">
        <f t="shared" si="16"/>
        <v>-15.158700000000001</v>
      </c>
      <c r="J151">
        <f t="shared" si="17"/>
        <v>1.1216465677315228</v>
      </c>
      <c r="K151" s="7"/>
    </row>
    <row r="152" spans="1:11" x14ac:dyDescent="0.2">
      <c r="A152">
        <v>2000</v>
      </c>
      <c r="B152">
        <v>-1.7971428571428569</v>
      </c>
      <c r="C152">
        <f t="shared" si="12"/>
        <v>18.7515</v>
      </c>
      <c r="D152">
        <f t="shared" si="13"/>
        <v>-20.548642857142855</v>
      </c>
      <c r="E152">
        <f t="shared" si="14"/>
        <v>1.9721634924677676</v>
      </c>
      <c r="G152" s="12">
        <v>9.25</v>
      </c>
      <c r="H152">
        <f t="shared" si="15"/>
        <v>24.447000000000003</v>
      </c>
      <c r="I152" s="7">
        <f t="shared" si="16"/>
        <v>-15.197000000000003</v>
      </c>
      <c r="J152">
        <f t="shared" si="17"/>
        <v>0.89268824689328863</v>
      </c>
      <c r="K152" s="7"/>
    </row>
    <row r="153" spans="1:11" x14ac:dyDescent="0.2">
      <c r="A153">
        <v>2001</v>
      </c>
      <c r="B153">
        <v>-1.8385714285714285</v>
      </c>
      <c r="C153">
        <f t="shared" si="12"/>
        <v>18.762999999999998</v>
      </c>
      <c r="D153">
        <f t="shared" si="13"/>
        <v>-20.601571428571425</v>
      </c>
      <c r="E153">
        <f t="shared" si="14"/>
        <v>1.8253691367513647</v>
      </c>
      <c r="G153" s="12">
        <v>9.32</v>
      </c>
      <c r="H153">
        <f t="shared" si="15"/>
        <v>24.455300000000001</v>
      </c>
      <c r="I153" s="7">
        <f t="shared" si="16"/>
        <v>-15.135300000000001</v>
      </c>
      <c r="J153">
        <f t="shared" si="17"/>
        <v>1.2615323303324264</v>
      </c>
      <c r="K153" s="7"/>
    </row>
    <row r="154" spans="1:11" x14ac:dyDescent="0.2">
      <c r="A154">
        <v>2002</v>
      </c>
      <c r="B154">
        <v>-1.8171428571428572</v>
      </c>
      <c r="C154">
        <f t="shared" si="12"/>
        <v>18.7745</v>
      </c>
      <c r="D154">
        <f t="shared" si="13"/>
        <v>-20.591642857142858</v>
      </c>
      <c r="E154">
        <f t="shared" si="14"/>
        <v>1.8529054598884385</v>
      </c>
      <c r="G154" s="12">
        <v>9.4</v>
      </c>
      <c r="H154">
        <f t="shared" si="15"/>
        <v>24.463600000000003</v>
      </c>
      <c r="I154" s="7">
        <f t="shared" si="16"/>
        <v>-15.063600000000003</v>
      </c>
      <c r="J154">
        <f t="shared" si="17"/>
        <v>1.690156654199277</v>
      </c>
      <c r="K154" s="7"/>
    </row>
    <row r="155" spans="1:11" x14ac:dyDescent="0.2">
      <c r="A155">
        <v>2003</v>
      </c>
      <c r="B155">
        <v>-1.7828571428571429</v>
      </c>
      <c r="C155">
        <f t="shared" si="12"/>
        <v>18.786000000000001</v>
      </c>
      <c r="D155">
        <f t="shared" si="13"/>
        <v>-20.568857142857144</v>
      </c>
      <c r="E155">
        <f t="shared" si="14"/>
        <v>1.9161003309728286</v>
      </c>
      <c r="G155" s="12">
        <v>9.4</v>
      </c>
      <c r="H155">
        <f t="shared" si="15"/>
        <v>24.471900000000002</v>
      </c>
      <c r="I155" s="7">
        <f t="shared" si="16"/>
        <v>-15.071900000000001</v>
      </c>
      <c r="J155">
        <f t="shared" si="17"/>
        <v>1.6405390546442662</v>
      </c>
      <c r="K155" s="7"/>
    </row>
    <row r="156" spans="1:11" x14ac:dyDescent="0.2">
      <c r="A156">
        <v>2004</v>
      </c>
      <c r="B156">
        <v>-1.7900000000000003</v>
      </c>
      <c r="C156">
        <f t="shared" si="12"/>
        <v>18.797499999999999</v>
      </c>
      <c r="D156">
        <f t="shared" si="13"/>
        <v>-20.587499999999999</v>
      </c>
      <c r="E156">
        <f t="shared" si="14"/>
        <v>1.8643954364492439</v>
      </c>
      <c r="G156" s="12">
        <v>9.41</v>
      </c>
      <c r="H156">
        <f t="shared" si="15"/>
        <v>24.4802</v>
      </c>
      <c r="I156" s="7">
        <f t="shared" si="16"/>
        <v>-15.0702</v>
      </c>
      <c r="J156">
        <f t="shared" si="17"/>
        <v>1.6507016955169893</v>
      </c>
      <c r="K156" s="7"/>
    </row>
    <row r="157" spans="1:11" x14ac:dyDescent="0.2">
      <c r="A157">
        <v>2005</v>
      </c>
      <c r="B157">
        <v>-1.948</v>
      </c>
      <c r="C157">
        <f t="shared" si="12"/>
        <v>18.809000000000001</v>
      </c>
      <c r="D157">
        <f t="shared" si="13"/>
        <v>-20.757000000000001</v>
      </c>
      <c r="E157">
        <f t="shared" si="14"/>
        <v>1.3942969126772602</v>
      </c>
      <c r="G157" s="14">
        <v>9.52</v>
      </c>
      <c r="H157">
        <f t="shared" si="15"/>
        <v>24.488500000000002</v>
      </c>
      <c r="I157" s="7">
        <f t="shared" si="16"/>
        <v>-14.968500000000002</v>
      </c>
      <c r="J157">
        <f t="shared" si="17"/>
        <v>2.2586667406670418</v>
      </c>
      <c r="K157" s="7"/>
    </row>
    <row r="158" spans="1:11" x14ac:dyDescent="0.2">
      <c r="A158">
        <v>2006</v>
      </c>
      <c r="B158">
        <v>-1.8640000000000001</v>
      </c>
      <c r="C158">
        <f t="shared" si="12"/>
        <v>18.820499999999999</v>
      </c>
      <c r="D158">
        <f t="shared" si="13"/>
        <v>-20.6845</v>
      </c>
      <c r="E158">
        <f t="shared" si="14"/>
        <v>1.5953715024912363</v>
      </c>
      <c r="G158" s="12">
        <v>9.52</v>
      </c>
      <c r="H158">
        <f t="shared" si="15"/>
        <v>24.4968</v>
      </c>
      <c r="I158" s="7">
        <f t="shared" si="16"/>
        <v>-14.976800000000001</v>
      </c>
      <c r="J158">
        <f t="shared" si="17"/>
        <v>2.2090491411120312</v>
      </c>
      <c r="K158" s="7"/>
    </row>
    <row r="159" spans="1:11" x14ac:dyDescent="0.2">
      <c r="A159">
        <v>2007</v>
      </c>
      <c r="B159">
        <v>-1.528</v>
      </c>
      <c r="C159">
        <f t="shared" si="12"/>
        <v>18.832000000000001</v>
      </c>
      <c r="D159">
        <f t="shared" si="13"/>
        <v>-20.36</v>
      </c>
      <c r="E159">
        <f t="shared" si="14"/>
        <v>2.4953536320723946</v>
      </c>
      <c r="G159" s="12">
        <v>9.65</v>
      </c>
      <c r="H159">
        <f t="shared" si="15"/>
        <v>24.505100000000002</v>
      </c>
      <c r="I159" s="7">
        <f t="shared" si="16"/>
        <v>-14.855100000000002</v>
      </c>
      <c r="J159">
        <f t="shared" si="17"/>
        <v>2.9365746671175623</v>
      </c>
      <c r="K159" s="7"/>
    </row>
    <row r="160" spans="1:11" x14ac:dyDescent="0.2">
      <c r="A160">
        <v>2008</v>
      </c>
      <c r="B160">
        <v>-1.2559999999999998</v>
      </c>
      <c r="C160">
        <f t="shared" si="12"/>
        <v>18.843499999999999</v>
      </c>
      <c r="D160">
        <f t="shared" si="13"/>
        <v>-20.099499999999999</v>
      </c>
      <c r="E160">
        <f t="shared" si="14"/>
        <v>3.217835434093633</v>
      </c>
      <c r="G160" s="12">
        <v>9.56</v>
      </c>
      <c r="H160">
        <f t="shared" si="15"/>
        <v>24.513400000000001</v>
      </c>
      <c r="I160" s="7">
        <f t="shared" si="16"/>
        <v>-14.9534</v>
      </c>
      <c r="J160">
        <f t="shared" si="17"/>
        <v>2.348934903712935</v>
      </c>
      <c r="K160" s="7"/>
    </row>
    <row r="161" spans="1:11" x14ac:dyDescent="0.2">
      <c r="A161">
        <v>2009</v>
      </c>
      <c r="B161">
        <v>-1.3619999999999999</v>
      </c>
      <c r="C161">
        <f t="shared" si="12"/>
        <v>18.855</v>
      </c>
      <c r="D161">
        <f t="shared" si="13"/>
        <v>-20.216999999999999</v>
      </c>
      <c r="E161">
        <f t="shared" si="14"/>
        <v>2.8919559264640928</v>
      </c>
      <c r="G161" s="12">
        <v>9.56</v>
      </c>
      <c r="H161">
        <f t="shared" si="15"/>
        <v>24.521700000000003</v>
      </c>
      <c r="I161" s="7">
        <f t="shared" si="16"/>
        <v>-14.961700000000002</v>
      </c>
      <c r="J161">
        <f t="shared" si="17"/>
        <v>2.2993173041579027</v>
      </c>
      <c r="K161" s="7"/>
    </row>
    <row r="162" spans="1:11" x14ac:dyDescent="0.2">
      <c r="A162">
        <v>2010</v>
      </c>
      <c r="B162">
        <v>-1.498</v>
      </c>
      <c r="C162">
        <f t="shared" si="12"/>
        <v>18.866499999999998</v>
      </c>
      <c r="D162">
        <f t="shared" si="13"/>
        <v>-20.3645</v>
      </c>
      <c r="E162">
        <f t="shared" si="14"/>
        <v>2.4828731402908373</v>
      </c>
      <c r="G162" s="12">
        <v>9.5500000000000007</v>
      </c>
      <c r="H162">
        <f t="shared" si="15"/>
        <v>24.53</v>
      </c>
      <c r="I162" s="7">
        <f t="shared" si="16"/>
        <v>-14.98</v>
      </c>
      <c r="J162">
        <f t="shared" si="17"/>
        <v>2.189919464175158</v>
      </c>
      <c r="K162" s="7"/>
    </row>
    <row r="163" spans="1:11" x14ac:dyDescent="0.2">
      <c r="A163">
        <v>2011</v>
      </c>
      <c r="B163">
        <v>-1.6679999999999999</v>
      </c>
      <c r="C163">
        <f t="shared" si="12"/>
        <v>18.878</v>
      </c>
      <c r="D163">
        <f t="shared" si="13"/>
        <v>-20.545999999999999</v>
      </c>
      <c r="E163">
        <f t="shared" si="14"/>
        <v>1.9794933051013772</v>
      </c>
      <c r="G163" s="12">
        <v>9.58</v>
      </c>
      <c r="H163">
        <f t="shared" si="15"/>
        <v>24.538300000000003</v>
      </c>
      <c r="I163" s="7">
        <f t="shared" si="16"/>
        <v>-14.958300000000003</v>
      </c>
      <c r="J163">
        <f t="shared" si="17"/>
        <v>2.3196425859033281</v>
      </c>
      <c r="K163" s="7"/>
    </row>
    <row r="164" spans="1:11" x14ac:dyDescent="0.2">
      <c r="A164">
        <v>2012</v>
      </c>
      <c r="B164">
        <v>-2.3820000000000001</v>
      </c>
      <c r="C164">
        <f t="shared" si="12"/>
        <v>18.889499999999998</v>
      </c>
      <c r="D164">
        <f t="shared" si="13"/>
        <v>-21.2715</v>
      </c>
      <c r="E164">
        <f t="shared" si="14"/>
        <v>-3.2639314347404559E-2</v>
      </c>
      <c r="G164" s="12">
        <v>9.58</v>
      </c>
      <c r="H164">
        <f t="shared" si="15"/>
        <v>24.546600000000002</v>
      </c>
      <c r="I164" s="7">
        <f t="shared" si="16"/>
        <v>-14.966600000000001</v>
      </c>
      <c r="J164">
        <f t="shared" si="17"/>
        <v>2.2700249863483171</v>
      </c>
      <c r="K164" s="7"/>
    </row>
    <row r="165" spans="1:11" x14ac:dyDescent="0.2">
      <c r="A165">
        <v>2013</v>
      </c>
      <c r="B165">
        <v>-2.2160000000000002</v>
      </c>
      <c r="C165">
        <f t="shared" si="12"/>
        <v>18.901</v>
      </c>
      <c r="D165">
        <f t="shared" si="13"/>
        <v>-21.117000000000001</v>
      </c>
      <c r="E165">
        <f t="shared" si="14"/>
        <v>0.39585757015271145</v>
      </c>
      <c r="G165" s="12">
        <v>9.5500000000000007</v>
      </c>
      <c r="H165">
        <f t="shared" si="15"/>
        <v>24.5549</v>
      </c>
      <c r="I165" s="7">
        <f t="shared" si="16"/>
        <v>-15.004899999999999</v>
      </c>
      <c r="J165">
        <f t="shared" si="17"/>
        <v>2.0410666655101042</v>
      </c>
      <c r="K165" s="7"/>
    </row>
    <row r="166" spans="1:11" x14ac:dyDescent="0.2">
      <c r="A166">
        <v>2014</v>
      </c>
      <c r="B166">
        <v>-2.2511999999999999</v>
      </c>
      <c r="C166">
        <f t="shared" si="12"/>
        <v>18.912500000000001</v>
      </c>
      <c r="D166">
        <f t="shared" si="13"/>
        <v>-21.163700000000002</v>
      </c>
      <c r="E166">
        <f t="shared" si="14"/>
        <v>0.26633779988632872</v>
      </c>
      <c r="G166" s="12">
        <v>9.56</v>
      </c>
      <c r="H166">
        <f t="shared" si="15"/>
        <v>24.563200000000002</v>
      </c>
      <c r="I166" s="7">
        <f t="shared" si="16"/>
        <v>-15.003200000000001</v>
      </c>
      <c r="J166">
        <f t="shared" si="17"/>
        <v>2.051229306382806</v>
      </c>
      <c r="K166" s="7"/>
    </row>
    <row r="167" spans="1:11" x14ac:dyDescent="0.2">
      <c r="A167">
        <v>2015</v>
      </c>
      <c r="B167">
        <v>-2.0934400000000002</v>
      </c>
      <c r="C167">
        <f t="shared" si="12"/>
        <v>18.923999999999999</v>
      </c>
      <c r="D167">
        <f t="shared" si="13"/>
        <v>-21.017440000000001</v>
      </c>
      <c r="E167">
        <f t="shared" si="14"/>
        <v>0.67198151721311294</v>
      </c>
      <c r="G167" s="12">
        <v>9.57</v>
      </c>
      <c r="H167">
        <f t="shared" si="15"/>
        <v>24.5715</v>
      </c>
      <c r="I167" s="7">
        <f t="shared" si="16"/>
        <v>-15.0015</v>
      </c>
      <c r="J167">
        <f t="shared" si="17"/>
        <v>2.0613919472555291</v>
      </c>
      <c r="K167" s="7"/>
    </row>
    <row r="169" spans="1:11" x14ac:dyDescent="0.2">
      <c r="C169" t="s">
        <v>29</v>
      </c>
      <c r="D169">
        <f>_xlfn.STDEV.P(D2:D167)</f>
        <v>0.36056271489637148</v>
      </c>
      <c r="H169" t="s">
        <v>29</v>
      </c>
      <c r="I169">
        <f t="shared" ref="I169" si="18">_xlfn.STDEV.P(I2:I167)</f>
        <v>0.16727935398801877</v>
      </c>
    </row>
    <row r="170" spans="1:11" x14ac:dyDescent="0.2">
      <c r="C170" t="s">
        <v>30</v>
      </c>
      <c r="D170">
        <f>AVERAGE(D2:D167)</f>
        <v>-21.259731480206543</v>
      </c>
      <c r="H170" t="s">
        <v>30</v>
      </c>
      <c r="I170">
        <f t="shared" ref="I170" si="19">AVERAGE(I2:I167)</f>
        <v>-15.346328313253009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40"/>
  <sheetViews>
    <sheetView workbookViewId="0">
      <pane ySplit="1" topLeftCell="A32" activePane="bottomLeft" state="frozen"/>
      <selection activeCell="J55" sqref="J55"/>
      <selection pane="bottomLeft" activeCell="I65" sqref="I65"/>
    </sheetView>
  </sheetViews>
  <sheetFormatPr baseColWidth="10" defaultRowHeight="16" x14ac:dyDescent="0.2"/>
  <cols>
    <col min="2" max="2" width="11.83203125" bestFit="1" customWidth="1"/>
    <col min="11" max="11" width="11.83203125" bestFit="1" customWidth="1"/>
  </cols>
  <sheetData>
    <row r="1" spans="1:15" x14ac:dyDescent="0.2">
      <c r="A1" t="s">
        <v>0</v>
      </c>
      <c r="B1" t="s">
        <v>32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  <c r="L1" t="s">
        <v>33</v>
      </c>
      <c r="M1" t="s">
        <v>18</v>
      </c>
      <c r="N1" t="s">
        <v>19</v>
      </c>
      <c r="O1" t="s">
        <v>28</v>
      </c>
    </row>
    <row r="2" spans="1:15" x14ac:dyDescent="0.2">
      <c r="A2">
        <v>1980</v>
      </c>
      <c r="B2" s="15">
        <v>1.5042857142857144</v>
      </c>
      <c r="C2">
        <f>0.0374*A2+1.4261</f>
        <v>75.478100000000012</v>
      </c>
      <c r="D2" s="7">
        <f>B2-C2</f>
        <v>-73.973814285714298</v>
      </c>
      <c r="E2">
        <f>(D2-$D$40)/$D$39</f>
        <v>0.18039851300642451</v>
      </c>
      <c r="G2" s="12">
        <v>8.69</v>
      </c>
      <c r="H2">
        <f t="shared" ref="H2:H37" si="0">0.0283*A2+8.6707</f>
        <v>64.704700000000003</v>
      </c>
      <c r="I2" s="7">
        <f>G2-H2</f>
        <v>-56.014700000000005</v>
      </c>
      <c r="J2">
        <f t="shared" ref="J2:J37" si="1">(I2-$I$40)/$I$39</f>
        <v>-0.13765085330065813</v>
      </c>
      <c r="L2" s="15">
        <v>17.411428571428573</v>
      </c>
      <c r="M2">
        <f t="shared" ref="M2:M37" si="2">0.0433*A2+17.143</f>
        <v>102.877</v>
      </c>
      <c r="N2" s="7">
        <f>L2-M2</f>
        <v>-85.465571428571423</v>
      </c>
      <c r="O2">
        <f t="shared" ref="O2:O37" si="3">(N2-$N$40)/$N$39</f>
        <v>1.2319571911008302</v>
      </c>
    </row>
    <row r="3" spans="1:15" x14ac:dyDescent="0.2">
      <c r="A3">
        <v>1981</v>
      </c>
      <c r="B3" s="15">
        <v>1.6500000000000001</v>
      </c>
      <c r="C3">
        <f t="shared" ref="C3:C37" si="4">0.0374*A3+1.4261</f>
        <v>75.515500000000017</v>
      </c>
      <c r="D3" s="7">
        <f t="shared" ref="D3:D37" si="5">B3-C3</f>
        <v>-73.865500000000011</v>
      </c>
      <c r="E3">
        <f t="shared" ref="E3:E37" si="6">(D3-$D$40)/$D$39</f>
        <v>0.66969014209596223</v>
      </c>
      <c r="G3" s="12">
        <v>8.7899999999999991</v>
      </c>
      <c r="H3">
        <f t="shared" si="0"/>
        <v>64.733000000000004</v>
      </c>
      <c r="I3" s="7">
        <f t="shared" ref="I3:I37" si="7">G3-H3</f>
        <v>-55.943000000000005</v>
      </c>
      <c r="J3">
        <f t="shared" si="1"/>
        <v>0.93577628427949122</v>
      </c>
      <c r="L3" s="15">
        <v>17.461428571428574</v>
      </c>
      <c r="M3">
        <f t="shared" si="2"/>
        <v>102.9203</v>
      </c>
      <c r="N3" s="7">
        <f t="shared" ref="N3:N37" si="8">L3-M3</f>
        <v>-85.458871428571427</v>
      </c>
      <c r="O3">
        <f t="shared" si="3"/>
        <v>1.2686072098491978</v>
      </c>
    </row>
    <row r="4" spans="1:15" x14ac:dyDescent="0.2">
      <c r="A4">
        <v>1982</v>
      </c>
      <c r="B4" s="15">
        <v>1.5199999999999998</v>
      </c>
      <c r="C4">
        <f t="shared" si="4"/>
        <v>75.552900000000008</v>
      </c>
      <c r="D4" s="7">
        <f t="shared" si="5"/>
        <v>-74.032900000000012</v>
      </c>
      <c r="E4">
        <f t="shared" si="6"/>
        <v>-8.6511296794991241E-2</v>
      </c>
      <c r="G4" s="12">
        <v>8.77</v>
      </c>
      <c r="H4">
        <f t="shared" si="0"/>
        <v>64.761299999999991</v>
      </c>
      <c r="I4" s="7">
        <f t="shared" si="7"/>
        <v>-55.991299999999995</v>
      </c>
      <c r="J4">
        <f t="shared" si="1"/>
        <v>0.21267264766706354</v>
      </c>
      <c r="L4" s="15">
        <v>17.418571428571429</v>
      </c>
      <c r="M4">
        <f t="shared" si="2"/>
        <v>102.9636</v>
      </c>
      <c r="N4" s="7">
        <f t="shared" si="8"/>
        <v>-85.545028571428574</v>
      </c>
      <c r="O4">
        <f t="shared" si="3"/>
        <v>0.79731453805478647</v>
      </c>
    </row>
    <row r="5" spans="1:15" x14ac:dyDescent="0.2">
      <c r="A5">
        <v>1983</v>
      </c>
      <c r="B5" s="15">
        <v>1.8928571428571428</v>
      </c>
      <c r="C5">
        <f t="shared" si="4"/>
        <v>75.590300000000013</v>
      </c>
      <c r="D5" s="7">
        <f t="shared" si="5"/>
        <v>-73.697442857142875</v>
      </c>
      <c r="E5">
        <f t="shared" si="6"/>
        <v>1.4288601136877721</v>
      </c>
      <c r="G5" s="12">
        <v>8.8699999999999992</v>
      </c>
      <c r="H5">
        <f t="shared" si="0"/>
        <v>64.789599999999993</v>
      </c>
      <c r="I5" s="7">
        <f t="shared" si="7"/>
        <v>-55.919599999999996</v>
      </c>
      <c r="J5">
        <f t="shared" si="1"/>
        <v>1.2860997852472129</v>
      </c>
      <c r="L5" s="15">
        <v>17.461428571428574</v>
      </c>
      <c r="M5">
        <f t="shared" si="2"/>
        <v>103.0069</v>
      </c>
      <c r="N5" s="7">
        <f t="shared" si="8"/>
        <v>-85.545471428571432</v>
      </c>
      <c r="O5">
        <f t="shared" si="3"/>
        <v>0.79489204214604126</v>
      </c>
    </row>
    <row r="6" spans="1:15" x14ac:dyDescent="0.2">
      <c r="A6">
        <v>1984</v>
      </c>
      <c r="B6" s="15">
        <v>1.7714285714285711</v>
      </c>
      <c r="C6">
        <f t="shared" si="4"/>
        <v>75.627700000000004</v>
      </c>
      <c r="D6" s="7">
        <f t="shared" si="5"/>
        <v>-73.856271428571432</v>
      </c>
      <c r="E6">
        <f t="shared" si="6"/>
        <v>0.71137866654757298</v>
      </c>
      <c r="G6" s="12">
        <v>8.85</v>
      </c>
      <c r="H6">
        <f t="shared" si="0"/>
        <v>64.817899999999995</v>
      </c>
      <c r="I6" s="7">
        <f t="shared" si="7"/>
        <v>-55.967899999999993</v>
      </c>
      <c r="J6">
        <f t="shared" si="1"/>
        <v>0.56299614863467884</v>
      </c>
      <c r="L6" s="15">
        <v>17.422857142857143</v>
      </c>
      <c r="M6">
        <f t="shared" si="2"/>
        <v>103.0502</v>
      </c>
      <c r="N6" s="7">
        <f t="shared" si="8"/>
        <v>-85.627342857142864</v>
      </c>
      <c r="O6">
        <f t="shared" si="3"/>
        <v>0.34704287914591303</v>
      </c>
    </row>
    <row r="7" spans="1:15" x14ac:dyDescent="0.2">
      <c r="A7">
        <v>1985</v>
      </c>
      <c r="B7" s="15">
        <v>1.8157142857142858</v>
      </c>
      <c r="C7">
        <f t="shared" si="4"/>
        <v>75.66510000000001</v>
      </c>
      <c r="D7" s="7">
        <f t="shared" si="5"/>
        <v>-73.849385714285717</v>
      </c>
      <c r="E7">
        <f t="shared" si="6"/>
        <v>0.74248372658729833</v>
      </c>
      <c r="G7" s="12">
        <v>8.84</v>
      </c>
      <c r="H7">
        <f t="shared" si="0"/>
        <v>64.846199999999996</v>
      </c>
      <c r="I7" s="7">
        <f t="shared" si="7"/>
        <v>-56.006199999999993</v>
      </c>
      <c r="J7">
        <f t="shared" si="1"/>
        <v>-1.0396590128491564E-2</v>
      </c>
      <c r="L7" s="15">
        <v>17.482857142857142</v>
      </c>
      <c r="M7">
        <f t="shared" si="2"/>
        <v>103.09349999999999</v>
      </c>
      <c r="N7" s="7">
        <f t="shared" si="8"/>
        <v>-85.610642857142849</v>
      </c>
      <c r="O7">
        <f t="shared" si="3"/>
        <v>0.43839441841437887</v>
      </c>
    </row>
    <row r="8" spans="1:15" x14ac:dyDescent="0.2">
      <c r="A8">
        <v>1986</v>
      </c>
      <c r="B8" s="15">
        <v>1.7542857142857144</v>
      </c>
      <c r="C8">
        <f t="shared" si="4"/>
        <v>75.702500000000015</v>
      </c>
      <c r="D8" s="7">
        <f t="shared" si="5"/>
        <v>-73.9482142857143</v>
      </c>
      <c r="E8">
        <f t="shared" si="6"/>
        <v>0.29604222170180206</v>
      </c>
      <c r="G8" s="12">
        <v>8.86</v>
      </c>
      <c r="H8">
        <f t="shared" si="0"/>
        <v>64.874499999999998</v>
      </c>
      <c r="I8" s="7">
        <f t="shared" si="7"/>
        <v>-56.014499999999998</v>
      </c>
      <c r="J8">
        <f t="shared" si="1"/>
        <v>-0.13465663534357086</v>
      </c>
      <c r="L8" s="15">
        <v>17.485714285714288</v>
      </c>
      <c r="M8">
        <f t="shared" si="2"/>
        <v>103.13679999999999</v>
      </c>
      <c r="N8" s="7">
        <f t="shared" si="8"/>
        <v>-85.651085714285699</v>
      </c>
      <c r="O8">
        <f t="shared" si="3"/>
        <v>0.21716584042570786</v>
      </c>
    </row>
    <row r="9" spans="1:15" x14ac:dyDescent="0.2">
      <c r="A9">
        <v>1987</v>
      </c>
      <c r="B9" s="15">
        <v>1.7228571428571429</v>
      </c>
      <c r="C9">
        <f t="shared" si="4"/>
        <v>75.739900000000006</v>
      </c>
      <c r="D9" s="7">
        <f t="shared" si="5"/>
        <v>-74.017042857142869</v>
      </c>
      <c r="E9">
        <f t="shared" si="6"/>
        <v>-1.4879312056214405E-2</v>
      </c>
      <c r="G9" s="12">
        <v>8.86</v>
      </c>
      <c r="H9">
        <f t="shared" si="0"/>
        <v>64.902799999999999</v>
      </c>
      <c r="I9" s="7">
        <f t="shared" si="7"/>
        <v>-56.0428</v>
      </c>
      <c r="J9">
        <f t="shared" si="1"/>
        <v>-0.55833847625737754</v>
      </c>
      <c r="L9" s="15">
        <v>17.482857142857142</v>
      </c>
      <c r="M9">
        <f t="shared" si="2"/>
        <v>103.1801</v>
      </c>
      <c r="N9" s="7">
        <f t="shared" si="8"/>
        <v>-85.697242857142854</v>
      </c>
      <c r="O9">
        <f t="shared" si="3"/>
        <v>-3.5320749288777847E-2</v>
      </c>
    </row>
    <row r="10" spans="1:15" x14ac:dyDescent="0.2">
      <c r="A10">
        <v>1988</v>
      </c>
      <c r="B10" s="15">
        <v>1.5728571428571432</v>
      </c>
      <c r="C10">
        <f t="shared" si="4"/>
        <v>75.777300000000011</v>
      </c>
      <c r="D10" s="7">
        <f t="shared" si="5"/>
        <v>-74.204442857142865</v>
      </c>
      <c r="E10">
        <f t="shared" si="6"/>
        <v>-0.86142739836542359</v>
      </c>
      <c r="G10" s="12">
        <v>8.86</v>
      </c>
      <c r="H10">
        <f t="shared" si="0"/>
        <v>64.931100000000001</v>
      </c>
      <c r="I10" s="7">
        <f t="shared" si="7"/>
        <v>-56.071100000000001</v>
      </c>
      <c r="J10">
        <f t="shared" si="1"/>
        <v>-0.98202031717118421</v>
      </c>
      <c r="L10" s="15">
        <v>17.478571428571428</v>
      </c>
      <c r="M10">
        <f t="shared" si="2"/>
        <v>103.2234</v>
      </c>
      <c r="N10" s="7">
        <f t="shared" si="8"/>
        <v>-85.74482857142857</v>
      </c>
      <c r="O10">
        <f t="shared" si="3"/>
        <v>-0.29562184193463953</v>
      </c>
    </row>
    <row r="11" spans="1:15" x14ac:dyDescent="0.2">
      <c r="A11">
        <v>1989</v>
      </c>
      <c r="B11" s="15">
        <v>1.6742857142857144</v>
      </c>
      <c r="C11">
        <f t="shared" si="4"/>
        <v>75.814700000000016</v>
      </c>
      <c r="D11" s="7">
        <f t="shared" si="5"/>
        <v>-74.1404142857143</v>
      </c>
      <c r="E11">
        <f t="shared" si="6"/>
        <v>-0.57218905998780645</v>
      </c>
      <c r="G11" s="15">
        <v>8.9</v>
      </c>
      <c r="H11">
        <f t="shared" si="0"/>
        <v>64.959400000000002</v>
      </c>
      <c r="I11" s="7">
        <f t="shared" si="7"/>
        <v>-56.059400000000004</v>
      </c>
      <c r="J11">
        <f t="shared" si="1"/>
        <v>-0.80685856668742972</v>
      </c>
      <c r="L11" s="15">
        <v>17.531428571428574</v>
      </c>
      <c r="M11">
        <f t="shared" si="2"/>
        <v>103.2667</v>
      </c>
      <c r="N11" s="7">
        <f t="shared" si="8"/>
        <v>-85.735271428571423</v>
      </c>
      <c r="O11">
        <f t="shared" si="3"/>
        <v>-0.24334281732336441</v>
      </c>
    </row>
    <row r="12" spans="1:15" x14ac:dyDescent="0.2">
      <c r="A12">
        <v>1990</v>
      </c>
      <c r="B12" s="15">
        <v>1.5914285714285714</v>
      </c>
      <c r="C12">
        <f t="shared" si="4"/>
        <v>75.852100000000007</v>
      </c>
      <c r="D12" s="7">
        <f t="shared" si="5"/>
        <v>-74.260671428571442</v>
      </c>
      <c r="E12">
        <f t="shared" si="6"/>
        <v>-1.1154305442499639</v>
      </c>
      <c r="G12" s="15">
        <v>8.93</v>
      </c>
      <c r="H12">
        <f t="shared" si="0"/>
        <v>64.987700000000004</v>
      </c>
      <c r="I12" s="7">
        <f t="shared" si="7"/>
        <v>-56.057700000000004</v>
      </c>
      <c r="J12">
        <f t="shared" si="1"/>
        <v>-0.78140771405303899</v>
      </c>
      <c r="L12" s="15">
        <v>17.668571428571429</v>
      </c>
      <c r="M12">
        <f t="shared" si="2"/>
        <v>103.31</v>
      </c>
      <c r="N12" s="7">
        <f t="shared" si="8"/>
        <v>-85.641428571428577</v>
      </c>
      <c r="O12">
        <f t="shared" si="3"/>
        <v>0.26999188024204557</v>
      </c>
    </row>
    <row r="13" spans="1:15" x14ac:dyDescent="0.2">
      <c r="A13">
        <v>1991</v>
      </c>
      <c r="B13" s="15">
        <v>1.8428571428571432</v>
      </c>
      <c r="C13">
        <f t="shared" si="4"/>
        <v>75.889500000000012</v>
      </c>
      <c r="D13" s="7">
        <f t="shared" si="5"/>
        <v>-74.046642857142871</v>
      </c>
      <c r="E13">
        <f t="shared" si="6"/>
        <v>-0.14859235023526876</v>
      </c>
      <c r="G13" s="15">
        <v>9</v>
      </c>
      <c r="H13">
        <f t="shared" si="0"/>
        <v>65.015999999999991</v>
      </c>
      <c r="I13" s="7">
        <f t="shared" si="7"/>
        <v>-56.015999999999991</v>
      </c>
      <c r="J13">
        <f t="shared" si="1"/>
        <v>-0.15711327002087436</v>
      </c>
      <c r="L13" s="15">
        <v>17.602857142857143</v>
      </c>
      <c r="M13">
        <f t="shared" si="2"/>
        <v>103.35329999999999</v>
      </c>
      <c r="N13" s="7">
        <f t="shared" si="8"/>
        <v>-85.750442857142843</v>
      </c>
      <c r="O13">
        <f t="shared" si="3"/>
        <v>-0.32633283845508071</v>
      </c>
    </row>
    <row r="14" spans="1:15" x14ac:dyDescent="0.2">
      <c r="A14">
        <v>1992</v>
      </c>
      <c r="B14" s="15">
        <v>1.917142857142857</v>
      </c>
      <c r="C14">
        <f t="shared" si="4"/>
        <v>75.926900000000018</v>
      </c>
      <c r="D14" s="7">
        <f t="shared" si="5"/>
        <v>-74.009757142857154</v>
      </c>
      <c r="E14">
        <f t="shared" si="6"/>
        <v>1.8032680931872245E-2</v>
      </c>
      <c r="G14" s="15">
        <v>9.0299999999999994</v>
      </c>
      <c r="H14">
        <f t="shared" si="0"/>
        <v>65.044299999999993</v>
      </c>
      <c r="I14" s="7">
        <f t="shared" si="7"/>
        <v>-56.014299999999992</v>
      </c>
      <c r="J14">
        <f t="shared" si="1"/>
        <v>-0.1316624173864836</v>
      </c>
      <c r="L14" s="15">
        <v>17.504285714285714</v>
      </c>
      <c r="M14">
        <f t="shared" si="2"/>
        <v>103.39659999999999</v>
      </c>
      <c r="N14" s="7">
        <f t="shared" si="8"/>
        <v>-85.892314285714278</v>
      </c>
      <c r="O14">
        <f t="shared" si="3"/>
        <v>-1.1023911245751752</v>
      </c>
    </row>
    <row r="15" spans="1:15" x14ac:dyDescent="0.2">
      <c r="A15">
        <v>1993</v>
      </c>
      <c r="B15" s="15">
        <v>2.0342857142857143</v>
      </c>
      <c r="C15">
        <f t="shared" si="4"/>
        <v>75.964300000000009</v>
      </c>
      <c r="D15" s="7">
        <f t="shared" si="5"/>
        <v>-73.930014285714293</v>
      </c>
      <c r="E15">
        <f t="shared" si="6"/>
        <v>0.37825767085246415</v>
      </c>
      <c r="G15" s="15">
        <v>9.0299999999999994</v>
      </c>
      <c r="H15">
        <f t="shared" si="0"/>
        <v>65.072599999999994</v>
      </c>
      <c r="I15" s="7">
        <f t="shared" si="7"/>
        <v>-56.042599999999993</v>
      </c>
      <c r="J15">
        <f t="shared" si="1"/>
        <v>-0.55534425830029033</v>
      </c>
      <c r="L15" s="15">
        <v>17.462857142857143</v>
      </c>
      <c r="M15">
        <f t="shared" si="2"/>
        <v>103.43989999999999</v>
      </c>
      <c r="N15" s="7">
        <f t="shared" si="8"/>
        <v>-85.977042857142848</v>
      </c>
      <c r="O15">
        <f t="shared" si="3"/>
        <v>-1.5658692934381331</v>
      </c>
    </row>
    <row r="16" spans="1:15" x14ac:dyDescent="0.2">
      <c r="A16">
        <v>1994</v>
      </c>
      <c r="B16" s="15">
        <v>2.0871428571428572</v>
      </c>
      <c r="C16">
        <f t="shared" si="4"/>
        <v>76.001700000000014</v>
      </c>
      <c r="D16" s="7">
        <f t="shared" si="5"/>
        <v>-73.914557142857163</v>
      </c>
      <c r="E16">
        <f t="shared" si="6"/>
        <v>0.44808272264281551</v>
      </c>
      <c r="G16" s="15">
        <v>9.0399999999999991</v>
      </c>
      <c r="H16">
        <f t="shared" si="0"/>
        <v>65.100899999999996</v>
      </c>
      <c r="I16" s="7">
        <f t="shared" si="7"/>
        <v>-56.060899999999997</v>
      </c>
      <c r="J16">
        <f t="shared" si="1"/>
        <v>-0.82931520136473325</v>
      </c>
      <c r="L16" s="15">
        <v>17.627142857142854</v>
      </c>
      <c r="M16">
        <f t="shared" si="2"/>
        <v>103.4832</v>
      </c>
      <c r="N16" s="7">
        <f t="shared" si="8"/>
        <v>-85.856057142857139</v>
      </c>
      <c r="O16">
        <f t="shared" si="3"/>
        <v>-0.90405904017556948</v>
      </c>
    </row>
    <row r="17" spans="1:15" x14ac:dyDescent="0.2">
      <c r="A17">
        <v>1995</v>
      </c>
      <c r="B17" s="15">
        <v>2.2799999999999998</v>
      </c>
      <c r="C17">
        <f t="shared" si="4"/>
        <v>76.039100000000005</v>
      </c>
      <c r="D17" s="7">
        <f t="shared" si="5"/>
        <v>-73.759100000000004</v>
      </c>
      <c r="E17">
        <f t="shared" si="6"/>
        <v>1.1503343063612135</v>
      </c>
      <c r="G17" s="15">
        <v>9.06</v>
      </c>
      <c r="H17">
        <f t="shared" si="0"/>
        <v>65.129199999999997</v>
      </c>
      <c r="I17" s="7">
        <f t="shared" si="7"/>
        <v>-56.069199999999995</v>
      </c>
      <c r="J17">
        <f t="shared" si="1"/>
        <v>-0.95357524657970616</v>
      </c>
      <c r="L17" s="15">
        <v>17.604000000000003</v>
      </c>
      <c r="M17">
        <f t="shared" si="2"/>
        <v>103.5265</v>
      </c>
      <c r="N17" s="7">
        <f t="shared" si="8"/>
        <v>-85.922499999999999</v>
      </c>
      <c r="O17">
        <f t="shared" si="3"/>
        <v>-1.2675115715162777</v>
      </c>
    </row>
    <row r="18" spans="1:15" x14ac:dyDescent="0.2">
      <c r="A18">
        <v>1996</v>
      </c>
      <c r="B18" s="15">
        <v>2.137142857142857</v>
      </c>
      <c r="C18">
        <f t="shared" si="4"/>
        <v>76.07650000000001</v>
      </c>
      <c r="D18" s="7">
        <f t="shared" si="5"/>
        <v>-73.939357142857148</v>
      </c>
      <c r="E18">
        <f t="shared" si="6"/>
        <v>0.33605287984422472</v>
      </c>
      <c r="G18" s="15">
        <v>9.0299999999999994</v>
      </c>
      <c r="H18">
        <f t="shared" si="0"/>
        <v>65.157499999999999</v>
      </c>
      <c r="I18" s="7">
        <f t="shared" si="7"/>
        <v>-56.127499999999998</v>
      </c>
      <c r="J18">
        <f t="shared" si="1"/>
        <v>-1.8263897810417102</v>
      </c>
      <c r="L18" s="15">
        <v>17.681999999999999</v>
      </c>
      <c r="M18">
        <f t="shared" si="2"/>
        <v>103.5698</v>
      </c>
      <c r="N18" s="7">
        <f t="shared" si="8"/>
        <v>-85.887799999999999</v>
      </c>
      <c r="O18">
        <f t="shared" si="3"/>
        <v>-1.0776972953118997</v>
      </c>
    </row>
    <row r="19" spans="1:15" x14ac:dyDescent="0.2">
      <c r="A19">
        <v>1997</v>
      </c>
      <c r="B19" s="15">
        <v>1.94</v>
      </c>
      <c r="C19">
        <f t="shared" si="4"/>
        <v>76.113900000000015</v>
      </c>
      <c r="D19" s="7">
        <f t="shared" si="5"/>
        <v>-74.173900000000017</v>
      </c>
      <c r="E19">
        <f t="shared" si="6"/>
        <v>-0.72345516109384467</v>
      </c>
      <c r="G19" s="15">
        <v>9.1</v>
      </c>
      <c r="H19">
        <f t="shared" si="0"/>
        <v>65.1858</v>
      </c>
      <c r="I19" s="7">
        <f t="shared" si="7"/>
        <v>-56.085799999999999</v>
      </c>
      <c r="J19">
        <f t="shared" si="1"/>
        <v>-1.2020953370097585</v>
      </c>
      <c r="L19" s="15">
        <v>17.725999999999999</v>
      </c>
      <c r="M19">
        <f t="shared" si="2"/>
        <v>103.6131</v>
      </c>
      <c r="N19" s="7">
        <f t="shared" si="8"/>
        <v>-85.887100000000004</v>
      </c>
      <c r="O19">
        <f t="shared" si="3"/>
        <v>-1.0738681888755286</v>
      </c>
    </row>
    <row r="20" spans="1:15" x14ac:dyDescent="0.2">
      <c r="A20">
        <v>1998</v>
      </c>
      <c r="B20" s="15">
        <v>1.7185714285714286</v>
      </c>
      <c r="C20">
        <f t="shared" si="4"/>
        <v>76.151300000000006</v>
      </c>
      <c r="D20" s="7">
        <f t="shared" si="5"/>
        <v>-74.432728571428584</v>
      </c>
      <c r="E20">
        <f t="shared" si="6"/>
        <v>-1.8926698453254507</v>
      </c>
      <c r="G20" s="15">
        <v>9.23</v>
      </c>
      <c r="H20">
        <f t="shared" si="0"/>
        <v>65.214100000000002</v>
      </c>
      <c r="I20" s="7">
        <f t="shared" si="7"/>
        <v>-55.984099999999998</v>
      </c>
      <c r="J20">
        <f t="shared" si="1"/>
        <v>0.32046449411858835</v>
      </c>
      <c r="L20" s="15">
        <v>17.850000000000001</v>
      </c>
      <c r="M20">
        <f t="shared" si="2"/>
        <v>103.65639999999999</v>
      </c>
      <c r="N20" s="7">
        <f t="shared" si="8"/>
        <v>-85.806399999999996</v>
      </c>
      <c r="O20">
        <f t="shared" si="3"/>
        <v>-0.63242691827915054</v>
      </c>
    </row>
    <row r="21" spans="1:15" x14ac:dyDescent="0.2">
      <c r="A21">
        <v>1999</v>
      </c>
      <c r="B21" s="15">
        <v>1.7671428571428573</v>
      </c>
      <c r="C21">
        <f t="shared" si="4"/>
        <v>76.188700000000011</v>
      </c>
      <c r="D21" s="7">
        <f t="shared" si="5"/>
        <v>-74.421557142857154</v>
      </c>
      <c r="E21">
        <f t="shared" si="6"/>
        <v>-1.8422047894103801</v>
      </c>
      <c r="G21" s="15">
        <v>9.2799999999999994</v>
      </c>
      <c r="H21">
        <f t="shared" si="0"/>
        <v>65.242400000000004</v>
      </c>
      <c r="I21" s="7">
        <f t="shared" si="7"/>
        <v>-55.962400000000002</v>
      </c>
      <c r="J21">
        <f t="shared" si="1"/>
        <v>0.64533714245170648</v>
      </c>
      <c r="L21" s="15">
        <v>17.919999999999998</v>
      </c>
      <c r="M21">
        <f t="shared" si="2"/>
        <v>103.69969999999999</v>
      </c>
      <c r="N21" s="7">
        <f t="shared" si="8"/>
        <v>-85.779699999999991</v>
      </c>
      <c r="O21">
        <f t="shared" si="3"/>
        <v>-0.48637385849074216</v>
      </c>
    </row>
    <row r="22" spans="1:15" x14ac:dyDescent="0.2">
      <c r="A22">
        <v>2000</v>
      </c>
      <c r="B22" s="15">
        <v>1.9742857142857144</v>
      </c>
      <c r="C22">
        <f t="shared" si="4"/>
        <v>76.226100000000017</v>
      </c>
      <c r="D22" s="7">
        <f t="shared" si="5"/>
        <v>-74.251814285714303</v>
      </c>
      <c r="E22">
        <f t="shared" si="6"/>
        <v>-1.0754198861076056</v>
      </c>
      <c r="G22" s="15">
        <v>9.25</v>
      </c>
      <c r="H22">
        <f t="shared" si="0"/>
        <v>65.270699999999991</v>
      </c>
      <c r="I22" s="7">
        <f t="shared" si="7"/>
        <v>-56.020699999999991</v>
      </c>
      <c r="J22">
        <f t="shared" si="1"/>
        <v>-0.22747739201008488</v>
      </c>
      <c r="L22" s="15">
        <v>17.996000000000002</v>
      </c>
      <c r="M22">
        <f t="shared" si="2"/>
        <v>103.74299999999999</v>
      </c>
      <c r="N22" s="7">
        <f t="shared" si="8"/>
        <v>-85.746999999999986</v>
      </c>
      <c r="O22">
        <f t="shared" si="3"/>
        <v>-0.30749988639033715</v>
      </c>
    </row>
    <row r="23" spans="1:15" x14ac:dyDescent="0.2">
      <c r="A23">
        <v>2001</v>
      </c>
      <c r="B23" s="15">
        <v>2.08</v>
      </c>
      <c r="C23">
        <f t="shared" si="4"/>
        <v>76.263500000000008</v>
      </c>
      <c r="D23" s="7">
        <f>B23-C23</f>
        <v>-74.183500000000009</v>
      </c>
      <c r="E23">
        <f>(D23-$D$40)/$D$39</f>
        <v>-0.76682155185457912</v>
      </c>
      <c r="G23" s="15">
        <v>9.32</v>
      </c>
      <c r="H23">
        <f t="shared" si="0"/>
        <v>65.298999999999992</v>
      </c>
      <c r="I23" s="7">
        <f>G23-H23</f>
        <v>-55.978999999999992</v>
      </c>
      <c r="J23">
        <f t="shared" si="1"/>
        <v>0.39681705202186701</v>
      </c>
      <c r="L23" s="15">
        <v>18.238</v>
      </c>
      <c r="M23">
        <f t="shared" si="2"/>
        <v>103.7863</v>
      </c>
      <c r="N23" s="7">
        <f t="shared" si="8"/>
        <v>-85.548299999999998</v>
      </c>
      <c r="O23">
        <f t="shared" si="3"/>
        <v>0.7794193263418453</v>
      </c>
    </row>
    <row r="24" spans="1:15" x14ac:dyDescent="0.2">
      <c r="A24">
        <v>2002</v>
      </c>
      <c r="B24" s="15">
        <v>1.784285714285714</v>
      </c>
      <c r="C24">
        <f t="shared" si="4"/>
        <v>76.300900000000013</v>
      </c>
      <c r="D24" s="7">
        <f t="shared" si="5"/>
        <v>-74.516614285714297</v>
      </c>
      <c r="E24">
        <f t="shared" si="6"/>
        <v>-2.2716094979255215</v>
      </c>
      <c r="G24" s="15">
        <v>9.4</v>
      </c>
      <c r="H24">
        <f t="shared" si="0"/>
        <v>65.327299999999994</v>
      </c>
      <c r="I24" s="7">
        <f t="shared" si="7"/>
        <v>-55.927299999999995</v>
      </c>
      <c r="J24">
        <f t="shared" si="1"/>
        <v>1.1708223939031825</v>
      </c>
      <c r="L24" s="15">
        <v>18.434000000000001</v>
      </c>
      <c r="M24">
        <f t="shared" si="2"/>
        <v>103.8296</v>
      </c>
      <c r="N24" s="7">
        <f t="shared" si="8"/>
        <v>-85.395600000000002</v>
      </c>
      <c r="O24">
        <f t="shared" si="3"/>
        <v>1.6147115446821054</v>
      </c>
    </row>
    <row r="25" spans="1:15" x14ac:dyDescent="0.2">
      <c r="A25">
        <v>2003</v>
      </c>
      <c r="B25" s="15">
        <v>2.0085714285714289</v>
      </c>
      <c r="C25">
        <f t="shared" si="4"/>
        <v>76.338300000000004</v>
      </c>
      <c r="D25" s="7">
        <f t="shared" si="5"/>
        <v>-74.329728571428575</v>
      </c>
      <c r="E25">
        <f t="shared" si="6"/>
        <v>-1.4273846111213022</v>
      </c>
      <c r="G25" s="15">
        <v>9.4</v>
      </c>
      <c r="H25">
        <f t="shared" si="0"/>
        <v>65.355599999999995</v>
      </c>
      <c r="I25" s="7">
        <f t="shared" si="7"/>
        <v>-55.955599999999997</v>
      </c>
      <c r="J25">
        <f t="shared" si="1"/>
        <v>0.74714055298937598</v>
      </c>
      <c r="L25" s="15">
        <v>18.393999999999998</v>
      </c>
      <c r="M25">
        <f t="shared" si="2"/>
        <v>103.8729</v>
      </c>
      <c r="N25" s="7">
        <f t="shared" si="8"/>
        <v>-85.47890000000001</v>
      </c>
      <c r="O25">
        <f t="shared" si="3"/>
        <v>1.1590478787505236</v>
      </c>
    </row>
    <row r="26" spans="1:15" x14ac:dyDescent="0.2">
      <c r="A26">
        <v>2004</v>
      </c>
      <c r="B26" s="15">
        <v>2.2214285714285715</v>
      </c>
      <c r="C26">
        <f t="shared" si="4"/>
        <v>76.375700000000009</v>
      </c>
      <c r="D26" s="7">
        <f t="shared" si="5"/>
        <v>-74.154271428571434</v>
      </c>
      <c r="E26">
        <f t="shared" si="6"/>
        <v>-0.63478637998471277</v>
      </c>
      <c r="G26" s="15">
        <v>9.41</v>
      </c>
      <c r="H26">
        <f t="shared" si="0"/>
        <v>65.383899999999997</v>
      </c>
      <c r="I26" s="7">
        <f t="shared" si="7"/>
        <v>-55.9739</v>
      </c>
      <c r="J26">
        <f t="shared" si="1"/>
        <v>0.47316960992493295</v>
      </c>
      <c r="L26" s="15">
        <v>18.244</v>
      </c>
      <c r="M26">
        <f t="shared" si="2"/>
        <v>103.9162</v>
      </c>
      <c r="N26" s="7">
        <f t="shared" si="8"/>
        <v>-85.672200000000004</v>
      </c>
      <c r="O26">
        <f t="shared" si="3"/>
        <v>0.10166748709910693</v>
      </c>
    </row>
    <row r="27" spans="1:15" x14ac:dyDescent="0.2">
      <c r="A27">
        <v>2005</v>
      </c>
      <c r="B27" s="15">
        <v>2.6139999999999999</v>
      </c>
      <c r="C27">
        <f t="shared" si="4"/>
        <v>76.413100000000014</v>
      </c>
      <c r="D27" s="7">
        <f t="shared" si="5"/>
        <v>-73.79910000000001</v>
      </c>
      <c r="E27">
        <f t="shared" si="6"/>
        <v>0.96964101152463789</v>
      </c>
      <c r="G27" s="15">
        <v>9.52</v>
      </c>
      <c r="H27">
        <f t="shared" si="0"/>
        <v>65.412199999999999</v>
      </c>
      <c r="I27" s="7">
        <f t="shared" si="7"/>
        <v>-55.892200000000003</v>
      </c>
      <c r="J27">
        <f t="shared" si="1"/>
        <v>1.6963076453544459</v>
      </c>
      <c r="L27" s="15">
        <v>17.976666666666663</v>
      </c>
      <c r="M27">
        <f t="shared" si="2"/>
        <v>103.95949999999999</v>
      </c>
      <c r="N27" s="7">
        <f t="shared" si="8"/>
        <v>-85.982833333333332</v>
      </c>
      <c r="O27">
        <f t="shared" si="3"/>
        <v>-1.59754407865356</v>
      </c>
    </row>
    <row r="28" spans="1:15" x14ac:dyDescent="0.2">
      <c r="A28">
        <v>2006</v>
      </c>
      <c r="B28" s="15">
        <v>2.5640000000000001</v>
      </c>
      <c r="C28">
        <f t="shared" si="4"/>
        <v>76.450500000000005</v>
      </c>
      <c r="D28" s="7">
        <f t="shared" si="5"/>
        <v>-73.886500000000012</v>
      </c>
      <c r="E28">
        <f t="shared" si="6"/>
        <v>0.5748261623067713</v>
      </c>
      <c r="G28" s="15">
        <v>9.52</v>
      </c>
      <c r="H28">
        <f t="shared" si="0"/>
        <v>65.4405</v>
      </c>
      <c r="I28" s="7">
        <f t="shared" si="7"/>
        <v>-55.920500000000004</v>
      </c>
      <c r="J28">
        <f t="shared" si="1"/>
        <v>1.2726258044406393</v>
      </c>
      <c r="L28" s="15">
        <v>17.920000000000002</v>
      </c>
      <c r="M28">
        <f t="shared" si="2"/>
        <v>104.00279999999999</v>
      </c>
      <c r="N28" s="7">
        <f t="shared" si="8"/>
        <v>-86.082799999999992</v>
      </c>
      <c r="O28">
        <f t="shared" si="3"/>
        <v>-2.1443769454517128</v>
      </c>
    </row>
    <row r="29" spans="1:15" x14ac:dyDescent="0.2">
      <c r="A29">
        <v>2007</v>
      </c>
      <c r="B29" s="15">
        <v>2.8220000000000001</v>
      </c>
      <c r="C29">
        <f t="shared" si="4"/>
        <v>76.48790000000001</v>
      </c>
      <c r="D29" s="7">
        <f t="shared" si="5"/>
        <v>-73.665900000000008</v>
      </c>
      <c r="E29">
        <f t="shared" si="6"/>
        <v>1.5713496833303504</v>
      </c>
      <c r="G29" s="15">
        <v>9.65</v>
      </c>
      <c r="H29">
        <f t="shared" si="0"/>
        <v>65.468800000000002</v>
      </c>
      <c r="I29" s="7">
        <f t="shared" si="7"/>
        <v>-55.818800000000003</v>
      </c>
      <c r="J29">
        <f t="shared" si="1"/>
        <v>2.7951856355689859</v>
      </c>
      <c r="L29" s="15">
        <v>18.12</v>
      </c>
      <c r="M29">
        <f t="shared" si="2"/>
        <v>104.0461</v>
      </c>
      <c r="N29" s="7">
        <f t="shared" si="8"/>
        <v>-85.926099999999991</v>
      </c>
      <c r="O29">
        <f t="shared" si="3"/>
        <v>-1.2872041189034291</v>
      </c>
    </row>
    <row r="30" spans="1:15" x14ac:dyDescent="0.2">
      <c r="A30">
        <v>2008</v>
      </c>
      <c r="B30" s="15">
        <v>2.9840000000000004</v>
      </c>
      <c r="C30">
        <f t="shared" si="4"/>
        <v>76.525300000000016</v>
      </c>
      <c r="D30" s="7">
        <f t="shared" si="5"/>
        <v>-73.541300000000021</v>
      </c>
      <c r="E30">
        <f t="shared" si="6"/>
        <v>2.1342092967461355</v>
      </c>
      <c r="G30" s="15">
        <v>9.56</v>
      </c>
      <c r="H30">
        <f t="shared" si="0"/>
        <v>65.497100000000003</v>
      </c>
      <c r="I30" s="7">
        <f t="shared" si="7"/>
        <v>-55.937100000000001</v>
      </c>
      <c r="J30">
        <f t="shared" si="1"/>
        <v>1.0241057140106935</v>
      </c>
      <c r="L30" s="15">
        <v>18.353333333333335</v>
      </c>
      <c r="M30">
        <f t="shared" si="2"/>
        <v>104.0894</v>
      </c>
      <c r="N30" s="7">
        <f t="shared" si="8"/>
        <v>-85.736066666666659</v>
      </c>
      <c r="O30">
        <f t="shared" si="3"/>
        <v>-0.24769289062184796</v>
      </c>
    </row>
    <row r="31" spans="1:15" x14ac:dyDescent="0.2">
      <c r="A31">
        <v>2009</v>
      </c>
      <c r="B31" s="15">
        <v>2.8800000000000003</v>
      </c>
      <c r="C31">
        <f t="shared" si="4"/>
        <v>76.562700000000007</v>
      </c>
      <c r="D31" s="7">
        <f t="shared" si="5"/>
        <v>-73.682700000000011</v>
      </c>
      <c r="E31">
        <f t="shared" si="6"/>
        <v>1.4954584994989848</v>
      </c>
      <c r="G31" s="12">
        <v>9.56</v>
      </c>
      <c r="H31">
        <f t="shared" si="0"/>
        <v>65.525399999999991</v>
      </c>
      <c r="I31" s="7">
        <f t="shared" si="7"/>
        <v>-55.965399999999988</v>
      </c>
      <c r="J31">
        <f t="shared" si="1"/>
        <v>0.60042387309709955</v>
      </c>
      <c r="L31" s="15">
        <v>18.599999999999998</v>
      </c>
      <c r="M31">
        <f t="shared" si="2"/>
        <v>104.1327</v>
      </c>
      <c r="N31" s="7">
        <f t="shared" si="8"/>
        <v>-85.532700000000006</v>
      </c>
      <c r="O31">
        <f t="shared" si="3"/>
        <v>0.86475369835298999</v>
      </c>
    </row>
    <row r="32" spans="1:15" x14ac:dyDescent="0.2">
      <c r="A32">
        <v>2010</v>
      </c>
      <c r="B32" s="15">
        <v>2.6140000000000003</v>
      </c>
      <c r="C32">
        <f t="shared" si="4"/>
        <v>76.600100000000012</v>
      </c>
      <c r="D32" s="7">
        <f t="shared" si="5"/>
        <v>-73.986100000000008</v>
      </c>
      <c r="E32">
        <f t="shared" si="6"/>
        <v>0.12489985816378997</v>
      </c>
      <c r="G32" s="12">
        <v>9.5500000000000007</v>
      </c>
      <c r="H32">
        <f t="shared" si="0"/>
        <v>65.553699999999992</v>
      </c>
      <c r="I32" s="7">
        <f t="shared" si="7"/>
        <v>-56.003699999999995</v>
      </c>
      <c r="J32">
        <f t="shared" si="1"/>
        <v>2.7031134333822763E-2</v>
      </c>
      <c r="L32" s="15">
        <v>18.809999999999999</v>
      </c>
      <c r="M32">
        <f t="shared" si="2"/>
        <v>104.176</v>
      </c>
      <c r="N32" s="7">
        <f t="shared" si="8"/>
        <v>-85.366</v>
      </c>
      <c r="O32">
        <f t="shared" si="3"/>
        <v>1.7766280454212939</v>
      </c>
    </row>
    <row r="33" spans="1:15" x14ac:dyDescent="0.2">
      <c r="A33">
        <v>2011</v>
      </c>
      <c r="B33" s="15">
        <v>2.7079999999999997</v>
      </c>
      <c r="C33">
        <f t="shared" si="4"/>
        <v>76.637500000000017</v>
      </c>
      <c r="D33" s="7">
        <f t="shared" si="5"/>
        <v>-73.929500000000019</v>
      </c>
      <c r="E33">
        <f t="shared" si="6"/>
        <v>0.38058087035745419</v>
      </c>
      <c r="G33" s="12">
        <v>9.58</v>
      </c>
      <c r="H33">
        <f t="shared" si="0"/>
        <v>65.581999999999994</v>
      </c>
      <c r="I33" s="7">
        <f t="shared" si="7"/>
        <v>-56.001999999999995</v>
      </c>
      <c r="J33">
        <f t="shared" si="1"/>
        <v>5.2481986968213525E-2</v>
      </c>
      <c r="L33" s="15">
        <v>18.496666666666666</v>
      </c>
      <c r="M33">
        <f t="shared" si="2"/>
        <v>104.2193</v>
      </c>
      <c r="N33" s="7">
        <f t="shared" si="8"/>
        <v>-85.722633333333334</v>
      </c>
      <c r="O33">
        <f t="shared" si="3"/>
        <v>-0.17421051472337312</v>
      </c>
    </row>
    <row r="34" spans="1:15" x14ac:dyDescent="0.2">
      <c r="A34">
        <v>2012</v>
      </c>
      <c r="B34" s="15">
        <v>2.6379999999999999</v>
      </c>
      <c r="C34">
        <f t="shared" si="4"/>
        <v>76.674900000000008</v>
      </c>
      <c r="D34" s="7">
        <f t="shared" si="5"/>
        <v>-74.036900000000003</v>
      </c>
      <c r="E34">
        <f t="shared" si="6"/>
        <v>-0.10458062627860386</v>
      </c>
      <c r="G34" s="12">
        <v>9.58</v>
      </c>
      <c r="H34">
        <f t="shared" si="0"/>
        <v>65.610299999999995</v>
      </c>
      <c r="I34" s="7">
        <f t="shared" si="7"/>
        <v>-56.030299999999997</v>
      </c>
      <c r="J34">
        <f t="shared" si="1"/>
        <v>-0.37119985394559313</v>
      </c>
      <c r="L34" s="15">
        <v>18.596666666666668</v>
      </c>
      <c r="M34">
        <f t="shared" si="2"/>
        <v>104.26259999999999</v>
      </c>
      <c r="N34" s="7">
        <f t="shared" si="8"/>
        <v>-85.665933333333328</v>
      </c>
      <c r="O34">
        <f t="shared" si="3"/>
        <v>0.13594710662501847</v>
      </c>
    </row>
    <row r="35" spans="1:15" x14ac:dyDescent="0.2">
      <c r="A35">
        <v>2013</v>
      </c>
      <c r="B35" s="15">
        <v>2.5780000000000003</v>
      </c>
      <c r="C35">
        <f t="shared" si="4"/>
        <v>76.712300000000013</v>
      </c>
      <c r="D35" s="7">
        <f t="shared" si="5"/>
        <v>-74.13430000000001</v>
      </c>
      <c r="E35">
        <f t="shared" si="6"/>
        <v>-0.54456879920563039</v>
      </c>
      <c r="G35" s="12">
        <v>9.5500000000000007</v>
      </c>
      <c r="H35">
        <f t="shared" si="0"/>
        <v>65.638599999999997</v>
      </c>
      <c r="I35" s="7">
        <f t="shared" si="7"/>
        <v>-56.0886</v>
      </c>
      <c r="J35">
        <f t="shared" si="1"/>
        <v>-1.2440143884075974</v>
      </c>
      <c r="L35" s="15">
        <v>18.616666666666667</v>
      </c>
      <c r="M35">
        <f t="shared" si="2"/>
        <v>104.30589999999999</v>
      </c>
      <c r="N35" s="7">
        <f t="shared" si="8"/>
        <v>-85.689233333333334</v>
      </c>
      <c r="O35">
        <f t="shared" si="3"/>
        <v>8.4925638134030063E-3</v>
      </c>
    </row>
    <row r="36" spans="1:15" x14ac:dyDescent="0.2">
      <c r="A36">
        <v>2014</v>
      </c>
      <c r="B36" s="15">
        <v>2.7093333333333334</v>
      </c>
      <c r="C36">
        <f t="shared" si="4"/>
        <v>76.749700000000004</v>
      </c>
      <c r="D36" s="7">
        <f t="shared" si="5"/>
        <v>-74.040366666666671</v>
      </c>
      <c r="E36">
        <f t="shared" si="6"/>
        <v>-0.12024071183111092</v>
      </c>
      <c r="G36" s="12">
        <v>9.56</v>
      </c>
      <c r="H36">
        <f t="shared" si="0"/>
        <v>65.666899999999998</v>
      </c>
      <c r="I36" s="7">
        <f t="shared" si="7"/>
        <v>-56.106899999999996</v>
      </c>
      <c r="J36">
        <f t="shared" si="1"/>
        <v>-1.5179853314719338</v>
      </c>
      <c r="L36" s="15">
        <v>18.932222222222222</v>
      </c>
      <c r="M36">
        <f t="shared" si="2"/>
        <v>104.3492</v>
      </c>
      <c r="N36" s="7">
        <f t="shared" si="8"/>
        <v>-85.416977777777774</v>
      </c>
      <c r="O36">
        <f t="shared" si="3"/>
        <v>1.4977718497038415</v>
      </c>
    </row>
    <row r="37" spans="1:15" x14ac:dyDescent="0.2">
      <c r="A37">
        <v>2015</v>
      </c>
      <c r="B37" s="15">
        <v>2.9044444444444446</v>
      </c>
      <c r="C37">
        <f t="shared" si="4"/>
        <v>76.787100000000009</v>
      </c>
      <c r="D37" s="7">
        <f t="shared" si="5"/>
        <v>-73.882655555555559</v>
      </c>
      <c r="E37">
        <f t="shared" si="6"/>
        <v>0.59219279564388105</v>
      </c>
      <c r="G37" s="12">
        <v>9.57</v>
      </c>
      <c r="H37">
        <f t="shared" si="0"/>
        <v>65.6952</v>
      </c>
      <c r="I37" s="7">
        <f t="shared" si="7"/>
        <v>-56.1252</v>
      </c>
      <c r="J37">
        <f t="shared" si="1"/>
        <v>-1.7919562745363768</v>
      </c>
      <c r="L37" s="15">
        <v>18.96962962962963</v>
      </c>
      <c r="M37">
        <f t="shared" si="2"/>
        <v>104.3925</v>
      </c>
      <c r="N37" s="7">
        <f t="shared" si="8"/>
        <v>-85.422870370370362</v>
      </c>
      <c r="O37">
        <f t="shared" si="3"/>
        <v>1.4655384722419025</v>
      </c>
    </row>
    <row r="39" spans="1:15" x14ac:dyDescent="0.2">
      <c r="C39" t="s">
        <v>31</v>
      </c>
      <c r="D39">
        <f>_xlfn.STDEV.P(D2:D37)</f>
        <v>0.22136958671423559</v>
      </c>
      <c r="H39" t="s">
        <v>31</v>
      </c>
      <c r="I39">
        <f>_xlfn.STDEV.P(I2:I37)</f>
        <v>6.679540463420254E-2</v>
      </c>
      <c r="M39" t="s">
        <v>31</v>
      </c>
      <c r="N39">
        <f>_xlfn.STDEV.P(N2:N37)</f>
        <v>0.18281027483221782</v>
      </c>
    </row>
    <row r="40" spans="1:15" x14ac:dyDescent="0.2">
      <c r="C40" t="s">
        <v>30</v>
      </c>
      <c r="D40" s="7">
        <f>AVERAGE(D2:D37)</f>
        <v>-74.013749029982392</v>
      </c>
      <c r="H40" t="s">
        <v>30</v>
      </c>
      <c r="I40" s="7">
        <f>AVERAGE(I2:I37)</f>
        <v>-56.005505555555544</v>
      </c>
      <c r="M40" t="s">
        <v>30</v>
      </c>
      <c r="N40" s="7">
        <f>AVERAGE(N2:N37)</f>
        <v>-85.690785861258092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30"/>
  <sheetViews>
    <sheetView topLeftCell="A24" workbookViewId="0">
      <selection activeCell="I55" sqref="I55"/>
    </sheetView>
  </sheetViews>
  <sheetFormatPr baseColWidth="10" defaultRowHeight="16" x14ac:dyDescent="0.2"/>
  <cols>
    <col min="5" max="5" width="12.6640625" bestFit="1" customWidth="1"/>
    <col min="11" max="12" width="11.83203125" bestFit="1" customWidth="1"/>
  </cols>
  <sheetData>
    <row r="1" spans="1:15" x14ac:dyDescent="0.2">
      <c r="A1" t="s">
        <v>0</v>
      </c>
      <c r="B1" t="s">
        <v>32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  <c r="L1" t="s">
        <v>33</v>
      </c>
      <c r="M1" t="s">
        <v>18</v>
      </c>
      <c r="N1" t="s">
        <v>19</v>
      </c>
      <c r="O1" t="s">
        <v>28</v>
      </c>
    </row>
    <row r="2" spans="1:15" x14ac:dyDescent="0.2">
      <c r="A2">
        <v>1990</v>
      </c>
      <c r="B2" s="15">
        <v>1.5914285714285714</v>
      </c>
      <c r="C2">
        <f>0.0459*A2+1.6654</f>
        <v>93.006400000000014</v>
      </c>
      <c r="D2">
        <f>B2-C2</f>
        <v>-91.414971428571448</v>
      </c>
      <c r="E2">
        <f>(D2-$D$30)/$D$29</f>
        <v>-0.51197463796240028</v>
      </c>
      <c r="G2" s="12">
        <v>8.93</v>
      </c>
      <c r="H2">
        <f t="shared" ref="H2:H27" si="0">0.0292*A2+8.9395</f>
        <v>67.047499999999999</v>
      </c>
      <c r="I2" s="7">
        <f>G2-H2</f>
        <v>-58.1175</v>
      </c>
      <c r="J2">
        <f t="shared" ref="J2:J27" si="1">(I2-$I$30)/$I$29</f>
        <v>-0.55027348509873464</v>
      </c>
      <c r="L2" s="15">
        <v>17.668571428571429</v>
      </c>
      <c r="M2">
        <f t="shared" ref="M2:M27" si="2">0.0554*A2+17.381</f>
        <v>127.627</v>
      </c>
      <c r="N2" s="7">
        <f t="shared" ref="N2:N27" si="3">L2-M2</f>
        <v>-109.95842857142857</v>
      </c>
      <c r="O2">
        <f t="shared" ref="O2:O27" si="4">(N2-$N$30)/$N$29</f>
        <v>1.3255629921667782</v>
      </c>
    </row>
    <row r="3" spans="1:15" x14ac:dyDescent="0.2">
      <c r="A3">
        <v>1991</v>
      </c>
      <c r="B3" s="15">
        <v>1.8428571428571432</v>
      </c>
      <c r="C3">
        <f t="shared" ref="C3:C27" si="5">0.0459*A3+1.6654</f>
        <v>93.052300000000017</v>
      </c>
      <c r="D3">
        <f t="shared" ref="D3:D27" si="6">B3-C3</f>
        <v>-91.209442857142875</v>
      </c>
      <c r="E3">
        <f t="shared" ref="E3:E27" si="7">(D3-$D$30)/$D$29</f>
        <v>0.36902060753965743</v>
      </c>
      <c r="G3" s="12">
        <v>9</v>
      </c>
      <c r="H3">
        <f t="shared" si="0"/>
        <v>67.076700000000002</v>
      </c>
      <c r="I3" s="7">
        <f t="shared" ref="I3:I27" si="8">G3-H3</f>
        <v>-58.076700000000002</v>
      </c>
      <c r="J3">
        <f t="shared" si="1"/>
        <v>1.1005469701949277E-2</v>
      </c>
      <c r="L3" s="15">
        <v>17.602857142857143</v>
      </c>
      <c r="M3">
        <f t="shared" si="2"/>
        <v>127.6824</v>
      </c>
      <c r="N3" s="7">
        <f t="shared" si="3"/>
        <v>-110.07954285714285</v>
      </c>
      <c r="O3">
        <f t="shared" si="4"/>
        <v>0.63473893462812248</v>
      </c>
    </row>
    <row r="4" spans="1:15" x14ac:dyDescent="0.2">
      <c r="A4">
        <v>1992</v>
      </c>
      <c r="B4" s="15">
        <v>1.917142857142857</v>
      </c>
      <c r="C4">
        <f t="shared" si="5"/>
        <v>93.098200000000006</v>
      </c>
      <c r="D4">
        <f t="shared" si="6"/>
        <v>-91.181057142857142</v>
      </c>
      <c r="E4">
        <f t="shared" si="7"/>
        <v>0.49069556081787541</v>
      </c>
      <c r="G4" s="12">
        <v>9.0299999999999994</v>
      </c>
      <c r="H4">
        <f t="shared" si="0"/>
        <v>67.105900000000005</v>
      </c>
      <c r="I4" s="7">
        <f t="shared" si="8"/>
        <v>-58.075900000000004</v>
      </c>
      <c r="J4">
        <f t="shared" si="1"/>
        <v>2.2010939403898554E-2</v>
      </c>
      <c r="L4" s="15">
        <v>17.504285714285714</v>
      </c>
      <c r="M4">
        <f t="shared" si="2"/>
        <v>127.73779999999999</v>
      </c>
      <c r="N4" s="7">
        <f t="shared" si="3"/>
        <v>-110.23351428571428</v>
      </c>
      <c r="O4">
        <f t="shared" si="4"/>
        <v>-0.24349905689717563</v>
      </c>
    </row>
    <row r="5" spans="1:15" x14ac:dyDescent="0.2">
      <c r="A5">
        <v>1993</v>
      </c>
      <c r="B5" s="15">
        <v>2.0342857142857143</v>
      </c>
      <c r="C5">
        <f t="shared" si="5"/>
        <v>93.144100000000009</v>
      </c>
      <c r="D5">
        <f t="shared" si="6"/>
        <v>-91.109814285714293</v>
      </c>
      <c r="E5">
        <f t="shared" si="7"/>
        <v>0.79607703640821537</v>
      </c>
      <c r="G5" s="12">
        <v>9.0299999999999994</v>
      </c>
      <c r="H5">
        <f t="shared" si="0"/>
        <v>67.135099999999994</v>
      </c>
      <c r="I5" s="7">
        <f t="shared" si="8"/>
        <v>-58.105099999999993</v>
      </c>
      <c r="J5">
        <f t="shared" si="1"/>
        <v>-0.37968870471803207</v>
      </c>
      <c r="L5" s="15">
        <v>17.462857142857143</v>
      </c>
      <c r="M5">
        <f t="shared" si="2"/>
        <v>127.7932</v>
      </c>
      <c r="N5" s="7">
        <f t="shared" si="3"/>
        <v>-110.33034285714285</v>
      </c>
      <c r="O5">
        <f t="shared" si="4"/>
        <v>-0.79579977192397233</v>
      </c>
    </row>
    <row r="6" spans="1:15" x14ac:dyDescent="0.2">
      <c r="A6">
        <v>1994</v>
      </c>
      <c r="B6" s="15">
        <v>2.0871428571428572</v>
      </c>
      <c r="C6">
        <f t="shared" si="5"/>
        <v>93.190000000000012</v>
      </c>
      <c r="D6">
        <f t="shared" si="6"/>
        <v>-91.102857142857161</v>
      </c>
      <c r="E6">
        <f t="shared" si="7"/>
        <v>0.82589872853018964</v>
      </c>
      <c r="G6" s="15">
        <v>9.0399999999999991</v>
      </c>
      <c r="H6">
        <f t="shared" si="0"/>
        <v>67.164299999999997</v>
      </c>
      <c r="I6" s="7">
        <f t="shared" si="8"/>
        <v>-58.124299999999998</v>
      </c>
      <c r="J6">
        <f t="shared" si="1"/>
        <v>-0.64381997756549891</v>
      </c>
      <c r="L6" s="15">
        <v>17.627142857142854</v>
      </c>
      <c r="M6">
        <f t="shared" si="2"/>
        <v>127.84859999999999</v>
      </c>
      <c r="N6" s="7">
        <f t="shared" si="3"/>
        <v>-110.22145714285713</v>
      </c>
      <c r="O6">
        <f t="shared" si="4"/>
        <v>-0.17472629155596961</v>
      </c>
    </row>
    <row r="7" spans="1:15" x14ac:dyDescent="0.2">
      <c r="A7">
        <v>1995</v>
      </c>
      <c r="B7" s="15">
        <v>2.2799999999999998</v>
      </c>
      <c r="C7">
        <f t="shared" si="5"/>
        <v>93.235900000000015</v>
      </c>
      <c r="D7">
        <f t="shared" si="6"/>
        <v>-90.955900000000014</v>
      </c>
      <c r="E7">
        <f t="shared" si="7"/>
        <v>1.4558283935388676</v>
      </c>
      <c r="G7" s="15">
        <v>9.06</v>
      </c>
      <c r="H7">
        <f t="shared" si="0"/>
        <v>67.1935</v>
      </c>
      <c r="I7" s="7">
        <f t="shared" si="8"/>
        <v>-58.133499999999998</v>
      </c>
      <c r="J7">
        <f t="shared" si="1"/>
        <v>-0.77038287913820891</v>
      </c>
      <c r="L7" s="15">
        <v>17.604000000000003</v>
      </c>
      <c r="M7">
        <f t="shared" si="2"/>
        <v>127.904</v>
      </c>
      <c r="N7" s="7">
        <f t="shared" si="3"/>
        <v>-110.3</v>
      </c>
      <c r="O7">
        <f t="shared" si="4"/>
        <v>-0.62272707810325567</v>
      </c>
    </row>
    <row r="8" spans="1:15" x14ac:dyDescent="0.2">
      <c r="A8">
        <v>1996</v>
      </c>
      <c r="B8" s="15">
        <v>2.137142857142857</v>
      </c>
      <c r="C8">
        <f t="shared" si="5"/>
        <v>93.281800000000018</v>
      </c>
      <c r="D8">
        <f t="shared" si="6"/>
        <v>-91.144657142857156</v>
      </c>
      <c r="E8">
        <f t="shared" si="7"/>
        <v>0.64672363376834285</v>
      </c>
      <c r="G8" s="15">
        <v>9.0299999999999994</v>
      </c>
      <c r="H8">
        <f t="shared" si="0"/>
        <v>67.222700000000003</v>
      </c>
      <c r="I8" s="7">
        <f t="shared" si="8"/>
        <v>-58.192700000000002</v>
      </c>
      <c r="J8">
        <f t="shared" si="1"/>
        <v>-1.5847876370844103</v>
      </c>
      <c r="L8" s="15">
        <v>17.681999999999999</v>
      </c>
      <c r="M8">
        <f t="shared" si="2"/>
        <v>127.9594</v>
      </c>
      <c r="N8" s="7">
        <f t="shared" si="3"/>
        <v>-110.2774</v>
      </c>
      <c r="O8">
        <f t="shared" si="4"/>
        <v>-0.49381888524809858</v>
      </c>
    </row>
    <row r="9" spans="1:15" x14ac:dyDescent="0.2">
      <c r="A9">
        <v>1997</v>
      </c>
      <c r="B9" s="15">
        <v>1.94</v>
      </c>
      <c r="C9">
        <f t="shared" si="5"/>
        <v>93.327700000000007</v>
      </c>
      <c r="D9">
        <f t="shared" si="6"/>
        <v>-91.387700000000009</v>
      </c>
      <c r="E9">
        <f t="shared" si="7"/>
        <v>-0.39507605426433723</v>
      </c>
      <c r="G9" s="15">
        <v>9.1</v>
      </c>
      <c r="H9">
        <f t="shared" si="0"/>
        <v>67.251900000000006</v>
      </c>
      <c r="I9" s="7">
        <f t="shared" si="8"/>
        <v>-58.151900000000005</v>
      </c>
      <c r="J9">
        <f t="shared" si="1"/>
        <v>-1.0235086822837265</v>
      </c>
      <c r="L9" s="15">
        <v>17.725999999999999</v>
      </c>
      <c r="M9">
        <f t="shared" si="2"/>
        <v>128.01479999999998</v>
      </c>
      <c r="N9" s="7">
        <f t="shared" si="3"/>
        <v>-110.28879999999998</v>
      </c>
      <c r="O9">
        <f t="shared" si="4"/>
        <v>-0.55884337190944688</v>
      </c>
    </row>
    <row r="10" spans="1:15" x14ac:dyDescent="0.2">
      <c r="A10">
        <v>1998</v>
      </c>
      <c r="B10" s="15">
        <v>1.7185714285714286</v>
      </c>
      <c r="C10">
        <f t="shared" si="5"/>
        <v>93.37360000000001</v>
      </c>
      <c r="D10">
        <f t="shared" si="6"/>
        <v>-91.655028571428588</v>
      </c>
      <c r="E10">
        <f t="shared" si="7"/>
        <v>-1.5409761049406627</v>
      </c>
      <c r="G10" s="15">
        <v>9.23</v>
      </c>
      <c r="H10">
        <f t="shared" si="0"/>
        <v>67.281099999999995</v>
      </c>
      <c r="I10" s="7">
        <f t="shared" si="8"/>
        <v>-58.051099999999991</v>
      </c>
      <c r="J10">
        <f t="shared" si="1"/>
        <v>0.36318050016530362</v>
      </c>
      <c r="L10" s="15">
        <v>17.850000000000001</v>
      </c>
      <c r="M10">
        <f t="shared" si="2"/>
        <v>128.0702</v>
      </c>
      <c r="N10" s="7">
        <f t="shared" si="3"/>
        <v>-110.22020000000001</v>
      </c>
      <c r="O10">
        <f t="shared" si="4"/>
        <v>-0.16755567147308786</v>
      </c>
    </row>
    <row r="11" spans="1:15" x14ac:dyDescent="0.2">
      <c r="A11">
        <v>1999</v>
      </c>
      <c r="B11" s="15">
        <v>1.7671428571428573</v>
      </c>
      <c r="C11">
        <f t="shared" si="5"/>
        <v>93.419500000000014</v>
      </c>
      <c r="D11">
        <f t="shared" si="6"/>
        <v>-91.652357142857156</v>
      </c>
      <c r="E11">
        <f t="shared" si="7"/>
        <v>-1.529525065049852</v>
      </c>
      <c r="G11" s="15">
        <v>9.2799999999999994</v>
      </c>
      <c r="H11">
        <f t="shared" si="0"/>
        <v>67.310299999999998</v>
      </c>
      <c r="I11" s="7">
        <f t="shared" si="8"/>
        <v>-58.030299999999997</v>
      </c>
      <c r="J11">
        <f t="shared" si="1"/>
        <v>0.64932271241657136</v>
      </c>
      <c r="L11" s="15">
        <v>17.919999999999998</v>
      </c>
      <c r="M11">
        <f t="shared" si="2"/>
        <v>128.12559999999999</v>
      </c>
      <c r="N11" s="7">
        <f t="shared" si="3"/>
        <v>-110.20559999999999</v>
      </c>
      <c r="O11">
        <f t="shared" si="4"/>
        <v>-8.42786973276205E-2</v>
      </c>
    </row>
    <row r="12" spans="1:15" x14ac:dyDescent="0.2">
      <c r="A12">
        <v>2000</v>
      </c>
      <c r="B12" s="15">
        <v>1.9742857142857144</v>
      </c>
      <c r="C12">
        <f t="shared" si="5"/>
        <v>93.465400000000017</v>
      </c>
      <c r="D12">
        <f t="shared" si="6"/>
        <v>-91.491114285714303</v>
      </c>
      <c r="E12">
        <f t="shared" si="7"/>
        <v>-0.83835989260379995</v>
      </c>
      <c r="G12" s="15">
        <v>9.25</v>
      </c>
      <c r="H12">
        <f t="shared" si="0"/>
        <v>67.339500000000001</v>
      </c>
      <c r="I12" s="7">
        <f t="shared" si="8"/>
        <v>-58.089500000000001</v>
      </c>
      <c r="J12">
        <f t="shared" si="1"/>
        <v>-0.16508204552963016</v>
      </c>
      <c r="L12" s="15">
        <v>17.996000000000002</v>
      </c>
      <c r="M12">
        <f t="shared" si="2"/>
        <v>128.18099999999998</v>
      </c>
      <c r="N12" s="7">
        <f t="shared" si="3"/>
        <v>-110.18499999999997</v>
      </c>
      <c r="O12">
        <f t="shared" si="4"/>
        <v>3.322169085019519E-2</v>
      </c>
    </row>
    <row r="13" spans="1:15" x14ac:dyDescent="0.2">
      <c r="A13">
        <v>2001</v>
      </c>
      <c r="B13" s="15">
        <v>2.08</v>
      </c>
      <c r="C13">
        <f t="shared" si="5"/>
        <v>93.511300000000006</v>
      </c>
      <c r="D13">
        <f t="shared" si="6"/>
        <v>-91.431300000000007</v>
      </c>
      <c r="E13">
        <f t="shared" si="7"/>
        <v>-0.58196682296331037</v>
      </c>
      <c r="G13" s="15">
        <v>9.32</v>
      </c>
      <c r="H13">
        <f t="shared" si="0"/>
        <v>67.368700000000004</v>
      </c>
      <c r="I13" s="7">
        <f t="shared" si="8"/>
        <v>-58.048700000000004</v>
      </c>
      <c r="J13">
        <f t="shared" si="1"/>
        <v>0.39619690927105372</v>
      </c>
      <c r="L13" s="15">
        <v>18.238</v>
      </c>
      <c r="M13">
        <f t="shared" si="2"/>
        <v>128.2364</v>
      </c>
      <c r="N13" s="7">
        <f t="shared" si="3"/>
        <v>-109.9984</v>
      </c>
      <c r="O13">
        <f t="shared" si="4"/>
        <v>1.0975698672560172</v>
      </c>
    </row>
    <row r="14" spans="1:15" x14ac:dyDescent="0.2">
      <c r="A14">
        <v>2002</v>
      </c>
      <c r="B14" s="15">
        <v>1.784285714285714</v>
      </c>
      <c r="C14">
        <f t="shared" si="5"/>
        <v>93.557200000000009</v>
      </c>
      <c r="D14">
        <f t="shared" si="6"/>
        <v>-91.772914285714293</v>
      </c>
      <c r="E14">
        <f t="shared" si="7"/>
        <v>-2.0462915123141512</v>
      </c>
      <c r="G14" s="15">
        <v>9.4</v>
      </c>
      <c r="H14">
        <f t="shared" si="0"/>
        <v>67.397899999999993</v>
      </c>
      <c r="I14" s="7">
        <f t="shared" si="8"/>
        <v>-57.997899999999994</v>
      </c>
      <c r="J14">
        <f t="shared" si="1"/>
        <v>1.0950442353465923</v>
      </c>
      <c r="L14" s="15">
        <v>18.434000000000001</v>
      </c>
      <c r="M14">
        <f t="shared" si="2"/>
        <v>128.29179999999999</v>
      </c>
      <c r="N14" s="7">
        <f t="shared" si="3"/>
        <v>-109.8578</v>
      </c>
      <c r="O14">
        <f t="shared" si="4"/>
        <v>1.8995385360807182</v>
      </c>
    </row>
    <row r="15" spans="1:15" x14ac:dyDescent="0.2">
      <c r="A15">
        <v>2003</v>
      </c>
      <c r="B15" s="15">
        <v>2.0085714285714289</v>
      </c>
      <c r="C15">
        <f t="shared" si="5"/>
        <v>93.603100000000012</v>
      </c>
      <c r="D15">
        <f t="shared" si="6"/>
        <v>-91.594528571428583</v>
      </c>
      <c r="E15">
        <f t="shared" si="7"/>
        <v>-1.2816437309432016</v>
      </c>
      <c r="G15" s="15">
        <v>9.4</v>
      </c>
      <c r="H15">
        <f t="shared" si="0"/>
        <v>67.427099999999996</v>
      </c>
      <c r="I15" s="7">
        <f t="shared" si="8"/>
        <v>-58.027099999999997</v>
      </c>
      <c r="J15">
        <f t="shared" si="1"/>
        <v>0.69334459122446623</v>
      </c>
      <c r="L15" s="15">
        <v>18.393999999999998</v>
      </c>
      <c r="M15">
        <f t="shared" si="2"/>
        <v>128.34719999999999</v>
      </c>
      <c r="N15" s="7">
        <f t="shared" si="3"/>
        <v>-109.95319999999998</v>
      </c>
      <c r="O15">
        <f t="shared" si="4"/>
        <v>1.3553862529664933</v>
      </c>
    </row>
    <row r="16" spans="1:15" x14ac:dyDescent="0.2">
      <c r="A16">
        <v>2004</v>
      </c>
      <c r="B16" s="15">
        <v>2.2214285714285715</v>
      </c>
      <c r="C16">
        <f t="shared" si="5"/>
        <v>93.649000000000015</v>
      </c>
      <c r="D16">
        <f t="shared" si="6"/>
        <v>-91.42757142857144</v>
      </c>
      <c r="E16">
        <f t="shared" si="7"/>
        <v>-0.56598435552216342</v>
      </c>
      <c r="G16" s="15">
        <v>9.41</v>
      </c>
      <c r="H16">
        <f t="shared" si="0"/>
        <v>67.456299999999999</v>
      </c>
      <c r="I16" s="7">
        <f t="shared" si="8"/>
        <v>-58.046300000000002</v>
      </c>
      <c r="J16">
        <f t="shared" si="1"/>
        <v>0.42921331837699928</v>
      </c>
      <c r="L16" s="15">
        <v>18.244</v>
      </c>
      <c r="M16">
        <f t="shared" si="2"/>
        <v>128.40260000000001</v>
      </c>
      <c r="N16" s="7">
        <f t="shared" si="3"/>
        <v>-110.15860000000001</v>
      </c>
      <c r="O16">
        <f t="shared" si="4"/>
        <v>0.18380471259233325</v>
      </c>
    </row>
    <row r="17" spans="1:15" x14ac:dyDescent="0.2">
      <c r="A17">
        <v>2005</v>
      </c>
      <c r="B17" s="15">
        <v>2.6139999999999999</v>
      </c>
      <c r="C17">
        <f t="shared" si="5"/>
        <v>93.694900000000018</v>
      </c>
      <c r="D17">
        <f t="shared" si="6"/>
        <v>-91.080900000000014</v>
      </c>
      <c r="E17">
        <f t="shared" si="7"/>
        <v>0.92001770346151013</v>
      </c>
      <c r="G17" s="15">
        <v>9.52</v>
      </c>
      <c r="H17">
        <f t="shared" si="0"/>
        <v>67.485500000000002</v>
      </c>
      <c r="I17" s="7">
        <f t="shared" si="8"/>
        <v>-57.965500000000006</v>
      </c>
      <c r="J17">
        <f t="shared" si="1"/>
        <v>1.5407657582764178</v>
      </c>
      <c r="L17" s="15">
        <v>17.976666666666663</v>
      </c>
      <c r="M17">
        <f t="shared" si="2"/>
        <v>128.458</v>
      </c>
      <c r="N17" s="7">
        <f t="shared" si="3"/>
        <v>-110.48133333333334</v>
      </c>
      <c r="O17">
        <f t="shared" si="4"/>
        <v>-1.6570347021920138</v>
      </c>
    </row>
    <row r="18" spans="1:15" x14ac:dyDescent="0.2">
      <c r="A18">
        <v>2006</v>
      </c>
      <c r="B18" s="15">
        <v>2.5640000000000001</v>
      </c>
      <c r="C18">
        <f t="shared" si="5"/>
        <v>93.740800000000007</v>
      </c>
      <c r="D18">
        <f t="shared" si="6"/>
        <v>-91.176800000000014</v>
      </c>
      <c r="E18">
        <f t="shared" si="7"/>
        <v>0.50894374203415993</v>
      </c>
      <c r="G18" s="12">
        <v>9.52</v>
      </c>
      <c r="H18">
        <f t="shared" si="0"/>
        <v>67.514700000000005</v>
      </c>
      <c r="I18" s="7">
        <f t="shared" si="8"/>
        <v>-57.994700000000009</v>
      </c>
      <c r="J18">
        <f t="shared" si="1"/>
        <v>1.1390661141542917</v>
      </c>
      <c r="L18" s="15">
        <v>17.920000000000002</v>
      </c>
      <c r="M18">
        <f t="shared" si="2"/>
        <v>128.51339999999999</v>
      </c>
      <c r="N18" s="7">
        <f t="shared" si="3"/>
        <v>-110.59339999999999</v>
      </c>
      <c r="O18">
        <f t="shared" si="4"/>
        <v>-2.2962520242849749</v>
      </c>
    </row>
    <row r="19" spans="1:15" x14ac:dyDescent="0.2">
      <c r="A19">
        <v>2007</v>
      </c>
      <c r="B19" s="15">
        <v>2.8220000000000001</v>
      </c>
      <c r="C19">
        <f t="shared" si="5"/>
        <v>93.78670000000001</v>
      </c>
      <c r="D19">
        <f t="shared" si="6"/>
        <v>-90.964700000000008</v>
      </c>
      <c r="E19">
        <f t="shared" si="7"/>
        <v>1.4181073209574486</v>
      </c>
      <c r="G19" s="12">
        <v>9.65</v>
      </c>
      <c r="H19">
        <f t="shared" si="0"/>
        <v>67.543899999999994</v>
      </c>
      <c r="I19" s="7">
        <f t="shared" si="8"/>
        <v>-57.893899999999995</v>
      </c>
      <c r="J19">
        <f t="shared" si="1"/>
        <v>2.5257552966033217</v>
      </c>
      <c r="L19" s="15">
        <v>18.12</v>
      </c>
      <c r="M19">
        <f t="shared" si="2"/>
        <v>128.56880000000001</v>
      </c>
      <c r="N19" s="7">
        <f t="shared" si="3"/>
        <v>-110.44880000000001</v>
      </c>
      <c r="O19">
        <f t="shared" si="4"/>
        <v>-1.4714677461055101</v>
      </c>
    </row>
    <row r="20" spans="1:15" x14ac:dyDescent="0.2">
      <c r="A20">
        <v>2008</v>
      </c>
      <c r="B20" s="15">
        <v>2.9840000000000004</v>
      </c>
      <c r="C20">
        <f t="shared" si="5"/>
        <v>93.832600000000014</v>
      </c>
      <c r="D20">
        <f t="shared" si="6"/>
        <v>-90.848600000000019</v>
      </c>
      <c r="E20">
        <f t="shared" si="7"/>
        <v>1.9157682899012503</v>
      </c>
      <c r="G20" s="12">
        <v>9.56</v>
      </c>
      <c r="H20">
        <f t="shared" si="0"/>
        <v>67.573099999999997</v>
      </c>
      <c r="I20" s="7">
        <f t="shared" si="8"/>
        <v>-58.013099999999994</v>
      </c>
      <c r="J20">
        <f t="shared" si="1"/>
        <v>0.88594031100906723</v>
      </c>
      <c r="L20" s="15">
        <v>18.353333333333335</v>
      </c>
      <c r="M20">
        <f t="shared" si="2"/>
        <v>128.6242</v>
      </c>
      <c r="N20" s="7">
        <f t="shared" si="3"/>
        <v>-110.27086666666666</v>
      </c>
      <c r="O20">
        <f t="shared" si="4"/>
        <v>-0.45655338996841061</v>
      </c>
    </row>
    <row r="21" spans="1:15" x14ac:dyDescent="0.2">
      <c r="A21">
        <v>2009</v>
      </c>
      <c r="B21" s="15">
        <v>2.8800000000000003</v>
      </c>
      <c r="C21">
        <f t="shared" si="5"/>
        <v>93.878500000000017</v>
      </c>
      <c r="D21">
        <f t="shared" si="6"/>
        <v>-90.998500000000021</v>
      </c>
      <c r="E21">
        <f t="shared" si="7"/>
        <v>1.2732241103604729</v>
      </c>
      <c r="G21" s="12">
        <v>9.56</v>
      </c>
      <c r="H21">
        <f t="shared" si="0"/>
        <v>67.6023</v>
      </c>
      <c r="I21" s="7">
        <f t="shared" si="8"/>
        <v>-58.042299999999997</v>
      </c>
      <c r="J21">
        <f t="shared" si="1"/>
        <v>0.48424066688694117</v>
      </c>
      <c r="L21" s="15">
        <v>18.599999999999998</v>
      </c>
      <c r="M21">
        <f t="shared" si="2"/>
        <v>128.67959999999999</v>
      </c>
      <c r="N21" s="7">
        <f t="shared" si="3"/>
        <v>-110.0796</v>
      </c>
      <c r="O21">
        <f t="shared" si="4"/>
        <v>0.63441299735161316</v>
      </c>
    </row>
    <row r="22" spans="1:15" x14ac:dyDescent="0.2">
      <c r="A22">
        <v>2010</v>
      </c>
      <c r="B22" s="15">
        <v>2.6140000000000003</v>
      </c>
      <c r="C22">
        <f t="shared" si="5"/>
        <v>93.924400000000006</v>
      </c>
      <c r="D22">
        <f t="shared" si="6"/>
        <v>-91.310400000000001</v>
      </c>
      <c r="E22">
        <f t="shared" si="7"/>
        <v>-6.3730723520464397E-2</v>
      </c>
      <c r="G22" s="12">
        <v>9.5500000000000007</v>
      </c>
      <c r="H22">
        <f t="shared" si="0"/>
        <v>67.631500000000003</v>
      </c>
      <c r="I22" s="7">
        <f t="shared" si="8"/>
        <v>-58.081500000000005</v>
      </c>
      <c r="J22">
        <f t="shared" si="1"/>
        <v>-5.5027348509941884E-2</v>
      </c>
      <c r="L22" s="15">
        <v>18.809999999999999</v>
      </c>
      <c r="M22">
        <f t="shared" si="2"/>
        <v>128.73500000000001</v>
      </c>
      <c r="N22" s="7">
        <f t="shared" si="3"/>
        <v>-109.92500000000001</v>
      </c>
      <c r="O22">
        <f t="shared" si="4"/>
        <v>1.5162362989183522</v>
      </c>
    </row>
    <row r="23" spans="1:15" x14ac:dyDescent="0.2">
      <c r="A23">
        <v>2011</v>
      </c>
      <c r="B23" s="15">
        <v>2.7079999999999997</v>
      </c>
      <c r="C23">
        <f t="shared" si="5"/>
        <v>93.970300000000009</v>
      </c>
      <c r="D23">
        <f>B23-C23</f>
        <v>-91.26230000000001</v>
      </c>
      <c r="E23">
        <f>(D23-$D$30)/$D$29</f>
        <v>0.14244923002126392</v>
      </c>
      <c r="G23" s="12">
        <v>9.58</v>
      </c>
      <c r="H23">
        <f t="shared" si="0"/>
        <v>67.660700000000006</v>
      </c>
      <c r="I23" s="7">
        <f>G23-H23</f>
        <v>-58.080700000000007</v>
      </c>
      <c r="J23">
        <f t="shared" si="1"/>
        <v>-4.4021878807992604E-2</v>
      </c>
      <c r="L23" s="15">
        <v>18.496666666666666</v>
      </c>
      <c r="M23">
        <f t="shared" si="2"/>
        <v>128.79039999999998</v>
      </c>
      <c r="N23" s="7">
        <f t="shared" si="3"/>
        <v>-110.29373333333331</v>
      </c>
      <c r="O23">
        <f t="shared" si="4"/>
        <v>-0.58698262344711594</v>
      </c>
    </row>
    <row r="24" spans="1:15" x14ac:dyDescent="0.2">
      <c r="A24">
        <v>2012</v>
      </c>
      <c r="B24" s="15">
        <v>2.6379999999999999</v>
      </c>
      <c r="C24">
        <f t="shared" si="5"/>
        <v>94.016200000000012</v>
      </c>
      <c r="D24">
        <f t="shared" si="6"/>
        <v>-91.378200000000007</v>
      </c>
      <c r="E24">
        <f t="shared" si="7"/>
        <v>-0.35435444181844633</v>
      </c>
      <c r="G24" s="12">
        <v>9.58</v>
      </c>
      <c r="H24">
        <f t="shared" si="0"/>
        <v>67.689899999999994</v>
      </c>
      <c r="I24" s="7">
        <f t="shared" si="8"/>
        <v>-58.109899999999996</v>
      </c>
      <c r="J24">
        <f t="shared" si="1"/>
        <v>-0.44572152292992323</v>
      </c>
      <c r="L24" s="15">
        <v>18.596666666666668</v>
      </c>
      <c r="M24">
        <f t="shared" si="2"/>
        <v>128.8458</v>
      </c>
      <c r="N24" s="7">
        <f t="shared" si="3"/>
        <v>-110.24913333333333</v>
      </c>
      <c r="O24">
        <f t="shared" si="4"/>
        <v>-0.33258857914015011</v>
      </c>
    </row>
    <row r="25" spans="1:15" x14ac:dyDescent="0.2">
      <c r="A25">
        <v>2013</v>
      </c>
      <c r="B25" s="15">
        <v>2.5780000000000003</v>
      </c>
      <c r="C25">
        <f t="shared" si="5"/>
        <v>94.062100000000015</v>
      </c>
      <c r="D25">
        <f t="shared" si="6"/>
        <v>-91.484100000000012</v>
      </c>
      <c r="E25">
        <f t="shared" si="7"/>
        <v>-0.80829325845200706</v>
      </c>
      <c r="G25" s="12">
        <v>9.5500000000000007</v>
      </c>
      <c r="H25">
        <f t="shared" si="0"/>
        <v>67.719099999999997</v>
      </c>
      <c r="I25" s="7">
        <f t="shared" si="8"/>
        <v>-58.1691</v>
      </c>
      <c r="J25">
        <f t="shared" si="1"/>
        <v>-1.2601262808761247</v>
      </c>
      <c r="L25" s="15">
        <v>18.616666666666667</v>
      </c>
      <c r="M25">
        <f t="shared" si="2"/>
        <v>128.90120000000002</v>
      </c>
      <c r="N25" s="7">
        <f t="shared" si="3"/>
        <v>-110.28453333333334</v>
      </c>
      <c r="O25">
        <f t="shared" si="4"/>
        <v>-0.53450672193105386</v>
      </c>
    </row>
    <row r="26" spans="1:15" x14ac:dyDescent="0.2">
      <c r="A26">
        <v>2014</v>
      </c>
      <c r="B26" s="15">
        <v>2.7093333333333334</v>
      </c>
      <c r="C26">
        <f t="shared" si="5"/>
        <v>94.108000000000018</v>
      </c>
      <c r="D26">
        <f t="shared" si="6"/>
        <v>-91.398666666666685</v>
      </c>
      <c r="E26">
        <f t="shared" si="7"/>
        <v>-0.44208451214049505</v>
      </c>
      <c r="G26" s="12">
        <v>9.56</v>
      </c>
      <c r="H26">
        <f t="shared" si="0"/>
        <v>67.7483</v>
      </c>
      <c r="I26" s="7">
        <f t="shared" si="8"/>
        <v>-58.188299999999998</v>
      </c>
      <c r="J26">
        <f t="shared" si="1"/>
        <v>-1.5242575537234939</v>
      </c>
      <c r="L26" s="15">
        <v>18.932222222222222</v>
      </c>
      <c r="M26">
        <f t="shared" si="2"/>
        <v>128.95659999999998</v>
      </c>
      <c r="N26" s="7">
        <f t="shared" si="3"/>
        <v>-110.02437777777776</v>
      </c>
      <c r="O26">
        <f t="shared" si="4"/>
        <v>0.94939515983461875</v>
      </c>
    </row>
    <row r="27" spans="1:15" x14ac:dyDescent="0.2">
      <c r="A27">
        <v>2015</v>
      </c>
      <c r="B27" s="15">
        <v>2.9044444444444446</v>
      </c>
      <c r="C27">
        <f t="shared" si="5"/>
        <v>94.153900000000007</v>
      </c>
      <c r="D27">
        <f t="shared" si="6"/>
        <v>-91.249455555555556</v>
      </c>
      <c r="E27">
        <f t="shared" si="7"/>
        <v>0.1975067551528093</v>
      </c>
      <c r="G27" s="12">
        <v>9.57</v>
      </c>
      <c r="H27">
        <f t="shared" si="0"/>
        <v>67.777500000000003</v>
      </c>
      <c r="I27" s="7">
        <f t="shared" si="8"/>
        <v>-58.207500000000003</v>
      </c>
      <c r="J27">
        <f t="shared" si="1"/>
        <v>-1.7883888265709607</v>
      </c>
      <c r="L27" s="15">
        <v>18.96962962962963</v>
      </c>
      <c r="M27">
        <f t="shared" si="2"/>
        <v>129.012</v>
      </c>
      <c r="N27" s="7">
        <f t="shared" si="3"/>
        <v>-110.04237037037038</v>
      </c>
      <c r="O27">
        <f t="shared" si="4"/>
        <v>0.84676716886585701</v>
      </c>
    </row>
    <row r="29" spans="1:15" x14ac:dyDescent="0.2">
      <c r="C29" t="s">
        <v>31</v>
      </c>
      <c r="D29">
        <f>_xlfn.STDEV.P(D2:D27)</f>
        <v>0.23329135143226265</v>
      </c>
      <c r="H29" t="s">
        <v>31</v>
      </c>
      <c r="I29">
        <f>_xlfn.STDEV.P(I2:I27)</f>
        <v>7.2691127381545595E-2</v>
      </c>
      <c r="M29" t="s">
        <v>31</v>
      </c>
      <c r="N29">
        <f>_xlfn.STDEV.P(N2:N27)</f>
        <v>0.17531856974669349</v>
      </c>
    </row>
    <row r="30" spans="1:15" x14ac:dyDescent="0.2">
      <c r="C30" t="s">
        <v>30</v>
      </c>
      <c r="D30">
        <f>AVERAGE(D2:D27)</f>
        <v>-91.295532173382156</v>
      </c>
      <c r="H30" t="s">
        <v>30</v>
      </c>
      <c r="I30" s="7">
        <f>AVERAGE(I2:I27)</f>
        <v>-58.077500000000001</v>
      </c>
      <c r="M30" t="s">
        <v>30</v>
      </c>
      <c r="N30" s="7">
        <f>AVERAGE(N2:N27)</f>
        <v>-110.1908243793244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25"/>
  <sheetViews>
    <sheetView topLeftCell="A16" workbookViewId="0">
      <selection activeCell="C50" sqref="C50"/>
    </sheetView>
  </sheetViews>
  <sheetFormatPr baseColWidth="10" defaultRowHeight="16" x14ac:dyDescent="0.2"/>
  <cols>
    <col min="2" max="2" width="11.83203125" bestFit="1" customWidth="1"/>
    <col min="11" max="12" width="11.83203125" bestFit="1" customWidth="1"/>
  </cols>
  <sheetData>
    <row r="1" spans="1:15" x14ac:dyDescent="0.2">
      <c r="A1" t="s">
        <v>0</v>
      </c>
      <c r="B1" t="s">
        <v>32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  <c r="L1" t="s">
        <v>33</v>
      </c>
      <c r="M1" t="s">
        <v>18</v>
      </c>
      <c r="N1" t="s">
        <v>19</v>
      </c>
      <c r="O1" t="s">
        <v>28</v>
      </c>
    </row>
    <row r="2" spans="1:15" x14ac:dyDescent="0.2">
      <c r="A2">
        <v>1995</v>
      </c>
      <c r="B2" s="15">
        <v>2.2799999999999998</v>
      </c>
      <c r="C2">
        <f t="shared" ref="C2:C22" si="0">0.0527*A2+1.7983</f>
        <v>106.9348</v>
      </c>
      <c r="D2">
        <f>B2-C2</f>
        <v>-104.65479999999999</v>
      </c>
      <c r="E2">
        <f t="shared" ref="E2:E22" si="1">(D2-$D$25)/$D$24</f>
        <v>1.7510998332745011</v>
      </c>
      <c r="G2" s="15">
        <v>9.06</v>
      </c>
      <c r="H2">
        <f t="shared" ref="H2:H22" si="2">0.0275*A2+9.1091</f>
        <v>63.971599999999995</v>
      </c>
      <c r="I2" s="7">
        <f>G2-H2</f>
        <v>-54.911599999999993</v>
      </c>
      <c r="J2">
        <f t="shared" ref="J2:J22" si="3">(I2-$I$25)/$I$24</f>
        <v>-0.99434122562064853</v>
      </c>
      <c r="L2" s="15">
        <v>17.604000000000003</v>
      </c>
      <c r="M2">
        <f>0.0586*A2+17.616</f>
        <v>134.523</v>
      </c>
      <c r="N2">
        <f>L2-M2</f>
        <v>-116.919</v>
      </c>
      <c r="O2">
        <f t="shared" ref="O2:O22" si="4">(N2-$N$25)/$N$24</f>
        <v>-0.38807954836053421</v>
      </c>
    </row>
    <row r="3" spans="1:15" x14ac:dyDescent="0.2">
      <c r="A3">
        <v>1996</v>
      </c>
      <c r="B3" s="15">
        <v>2.137142857142857</v>
      </c>
      <c r="C3">
        <f t="shared" si="0"/>
        <v>106.9875</v>
      </c>
      <c r="D3">
        <f t="shared" ref="D3:D22" si="5">B3-C3</f>
        <v>-104.85035714285713</v>
      </c>
      <c r="E3">
        <f t="shared" si="1"/>
        <v>0.95382641841369042</v>
      </c>
      <c r="G3" s="15">
        <v>9.0299999999999994</v>
      </c>
      <c r="H3">
        <f t="shared" si="2"/>
        <v>63.999099999999999</v>
      </c>
      <c r="I3" s="7">
        <f t="shared" ref="I3:I22" si="6">G3-H3</f>
        <v>-54.969099999999997</v>
      </c>
      <c r="J3">
        <f t="shared" si="3"/>
        <v>-1.7242299976189761</v>
      </c>
      <c r="L3" s="15">
        <v>17.681999999999999</v>
      </c>
      <c r="M3">
        <f t="shared" ref="M3:M22" si="7">0.0586*A3+17.616</f>
        <v>134.58159999999998</v>
      </c>
      <c r="N3">
        <f t="shared" ref="N3:N22" si="8">L3-M3</f>
        <v>-116.89959999999998</v>
      </c>
      <c r="O3">
        <f t="shared" si="4"/>
        <v>-0.28195919296702288</v>
      </c>
    </row>
    <row r="4" spans="1:15" x14ac:dyDescent="0.2">
      <c r="A4">
        <v>1997</v>
      </c>
      <c r="B4" s="15">
        <v>1.94</v>
      </c>
      <c r="C4">
        <f t="shared" si="0"/>
        <v>107.04019999999998</v>
      </c>
      <c r="D4">
        <f t="shared" si="5"/>
        <v>-105.10019999999999</v>
      </c>
      <c r="E4">
        <f t="shared" si="1"/>
        <v>-6.4766229150091323E-2</v>
      </c>
      <c r="G4" s="15">
        <v>9.1</v>
      </c>
      <c r="H4">
        <f t="shared" si="2"/>
        <v>64.026600000000002</v>
      </c>
      <c r="I4" s="7">
        <f t="shared" si="6"/>
        <v>-54.926600000000001</v>
      </c>
      <c r="J4">
        <f t="shared" si="3"/>
        <v>-1.1847469922289902</v>
      </c>
      <c r="L4" s="15">
        <v>17.725999999999999</v>
      </c>
      <c r="M4">
        <f t="shared" si="7"/>
        <v>134.64019999999999</v>
      </c>
      <c r="N4">
        <f t="shared" si="8"/>
        <v>-116.91419999999999</v>
      </c>
      <c r="O4">
        <f t="shared" si="4"/>
        <v>-0.36182296558276705</v>
      </c>
    </row>
    <row r="5" spans="1:15" x14ac:dyDescent="0.2">
      <c r="A5">
        <v>1998</v>
      </c>
      <c r="B5" s="15">
        <v>1.7185714285714286</v>
      </c>
      <c r="C5">
        <f t="shared" si="0"/>
        <v>107.09289999999999</v>
      </c>
      <c r="D5">
        <f t="shared" si="5"/>
        <v>-105.37432857142856</v>
      </c>
      <c r="E5">
        <f t="shared" si="1"/>
        <v>-1.1823701123968284</v>
      </c>
      <c r="G5" s="15">
        <v>9.23</v>
      </c>
      <c r="H5">
        <f t="shared" si="2"/>
        <v>64.054100000000005</v>
      </c>
      <c r="I5" s="7">
        <f t="shared" si="6"/>
        <v>-54.824100000000001</v>
      </c>
      <c r="J5">
        <f t="shared" si="3"/>
        <v>0.11635907959400163</v>
      </c>
      <c r="L5" s="15">
        <v>17.850000000000001</v>
      </c>
      <c r="M5">
        <f t="shared" si="7"/>
        <v>134.69880000000001</v>
      </c>
      <c r="N5">
        <f t="shared" si="8"/>
        <v>-116.84880000000001</v>
      </c>
      <c r="O5">
        <f t="shared" si="4"/>
        <v>-4.0770252360097479E-3</v>
      </c>
    </row>
    <row r="6" spans="1:15" x14ac:dyDescent="0.2">
      <c r="A6">
        <v>1999</v>
      </c>
      <c r="B6" s="15">
        <v>1.7671428571428573</v>
      </c>
      <c r="C6">
        <f t="shared" si="0"/>
        <v>107.14559999999999</v>
      </c>
      <c r="D6">
        <f t="shared" si="5"/>
        <v>-105.37845714285713</v>
      </c>
      <c r="E6">
        <f t="shared" si="1"/>
        <v>-1.199202022462903</v>
      </c>
      <c r="G6" s="15">
        <v>9.2799999999999994</v>
      </c>
      <c r="H6">
        <f t="shared" si="2"/>
        <v>64.081600000000009</v>
      </c>
      <c r="I6" s="7">
        <f t="shared" si="6"/>
        <v>-54.801600000000008</v>
      </c>
      <c r="J6">
        <f t="shared" si="3"/>
        <v>0.40196772950628873</v>
      </c>
      <c r="L6" s="15">
        <v>17.919999999999998</v>
      </c>
      <c r="M6">
        <f t="shared" si="7"/>
        <v>134.75740000000002</v>
      </c>
      <c r="N6">
        <f t="shared" si="8"/>
        <v>-116.83740000000002</v>
      </c>
      <c r="O6">
        <f t="shared" si="4"/>
        <v>5.8282358861119307E-2</v>
      </c>
    </row>
    <row r="7" spans="1:15" x14ac:dyDescent="0.2">
      <c r="A7">
        <v>2000</v>
      </c>
      <c r="B7" s="15">
        <v>1.9742857142857144</v>
      </c>
      <c r="C7">
        <f t="shared" si="0"/>
        <v>107.19829999999999</v>
      </c>
      <c r="D7">
        <f t="shared" si="5"/>
        <v>-105.22401428571428</v>
      </c>
      <c r="E7">
        <f t="shared" si="1"/>
        <v>-0.56954880542293218</v>
      </c>
      <c r="G7" s="15">
        <v>9.25</v>
      </c>
      <c r="H7">
        <f t="shared" si="2"/>
        <v>64.109099999999998</v>
      </c>
      <c r="I7" s="7">
        <f t="shared" si="6"/>
        <v>-54.859099999999998</v>
      </c>
      <c r="J7">
        <f t="shared" si="3"/>
        <v>-0.32792104249185844</v>
      </c>
      <c r="L7" s="15">
        <v>17.996000000000002</v>
      </c>
      <c r="M7">
        <f t="shared" si="7"/>
        <v>134.816</v>
      </c>
      <c r="N7">
        <f t="shared" si="8"/>
        <v>-116.82</v>
      </c>
      <c r="O7">
        <f t="shared" si="4"/>
        <v>0.15346247143059338</v>
      </c>
    </row>
    <row r="8" spans="1:15" x14ac:dyDescent="0.2">
      <c r="A8">
        <v>2001</v>
      </c>
      <c r="B8" s="15">
        <v>2.08</v>
      </c>
      <c r="C8">
        <f t="shared" si="0"/>
        <v>107.25099999999999</v>
      </c>
      <c r="D8">
        <f t="shared" si="5"/>
        <v>-105.17099999999999</v>
      </c>
      <c r="E8">
        <f t="shared" si="1"/>
        <v>-0.35341310211747662</v>
      </c>
      <c r="G8" s="15">
        <v>9.32</v>
      </c>
      <c r="H8">
        <f t="shared" si="2"/>
        <v>64.136600000000001</v>
      </c>
      <c r="I8" s="7">
        <f t="shared" si="6"/>
        <v>-54.816600000000001</v>
      </c>
      <c r="J8">
        <f t="shared" si="3"/>
        <v>0.2115619628981274</v>
      </c>
      <c r="L8" s="15">
        <v>18.238</v>
      </c>
      <c r="M8">
        <f t="shared" si="7"/>
        <v>134.87459999999999</v>
      </c>
      <c r="N8">
        <f t="shared" si="8"/>
        <v>-116.63659999999999</v>
      </c>
      <c r="O8">
        <f t="shared" si="4"/>
        <v>1.1566827383971821</v>
      </c>
    </row>
    <row r="9" spans="1:15" x14ac:dyDescent="0.2">
      <c r="A9">
        <v>2002</v>
      </c>
      <c r="B9" s="15">
        <v>1.784285714285714</v>
      </c>
      <c r="C9">
        <f t="shared" si="0"/>
        <v>107.30369999999999</v>
      </c>
      <c r="D9">
        <f t="shared" si="5"/>
        <v>-105.51941428571428</v>
      </c>
      <c r="E9">
        <f t="shared" si="1"/>
        <v>-1.7738748827472144</v>
      </c>
      <c r="G9" s="15">
        <v>9.4</v>
      </c>
      <c r="H9">
        <f t="shared" si="2"/>
        <v>64.164100000000005</v>
      </c>
      <c r="I9" s="7">
        <f t="shared" si="6"/>
        <v>-54.764100000000006</v>
      </c>
      <c r="J9">
        <f t="shared" si="3"/>
        <v>0.87798214602691749</v>
      </c>
      <c r="L9" s="15">
        <v>18.434000000000001</v>
      </c>
      <c r="M9">
        <f t="shared" si="7"/>
        <v>134.9332</v>
      </c>
      <c r="N9">
        <f t="shared" si="8"/>
        <v>-116.4992</v>
      </c>
      <c r="O9">
        <f t="shared" si="4"/>
        <v>1.908277420410214</v>
      </c>
    </row>
    <row r="10" spans="1:15" x14ac:dyDescent="0.2">
      <c r="A10">
        <v>2003</v>
      </c>
      <c r="B10" s="15">
        <v>2.0085714285714289</v>
      </c>
      <c r="C10">
        <f t="shared" si="0"/>
        <v>107.35639999999999</v>
      </c>
      <c r="D10">
        <f t="shared" si="5"/>
        <v>-105.34782857142856</v>
      </c>
      <c r="E10">
        <f t="shared" si="1"/>
        <v>-1.0743313816957729</v>
      </c>
      <c r="G10" s="15">
        <v>9.4</v>
      </c>
      <c r="H10">
        <f t="shared" si="2"/>
        <v>64.191600000000008</v>
      </c>
      <c r="I10" s="7">
        <f t="shared" si="6"/>
        <v>-54.79160000000001</v>
      </c>
      <c r="J10">
        <f t="shared" si="3"/>
        <v>0.52890490724509298</v>
      </c>
      <c r="L10" s="15">
        <v>18.393999999999998</v>
      </c>
      <c r="M10">
        <f t="shared" si="7"/>
        <v>134.99180000000001</v>
      </c>
      <c r="N10">
        <f t="shared" si="8"/>
        <v>-116.59780000000001</v>
      </c>
      <c r="O10">
        <f t="shared" si="4"/>
        <v>1.368923449183894</v>
      </c>
    </row>
    <row r="11" spans="1:15" x14ac:dyDescent="0.2">
      <c r="A11">
        <v>2004</v>
      </c>
      <c r="B11" s="15">
        <v>2.2214285714285715</v>
      </c>
      <c r="C11">
        <f t="shared" si="0"/>
        <v>107.4091</v>
      </c>
      <c r="D11">
        <f t="shared" si="5"/>
        <v>-105.18767142857142</v>
      </c>
      <c r="E11">
        <f t="shared" si="1"/>
        <v>-0.421381403318626</v>
      </c>
      <c r="G11" s="15">
        <v>9.41</v>
      </c>
      <c r="H11">
        <f t="shared" si="2"/>
        <v>64.219099999999997</v>
      </c>
      <c r="I11" s="7">
        <f t="shared" si="6"/>
        <v>-54.809100000000001</v>
      </c>
      <c r="J11">
        <f t="shared" si="3"/>
        <v>0.30676484620225314</v>
      </c>
      <c r="L11" s="15">
        <v>18.244</v>
      </c>
      <c r="M11">
        <f t="shared" si="7"/>
        <v>135.0504</v>
      </c>
      <c r="N11">
        <f t="shared" si="8"/>
        <v>-116.8064</v>
      </c>
      <c r="O11">
        <f t="shared" si="4"/>
        <v>0.2278561226342023</v>
      </c>
    </row>
    <row r="12" spans="1:15" x14ac:dyDescent="0.2">
      <c r="A12">
        <v>2005</v>
      </c>
      <c r="B12" s="15">
        <v>2.6139999999999999</v>
      </c>
      <c r="C12">
        <f t="shared" si="0"/>
        <v>107.4618</v>
      </c>
      <c r="D12">
        <f t="shared" si="5"/>
        <v>-104.84779999999999</v>
      </c>
      <c r="E12">
        <f t="shared" si="1"/>
        <v>0.9642517191120662</v>
      </c>
      <c r="G12" s="15">
        <v>9.52</v>
      </c>
      <c r="H12">
        <f t="shared" si="2"/>
        <v>64.246600000000001</v>
      </c>
      <c r="I12" s="7">
        <f t="shared" si="6"/>
        <v>-54.726600000000005</v>
      </c>
      <c r="J12">
        <f t="shared" si="3"/>
        <v>1.3539965625475463</v>
      </c>
      <c r="L12" s="15">
        <v>17.976666666666663</v>
      </c>
      <c r="M12">
        <f t="shared" si="7"/>
        <v>135.10899999999998</v>
      </c>
      <c r="N12">
        <f t="shared" si="8"/>
        <v>-117.13233333333332</v>
      </c>
      <c r="O12">
        <f t="shared" si="4"/>
        <v>-1.5550387829271788</v>
      </c>
    </row>
    <row r="13" spans="1:15" x14ac:dyDescent="0.2">
      <c r="A13">
        <v>2006</v>
      </c>
      <c r="B13" s="15">
        <v>2.5640000000000001</v>
      </c>
      <c r="C13">
        <f t="shared" si="0"/>
        <v>107.5145</v>
      </c>
      <c r="D13">
        <f t="shared" si="5"/>
        <v>-104.95050000000001</v>
      </c>
      <c r="E13">
        <f t="shared" si="1"/>
        <v>0.54555067597997753</v>
      </c>
      <c r="G13" s="15">
        <v>9.52</v>
      </c>
      <c r="H13">
        <f t="shared" si="2"/>
        <v>64.274100000000004</v>
      </c>
      <c r="I13" s="7">
        <f t="shared" si="6"/>
        <v>-54.754100000000008</v>
      </c>
      <c r="J13">
        <f t="shared" si="3"/>
        <v>1.0049193237657217</v>
      </c>
      <c r="L13" s="15">
        <v>17.920000000000002</v>
      </c>
      <c r="M13">
        <f t="shared" si="7"/>
        <v>135.16759999999999</v>
      </c>
      <c r="N13">
        <f t="shared" si="8"/>
        <v>-117.24759999999999</v>
      </c>
      <c r="O13">
        <f t="shared" si="4"/>
        <v>-2.185561444354017</v>
      </c>
    </row>
    <row r="14" spans="1:15" x14ac:dyDescent="0.2">
      <c r="A14">
        <v>2007</v>
      </c>
      <c r="B14" s="15">
        <v>2.8220000000000001</v>
      </c>
      <c r="C14">
        <f t="shared" si="0"/>
        <v>107.56719999999999</v>
      </c>
      <c r="D14">
        <f t="shared" si="5"/>
        <v>-104.74519999999998</v>
      </c>
      <c r="E14">
        <f t="shared" si="1"/>
        <v>1.382545068920741</v>
      </c>
      <c r="G14" s="15">
        <v>9.65</v>
      </c>
      <c r="H14">
        <f t="shared" si="2"/>
        <v>64.301600000000008</v>
      </c>
      <c r="I14" s="7">
        <f t="shared" si="6"/>
        <v>-54.651600000000009</v>
      </c>
      <c r="J14">
        <f t="shared" si="3"/>
        <v>2.3060253955887138</v>
      </c>
      <c r="L14" s="15">
        <v>18.12</v>
      </c>
      <c r="M14">
        <f t="shared" si="7"/>
        <v>135.22620000000001</v>
      </c>
      <c r="N14">
        <f t="shared" si="8"/>
        <v>-117.1062</v>
      </c>
      <c r="O14">
        <f t="shared" si="4"/>
        <v>-1.4120862766928326</v>
      </c>
    </row>
    <row r="15" spans="1:15" x14ac:dyDescent="0.2">
      <c r="A15">
        <v>2008</v>
      </c>
      <c r="B15" s="15">
        <v>2.9840000000000004</v>
      </c>
      <c r="C15">
        <f t="shared" si="0"/>
        <v>107.61989999999999</v>
      </c>
      <c r="D15">
        <f t="shared" si="5"/>
        <v>-104.63589999999999</v>
      </c>
      <c r="E15">
        <f t="shared" si="1"/>
        <v>1.8281538713971532</v>
      </c>
      <c r="G15" s="15">
        <v>9.56</v>
      </c>
      <c r="H15">
        <f t="shared" si="2"/>
        <v>64.329099999999997</v>
      </c>
      <c r="I15" s="7">
        <f t="shared" si="6"/>
        <v>-54.769099999999995</v>
      </c>
      <c r="J15">
        <f t="shared" si="3"/>
        <v>0.81451355715765061</v>
      </c>
      <c r="L15" s="15">
        <v>18.353333333333335</v>
      </c>
      <c r="M15">
        <f t="shared" si="7"/>
        <v>135.28480000000002</v>
      </c>
      <c r="N15">
        <f t="shared" si="8"/>
        <v>-116.93146666666668</v>
      </c>
      <c r="O15">
        <f t="shared" si="4"/>
        <v>-0.45627372863061272</v>
      </c>
    </row>
    <row r="16" spans="1:15" x14ac:dyDescent="0.2">
      <c r="A16">
        <v>2009</v>
      </c>
      <c r="B16" s="15">
        <v>2.8800000000000003</v>
      </c>
      <c r="C16">
        <f t="shared" si="0"/>
        <v>107.67259999999999</v>
      </c>
      <c r="D16">
        <f t="shared" si="5"/>
        <v>-104.79259999999999</v>
      </c>
      <c r="E16">
        <f t="shared" si="1"/>
        <v>1.18929843362899</v>
      </c>
      <c r="G16" s="15">
        <v>9.56</v>
      </c>
      <c r="H16">
        <f t="shared" si="2"/>
        <v>64.3566</v>
      </c>
      <c r="I16" s="7">
        <f t="shared" si="6"/>
        <v>-54.796599999999998</v>
      </c>
      <c r="J16">
        <f t="shared" si="3"/>
        <v>0.46543631837582616</v>
      </c>
      <c r="L16" s="15">
        <v>18.599999999999998</v>
      </c>
      <c r="M16">
        <f t="shared" si="7"/>
        <v>135.3434</v>
      </c>
      <c r="N16">
        <f t="shared" si="8"/>
        <v>-116.74340000000001</v>
      </c>
      <c r="O16">
        <f t="shared" si="4"/>
        <v>0.57247377159211488</v>
      </c>
    </row>
    <row r="17" spans="1:15" x14ac:dyDescent="0.2">
      <c r="A17">
        <v>2010</v>
      </c>
      <c r="B17" s="15">
        <v>2.6140000000000003</v>
      </c>
      <c r="C17">
        <f t="shared" si="0"/>
        <v>107.72529999999999</v>
      </c>
      <c r="D17">
        <f t="shared" si="5"/>
        <v>-105.11129999999999</v>
      </c>
      <c r="E17">
        <f t="shared" si="1"/>
        <v>-0.11002018804751276</v>
      </c>
      <c r="G17" s="15">
        <v>9.5500000000000007</v>
      </c>
      <c r="H17">
        <f t="shared" si="2"/>
        <v>64.384100000000004</v>
      </c>
      <c r="I17" s="7">
        <f t="shared" si="6"/>
        <v>-54.834100000000007</v>
      </c>
      <c r="J17">
        <f t="shared" si="3"/>
        <v>-1.057809814489284E-2</v>
      </c>
      <c r="L17" s="15">
        <v>18.809999999999999</v>
      </c>
      <c r="M17">
        <f t="shared" si="7"/>
        <v>135.40199999999999</v>
      </c>
      <c r="N17">
        <f t="shared" si="8"/>
        <v>-116.59199999999998</v>
      </c>
      <c r="O17">
        <f t="shared" si="4"/>
        <v>1.4006501533737963</v>
      </c>
    </row>
    <row r="18" spans="1:15" x14ac:dyDescent="0.2">
      <c r="A18">
        <v>2011</v>
      </c>
      <c r="B18" s="15">
        <v>2.7079999999999997</v>
      </c>
      <c r="C18">
        <f t="shared" si="0"/>
        <v>107.77799999999999</v>
      </c>
      <c r="D18">
        <f t="shared" si="5"/>
        <v>-105.07</v>
      </c>
      <c r="E18">
        <f t="shared" si="1"/>
        <v>5.8357154516751879E-2</v>
      </c>
      <c r="G18" s="15">
        <v>9.58</v>
      </c>
      <c r="H18">
        <f t="shared" si="2"/>
        <v>64.411600000000007</v>
      </c>
      <c r="I18" s="7">
        <f t="shared" si="6"/>
        <v>-54.831600000000009</v>
      </c>
      <c r="J18">
        <f t="shared" si="3"/>
        <v>2.115619628978568E-2</v>
      </c>
      <c r="L18" s="15">
        <v>18.496666666666666</v>
      </c>
      <c r="M18">
        <f t="shared" si="7"/>
        <v>135.4606</v>
      </c>
      <c r="N18">
        <f t="shared" si="8"/>
        <v>-116.96393333333333</v>
      </c>
      <c r="O18">
        <f t="shared" si="4"/>
        <v>-0.6338703371411416</v>
      </c>
    </row>
    <row r="19" spans="1:15" x14ac:dyDescent="0.2">
      <c r="A19">
        <v>2012</v>
      </c>
      <c r="B19" s="15">
        <v>2.6379999999999999</v>
      </c>
      <c r="C19">
        <f t="shared" si="0"/>
        <v>107.83069999999999</v>
      </c>
      <c r="D19">
        <f t="shared" si="5"/>
        <v>-105.19269999999999</v>
      </c>
      <c r="E19">
        <f t="shared" si="1"/>
        <v>-0.44188255329530862</v>
      </c>
      <c r="G19" s="15">
        <v>9.58</v>
      </c>
      <c r="H19">
        <f t="shared" si="2"/>
        <v>64.439099999999996</v>
      </c>
      <c r="I19" s="7">
        <f t="shared" si="6"/>
        <v>-54.859099999999998</v>
      </c>
      <c r="J19">
        <f t="shared" si="3"/>
        <v>-0.32792104249185844</v>
      </c>
      <c r="L19" s="15">
        <v>18.596666666666668</v>
      </c>
      <c r="M19">
        <f t="shared" si="7"/>
        <v>135.51920000000001</v>
      </c>
      <c r="N19">
        <f t="shared" si="8"/>
        <v>-116.92253333333335</v>
      </c>
      <c r="O19">
        <f t="shared" si="4"/>
        <v>-0.40740731068314257</v>
      </c>
    </row>
    <row r="20" spans="1:15" x14ac:dyDescent="0.2">
      <c r="A20">
        <v>2013</v>
      </c>
      <c r="B20" s="15">
        <v>2.5780000000000003</v>
      </c>
      <c r="C20">
        <f t="shared" si="0"/>
        <v>107.88339999999999</v>
      </c>
      <c r="D20">
        <f t="shared" si="5"/>
        <v>-105.30539999999999</v>
      </c>
      <c r="E20">
        <f t="shared" si="1"/>
        <v>-0.90135292876738315</v>
      </c>
      <c r="G20" s="15">
        <v>9.5500000000000007</v>
      </c>
      <c r="H20">
        <f t="shared" si="2"/>
        <v>64.4666</v>
      </c>
      <c r="I20" s="7">
        <f t="shared" si="6"/>
        <v>-54.916600000000003</v>
      </c>
      <c r="J20">
        <f t="shared" si="3"/>
        <v>-1.057809814490186</v>
      </c>
      <c r="L20" s="15">
        <v>18.616666666666667</v>
      </c>
      <c r="M20">
        <f t="shared" si="7"/>
        <v>135.5778</v>
      </c>
      <c r="N20">
        <f t="shared" si="8"/>
        <v>-116.96113333333332</v>
      </c>
      <c r="O20">
        <f t="shared" si="4"/>
        <v>-0.61855399718741177</v>
      </c>
    </row>
    <row r="21" spans="1:15" x14ac:dyDescent="0.2">
      <c r="A21">
        <v>2014</v>
      </c>
      <c r="B21" s="15">
        <v>2.7093333333333334</v>
      </c>
      <c r="C21">
        <f t="shared" si="0"/>
        <v>107.9361</v>
      </c>
      <c r="D21">
        <f t="shared" si="5"/>
        <v>-105.22676666666666</v>
      </c>
      <c r="E21">
        <f t="shared" si="1"/>
        <v>-0.58077007880035381</v>
      </c>
      <c r="G21" s="15">
        <v>9.56</v>
      </c>
      <c r="H21">
        <f t="shared" si="2"/>
        <v>64.494100000000003</v>
      </c>
      <c r="I21" s="7">
        <f t="shared" si="6"/>
        <v>-54.934100000000001</v>
      </c>
      <c r="J21">
        <f t="shared" si="3"/>
        <v>-1.279949875533116</v>
      </c>
      <c r="L21" s="15">
        <v>18.932222222222222</v>
      </c>
      <c r="M21">
        <f t="shared" si="7"/>
        <v>135.63639999999998</v>
      </c>
      <c r="N21">
        <f t="shared" si="8"/>
        <v>-116.70417777777776</v>
      </c>
      <c r="O21">
        <f t="shared" si="4"/>
        <v>0.78702408919749789</v>
      </c>
    </row>
    <row r="22" spans="1:15" x14ac:dyDescent="0.2">
      <c r="A22">
        <v>2015</v>
      </c>
      <c r="B22" s="15">
        <v>2.9044444444444446</v>
      </c>
      <c r="C22">
        <f t="shared" si="0"/>
        <v>107.9888</v>
      </c>
      <c r="D22">
        <f t="shared" si="5"/>
        <v>-105.08435555555555</v>
      </c>
      <c r="E22">
        <f t="shared" si="1"/>
        <v>-1.6948702025124958E-4</v>
      </c>
      <c r="G22" s="15">
        <v>9.57</v>
      </c>
      <c r="H22">
        <f t="shared" si="2"/>
        <v>64.521600000000007</v>
      </c>
      <c r="I22" s="7">
        <f t="shared" si="6"/>
        <v>-54.951600000000006</v>
      </c>
      <c r="J22">
        <f t="shared" si="3"/>
        <v>-1.5020899365761362</v>
      </c>
      <c r="L22" s="15">
        <v>18.96962962962963</v>
      </c>
      <c r="M22">
        <f t="shared" si="7"/>
        <v>135.69499999999999</v>
      </c>
      <c r="N22">
        <f t="shared" si="8"/>
        <v>-116.72537037037037</v>
      </c>
      <c r="O22">
        <f t="shared" si="4"/>
        <v>0.67109803468019102</v>
      </c>
    </row>
    <row r="24" spans="1:15" x14ac:dyDescent="0.2">
      <c r="C24" t="s">
        <v>31</v>
      </c>
      <c r="D24">
        <f>_xlfn.STDEV.P(D2:D22)</f>
        <v>0.245282407781377</v>
      </c>
      <c r="H24" t="s">
        <v>31</v>
      </c>
      <c r="I24">
        <f>_xlfn.STDEV.P(I2:I22)</f>
        <v>7.8779126636758706E-2</v>
      </c>
      <c r="M24" t="s">
        <v>31</v>
      </c>
      <c r="N24">
        <f>_xlfn.STDEV.P(N2:N22)</f>
        <v>0.18281129881331828</v>
      </c>
    </row>
    <row r="25" spans="1:15" x14ac:dyDescent="0.2">
      <c r="C25" t="s">
        <v>30</v>
      </c>
      <c r="D25">
        <f>AVERAGE(D2:D22)</f>
        <v>-105.08431398337113</v>
      </c>
      <c r="H25" t="s">
        <v>30</v>
      </c>
      <c r="I25">
        <f>AVERAGE(I2:I22)</f>
        <v>-54.833266666666674</v>
      </c>
      <c r="M25" t="s">
        <v>30</v>
      </c>
      <c r="N25">
        <f>AVERAGE(N2:N22)</f>
        <v>-116.84805467372132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R267"/>
  <sheetViews>
    <sheetView workbookViewId="0">
      <pane ySplit="1" topLeftCell="A240" activePane="bottomLeft" state="frozen"/>
      <selection pane="bottomLeft" activeCell="G273" sqref="G273"/>
    </sheetView>
  </sheetViews>
  <sheetFormatPr baseColWidth="10" defaultRowHeight="16" x14ac:dyDescent="0.2"/>
  <cols>
    <col min="2" max="2" width="17.1640625" bestFit="1" customWidth="1"/>
    <col min="3" max="3" width="17.5" bestFit="1" customWidth="1"/>
    <col min="4" max="4" width="16.33203125" bestFit="1" customWidth="1"/>
    <col min="5" max="5" width="20.6640625" bestFit="1" customWidth="1"/>
    <col min="6" max="6" width="15.83203125" bestFit="1" customWidth="1"/>
    <col min="7" max="8" width="15.83203125" customWidth="1"/>
    <col min="10" max="10" width="10.83203125" style="7"/>
    <col min="11" max="11" width="11.33203125" style="7" bestFit="1" customWidth="1"/>
    <col min="12" max="12" width="10.83203125" style="7"/>
    <col min="13" max="13" width="14.33203125" style="7" bestFit="1" customWidth="1"/>
    <col min="14" max="14" width="15.1640625" style="7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16</v>
      </c>
      <c r="P1" s="7" t="s">
        <v>17</v>
      </c>
    </row>
    <row r="2" spans="1:16" x14ac:dyDescent="0.2">
      <c r="A2">
        <v>1750</v>
      </c>
      <c r="B2">
        <v>6.29</v>
      </c>
      <c r="C2">
        <v>0</v>
      </c>
      <c r="D2">
        <v>0</v>
      </c>
      <c r="E2">
        <v>0</v>
      </c>
      <c r="F2">
        <v>8.7200000000000006</v>
      </c>
      <c r="G2">
        <v>3.57</v>
      </c>
      <c r="H2">
        <v>0</v>
      </c>
    </row>
    <row r="3" spans="1:16" x14ac:dyDescent="0.2">
      <c r="A3">
        <v>1751</v>
      </c>
      <c r="B3">
        <v>6.84</v>
      </c>
      <c r="C3">
        <v>0</v>
      </c>
      <c r="D3">
        <v>0</v>
      </c>
      <c r="E3">
        <v>0</v>
      </c>
      <c r="F3">
        <v>7.98</v>
      </c>
      <c r="G3">
        <v>3.06</v>
      </c>
      <c r="H3">
        <v>0</v>
      </c>
    </row>
    <row r="4" spans="1:16" x14ac:dyDescent="0.2">
      <c r="A4">
        <v>1752</v>
      </c>
      <c r="B4">
        <v>-1.1000000000000001</v>
      </c>
      <c r="C4">
        <v>0</v>
      </c>
      <c r="D4">
        <v>0</v>
      </c>
      <c r="E4">
        <v>0</v>
      </c>
      <c r="F4">
        <v>5.78</v>
      </c>
      <c r="G4">
        <v>-2.2400000000000002</v>
      </c>
      <c r="H4" s="1">
        <v>0</v>
      </c>
    </row>
    <row r="5" spans="1:16" x14ac:dyDescent="0.2">
      <c r="A5">
        <v>1753</v>
      </c>
      <c r="B5">
        <v>5.76</v>
      </c>
      <c r="C5">
        <v>0</v>
      </c>
      <c r="D5">
        <v>17.350000000000001</v>
      </c>
      <c r="E5">
        <v>0</v>
      </c>
      <c r="F5">
        <v>8.39</v>
      </c>
      <c r="G5">
        <v>2.15</v>
      </c>
      <c r="H5" s="1">
        <v>0.95</v>
      </c>
    </row>
    <row r="6" spans="1:16" x14ac:dyDescent="0.2">
      <c r="A6">
        <v>1754</v>
      </c>
      <c r="B6">
        <v>5.94</v>
      </c>
      <c r="C6">
        <v>0</v>
      </c>
      <c r="D6">
        <v>17.47</v>
      </c>
      <c r="E6">
        <v>0</v>
      </c>
      <c r="F6">
        <v>8.4700000000000006</v>
      </c>
      <c r="G6">
        <v>2.1800000000000002</v>
      </c>
      <c r="H6" s="1">
        <v>1.26</v>
      </c>
    </row>
    <row r="7" spans="1:16" x14ac:dyDescent="0.2">
      <c r="A7">
        <v>1755</v>
      </c>
      <c r="B7">
        <v>2.81</v>
      </c>
      <c r="C7">
        <v>0</v>
      </c>
      <c r="D7">
        <v>17.22</v>
      </c>
      <c r="E7">
        <v>0</v>
      </c>
      <c r="F7">
        <v>8.36</v>
      </c>
      <c r="G7">
        <v>1.8</v>
      </c>
      <c r="H7" s="1">
        <v>1.08</v>
      </c>
    </row>
    <row r="8" spans="1:16" x14ac:dyDescent="0.2">
      <c r="A8">
        <v>1756</v>
      </c>
      <c r="B8">
        <v>6.37</v>
      </c>
      <c r="C8">
        <v>0</v>
      </c>
      <c r="D8">
        <v>17.920000000000002</v>
      </c>
      <c r="E8">
        <v>0</v>
      </c>
      <c r="F8">
        <v>8.85</v>
      </c>
      <c r="G8">
        <v>2.31</v>
      </c>
      <c r="H8" s="1">
        <v>1.5</v>
      </c>
    </row>
    <row r="9" spans="1:16" x14ac:dyDescent="0.2">
      <c r="A9">
        <v>1757</v>
      </c>
      <c r="B9">
        <v>5.13</v>
      </c>
      <c r="C9">
        <v>0</v>
      </c>
      <c r="D9">
        <v>17.68</v>
      </c>
      <c r="E9">
        <v>0</v>
      </c>
      <c r="F9">
        <v>9.02</v>
      </c>
      <c r="G9">
        <v>2.52</v>
      </c>
      <c r="H9" s="1">
        <v>1.6</v>
      </c>
    </row>
    <row r="10" spans="1:16" x14ac:dyDescent="0.2">
      <c r="A10">
        <v>1758</v>
      </c>
      <c r="B10">
        <v>4.37</v>
      </c>
      <c r="C10">
        <v>0</v>
      </c>
      <c r="D10">
        <v>16.07</v>
      </c>
      <c r="E10">
        <v>0</v>
      </c>
      <c r="F10">
        <v>6.74</v>
      </c>
      <c r="G10">
        <v>1.45</v>
      </c>
      <c r="H10" s="1">
        <v>-0.79</v>
      </c>
    </row>
    <row r="11" spans="1:16" x14ac:dyDescent="0.2">
      <c r="A11">
        <v>1759</v>
      </c>
      <c r="B11">
        <v>5.27</v>
      </c>
      <c r="C11">
        <v>0</v>
      </c>
      <c r="D11">
        <v>17.11</v>
      </c>
      <c r="E11">
        <v>0</v>
      </c>
      <c r="F11">
        <v>7.99</v>
      </c>
      <c r="G11">
        <v>2.64</v>
      </c>
      <c r="H11" s="1">
        <v>0.38</v>
      </c>
      <c r="J11" s="7">
        <f>AVERAGE(B2:B11)</f>
        <v>4.7679999999999989</v>
      </c>
      <c r="K11" s="7">
        <f t="shared" ref="K11:O26" si="0">AVERAGE(C2:C11)</f>
        <v>0</v>
      </c>
      <c r="L11" s="7">
        <f t="shared" si="0"/>
        <v>12.082000000000001</v>
      </c>
      <c r="M11" s="7">
        <f t="shared" si="0"/>
        <v>0</v>
      </c>
      <c r="N11" s="7">
        <f t="shared" si="0"/>
        <v>8.0299999999999994</v>
      </c>
      <c r="O11" s="7">
        <f t="shared" si="0"/>
        <v>1.9440000000000002</v>
      </c>
      <c r="P11">
        <v>0</v>
      </c>
    </row>
    <row r="12" spans="1:16" x14ac:dyDescent="0.2">
      <c r="A12">
        <v>1760</v>
      </c>
      <c r="B12">
        <v>3.74</v>
      </c>
      <c r="C12">
        <v>0</v>
      </c>
      <c r="D12">
        <v>16.61</v>
      </c>
      <c r="E12">
        <v>0</v>
      </c>
      <c r="F12">
        <v>7.19</v>
      </c>
      <c r="G12">
        <v>1.75</v>
      </c>
      <c r="H12" s="1">
        <v>-0.66</v>
      </c>
      <c r="J12" s="7">
        <f t="shared" ref="J12:N75" si="1">AVERAGE(B3:B12)</f>
        <v>4.5129999999999999</v>
      </c>
      <c r="K12" s="7">
        <f t="shared" si="0"/>
        <v>0</v>
      </c>
      <c r="L12" s="7">
        <f t="shared" si="0"/>
        <v>13.743</v>
      </c>
      <c r="M12" s="7">
        <f t="shared" si="0"/>
        <v>0</v>
      </c>
      <c r="N12" s="7">
        <f t="shared" si="0"/>
        <v>7.8770000000000007</v>
      </c>
      <c r="O12" s="7">
        <f t="shared" si="0"/>
        <v>1.7619999999999998</v>
      </c>
      <c r="P12">
        <v>0</v>
      </c>
    </row>
    <row r="13" spans="1:16" x14ac:dyDescent="0.2">
      <c r="A13">
        <v>1761</v>
      </c>
      <c r="B13">
        <v>6.25</v>
      </c>
      <c r="C13">
        <v>0</v>
      </c>
      <c r="D13">
        <v>17.649999999999999</v>
      </c>
      <c r="E13">
        <v>0</v>
      </c>
      <c r="F13">
        <v>8.77</v>
      </c>
      <c r="G13">
        <v>2.97</v>
      </c>
      <c r="H13" s="1">
        <v>1.1000000000000001</v>
      </c>
      <c r="J13" s="7">
        <f t="shared" si="1"/>
        <v>4.4539999999999997</v>
      </c>
      <c r="K13" s="7">
        <f t="shared" si="0"/>
        <v>0</v>
      </c>
      <c r="L13" s="7">
        <f t="shared" si="0"/>
        <v>15.508000000000001</v>
      </c>
      <c r="M13" s="7">
        <f t="shared" si="0"/>
        <v>0</v>
      </c>
      <c r="N13" s="7">
        <f t="shared" si="0"/>
        <v>7.9560000000000004</v>
      </c>
      <c r="O13" s="7">
        <f t="shared" si="0"/>
        <v>1.7529999999999997</v>
      </c>
      <c r="P13">
        <v>0</v>
      </c>
    </row>
    <row r="14" spans="1:16" x14ac:dyDescent="0.2">
      <c r="A14">
        <v>1762</v>
      </c>
      <c r="B14">
        <v>5.79</v>
      </c>
      <c r="C14">
        <v>0</v>
      </c>
      <c r="D14">
        <v>17.55</v>
      </c>
      <c r="E14">
        <v>0</v>
      </c>
      <c r="F14">
        <v>8.61</v>
      </c>
      <c r="G14">
        <v>1.9</v>
      </c>
      <c r="H14" s="1">
        <v>1.19</v>
      </c>
      <c r="J14" s="7">
        <f t="shared" si="1"/>
        <v>5.1429999999999998</v>
      </c>
      <c r="K14" s="7">
        <f t="shared" si="0"/>
        <v>0</v>
      </c>
      <c r="L14" s="7">
        <f t="shared" si="0"/>
        <v>17.263000000000002</v>
      </c>
      <c r="M14" s="7">
        <f t="shared" si="0"/>
        <v>0</v>
      </c>
      <c r="N14" s="7">
        <f t="shared" si="0"/>
        <v>8.2390000000000008</v>
      </c>
      <c r="O14" s="7">
        <f t="shared" si="0"/>
        <v>2.1669999999999994</v>
      </c>
      <c r="P14" s="7">
        <f>AVERAGE(H5:H14)</f>
        <v>0.7609999999999999</v>
      </c>
    </row>
    <row r="15" spans="1:16" x14ac:dyDescent="0.2">
      <c r="A15">
        <v>1763</v>
      </c>
      <c r="B15">
        <v>3.32</v>
      </c>
      <c r="C15">
        <v>0</v>
      </c>
      <c r="D15">
        <v>16.71</v>
      </c>
      <c r="E15">
        <v>0</v>
      </c>
      <c r="F15">
        <v>7.5</v>
      </c>
      <c r="G15">
        <v>1.91</v>
      </c>
      <c r="H15" s="1">
        <v>2</v>
      </c>
      <c r="J15" s="7">
        <f t="shared" si="1"/>
        <v>4.899</v>
      </c>
      <c r="K15" s="7">
        <f t="shared" si="0"/>
        <v>0</v>
      </c>
      <c r="L15" s="7">
        <f t="shared" si="0"/>
        <v>17.199000000000002</v>
      </c>
      <c r="M15" s="7">
        <f t="shared" si="0"/>
        <v>0</v>
      </c>
      <c r="N15" s="7">
        <f t="shared" si="0"/>
        <v>8.15</v>
      </c>
      <c r="O15" s="7">
        <f t="shared" si="0"/>
        <v>2.1429999999999998</v>
      </c>
      <c r="P15" s="7">
        <f t="shared" ref="P15:P78" si="2">AVERAGE(H6:H15)</f>
        <v>0.86599999999999988</v>
      </c>
    </row>
    <row r="16" spans="1:16" x14ac:dyDescent="0.2">
      <c r="A16">
        <v>1764</v>
      </c>
      <c r="B16">
        <v>5.76</v>
      </c>
      <c r="C16">
        <v>0</v>
      </c>
      <c r="D16">
        <v>17.649999999999999</v>
      </c>
      <c r="E16">
        <v>0</v>
      </c>
      <c r="F16">
        <v>8.4</v>
      </c>
      <c r="G16">
        <v>2.13</v>
      </c>
      <c r="H16" s="1">
        <v>5.17</v>
      </c>
      <c r="J16" s="7">
        <f t="shared" si="1"/>
        <v>4.8809999999999993</v>
      </c>
      <c r="K16" s="7">
        <f t="shared" si="0"/>
        <v>0</v>
      </c>
      <c r="L16" s="7">
        <f t="shared" si="0"/>
        <v>17.217000000000002</v>
      </c>
      <c r="M16" s="7">
        <f t="shared" si="0"/>
        <v>0</v>
      </c>
      <c r="N16" s="7">
        <f t="shared" si="0"/>
        <v>8.1430000000000007</v>
      </c>
      <c r="O16" s="7">
        <f t="shared" si="0"/>
        <v>2.1379999999999999</v>
      </c>
      <c r="P16" s="7">
        <f t="shared" si="2"/>
        <v>1.2569999999999999</v>
      </c>
    </row>
    <row r="17" spans="1:16" x14ac:dyDescent="0.2">
      <c r="A17">
        <v>1765</v>
      </c>
      <c r="B17">
        <v>5.14</v>
      </c>
      <c r="C17">
        <v>0</v>
      </c>
      <c r="D17">
        <v>17.559999999999999</v>
      </c>
      <c r="E17">
        <v>0</v>
      </c>
      <c r="F17">
        <v>8.25</v>
      </c>
      <c r="G17">
        <v>1.45</v>
      </c>
      <c r="H17" s="1">
        <v>1.3</v>
      </c>
      <c r="J17" s="7">
        <f t="shared" si="1"/>
        <v>5.1139999999999999</v>
      </c>
      <c r="K17" s="7">
        <f t="shared" si="0"/>
        <v>0</v>
      </c>
      <c r="L17" s="7">
        <f t="shared" si="0"/>
        <v>17.250999999999998</v>
      </c>
      <c r="M17" s="7">
        <f t="shared" si="0"/>
        <v>0</v>
      </c>
      <c r="N17" s="7">
        <f t="shared" si="0"/>
        <v>8.1320000000000014</v>
      </c>
      <c r="O17" s="7">
        <f t="shared" si="0"/>
        <v>2.1029999999999998</v>
      </c>
      <c r="P17" s="7">
        <f t="shared" si="2"/>
        <v>1.2790000000000001</v>
      </c>
    </row>
    <row r="18" spans="1:16" x14ac:dyDescent="0.2">
      <c r="A18">
        <v>1766</v>
      </c>
      <c r="B18">
        <v>6.27</v>
      </c>
      <c r="C18">
        <v>0</v>
      </c>
      <c r="D18">
        <v>17.5</v>
      </c>
      <c r="E18">
        <v>0</v>
      </c>
      <c r="F18">
        <v>8.41</v>
      </c>
      <c r="G18">
        <v>2.93</v>
      </c>
      <c r="H18" s="1">
        <v>1.28</v>
      </c>
      <c r="J18" s="7">
        <f t="shared" si="1"/>
        <v>5.1039999999999992</v>
      </c>
      <c r="K18" s="7">
        <f t="shared" si="0"/>
        <v>0</v>
      </c>
      <c r="L18" s="7">
        <f t="shared" si="0"/>
        <v>17.209</v>
      </c>
      <c r="M18" s="7">
        <f t="shared" si="0"/>
        <v>0</v>
      </c>
      <c r="N18" s="7">
        <f t="shared" si="0"/>
        <v>8.0879999999999992</v>
      </c>
      <c r="O18" s="7">
        <f t="shared" si="0"/>
        <v>2.165</v>
      </c>
      <c r="P18" s="7">
        <f t="shared" si="2"/>
        <v>1.2570000000000001</v>
      </c>
    </row>
    <row r="19" spans="1:16" x14ac:dyDescent="0.2">
      <c r="A19">
        <v>1767</v>
      </c>
      <c r="B19">
        <v>4.74</v>
      </c>
      <c r="C19">
        <v>0</v>
      </c>
      <c r="D19">
        <v>17.16</v>
      </c>
      <c r="E19">
        <v>0</v>
      </c>
      <c r="F19">
        <v>8.2200000000000006</v>
      </c>
      <c r="G19">
        <v>1.66</v>
      </c>
      <c r="H19" s="1">
        <v>1.29</v>
      </c>
      <c r="J19" s="7">
        <f t="shared" si="1"/>
        <v>5.0649999999999995</v>
      </c>
      <c r="K19" s="7">
        <f t="shared" si="0"/>
        <v>0</v>
      </c>
      <c r="L19" s="7">
        <f t="shared" si="0"/>
        <v>17.157</v>
      </c>
      <c r="M19" s="7">
        <f t="shared" si="0"/>
        <v>0</v>
      </c>
      <c r="N19" s="7">
        <f t="shared" si="0"/>
        <v>8.0079999999999991</v>
      </c>
      <c r="O19" s="7">
        <f t="shared" si="0"/>
        <v>2.0789999999999997</v>
      </c>
      <c r="P19" s="7">
        <f t="shared" si="2"/>
        <v>1.2260000000000002</v>
      </c>
    </row>
    <row r="20" spans="1:16" x14ac:dyDescent="0.2">
      <c r="A20">
        <v>1768</v>
      </c>
      <c r="B20">
        <v>4.8099999999999996</v>
      </c>
      <c r="C20">
        <v>0</v>
      </c>
      <c r="D20">
        <v>16.05</v>
      </c>
      <c r="E20">
        <v>0</v>
      </c>
      <c r="F20">
        <v>6.78</v>
      </c>
      <c r="G20">
        <v>1.73</v>
      </c>
      <c r="H20" s="1">
        <v>-0.22</v>
      </c>
      <c r="J20" s="7">
        <f t="shared" si="1"/>
        <v>5.1090000000000009</v>
      </c>
      <c r="K20" s="7">
        <f t="shared" si="0"/>
        <v>0</v>
      </c>
      <c r="L20" s="7">
        <f t="shared" si="0"/>
        <v>17.155000000000001</v>
      </c>
      <c r="M20" s="7">
        <f t="shared" si="0"/>
        <v>0</v>
      </c>
      <c r="N20" s="7">
        <f t="shared" si="0"/>
        <v>8.0120000000000005</v>
      </c>
      <c r="O20" s="7">
        <f t="shared" si="0"/>
        <v>2.1070000000000002</v>
      </c>
      <c r="P20" s="7">
        <f t="shared" si="2"/>
        <v>1.2829999999999999</v>
      </c>
    </row>
    <row r="21" spans="1:16" x14ac:dyDescent="0.2">
      <c r="A21">
        <v>1769</v>
      </c>
      <c r="B21">
        <v>5.44</v>
      </c>
      <c r="C21">
        <v>0</v>
      </c>
      <c r="D21">
        <v>17.2</v>
      </c>
      <c r="E21">
        <v>0</v>
      </c>
      <c r="F21">
        <v>7.69</v>
      </c>
      <c r="G21">
        <v>2.0299999999999998</v>
      </c>
      <c r="H21" s="1">
        <v>0.9</v>
      </c>
      <c r="J21" s="7">
        <f t="shared" si="1"/>
        <v>5.1259999999999994</v>
      </c>
      <c r="K21" s="7">
        <f t="shared" si="0"/>
        <v>0</v>
      </c>
      <c r="L21" s="7">
        <f t="shared" si="0"/>
        <v>17.164000000000001</v>
      </c>
      <c r="M21" s="7">
        <f t="shared" si="0"/>
        <v>0</v>
      </c>
      <c r="N21" s="7">
        <f t="shared" si="0"/>
        <v>7.9819999999999993</v>
      </c>
      <c r="O21" s="7">
        <f t="shared" si="0"/>
        <v>2.0460000000000003</v>
      </c>
      <c r="P21" s="7">
        <f t="shared" si="2"/>
        <v>1.3350000000000002</v>
      </c>
    </row>
    <row r="22" spans="1:16" x14ac:dyDescent="0.2">
      <c r="A22">
        <v>1770</v>
      </c>
      <c r="B22">
        <v>5.35</v>
      </c>
      <c r="C22">
        <v>0</v>
      </c>
      <c r="D22">
        <v>17.149999999999999</v>
      </c>
      <c r="E22">
        <v>0</v>
      </c>
      <c r="F22">
        <v>7.69</v>
      </c>
      <c r="G22">
        <v>1.8</v>
      </c>
      <c r="H22" s="1">
        <v>0.88</v>
      </c>
      <c r="J22" s="7">
        <f t="shared" si="1"/>
        <v>5.2870000000000008</v>
      </c>
      <c r="K22" s="7">
        <f t="shared" si="0"/>
        <v>0</v>
      </c>
      <c r="L22" s="7">
        <f t="shared" si="0"/>
        <v>17.218</v>
      </c>
      <c r="M22" s="7">
        <f t="shared" si="0"/>
        <v>0</v>
      </c>
      <c r="N22" s="7">
        <f t="shared" si="0"/>
        <v>8.032</v>
      </c>
      <c r="O22" s="7">
        <f t="shared" si="0"/>
        <v>2.0510000000000002</v>
      </c>
      <c r="P22" s="7">
        <f t="shared" si="2"/>
        <v>1.4890000000000003</v>
      </c>
    </row>
    <row r="23" spans="1:16" x14ac:dyDescent="0.2">
      <c r="A23">
        <v>1771</v>
      </c>
      <c r="B23">
        <v>6.23</v>
      </c>
      <c r="C23">
        <v>0</v>
      </c>
      <c r="D23">
        <v>17.27</v>
      </c>
      <c r="E23">
        <v>0</v>
      </c>
      <c r="F23">
        <v>7.85</v>
      </c>
      <c r="G23">
        <v>1.5</v>
      </c>
      <c r="H23" s="1">
        <v>0.83</v>
      </c>
      <c r="J23" s="7">
        <f t="shared" si="1"/>
        <v>5.2849999999999993</v>
      </c>
      <c r="K23" s="7">
        <f t="shared" si="0"/>
        <v>0</v>
      </c>
      <c r="L23" s="7">
        <f t="shared" si="0"/>
        <v>17.18</v>
      </c>
      <c r="M23" s="7">
        <f t="shared" si="0"/>
        <v>0</v>
      </c>
      <c r="N23" s="7">
        <f t="shared" si="0"/>
        <v>7.9399999999999995</v>
      </c>
      <c r="O23" s="7">
        <f t="shared" si="0"/>
        <v>1.9039999999999999</v>
      </c>
      <c r="P23" s="7">
        <f t="shared" si="2"/>
        <v>1.4620000000000002</v>
      </c>
    </row>
    <row r="24" spans="1:16" x14ac:dyDescent="0.2">
      <c r="A24">
        <v>1772</v>
      </c>
      <c r="B24">
        <v>5.93</v>
      </c>
      <c r="C24">
        <v>0</v>
      </c>
      <c r="D24">
        <v>18.29</v>
      </c>
      <c r="E24">
        <v>0</v>
      </c>
      <c r="F24">
        <v>8.19</v>
      </c>
      <c r="G24">
        <v>1.73</v>
      </c>
      <c r="H24" s="1">
        <v>1.08</v>
      </c>
      <c r="J24" s="7">
        <f t="shared" si="1"/>
        <v>5.2990000000000004</v>
      </c>
      <c r="K24" s="7">
        <f t="shared" si="0"/>
        <v>0</v>
      </c>
      <c r="L24" s="7">
        <f t="shared" si="0"/>
        <v>17.253999999999998</v>
      </c>
      <c r="M24" s="7">
        <f t="shared" si="0"/>
        <v>0</v>
      </c>
      <c r="N24" s="7">
        <f t="shared" si="0"/>
        <v>7.8979999999999988</v>
      </c>
      <c r="O24" s="7">
        <f t="shared" si="0"/>
        <v>1.887</v>
      </c>
      <c r="P24" s="7">
        <f t="shared" si="2"/>
        <v>1.4510000000000001</v>
      </c>
    </row>
    <row r="25" spans="1:16" x14ac:dyDescent="0.2">
      <c r="A25">
        <v>1773</v>
      </c>
      <c r="B25">
        <v>6.22</v>
      </c>
      <c r="C25">
        <v>0</v>
      </c>
      <c r="D25">
        <v>17.489999999999998</v>
      </c>
      <c r="E25">
        <v>0</v>
      </c>
      <c r="F25">
        <v>8.2200000000000006</v>
      </c>
      <c r="G25">
        <v>2.99</v>
      </c>
      <c r="H25" s="1">
        <v>1.37</v>
      </c>
      <c r="J25" s="7">
        <f t="shared" si="1"/>
        <v>5.5889999999999995</v>
      </c>
      <c r="K25" s="7">
        <f t="shared" si="0"/>
        <v>0</v>
      </c>
      <c r="L25" s="7">
        <f t="shared" si="0"/>
        <v>17.332000000000001</v>
      </c>
      <c r="M25" s="7">
        <f t="shared" si="0"/>
        <v>0</v>
      </c>
      <c r="N25" s="7">
        <f t="shared" si="0"/>
        <v>7.9700000000000006</v>
      </c>
      <c r="O25" s="7">
        <f t="shared" si="0"/>
        <v>1.9950000000000003</v>
      </c>
      <c r="P25" s="7">
        <f t="shared" si="2"/>
        <v>1.3879999999999999</v>
      </c>
    </row>
    <row r="26" spans="1:16" x14ac:dyDescent="0.2">
      <c r="A26">
        <v>1774</v>
      </c>
      <c r="B26">
        <v>5.64</v>
      </c>
      <c r="C26">
        <v>0</v>
      </c>
      <c r="D26">
        <v>17.88</v>
      </c>
      <c r="E26">
        <v>0</v>
      </c>
      <c r="F26">
        <v>8.77</v>
      </c>
      <c r="G26">
        <v>1.42</v>
      </c>
      <c r="H26" s="1">
        <v>1.76</v>
      </c>
      <c r="J26" s="7">
        <f t="shared" si="1"/>
        <v>5.577</v>
      </c>
      <c r="K26" s="7">
        <f t="shared" si="0"/>
        <v>0</v>
      </c>
      <c r="L26" s="7">
        <f t="shared" si="0"/>
        <v>17.355</v>
      </c>
      <c r="M26" s="7">
        <f t="shared" si="0"/>
        <v>0</v>
      </c>
      <c r="N26" s="7">
        <f t="shared" si="0"/>
        <v>8.0069999999999997</v>
      </c>
      <c r="O26" s="7">
        <f t="shared" si="0"/>
        <v>1.9240000000000002</v>
      </c>
      <c r="P26" s="7">
        <f t="shared" si="2"/>
        <v>1.0470000000000002</v>
      </c>
    </row>
    <row r="27" spans="1:16" x14ac:dyDescent="0.2">
      <c r="A27">
        <v>1775</v>
      </c>
      <c r="B27">
        <v>6.64</v>
      </c>
      <c r="C27">
        <v>0</v>
      </c>
      <c r="D27">
        <v>18.100000000000001</v>
      </c>
      <c r="E27">
        <v>0</v>
      </c>
      <c r="F27">
        <v>9.18</v>
      </c>
      <c r="G27">
        <v>3.38</v>
      </c>
      <c r="H27" s="1">
        <v>2.06</v>
      </c>
      <c r="J27" s="7">
        <f t="shared" si="1"/>
        <v>5.7270000000000003</v>
      </c>
      <c r="K27" s="7">
        <f t="shared" si="1"/>
        <v>0</v>
      </c>
      <c r="L27" s="7">
        <f t="shared" si="1"/>
        <v>17.408999999999999</v>
      </c>
      <c r="M27" s="7">
        <f t="shared" si="1"/>
        <v>0</v>
      </c>
      <c r="N27" s="7">
        <f t="shared" si="1"/>
        <v>8.1</v>
      </c>
      <c r="O27" s="7">
        <f t="shared" ref="O27:O90" si="3">AVERAGE(G18:G27)</f>
        <v>2.117</v>
      </c>
      <c r="P27" s="7">
        <f t="shared" si="2"/>
        <v>1.123</v>
      </c>
    </row>
    <row r="28" spans="1:16" x14ac:dyDescent="0.2">
      <c r="A28">
        <v>1776</v>
      </c>
      <c r="B28">
        <v>5.69</v>
      </c>
      <c r="C28">
        <v>0</v>
      </c>
      <c r="D28">
        <v>17.07</v>
      </c>
      <c r="E28">
        <v>0</v>
      </c>
      <c r="F28">
        <v>8.3000000000000007</v>
      </c>
      <c r="G28">
        <v>2.27</v>
      </c>
      <c r="H28" s="1">
        <v>1.21</v>
      </c>
      <c r="J28" s="7">
        <f t="shared" si="1"/>
        <v>5.6689999999999996</v>
      </c>
      <c r="K28" s="7">
        <f t="shared" si="1"/>
        <v>0</v>
      </c>
      <c r="L28" s="7">
        <f t="shared" si="1"/>
        <v>17.366</v>
      </c>
      <c r="M28" s="7">
        <f t="shared" si="1"/>
        <v>0</v>
      </c>
      <c r="N28" s="7">
        <f t="shared" si="1"/>
        <v>8.0890000000000004</v>
      </c>
      <c r="O28" s="7">
        <f t="shared" si="3"/>
        <v>2.0509999999999997</v>
      </c>
      <c r="P28" s="7">
        <f t="shared" si="2"/>
        <v>1.1160000000000001</v>
      </c>
    </row>
    <row r="29" spans="1:16" x14ac:dyDescent="0.2">
      <c r="A29">
        <v>1777</v>
      </c>
      <c r="B29">
        <v>5.23</v>
      </c>
      <c r="C29">
        <v>0</v>
      </c>
      <c r="D29">
        <v>17.059999999999999</v>
      </c>
      <c r="E29">
        <v>0</v>
      </c>
      <c r="F29">
        <v>8.26</v>
      </c>
      <c r="G29">
        <v>1.85</v>
      </c>
      <c r="H29" s="1">
        <v>0.89</v>
      </c>
      <c r="J29" s="7">
        <f t="shared" si="1"/>
        <v>5.7179999999999991</v>
      </c>
      <c r="K29" s="7">
        <f t="shared" si="1"/>
        <v>0</v>
      </c>
      <c r="L29" s="7">
        <f t="shared" si="1"/>
        <v>17.356000000000002</v>
      </c>
      <c r="M29" s="7">
        <f t="shared" si="1"/>
        <v>0</v>
      </c>
      <c r="N29" s="7">
        <f t="shared" si="1"/>
        <v>8.093</v>
      </c>
      <c r="O29" s="7">
        <f t="shared" si="3"/>
        <v>2.0699999999999998</v>
      </c>
      <c r="P29" s="7">
        <f t="shared" si="2"/>
        <v>1.0760000000000001</v>
      </c>
    </row>
    <row r="30" spans="1:16" x14ac:dyDescent="0.2">
      <c r="A30">
        <v>1778</v>
      </c>
      <c r="B30">
        <v>3.18</v>
      </c>
      <c r="C30">
        <v>0</v>
      </c>
      <c r="D30">
        <v>17.809999999999999</v>
      </c>
      <c r="E30">
        <v>0</v>
      </c>
      <c r="F30">
        <v>8.5399999999999991</v>
      </c>
      <c r="G30">
        <v>2.36</v>
      </c>
      <c r="H30" s="1">
        <v>1.01</v>
      </c>
      <c r="J30" s="7">
        <f t="shared" si="1"/>
        <v>5.5549999999999988</v>
      </c>
      <c r="K30" s="7">
        <f t="shared" si="1"/>
        <v>0</v>
      </c>
      <c r="L30" s="7">
        <f t="shared" si="1"/>
        <v>17.532</v>
      </c>
      <c r="M30" s="7">
        <f t="shared" si="1"/>
        <v>0</v>
      </c>
      <c r="N30" s="7">
        <f t="shared" si="1"/>
        <v>8.2690000000000001</v>
      </c>
      <c r="O30" s="7">
        <f t="shared" si="3"/>
        <v>2.133</v>
      </c>
      <c r="P30" s="7">
        <f t="shared" si="2"/>
        <v>1.1990000000000001</v>
      </c>
    </row>
    <row r="31" spans="1:16" x14ac:dyDescent="0.2">
      <c r="A31">
        <v>1779</v>
      </c>
      <c r="B31">
        <v>6.1</v>
      </c>
      <c r="C31">
        <v>0</v>
      </c>
      <c r="D31">
        <v>17.829999999999998</v>
      </c>
      <c r="E31">
        <v>0</v>
      </c>
      <c r="F31">
        <v>8.98</v>
      </c>
      <c r="G31">
        <v>3.98</v>
      </c>
      <c r="H31" s="1">
        <v>1.33</v>
      </c>
      <c r="J31" s="7">
        <f t="shared" si="1"/>
        <v>5.6209999999999996</v>
      </c>
      <c r="K31" s="7">
        <f t="shared" si="1"/>
        <v>0</v>
      </c>
      <c r="L31" s="7">
        <f t="shared" si="1"/>
        <v>17.594999999999999</v>
      </c>
      <c r="M31" s="7">
        <f t="shared" si="1"/>
        <v>0</v>
      </c>
      <c r="N31" s="7">
        <f t="shared" si="1"/>
        <v>8.3979999999999997</v>
      </c>
      <c r="O31" s="7">
        <f t="shared" si="3"/>
        <v>2.3280000000000003</v>
      </c>
      <c r="P31" s="7">
        <f t="shared" si="2"/>
        <v>1.2420000000000002</v>
      </c>
    </row>
    <row r="32" spans="1:16" x14ac:dyDescent="0.2">
      <c r="A32">
        <v>1780</v>
      </c>
      <c r="B32">
        <v>8.6999999999999993</v>
      </c>
      <c r="C32">
        <v>0</v>
      </c>
      <c r="D32">
        <v>17.93</v>
      </c>
      <c r="E32">
        <v>0</v>
      </c>
      <c r="F32">
        <v>9.43</v>
      </c>
      <c r="G32">
        <v>2.2000000000000002</v>
      </c>
      <c r="H32" s="1">
        <v>1.69</v>
      </c>
      <c r="J32" s="7">
        <f t="shared" si="1"/>
        <v>5.9560000000000004</v>
      </c>
      <c r="K32" s="7">
        <f t="shared" si="1"/>
        <v>0</v>
      </c>
      <c r="L32" s="7">
        <f t="shared" si="1"/>
        <v>17.673000000000002</v>
      </c>
      <c r="M32" s="7">
        <f t="shared" si="1"/>
        <v>0</v>
      </c>
      <c r="N32" s="7">
        <f t="shared" si="1"/>
        <v>8.5719999999999992</v>
      </c>
      <c r="O32" s="7">
        <f t="shared" si="3"/>
        <v>2.3679999999999999</v>
      </c>
      <c r="P32" s="7">
        <f t="shared" si="2"/>
        <v>1.323</v>
      </c>
    </row>
    <row r="33" spans="1:16" x14ac:dyDescent="0.2">
      <c r="A33">
        <v>1781</v>
      </c>
      <c r="B33">
        <v>5.96</v>
      </c>
      <c r="C33">
        <v>0</v>
      </c>
      <c r="D33">
        <v>17.59</v>
      </c>
      <c r="E33">
        <v>0</v>
      </c>
      <c r="F33">
        <v>8.1</v>
      </c>
      <c r="G33">
        <v>3.04</v>
      </c>
      <c r="H33" s="1">
        <v>0.6</v>
      </c>
      <c r="J33" s="7">
        <f t="shared" si="1"/>
        <v>5.9290000000000003</v>
      </c>
      <c r="K33" s="7">
        <f t="shared" si="1"/>
        <v>0</v>
      </c>
      <c r="L33" s="7">
        <f t="shared" si="1"/>
        <v>17.704999999999998</v>
      </c>
      <c r="M33" s="7">
        <f t="shared" si="1"/>
        <v>0</v>
      </c>
      <c r="N33" s="7">
        <f t="shared" si="1"/>
        <v>8.5969999999999995</v>
      </c>
      <c r="O33" s="7">
        <f t="shared" si="3"/>
        <v>2.5219999999999994</v>
      </c>
      <c r="P33" s="7">
        <f t="shared" si="2"/>
        <v>1.2999999999999998</v>
      </c>
    </row>
    <row r="34" spans="1:16" x14ac:dyDescent="0.2">
      <c r="A34">
        <v>1782</v>
      </c>
      <c r="B34">
        <v>5.39</v>
      </c>
      <c r="C34">
        <v>0</v>
      </c>
      <c r="D34">
        <v>17.02</v>
      </c>
      <c r="E34">
        <v>0</v>
      </c>
      <c r="F34">
        <v>7.9</v>
      </c>
      <c r="G34">
        <v>1.32</v>
      </c>
      <c r="H34" s="1">
        <v>0.56999999999999995</v>
      </c>
      <c r="J34" s="7">
        <f t="shared" si="1"/>
        <v>5.8750000000000009</v>
      </c>
      <c r="K34" s="7">
        <f t="shared" si="1"/>
        <v>0</v>
      </c>
      <c r="L34" s="7">
        <f t="shared" si="1"/>
        <v>17.577999999999999</v>
      </c>
      <c r="M34" s="7">
        <f t="shared" si="1"/>
        <v>0</v>
      </c>
      <c r="N34" s="7">
        <f t="shared" si="1"/>
        <v>8.5680000000000014</v>
      </c>
      <c r="O34" s="7">
        <f t="shared" si="3"/>
        <v>2.4809999999999999</v>
      </c>
      <c r="P34" s="7">
        <f t="shared" si="2"/>
        <v>1.2489999999999999</v>
      </c>
    </row>
    <row r="35" spans="1:16" x14ac:dyDescent="0.2">
      <c r="A35">
        <v>1783</v>
      </c>
      <c r="B35">
        <v>5.1100000000000003</v>
      </c>
      <c r="C35">
        <v>0</v>
      </c>
      <c r="D35">
        <v>17.190000000000001</v>
      </c>
      <c r="E35">
        <v>0</v>
      </c>
      <c r="F35">
        <v>7.68</v>
      </c>
      <c r="G35">
        <v>2.85</v>
      </c>
      <c r="H35" s="1">
        <v>0.35</v>
      </c>
      <c r="J35" s="7">
        <f t="shared" si="1"/>
        <v>5.7639999999999993</v>
      </c>
      <c r="K35" s="7">
        <f t="shared" si="1"/>
        <v>0</v>
      </c>
      <c r="L35" s="7">
        <f t="shared" si="1"/>
        <v>17.548000000000002</v>
      </c>
      <c r="M35" s="7">
        <f t="shared" si="1"/>
        <v>0</v>
      </c>
      <c r="N35" s="7">
        <f t="shared" si="1"/>
        <v>8.5140000000000011</v>
      </c>
      <c r="O35" s="7">
        <f t="shared" si="3"/>
        <v>2.4670000000000001</v>
      </c>
      <c r="P35" s="7">
        <f t="shared" si="2"/>
        <v>1.1469999999999998</v>
      </c>
    </row>
    <row r="36" spans="1:16" x14ac:dyDescent="0.2">
      <c r="A36">
        <v>1784</v>
      </c>
      <c r="B36">
        <v>4.9000000000000004</v>
      </c>
      <c r="C36">
        <v>0</v>
      </c>
      <c r="D36">
        <v>17.25</v>
      </c>
      <c r="E36">
        <v>0</v>
      </c>
      <c r="F36">
        <v>7.86</v>
      </c>
      <c r="G36">
        <v>0.61</v>
      </c>
      <c r="H36" s="1">
        <v>1.05</v>
      </c>
      <c r="J36" s="7">
        <f t="shared" si="1"/>
        <v>5.69</v>
      </c>
      <c r="K36" s="7">
        <f t="shared" si="1"/>
        <v>0</v>
      </c>
      <c r="L36" s="7">
        <f t="shared" si="1"/>
        <v>17.485000000000003</v>
      </c>
      <c r="M36" s="7">
        <f t="shared" si="1"/>
        <v>0</v>
      </c>
      <c r="N36" s="7">
        <f t="shared" si="1"/>
        <v>8.423</v>
      </c>
      <c r="O36" s="7">
        <f t="shared" si="3"/>
        <v>2.3860000000000001</v>
      </c>
      <c r="P36" s="7">
        <f t="shared" si="2"/>
        <v>1.0760000000000001</v>
      </c>
    </row>
    <row r="37" spans="1:16" x14ac:dyDescent="0.2">
      <c r="A37">
        <v>1785</v>
      </c>
      <c r="B37">
        <v>4.83</v>
      </c>
      <c r="C37">
        <v>0</v>
      </c>
      <c r="D37">
        <v>16.64</v>
      </c>
      <c r="E37">
        <v>0</v>
      </c>
      <c r="F37">
        <v>7.36</v>
      </c>
      <c r="G37">
        <v>1.33</v>
      </c>
      <c r="H37" s="1">
        <v>0.17</v>
      </c>
      <c r="J37" s="7">
        <f t="shared" si="1"/>
        <v>5.5089999999999995</v>
      </c>
      <c r="K37" s="7">
        <f t="shared" si="1"/>
        <v>0</v>
      </c>
      <c r="L37" s="7">
        <f t="shared" si="1"/>
        <v>17.338999999999999</v>
      </c>
      <c r="M37" s="7">
        <f t="shared" si="1"/>
        <v>0</v>
      </c>
      <c r="N37" s="7">
        <f t="shared" si="1"/>
        <v>8.2409999999999997</v>
      </c>
      <c r="O37" s="7">
        <f t="shared" si="3"/>
        <v>2.181</v>
      </c>
      <c r="P37" s="7">
        <f t="shared" si="2"/>
        <v>0.88700000000000012</v>
      </c>
    </row>
    <row r="38" spans="1:16" x14ac:dyDescent="0.2">
      <c r="A38">
        <v>1786</v>
      </c>
      <c r="B38">
        <v>5.35</v>
      </c>
      <c r="C38">
        <v>0</v>
      </c>
      <c r="D38">
        <v>17.11</v>
      </c>
      <c r="E38">
        <v>0</v>
      </c>
      <c r="F38">
        <v>8.26</v>
      </c>
      <c r="G38">
        <v>1.08</v>
      </c>
      <c r="H38" s="1">
        <v>0.99</v>
      </c>
      <c r="J38" s="7">
        <f t="shared" si="1"/>
        <v>5.4749999999999996</v>
      </c>
      <c r="K38" s="7">
        <f t="shared" si="1"/>
        <v>0</v>
      </c>
      <c r="L38" s="7">
        <f t="shared" si="1"/>
        <v>17.343</v>
      </c>
      <c r="M38" s="7">
        <f t="shared" si="1"/>
        <v>0</v>
      </c>
      <c r="N38" s="7">
        <f t="shared" si="1"/>
        <v>8.2370000000000001</v>
      </c>
      <c r="O38" s="7">
        <f t="shared" si="3"/>
        <v>2.0619999999999998</v>
      </c>
      <c r="P38" s="7">
        <f t="shared" si="2"/>
        <v>0.86499999999999988</v>
      </c>
    </row>
    <row r="39" spans="1:16" x14ac:dyDescent="0.2">
      <c r="A39">
        <v>1787</v>
      </c>
      <c r="B39">
        <v>5.37</v>
      </c>
      <c r="C39">
        <v>0</v>
      </c>
      <c r="D39">
        <v>17.489999999999998</v>
      </c>
      <c r="E39">
        <v>0</v>
      </c>
      <c r="F39">
        <v>8.0299999999999994</v>
      </c>
      <c r="G39">
        <v>2.2999999999999998</v>
      </c>
      <c r="H39" s="1">
        <v>1.07</v>
      </c>
      <c r="J39" s="7">
        <f t="shared" si="1"/>
        <v>5.488999999999999</v>
      </c>
      <c r="K39" s="7">
        <f t="shared" si="1"/>
        <v>0</v>
      </c>
      <c r="L39" s="7">
        <f t="shared" si="1"/>
        <v>17.386000000000003</v>
      </c>
      <c r="M39" s="7">
        <f t="shared" si="1"/>
        <v>0</v>
      </c>
      <c r="N39" s="7">
        <f t="shared" si="1"/>
        <v>8.2140000000000004</v>
      </c>
      <c r="O39" s="7">
        <f t="shared" si="3"/>
        <v>2.1069999999999998</v>
      </c>
      <c r="P39" s="7">
        <f t="shared" si="2"/>
        <v>0.88299999999999979</v>
      </c>
    </row>
    <row r="40" spans="1:16" x14ac:dyDescent="0.2">
      <c r="A40">
        <v>1788</v>
      </c>
      <c r="B40">
        <v>6</v>
      </c>
      <c r="C40">
        <v>0</v>
      </c>
      <c r="D40">
        <v>17.64</v>
      </c>
      <c r="E40">
        <v>0</v>
      </c>
      <c r="F40">
        <v>8.4499999999999993</v>
      </c>
      <c r="G40">
        <v>1.83</v>
      </c>
      <c r="H40" s="1">
        <v>0.97</v>
      </c>
      <c r="J40" s="7">
        <f t="shared" si="1"/>
        <v>5.770999999999999</v>
      </c>
      <c r="K40" s="7">
        <f t="shared" si="1"/>
        <v>0</v>
      </c>
      <c r="L40" s="7">
        <f t="shared" si="1"/>
        <v>17.369</v>
      </c>
      <c r="M40" s="7">
        <f t="shared" si="1"/>
        <v>0</v>
      </c>
      <c r="N40" s="7">
        <f t="shared" si="1"/>
        <v>8.2050000000000001</v>
      </c>
      <c r="O40" s="7">
        <f t="shared" si="3"/>
        <v>2.0539999999999998</v>
      </c>
      <c r="P40" s="7">
        <f t="shared" si="2"/>
        <v>0.87900000000000011</v>
      </c>
    </row>
    <row r="41" spans="1:16" x14ac:dyDescent="0.2">
      <c r="A41">
        <v>1789</v>
      </c>
      <c r="B41">
        <v>5.7</v>
      </c>
      <c r="C41">
        <v>0</v>
      </c>
      <c r="D41">
        <v>17.440000000000001</v>
      </c>
      <c r="E41">
        <v>0</v>
      </c>
      <c r="F41">
        <v>8.33</v>
      </c>
      <c r="G41">
        <v>2.7</v>
      </c>
      <c r="H41" s="1">
        <v>1.17</v>
      </c>
      <c r="J41" s="7">
        <f t="shared" si="1"/>
        <v>5.7309999999999999</v>
      </c>
      <c r="K41" s="7">
        <f t="shared" si="1"/>
        <v>0</v>
      </c>
      <c r="L41" s="7">
        <f t="shared" si="1"/>
        <v>17.330000000000002</v>
      </c>
      <c r="M41" s="7">
        <f t="shared" si="1"/>
        <v>0</v>
      </c>
      <c r="N41" s="7">
        <f t="shared" si="1"/>
        <v>8.1399999999999988</v>
      </c>
      <c r="O41" s="7">
        <f t="shared" si="3"/>
        <v>1.9260000000000002</v>
      </c>
      <c r="P41" s="7">
        <f t="shared" si="2"/>
        <v>0.86299999999999988</v>
      </c>
    </row>
    <row r="42" spans="1:16" x14ac:dyDescent="0.2">
      <c r="A42">
        <v>1790</v>
      </c>
      <c r="B42">
        <v>5.64</v>
      </c>
      <c r="C42">
        <v>0</v>
      </c>
      <c r="D42">
        <v>17.489999999999998</v>
      </c>
      <c r="E42">
        <v>0</v>
      </c>
      <c r="F42">
        <v>7.98</v>
      </c>
      <c r="G42">
        <v>2.72</v>
      </c>
      <c r="H42" s="1">
        <v>0.7</v>
      </c>
      <c r="J42" s="7">
        <f t="shared" si="1"/>
        <v>5.4249999999999998</v>
      </c>
      <c r="K42" s="7">
        <f t="shared" si="1"/>
        <v>0</v>
      </c>
      <c r="L42" s="7">
        <f t="shared" si="1"/>
        <v>17.286000000000001</v>
      </c>
      <c r="M42" s="7">
        <f t="shared" si="1"/>
        <v>0</v>
      </c>
      <c r="N42" s="7">
        <f t="shared" si="1"/>
        <v>7.9950000000000001</v>
      </c>
      <c r="O42" s="7">
        <f t="shared" si="3"/>
        <v>1.9780000000000002</v>
      </c>
      <c r="P42" s="7">
        <f t="shared" si="2"/>
        <v>0.76400000000000001</v>
      </c>
    </row>
    <row r="43" spans="1:16" x14ac:dyDescent="0.2">
      <c r="A43">
        <v>1791</v>
      </c>
      <c r="B43">
        <v>5.72</v>
      </c>
      <c r="C43">
        <v>0</v>
      </c>
      <c r="D43">
        <v>17.87</v>
      </c>
      <c r="E43">
        <v>0</v>
      </c>
      <c r="F43">
        <v>8.23</v>
      </c>
      <c r="G43">
        <v>2.89</v>
      </c>
      <c r="H43" s="1">
        <v>1.33</v>
      </c>
      <c r="J43" s="7">
        <f t="shared" si="1"/>
        <v>5.4010000000000007</v>
      </c>
      <c r="K43" s="7">
        <f t="shared" si="1"/>
        <v>0</v>
      </c>
      <c r="L43" s="7">
        <f t="shared" si="1"/>
        <v>17.314</v>
      </c>
      <c r="M43" s="7">
        <f t="shared" si="1"/>
        <v>0</v>
      </c>
      <c r="N43" s="7">
        <f t="shared" si="1"/>
        <v>8.0080000000000009</v>
      </c>
      <c r="O43" s="7">
        <f t="shared" si="3"/>
        <v>1.9629999999999999</v>
      </c>
      <c r="P43" s="7">
        <f t="shared" si="2"/>
        <v>0.83700000000000008</v>
      </c>
    </row>
    <row r="44" spans="1:16" x14ac:dyDescent="0.2">
      <c r="A44">
        <v>1792</v>
      </c>
      <c r="B44">
        <v>5.15</v>
      </c>
      <c r="C44">
        <v>0</v>
      </c>
      <c r="D44">
        <v>17.309999999999999</v>
      </c>
      <c r="E44">
        <v>0</v>
      </c>
      <c r="F44">
        <v>8.09</v>
      </c>
      <c r="G44">
        <v>2.5099999999999998</v>
      </c>
      <c r="H44" s="1">
        <v>0.82</v>
      </c>
      <c r="J44" s="7">
        <f t="shared" si="1"/>
        <v>5.3770000000000007</v>
      </c>
      <c r="K44" s="7">
        <f t="shared" si="1"/>
        <v>0</v>
      </c>
      <c r="L44" s="7">
        <f t="shared" si="1"/>
        <v>17.343</v>
      </c>
      <c r="M44" s="7">
        <f t="shared" si="1"/>
        <v>0</v>
      </c>
      <c r="N44" s="7">
        <f t="shared" si="1"/>
        <v>8.027000000000001</v>
      </c>
      <c r="O44" s="7">
        <f t="shared" si="3"/>
        <v>2.0819999999999999</v>
      </c>
      <c r="P44" s="7">
        <f t="shared" si="2"/>
        <v>0.86199999999999988</v>
      </c>
    </row>
    <row r="45" spans="1:16" x14ac:dyDescent="0.2">
      <c r="A45">
        <v>1793</v>
      </c>
      <c r="B45">
        <v>6.02</v>
      </c>
      <c r="C45">
        <v>0</v>
      </c>
      <c r="D45">
        <v>17.010000000000002</v>
      </c>
      <c r="E45">
        <v>0</v>
      </c>
      <c r="F45">
        <v>8.23</v>
      </c>
      <c r="G45">
        <v>2.4900000000000002</v>
      </c>
      <c r="H45" s="1">
        <v>1.1299999999999999</v>
      </c>
      <c r="J45" s="7">
        <f t="shared" si="1"/>
        <v>5.4679999999999991</v>
      </c>
      <c r="K45" s="7">
        <f t="shared" si="1"/>
        <v>0</v>
      </c>
      <c r="L45" s="7">
        <f t="shared" si="1"/>
        <v>17.324999999999996</v>
      </c>
      <c r="M45" s="7">
        <f t="shared" si="1"/>
        <v>0</v>
      </c>
      <c r="N45" s="7">
        <f t="shared" si="1"/>
        <v>8.0820000000000007</v>
      </c>
      <c r="O45" s="7">
        <f t="shared" si="3"/>
        <v>2.0460000000000003</v>
      </c>
      <c r="P45" s="7">
        <f t="shared" si="2"/>
        <v>0.93999999999999984</v>
      </c>
    </row>
    <row r="46" spans="1:16" x14ac:dyDescent="0.2">
      <c r="A46">
        <v>1794</v>
      </c>
      <c r="B46">
        <v>6.05</v>
      </c>
      <c r="C46">
        <v>0</v>
      </c>
      <c r="D46">
        <v>17.57</v>
      </c>
      <c r="E46">
        <v>0</v>
      </c>
      <c r="F46">
        <v>8.5299999999999994</v>
      </c>
      <c r="G46">
        <v>3.28</v>
      </c>
      <c r="H46" s="1">
        <v>1.48</v>
      </c>
      <c r="J46" s="7">
        <f t="shared" si="1"/>
        <v>5.5830000000000002</v>
      </c>
      <c r="K46" s="7">
        <f t="shared" si="1"/>
        <v>0</v>
      </c>
      <c r="L46" s="7">
        <f t="shared" si="1"/>
        <v>17.356999999999996</v>
      </c>
      <c r="M46" s="7">
        <f t="shared" si="1"/>
        <v>0</v>
      </c>
      <c r="N46" s="7">
        <f t="shared" si="1"/>
        <v>8.1490000000000009</v>
      </c>
      <c r="O46" s="7">
        <f t="shared" si="3"/>
        <v>2.3130000000000002</v>
      </c>
      <c r="P46" s="7">
        <f t="shared" si="2"/>
        <v>0.98300000000000021</v>
      </c>
    </row>
    <row r="47" spans="1:16" x14ac:dyDescent="0.2">
      <c r="A47">
        <v>1795</v>
      </c>
      <c r="B47">
        <v>5.6</v>
      </c>
      <c r="C47">
        <v>0</v>
      </c>
      <c r="D47">
        <v>17.489999999999998</v>
      </c>
      <c r="E47">
        <v>0</v>
      </c>
      <c r="F47">
        <v>8.35</v>
      </c>
      <c r="G47">
        <v>1.55</v>
      </c>
      <c r="H47" s="1">
        <v>1.18</v>
      </c>
      <c r="J47" s="7">
        <f t="shared" si="1"/>
        <v>5.66</v>
      </c>
      <c r="K47" s="7">
        <f t="shared" si="1"/>
        <v>0</v>
      </c>
      <c r="L47" s="7">
        <f t="shared" si="1"/>
        <v>17.442</v>
      </c>
      <c r="M47" s="7">
        <f t="shared" si="1"/>
        <v>0</v>
      </c>
      <c r="N47" s="7">
        <f t="shared" si="1"/>
        <v>8.2480000000000011</v>
      </c>
      <c r="O47" s="7">
        <f t="shared" si="3"/>
        <v>2.3350000000000004</v>
      </c>
      <c r="P47" s="7">
        <f t="shared" si="2"/>
        <v>1.0840000000000001</v>
      </c>
    </row>
    <row r="48" spans="1:16" x14ac:dyDescent="0.2">
      <c r="A48">
        <v>1796</v>
      </c>
      <c r="B48">
        <v>5.48</v>
      </c>
      <c r="C48">
        <v>0</v>
      </c>
      <c r="D48">
        <v>17.53</v>
      </c>
      <c r="E48">
        <v>0</v>
      </c>
      <c r="F48">
        <v>8.27</v>
      </c>
      <c r="G48">
        <v>2.7</v>
      </c>
      <c r="H48" s="1">
        <v>1.1100000000000001</v>
      </c>
      <c r="J48" s="7">
        <f t="shared" si="1"/>
        <v>5.6729999999999992</v>
      </c>
      <c r="K48" s="7">
        <f t="shared" si="1"/>
        <v>0</v>
      </c>
      <c r="L48" s="7">
        <f t="shared" si="1"/>
        <v>17.484000000000002</v>
      </c>
      <c r="M48" s="7">
        <f t="shared" si="1"/>
        <v>0</v>
      </c>
      <c r="N48" s="7">
        <f t="shared" si="1"/>
        <v>8.2489999999999988</v>
      </c>
      <c r="O48" s="7">
        <f t="shared" si="3"/>
        <v>2.4970000000000003</v>
      </c>
      <c r="P48" s="7">
        <f t="shared" si="2"/>
        <v>1.0959999999999999</v>
      </c>
    </row>
    <row r="49" spans="1:16" x14ac:dyDescent="0.2">
      <c r="A49">
        <v>1797</v>
      </c>
      <c r="B49">
        <v>5.21</v>
      </c>
      <c r="C49">
        <v>0</v>
      </c>
      <c r="D49">
        <v>17.91</v>
      </c>
      <c r="E49">
        <v>0</v>
      </c>
      <c r="F49">
        <v>8.51</v>
      </c>
      <c r="G49">
        <v>3.39</v>
      </c>
      <c r="H49" s="1">
        <v>1.32</v>
      </c>
      <c r="J49" s="7">
        <f t="shared" si="1"/>
        <v>5.657</v>
      </c>
      <c r="K49" s="7">
        <f t="shared" si="1"/>
        <v>0</v>
      </c>
      <c r="L49" s="7">
        <f t="shared" si="1"/>
        <v>17.526000000000003</v>
      </c>
      <c r="M49" s="7">
        <f t="shared" si="1"/>
        <v>0</v>
      </c>
      <c r="N49" s="7">
        <f t="shared" si="1"/>
        <v>8.2970000000000006</v>
      </c>
      <c r="O49" s="7">
        <f t="shared" si="3"/>
        <v>2.6060000000000003</v>
      </c>
      <c r="P49" s="7">
        <f t="shared" si="2"/>
        <v>1.121</v>
      </c>
    </row>
    <row r="50" spans="1:16" x14ac:dyDescent="0.2">
      <c r="A50">
        <v>1798</v>
      </c>
      <c r="B50">
        <v>6.03</v>
      </c>
      <c r="C50">
        <v>0</v>
      </c>
      <c r="D50">
        <v>17.739999999999998</v>
      </c>
      <c r="E50">
        <v>0</v>
      </c>
      <c r="F50">
        <v>8.67</v>
      </c>
      <c r="G50">
        <v>3.33</v>
      </c>
      <c r="H50" s="1">
        <v>1.42</v>
      </c>
      <c r="J50" s="7">
        <f t="shared" si="1"/>
        <v>5.66</v>
      </c>
      <c r="K50" s="7">
        <f t="shared" si="1"/>
        <v>0</v>
      </c>
      <c r="L50" s="7">
        <f t="shared" si="1"/>
        <v>17.535999999999998</v>
      </c>
      <c r="M50" s="7">
        <f t="shared" si="1"/>
        <v>0</v>
      </c>
      <c r="N50" s="7">
        <f t="shared" si="1"/>
        <v>8.3190000000000008</v>
      </c>
      <c r="O50" s="7">
        <f t="shared" si="3"/>
        <v>2.7560000000000002</v>
      </c>
      <c r="P50" s="7">
        <f t="shared" si="2"/>
        <v>1.1659999999999999</v>
      </c>
    </row>
    <row r="51" spans="1:16" x14ac:dyDescent="0.2">
      <c r="A51">
        <v>1799</v>
      </c>
      <c r="B51">
        <v>5.62</v>
      </c>
      <c r="C51">
        <v>0</v>
      </c>
      <c r="D51">
        <v>17.43</v>
      </c>
      <c r="E51">
        <v>0</v>
      </c>
      <c r="F51">
        <v>8.51</v>
      </c>
      <c r="G51">
        <v>0.92</v>
      </c>
      <c r="H51" s="1">
        <v>1.33</v>
      </c>
      <c r="J51" s="7">
        <f t="shared" si="1"/>
        <v>5.6519999999999992</v>
      </c>
      <c r="K51" s="7">
        <f t="shared" si="1"/>
        <v>0</v>
      </c>
      <c r="L51" s="7">
        <f t="shared" si="1"/>
        <v>17.535000000000004</v>
      </c>
      <c r="M51" s="7">
        <f t="shared" si="1"/>
        <v>0</v>
      </c>
      <c r="N51" s="7">
        <f t="shared" si="1"/>
        <v>8.3370000000000015</v>
      </c>
      <c r="O51" s="7">
        <f t="shared" si="3"/>
        <v>2.5780000000000003</v>
      </c>
      <c r="P51" s="7">
        <f t="shared" si="2"/>
        <v>1.1819999999999999</v>
      </c>
    </row>
    <row r="52" spans="1:16" x14ac:dyDescent="0.2">
      <c r="A52">
        <v>1800</v>
      </c>
      <c r="B52">
        <v>5.85</v>
      </c>
      <c r="C52">
        <v>0</v>
      </c>
      <c r="D52">
        <v>17.73</v>
      </c>
      <c r="E52">
        <v>0</v>
      </c>
      <c r="F52">
        <v>8.48</v>
      </c>
      <c r="G52">
        <v>1.72</v>
      </c>
      <c r="H52" s="1">
        <v>1.02</v>
      </c>
      <c r="J52" s="7">
        <f t="shared" si="1"/>
        <v>5.673</v>
      </c>
      <c r="K52" s="7">
        <f t="shared" si="1"/>
        <v>0</v>
      </c>
      <c r="L52" s="7">
        <f t="shared" si="1"/>
        <v>17.558999999999997</v>
      </c>
      <c r="M52" s="7">
        <f t="shared" si="1"/>
        <v>0</v>
      </c>
      <c r="N52" s="7">
        <f t="shared" si="1"/>
        <v>8.3870000000000005</v>
      </c>
      <c r="O52" s="7">
        <f t="shared" si="3"/>
        <v>2.4780000000000002</v>
      </c>
      <c r="P52" s="7">
        <f t="shared" si="2"/>
        <v>1.214</v>
      </c>
    </row>
    <row r="53" spans="1:16" x14ac:dyDescent="0.2">
      <c r="A53">
        <v>1801</v>
      </c>
      <c r="B53">
        <v>6.23</v>
      </c>
      <c r="C53">
        <v>0</v>
      </c>
      <c r="D53">
        <v>18.16</v>
      </c>
      <c r="E53">
        <v>0</v>
      </c>
      <c r="F53">
        <v>8.59</v>
      </c>
      <c r="G53">
        <v>2.35</v>
      </c>
      <c r="H53" s="1">
        <v>1.44</v>
      </c>
      <c r="J53" s="7">
        <f t="shared" si="1"/>
        <v>5.7239999999999993</v>
      </c>
      <c r="K53" s="7">
        <f t="shared" si="1"/>
        <v>0</v>
      </c>
      <c r="L53" s="7">
        <f t="shared" si="1"/>
        <v>17.587999999999997</v>
      </c>
      <c r="M53" s="7">
        <f t="shared" si="1"/>
        <v>0</v>
      </c>
      <c r="N53" s="7">
        <f t="shared" si="1"/>
        <v>8.423</v>
      </c>
      <c r="O53" s="7">
        <f t="shared" si="3"/>
        <v>2.4240000000000004</v>
      </c>
      <c r="P53" s="7">
        <f t="shared" si="2"/>
        <v>1.2250000000000001</v>
      </c>
    </row>
    <row r="54" spans="1:16" x14ac:dyDescent="0.2">
      <c r="A54">
        <v>1802</v>
      </c>
      <c r="B54">
        <v>6.46</v>
      </c>
      <c r="C54">
        <v>0</v>
      </c>
      <c r="D54">
        <v>18.27</v>
      </c>
      <c r="E54">
        <v>0</v>
      </c>
      <c r="F54">
        <v>8.58</v>
      </c>
      <c r="G54">
        <v>2.02</v>
      </c>
      <c r="H54" s="1">
        <v>1.28</v>
      </c>
      <c r="J54" s="7">
        <f t="shared" si="1"/>
        <v>5.8550000000000004</v>
      </c>
      <c r="K54" s="7">
        <f t="shared" si="1"/>
        <v>0</v>
      </c>
      <c r="L54" s="7">
        <f t="shared" si="1"/>
        <v>17.683999999999997</v>
      </c>
      <c r="M54" s="7">
        <f t="shared" si="1"/>
        <v>0</v>
      </c>
      <c r="N54" s="7">
        <f t="shared" si="1"/>
        <v>8.4719999999999995</v>
      </c>
      <c r="O54" s="7">
        <f t="shared" si="3"/>
        <v>2.3750000000000004</v>
      </c>
      <c r="P54" s="7">
        <f t="shared" si="2"/>
        <v>1.2709999999999999</v>
      </c>
    </row>
    <row r="55" spans="1:16" x14ac:dyDescent="0.2">
      <c r="A55">
        <v>1803</v>
      </c>
      <c r="B55">
        <v>6.23</v>
      </c>
      <c r="C55">
        <v>0</v>
      </c>
      <c r="D55">
        <v>17.41</v>
      </c>
      <c r="E55">
        <v>0</v>
      </c>
      <c r="F55">
        <v>8.5</v>
      </c>
      <c r="G55">
        <v>1.62</v>
      </c>
      <c r="H55" s="1">
        <v>1.02</v>
      </c>
      <c r="J55" s="7">
        <f t="shared" si="1"/>
        <v>5.8760000000000003</v>
      </c>
      <c r="K55" s="7">
        <f t="shared" si="1"/>
        <v>0</v>
      </c>
      <c r="L55" s="7">
        <f t="shared" si="1"/>
        <v>17.724</v>
      </c>
      <c r="M55" s="7">
        <f t="shared" si="1"/>
        <v>0</v>
      </c>
      <c r="N55" s="7">
        <f t="shared" si="1"/>
        <v>8.4989999999999988</v>
      </c>
      <c r="O55" s="7">
        <f t="shared" si="3"/>
        <v>2.2880000000000003</v>
      </c>
      <c r="P55" s="7">
        <f t="shared" si="2"/>
        <v>1.26</v>
      </c>
    </row>
    <row r="56" spans="1:16" x14ac:dyDescent="0.2">
      <c r="A56">
        <v>1804</v>
      </c>
      <c r="B56">
        <v>6.02</v>
      </c>
      <c r="C56">
        <v>0</v>
      </c>
      <c r="D56">
        <v>17.7</v>
      </c>
      <c r="E56">
        <v>0</v>
      </c>
      <c r="F56">
        <v>8.84</v>
      </c>
      <c r="G56">
        <v>1.75</v>
      </c>
      <c r="H56" s="1">
        <v>1.34</v>
      </c>
      <c r="J56" s="7">
        <f t="shared" si="1"/>
        <v>5.8729999999999993</v>
      </c>
      <c r="K56" s="7">
        <f t="shared" si="1"/>
        <v>0</v>
      </c>
      <c r="L56" s="7">
        <f t="shared" si="1"/>
        <v>17.736999999999998</v>
      </c>
      <c r="M56" s="7">
        <f t="shared" si="1"/>
        <v>0</v>
      </c>
      <c r="N56" s="7">
        <f t="shared" si="1"/>
        <v>8.5299999999999994</v>
      </c>
      <c r="O56" s="7">
        <f t="shared" si="3"/>
        <v>2.1350000000000002</v>
      </c>
      <c r="P56" s="7">
        <f t="shared" si="2"/>
        <v>1.246</v>
      </c>
    </row>
    <row r="57" spans="1:16" x14ac:dyDescent="0.2">
      <c r="A57">
        <v>1805</v>
      </c>
      <c r="B57">
        <v>6.49</v>
      </c>
      <c r="C57">
        <v>0</v>
      </c>
      <c r="D57">
        <v>17</v>
      </c>
      <c r="E57">
        <v>0</v>
      </c>
      <c r="F57">
        <v>8.56</v>
      </c>
      <c r="G57">
        <v>1.06</v>
      </c>
      <c r="H57" s="1">
        <v>1.17</v>
      </c>
      <c r="J57" s="7">
        <f t="shared" si="1"/>
        <v>5.9619999999999997</v>
      </c>
      <c r="K57" s="7">
        <f t="shared" si="1"/>
        <v>0</v>
      </c>
      <c r="L57" s="7">
        <f t="shared" si="1"/>
        <v>17.687999999999995</v>
      </c>
      <c r="M57" s="7">
        <f t="shared" si="1"/>
        <v>0</v>
      </c>
      <c r="N57" s="7">
        <f t="shared" si="1"/>
        <v>8.5510000000000002</v>
      </c>
      <c r="O57" s="7">
        <f t="shared" si="3"/>
        <v>2.0859999999999999</v>
      </c>
      <c r="P57" s="7">
        <f t="shared" si="2"/>
        <v>1.2449999999999997</v>
      </c>
    </row>
    <row r="58" spans="1:16" x14ac:dyDescent="0.2">
      <c r="A58">
        <v>1806</v>
      </c>
      <c r="B58">
        <v>5.7</v>
      </c>
      <c r="C58">
        <v>0</v>
      </c>
      <c r="D58">
        <v>17.66</v>
      </c>
      <c r="E58">
        <v>0</v>
      </c>
      <c r="F58">
        <v>8.43</v>
      </c>
      <c r="G58">
        <v>2.13</v>
      </c>
      <c r="H58" s="1">
        <v>1.1399999999999999</v>
      </c>
      <c r="J58" s="7">
        <f t="shared" si="1"/>
        <v>5.984</v>
      </c>
      <c r="K58" s="7">
        <f t="shared" si="1"/>
        <v>0</v>
      </c>
      <c r="L58" s="7">
        <f t="shared" si="1"/>
        <v>17.701000000000001</v>
      </c>
      <c r="M58" s="7">
        <f t="shared" si="1"/>
        <v>0</v>
      </c>
      <c r="N58" s="7">
        <f t="shared" si="1"/>
        <v>8.5670000000000019</v>
      </c>
      <c r="O58" s="7">
        <f t="shared" si="3"/>
        <v>2.0289999999999999</v>
      </c>
      <c r="P58" s="7">
        <f t="shared" si="2"/>
        <v>1.248</v>
      </c>
    </row>
    <row r="59" spans="1:16" x14ac:dyDescent="0.2">
      <c r="A59">
        <v>1807</v>
      </c>
      <c r="B59">
        <v>5.49</v>
      </c>
      <c r="C59">
        <v>0</v>
      </c>
      <c r="D59">
        <v>17.8</v>
      </c>
      <c r="E59">
        <v>0</v>
      </c>
      <c r="F59">
        <v>8.2799999999999994</v>
      </c>
      <c r="G59">
        <v>1.86</v>
      </c>
      <c r="H59" s="1">
        <v>0.79</v>
      </c>
      <c r="J59" s="7">
        <f t="shared" si="1"/>
        <v>6.0120000000000005</v>
      </c>
      <c r="K59" s="7">
        <f t="shared" si="1"/>
        <v>0</v>
      </c>
      <c r="L59" s="7">
        <f t="shared" si="1"/>
        <v>17.690000000000001</v>
      </c>
      <c r="M59" s="7">
        <f t="shared" si="1"/>
        <v>0</v>
      </c>
      <c r="N59" s="7">
        <f t="shared" si="1"/>
        <v>8.5440000000000005</v>
      </c>
      <c r="O59" s="7">
        <f t="shared" si="3"/>
        <v>1.8760000000000001</v>
      </c>
      <c r="P59" s="7">
        <f t="shared" si="2"/>
        <v>1.1949999999999998</v>
      </c>
    </row>
    <row r="60" spans="1:16" x14ac:dyDescent="0.2">
      <c r="A60">
        <v>1808</v>
      </c>
      <c r="B60">
        <v>5.66</v>
      </c>
      <c r="C60">
        <v>0</v>
      </c>
      <c r="D60">
        <v>16.59</v>
      </c>
      <c r="E60">
        <v>0</v>
      </c>
      <c r="F60">
        <v>7.63</v>
      </c>
      <c r="G60">
        <v>1.92</v>
      </c>
      <c r="H60" s="1">
        <v>0.39</v>
      </c>
      <c r="J60" s="7">
        <f t="shared" si="1"/>
        <v>5.9749999999999996</v>
      </c>
      <c r="K60" s="7">
        <f t="shared" si="1"/>
        <v>0</v>
      </c>
      <c r="L60" s="7">
        <f t="shared" si="1"/>
        <v>17.574999999999999</v>
      </c>
      <c r="M60" s="7">
        <f t="shared" si="1"/>
        <v>0</v>
      </c>
      <c r="N60" s="7">
        <f t="shared" si="1"/>
        <v>8.4400000000000013</v>
      </c>
      <c r="O60" s="7">
        <f t="shared" si="3"/>
        <v>1.7350000000000001</v>
      </c>
      <c r="P60" s="7">
        <f t="shared" si="2"/>
        <v>1.0920000000000001</v>
      </c>
    </row>
    <row r="61" spans="1:16" x14ac:dyDescent="0.2">
      <c r="A61">
        <v>1809</v>
      </c>
      <c r="B61">
        <v>4.9000000000000004</v>
      </c>
      <c r="C61">
        <v>0</v>
      </c>
      <c r="D61">
        <v>16.48</v>
      </c>
      <c r="E61">
        <v>0</v>
      </c>
      <c r="F61">
        <v>7.08</v>
      </c>
      <c r="G61">
        <v>1.57</v>
      </c>
      <c r="H61" s="1">
        <v>-1.1200000000000001</v>
      </c>
      <c r="J61" s="7">
        <f t="shared" si="1"/>
        <v>5.9030000000000005</v>
      </c>
      <c r="K61" s="7">
        <f t="shared" si="1"/>
        <v>0</v>
      </c>
      <c r="L61" s="7">
        <f t="shared" si="1"/>
        <v>17.479999999999997</v>
      </c>
      <c r="M61" s="7">
        <f t="shared" si="1"/>
        <v>0</v>
      </c>
      <c r="N61" s="7">
        <f t="shared" si="1"/>
        <v>8.2969999999999988</v>
      </c>
      <c r="O61" s="7">
        <f t="shared" si="3"/>
        <v>1.8</v>
      </c>
      <c r="P61" s="7">
        <f t="shared" si="2"/>
        <v>0.84699999999999986</v>
      </c>
    </row>
    <row r="62" spans="1:16" x14ac:dyDescent="0.2">
      <c r="A62">
        <v>1810</v>
      </c>
      <c r="B62">
        <v>5.24</v>
      </c>
      <c r="C62">
        <v>0</v>
      </c>
      <c r="D62">
        <v>16.760000000000002</v>
      </c>
      <c r="E62">
        <v>0</v>
      </c>
      <c r="F62">
        <v>6.92</v>
      </c>
      <c r="G62">
        <v>1.59</v>
      </c>
      <c r="H62" s="1">
        <v>-1.19</v>
      </c>
      <c r="J62" s="7">
        <f t="shared" si="1"/>
        <v>5.8420000000000005</v>
      </c>
      <c r="K62" s="7">
        <f t="shared" si="1"/>
        <v>0</v>
      </c>
      <c r="L62" s="7">
        <f t="shared" si="1"/>
        <v>17.382999999999999</v>
      </c>
      <c r="M62" s="7">
        <f t="shared" si="1"/>
        <v>0</v>
      </c>
      <c r="N62" s="7">
        <f t="shared" si="1"/>
        <v>8.1410000000000018</v>
      </c>
      <c r="O62" s="7">
        <f t="shared" si="3"/>
        <v>1.7869999999999997</v>
      </c>
      <c r="P62" s="7">
        <f t="shared" si="2"/>
        <v>0.626</v>
      </c>
    </row>
    <row r="63" spans="1:16" x14ac:dyDescent="0.2">
      <c r="A63">
        <v>1811</v>
      </c>
      <c r="B63">
        <v>5.38</v>
      </c>
      <c r="C63">
        <v>0</v>
      </c>
      <c r="D63">
        <v>16.989999999999998</v>
      </c>
      <c r="E63">
        <v>0</v>
      </c>
      <c r="F63">
        <v>6.86</v>
      </c>
      <c r="G63">
        <v>2.99</v>
      </c>
      <c r="H63" s="1">
        <v>-0.51</v>
      </c>
      <c r="J63" s="7">
        <f t="shared" si="1"/>
        <v>5.7569999999999997</v>
      </c>
      <c r="K63" s="7">
        <f t="shared" si="1"/>
        <v>0</v>
      </c>
      <c r="L63" s="7">
        <f t="shared" si="1"/>
        <v>17.265999999999998</v>
      </c>
      <c r="M63" s="7">
        <f t="shared" si="1"/>
        <v>0</v>
      </c>
      <c r="N63" s="7">
        <f t="shared" si="1"/>
        <v>7.9680000000000009</v>
      </c>
      <c r="O63" s="7">
        <f t="shared" si="3"/>
        <v>1.8510000000000002</v>
      </c>
      <c r="P63" s="7">
        <f t="shared" si="2"/>
        <v>0.43099999999999988</v>
      </c>
    </row>
    <row r="64" spans="1:16" x14ac:dyDescent="0.2">
      <c r="A64">
        <v>1812</v>
      </c>
      <c r="B64">
        <v>3.97</v>
      </c>
      <c r="C64">
        <v>0</v>
      </c>
      <c r="D64">
        <v>16.27</v>
      </c>
      <c r="E64">
        <v>0</v>
      </c>
      <c r="F64">
        <v>7.05</v>
      </c>
      <c r="G64">
        <v>0.9</v>
      </c>
      <c r="H64" s="1">
        <v>-0.42</v>
      </c>
      <c r="J64" s="7">
        <f t="shared" si="1"/>
        <v>5.5080000000000009</v>
      </c>
      <c r="K64" s="7">
        <f t="shared" si="1"/>
        <v>0</v>
      </c>
      <c r="L64" s="7">
        <f t="shared" si="1"/>
        <v>17.066000000000003</v>
      </c>
      <c r="M64" s="7">
        <f t="shared" si="1"/>
        <v>0</v>
      </c>
      <c r="N64" s="7">
        <f t="shared" si="1"/>
        <v>7.8149999999999995</v>
      </c>
      <c r="O64" s="7">
        <f t="shared" si="3"/>
        <v>1.7390000000000001</v>
      </c>
      <c r="P64" s="7">
        <f t="shared" si="2"/>
        <v>0.26099999999999995</v>
      </c>
    </row>
    <row r="65" spans="1:16" x14ac:dyDescent="0.2">
      <c r="A65">
        <v>1813</v>
      </c>
      <c r="B65">
        <v>5.31</v>
      </c>
      <c r="C65">
        <v>0</v>
      </c>
      <c r="D65">
        <v>16.55</v>
      </c>
      <c r="E65">
        <v>0</v>
      </c>
      <c r="F65">
        <v>7.74</v>
      </c>
      <c r="G65">
        <v>2.46</v>
      </c>
      <c r="H65" s="1">
        <v>0.44</v>
      </c>
      <c r="J65" s="7">
        <f t="shared" si="1"/>
        <v>5.4160000000000013</v>
      </c>
      <c r="K65" s="7">
        <f t="shared" si="1"/>
        <v>0</v>
      </c>
      <c r="L65" s="7">
        <f t="shared" si="1"/>
        <v>16.980000000000004</v>
      </c>
      <c r="M65" s="7">
        <f t="shared" si="1"/>
        <v>0</v>
      </c>
      <c r="N65" s="7">
        <f t="shared" si="1"/>
        <v>7.7389999999999999</v>
      </c>
      <c r="O65" s="7">
        <f t="shared" si="3"/>
        <v>1.823</v>
      </c>
      <c r="P65" s="7">
        <f t="shared" si="2"/>
        <v>0.2029999999999999</v>
      </c>
    </row>
    <row r="66" spans="1:16" x14ac:dyDescent="0.2">
      <c r="A66">
        <v>1814</v>
      </c>
      <c r="B66">
        <v>5.16</v>
      </c>
      <c r="C66">
        <v>0</v>
      </c>
      <c r="D66">
        <v>16.510000000000002</v>
      </c>
      <c r="E66">
        <v>0</v>
      </c>
      <c r="F66">
        <v>7.59</v>
      </c>
      <c r="G66">
        <v>1.1100000000000001</v>
      </c>
      <c r="H66" s="1">
        <v>-0.26</v>
      </c>
      <c r="J66" s="7">
        <f t="shared" si="1"/>
        <v>5.330000000000001</v>
      </c>
      <c r="K66" s="7">
        <f t="shared" si="1"/>
        <v>0</v>
      </c>
      <c r="L66" s="7">
        <f t="shared" si="1"/>
        <v>16.861000000000001</v>
      </c>
      <c r="M66" s="7">
        <f t="shared" si="1"/>
        <v>0</v>
      </c>
      <c r="N66" s="7">
        <f t="shared" si="1"/>
        <v>7.6139999999999999</v>
      </c>
      <c r="O66" s="7">
        <f t="shared" si="3"/>
        <v>1.7589999999999999</v>
      </c>
      <c r="P66" s="7">
        <f t="shared" si="2"/>
        <v>4.2999999999999969E-2</v>
      </c>
    </row>
    <row r="67" spans="1:16" x14ac:dyDescent="0.2">
      <c r="A67">
        <v>1815</v>
      </c>
      <c r="B67">
        <v>4.5199999999999996</v>
      </c>
      <c r="C67">
        <v>0</v>
      </c>
      <c r="D67">
        <v>16.559999999999999</v>
      </c>
      <c r="E67">
        <v>0</v>
      </c>
      <c r="F67">
        <v>7.24</v>
      </c>
      <c r="G67">
        <v>2.21</v>
      </c>
      <c r="H67" s="1">
        <v>-0.09</v>
      </c>
      <c r="J67" s="7">
        <f t="shared" si="1"/>
        <v>5.133</v>
      </c>
      <c r="K67" s="7">
        <f t="shared" si="1"/>
        <v>0</v>
      </c>
      <c r="L67" s="7">
        <f t="shared" si="1"/>
        <v>16.817</v>
      </c>
      <c r="M67" s="7">
        <f t="shared" si="1"/>
        <v>0</v>
      </c>
      <c r="N67" s="7">
        <f t="shared" si="1"/>
        <v>7.4819999999999993</v>
      </c>
      <c r="O67" s="7">
        <f t="shared" si="3"/>
        <v>1.8740000000000001</v>
      </c>
      <c r="P67" s="7">
        <f t="shared" si="2"/>
        <v>-8.3000000000000018E-2</v>
      </c>
    </row>
    <row r="68" spans="1:16" x14ac:dyDescent="0.2">
      <c r="A68">
        <v>1816</v>
      </c>
      <c r="B68">
        <v>4</v>
      </c>
      <c r="C68" s="1">
        <v>25.96</v>
      </c>
      <c r="D68">
        <v>16.14</v>
      </c>
      <c r="E68">
        <v>0</v>
      </c>
      <c r="F68">
        <v>6.94</v>
      </c>
      <c r="G68">
        <v>1.36</v>
      </c>
      <c r="H68" s="1">
        <v>-0.26</v>
      </c>
      <c r="J68" s="7">
        <f t="shared" si="1"/>
        <v>4.9629999999999992</v>
      </c>
      <c r="K68" s="7">
        <f t="shared" si="1"/>
        <v>2.5960000000000001</v>
      </c>
      <c r="L68" s="7">
        <f t="shared" si="1"/>
        <v>16.664999999999999</v>
      </c>
      <c r="M68" s="7">
        <f t="shared" si="1"/>
        <v>0</v>
      </c>
      <c r="N68" s="7">
        <f t="shared" si="1"/>
        <v>7.3330000000000002</v>
      </c>
      <c r="O68" s="7">
        <f t="shared" si="3"/>
        <v>1.7969999999999999</v>
      </c>
      <c r="P68" s="7">
        <f t="shared" si="2"/>
        <v>-0.22300000000000003</v>
      </c>
    </row>
    <row r="69" spans="1:16" x14ac:dyDescent="0.2">
      <c r="A69">
        <v>1817</v>
      </c>
      <c r="B69">
        <v>4.12</v>
      </c>
      <c r="C69" s="1">
        <v>25.83</v>
      </c>
      <c r="D69">
        <v>16.57</v>
      </c>
      <c r="E69">
        <v>0</v>
      </c>
      <c r="F69">
        <v>6.98</v>
      </c>
      <c r="G69">
        <v>2.09</v>
      </c>
      <c r="H69" s="1">
        <v>-0.92</v>
      </c>
      <c r="J69" s="7">
        <f t="shared" si="1"/>
        <v>4.8259999999999996</v>
      </c>
      <c r="K69" s="7">
        <f t="shared" si="1"/>
        <v>5.1790000000000003</v>
      </c>
      <c r="L69" s="7">
        <f t="shared" si="1"/>
        <v>16.541999999999994</v>
      </c>
      <c r="M69" s="7">
        <f t="shared" si="1"/>
        <v>0</v>
      </c>
      <c r="N69" s="7">
        <f t="shared" si="1"/>
        <v>7.2030000000000012</v>
      </c>
      <c r="O69" s="7">
        <f t="shared" si="3"/>
        <v>1.8199999999999998</v>
      </c>
      <c r="P69" s="7">
        <f t="shared" si="2"/>
        <v>-0.39399999999999996</v>
      </c>
    </row>
    <row r="70" spans="1:16" x14ac:dyDescent="0.2">
      <c r="A70">
        <v>1818</v>
      </c>
      <c r="B70">
        <v>4.84</v>
      </c>
      <c r="C70" s="1">
        <v>26.48</v>
      </c>
      <c r="D70">
        <v>17.100000000000001</v>
      </c>
      <c r="E70">
        <v>0</v>
      </c>
      <c r="F70">
        <v>7.83</v>
      </c>
      <c r="G70">
        <v>2.72</v>
      </c>
      <c r="H70" s="1">
        <v>0.63</v>
      </c>
      <c r="J70" s="7">
        <f t="shared" si="1"/>
        <v>4.7439999999999998</v>
      </c>
      <c r="K70" s="7">
        <f t="shared" si="1"/>
        <v>7.827</v>
      </c>
      <c r="L70" s="7">
        <f t="shared" si="1"/>
        <v>16.592999999999996</v>
      </c>
      <c r="M70" s="7">
        <f t="shared" si="1"/>
        <v>0</v>
      </c>
      <c r="N70" s="7">
        <f t="shared" si="1"/>
        <v>7.222999999999999</v>
      </c>
      <c r="O70" s="7">
        <f t="shared" si="3"/>
        <v>1.9</v>
      </c>
      <c r="P70" s="7">
        <f t="shared" si="2"/>
        <v>-0.37</v>
      </c>
    </row>
    <row r="71" spans="1:16" x14ac:dyDescent="0.2">
      <c r="A71">
        <v>1819</v>
      </c>
      <c r="B71">
        <v>5.07</v>
      </c>
      <c r="C71" s="1">
        <v>25.9</v>
      </c>
      <c r="D71">
        <v>16.95</v>
      </c>
      <c r="E71">
        <v>0</v>
      </c>
      <c r="F71">
        <v>7.37</v>
      </c>
      <c r="G71">
        <v>2.67</v>
      </c>
      <c r="H71" s="1">
        <v>-0.65</v>
      </c>
      <c r="J71" s="7">
        <f t="shared" si="1"/>
        <v>4.7609999999999992</v>
      </c>
      <c r="K71" s="7">
        <f t="shared" si="1"/>
        <v>10.416999999999998</v>
      </c>
      <c r="L71" s="7">
        <f t="shared" si="1"/>
        <v>16.639999999999997</v>
      </c>
      <c r="M71" s="7">
        <f t="shared" si="1"/>
        <v>0</v>
      </c>
      <c r="N71" s="7">
        <f t="shared" ref="N71:O134" si="4">AVERAGE(F62:F71)</f>
        <v>7.2519999999999998</v>
      </c>
      <c r="O71" s="7">
        <f t="shared" si="3"/>
        <v>2.0100000000000002</v>
      </c>
      <c r="P71" s="7">
        <f t="shared" si="2"/>
        <v>-0.32300000000000001</v>
      </c>
    </row>
    <row r="72" spans="1:16" x14ac:dyDescent="0.2">
      <c r="A72">
        <v>1820</v>
      </c>
      <c r="B72">
        <v>5.08</v>
      </c>
      <c r="C72" s="1">
        <v>26.42</v>
      </c>
      <c r="D72">
        <v>17.07</v>
      </c>
      <c r="E72">
        <v>-5.52</v>
      </c>
      <c r="F72">
        <v>7.62</v>
      </c>
      <c r="G72">
        <v>1.61</v>
      </c>
      <c r="H72" s="1">
        <v>0.46</v>
      </c>
      <c r="J72" s="7">
        <f t="shared" si="1"/>
        <v>4.7449999999999992</v>
      </c>
      <c r="K72" s="7">
        <f t="shared" si="1"/>
        <v>13.058999999999997</v>
      </c>
      <c r="L72" s="7">
        <f t="shared" si="1"/>
        <v>16.670999999999999</v>
      </c>
      <c r="M72" s="7">
        <f t="shared" si="1"/>
        <v>-0.55199999999999994</v>
      </c>
      <c r="N72" s="7">
        <f t="shared" si="4"/>
        <v>7.3220000000000001</v>
      </c>
      <c r="O72" s="7">
        <f t="shared" si="3"/>
        <v>2.0119999999999996</v>
      </c>
      <c r="P72" s="7">
        <f t="shared" si="2"/>
        <v>-0.158</v>
      </c>
    </row>
    <row r="73" spans="1:16" x14ac:dyDescent="0.2">
      <c r="A73">
        <v>1821</v>
      </c>
      <c r="B73">
        <v>4.88</v>
      </c>
      <c r="C73" s="1">
        <v>26.81</v>
      </c>
      <c r="D73">
        <v>16.84</v>
      </c>
      <c r="E73">
        <v>-3.52</v>
      </c>
      <c r="F73">
        <v>8.09</v>
      </c>
      <c r="G73">
        <v>2.31</v>
      </c>
      <c r="H73" s="1">
        <v>1.1000000000000001</v>
      </c>
      <c r="J73" s="7">
        <f t="shared" si="1"/>
        <v>4.6950000000000003</v>
      </c>
      <c r="K73" s="7">
        <f t="shared" si="1"/>
        <v>15.739999999999998</v>
      </c>
      <c r="L73" s="7">
        <f t="shared" si="1"/>
        <v>16.655999999999999</v>
      </c>
      <c r="M73" s="7">
        <f t="shared" si="1"/>
        <v>-0.90399999999999991</v>
      </c>
      <c r="N73" s="7">
        <f t="shared" si="4"/>
        <v>7.4449999999999985</v>
      </c>
      <c r="O73" s="7">
        <f t="shared" si="3"/>
        <v>1.9439999999999997</v>
      </c>
      <c r="P73" s="7">
        <f t="shared" si="2"/>
        <v>3.0000000000000027E-3</v>
      </c>
    </row>
    <row r="74" spans="1:16" x14ac:dyDescent="0.2">
      <c r="A74">
        <v>1822</v>
      </c>
      <c r="B74">
        <v>5.64</v>
      </c>
      <c r="C74" s="1">
        <v>26.93</v>
      </c>
      <c r="D74">
        <v>17.260000000000002</v>
      </c>
      <c r="E74">
        <v>-3.69</v>
      </c>
      <c r="F74">
        <v>8.19</v>
      </c>
      <c r="G74">
        <v>3.74</v>
      </c>
      <c r="H74" s="1">
        <v>1.85</v>
      </c>
      <c r="J74" s="7">
        <f t="shared" si="1"/>
        <v>4.8620000000000001</v>
      </c>
      <c r="K74" s="7">
        <f t="shared" si="1"/>
        <v>18.433</v>
      </c>
      <c r="L74" s="7">
        <f t="shared" si="1"/>
        <v>16.755000000000003</v>
      </c>
      <c r="M74" s="7">
        <f t="shared" si="1"/>
        <v>-1.2729999999999999</v>
      </c>
      <c r="N74" s="7">
        <f t="shared" si="4"/>
        <v>7.5589999999999993</v>
      </c>
      <c r="O74" s="7">
        <f t="shared" si="3"/>
        <v>2.2280000000000002</v>
      </c>
      <c r="P74" s="7">
        <f t="shared" si="2"/>
        <v>0.22999999999999998</v>
      </c>
    </row>
    <row r="75" spans="1:16" x14ac:dyDescent="0.2">
      <c r="A75">
        <v>1823</v>
      </c>
      <c r="B75">
        <v>4.8600000000000003</v>
      </c>
      <c r="C75" s="1">
        <v>26.78</v>
      </c>
      <c r="D75">
        <v>17.100000000000001</v>
      </c>
      <c r="E75">
        <v>-4.3600000000000003</v>
      </c>
      <c r="F75">
        <v>7.72</v>
      </c>
      <c r="G75">
        <v>2.0699999999999998</v>
      </c>
      <c r="H75" s="1">
        <v>0.55000000000000004</v>
      </c>
      <c r="J75" s="7">
        <f t="shared" si="1"/>
        <v>4.8170000000000002</v>
      </c>
      <c r="K75" s="7">
        <f t="shared" si="1"/>
        <v>21.110999999999997</v>
      </c>
      <c r="L75" s="7">
        <f t="shared" si="1"/>
        <v>16.809999999999999</v>
      </c>
      <c r="M75" s="7">
        <f t="shared" si="1"/>
        <v>-1.7090000000000001</v>
      </c>
      <c r="N75" s="7">
        <f t="shared" si="4"/>
        <v>7.5569999999999995</v>
      </c>
      <c r="O75" s="7">
        <f t="shared" si="3"/>
        <v>2.1890000000000001</v>
      </c>
      <c r="P75" s="7">
        <f t="shared" si="2"/>
        <v>0.24100000000000002</v>
      </c>
    </row>
    <row r="76" spans="1:16" x14ac:dyDescent="0.2">
      <c r="A76">
        <v>1824</v>
      </c>
      <c r="B76">
        <v>5.38</v>
      </c>
      <c r="C76" s="1">
        <f>AVERAGE(C68:C75)</f>
        <v>26.388749999999998</v>
      </c>
      <c r="D76">
        <v>17.77</v>
      </c>
      <c r="E76">
        <v>-3.05</v>
      </c>
      <c r="F76">
        <v>8.5500000000000007</v>
      </c>
      <c r="G76">
        <v>2.95</v>
      </c>
      <c r="H76" s="1">
        <v>1.33</v>
      </c>
      <c r="J76" s="7">
        <f t="shared" ref="J76:M139" si="5">AVERAGE(B67:B76)</f>
        <v>4.8390000000000004</v>
      </c>
      <c r="K76" s="7">
        <f t="shared" si="5"/>
        <v>23.749874999999996</v>
      </c>
      <c r="L76" s="7">
        <f t="shared" si="5"/>
        <v>16.936</v>
      </c>
      <c r="M76" s="7">
        <f t="shared" si="5"/>
        <v>-2.0140000000000002</v>
      </c>
      <c r="N76" s="7">
        <f t="shared" si="4"/>
        <v>7.6529999999999987</v>
      </c>
      <c r="O76" s="7">
        <f t="shared" si="3"/>
        <v>2.3730000000000002</v>
      </c>
      <c r="P76" s="7">
        <f t="shared" si="2"/>
        <v>0.4</v>
      </c>
    </row>
    <row r="77" spans="1:16" x14ac:dyDescent="0.2">
      <c r="A77">
        <v>1825</v>
      </c>
      <c r="B77">
        <v>6.46</v>
      </c>
      <c r="C77" s="1">
        <v>27.11</v>
      </c>
      <c r="D77">
        <v>17.04</v>
      </c>
      <c r="E77">
        <v>-3.52</v>
      </c>
      <c r="F77">
        <v>8.39</v>
      </c>
      <c r="G77">
        <v>3.09</v>
      </c>
      <c r="H77" s="1">
        <v>1.53</v>
      </c>
      <c r="J77" s="7">
        <f t="shared" si="5"/>
        <v>5.0329999999999995</v>
      </c>
      <c r="K77" s="7">
        <f t="shared" si="5"/>
        <v>26.460874999999998</v>
      </c>
      <c r="L77" s="7">
        <f t="shared" si="5"/>
        <v>16.984000000000002</v>
      </c>
      <c r="M77" s="7">
        <f t="shared" si="5"/>
        <v>-2.3660000000000001</v>
      </c>
      <c r="N77" s="7">
        <f t="shared" si="4"/>
        <v>7.7679999999999989</v>
      </c>
      <c r="O77" s="7">
        <f t="shared" si="3"/>
        <v>2.4609999999999999</v>
      </c>
      <c r="P77" s="7">
        <f t="shared" si="2"/>
        <v>0.56200000000000006</v>
      </c>
    </row>
    <row r="78" spans="1:16" x14ac:dyDescent="0.2">
      <c r="A78">
        <v>1826</v>
      </c>
      <c r="B78">
        <v>6.23</v>
      </c>
      <c r="C78" s="1">
        <f>AVERAGE(C70:C77)</f>
        <v>26.602343749999996</v>
      </c>
      <c r="D78">
        <v>16.899999999999999</v>
      </c>
      <c r="E78">
        <v>-3.61</v>
      </c>
      <c r="F78">
        <v>8.36</v>
      </c>
      <c r="G78">
        <v>3.65</v>
      </c>
      <c r="H78" s="1">
        <v>1.97</v>
      </c>
      <c r="J78" s="7">
        <f t="shared" si="5"/>
        <v>5.2560000000000002</v>
      </c>
      <c r="K78" s="7">
        <f t="shared" si="5"/>
        <v>26.525109375</v>
      </c>
      <c r="L78" s="7">
        <f t="shared" si="5"/>
        <v>17.060000000000002</v>
      </c>
      <c r="M78" s="7">
        <f t="shared" si="5"/>
        <v>-2.7269999999999999</v>
      </c>
      <c r="N78" s="7">
        <f t="shared" si="4"/>
        <v>7.9099999999999993</v>
      </c>
      <c r="O78" s="7">
        <f t="shared" si="3"/>
        <v>2.69</v>
      </c>
      <c r="P78" s="7">
        <f t="shared" si="2"/>
        <v>0.78500000000000003</v>
      </c>
    </row>
    <row r="79" spans="1:16" x14ac:dyDescent="0.2">
      <c r="A79">
        <v>1827</v>
      </c>
      <c r="B79">
        <v>6.03</v>
      </c>
      <c r="C79" s="1">
        <f t="shared" ref="C79:C84" si="6">AVERAGE(C71:C78)</f>
        <v>26.617636718749999</v>
      </c>
      <c r="D79">
        <v>17.71</v>
      </c>
      <c r="E79">
        <v>-2.86</v>
      </c>
      <c r="F79">
        <v>8.81</v>
      </c>
      <c r="G79">
        <v>2</v>
      </c>
      <c r="H79" s="1">
        <v>1.73</v>
      </c>
      <c r="J79" s="7">
        <f t="shared" si="5"/>
        <v>5.4470000000000001</v>
      </c>
      <c r="K79" s="7">
        <f t="shared" si="5"/>
        <v>26.603873046874998</v>
      </c>
      <c r="L79" s="7">
        <f t="shared" si="5"/>
        <v>17.173999999999999</v>
      </c>
      <c r="M79" s="7">
        <f t="shared" si="5"/>
        <v>-3.0129999999999999</v>
      </c>
      <c r="N79" s="7">
        <f t="shared" si="4"/>
        <v>8.093</v>
      </c>
      <c r="O79" s="7">
        <f t="shared" si="3"/>
        <v>2.681</v>
      </c>
      <c r="P79" s="7">
        <f t="shared" ref="P79:P142" si="7">AVERAGE(H70:H79)</f>
        <v>1.0500000000000003</v>
      </c>
    </row>
    <row r="80" spans="1:16" x14ac:dyDescent="0.2">
      <c r="A80">
        <v>1828</v>
      </c>
      <c r="B80">
        <v>6.82</v>
      </c>
      <c r="C80" s="1">
        <f t="shared" si="6"/>
        <v>26.707341308593744</v>
      </c>
      <c r="D80">
        <v>17.22</v>
      </c>
      <c r="E80">
        <v>-3.9</v>
      </c>
      <c r="F80">
        <v>8.17</v>
      </c>
      <c r="G80">
        <v>2.59</v>
      </c>
      <c r="H80" s="1">
        <v>-0.09</v>
      </c>
      <c r="J80" s="7">
        <f t="shared" si="5"/>
        <v>5.6449999999999996</v>
      </c>
      <c r="K80" s="7">
        <f t="shared" si="5"/>
        <v>26.626607177734371</v>
      </c>
      <c r="L80" s="7">
        <f t="shared" si="5"/>
        <v>17.186</v>
      </c>
      <c r="M80" s="7">
        <f t="shared" si="5"/>
        <v>-3.403</v>
      </c>
      <c r="N80" s="7">
        <f t="shared" si="4"/>
        <v>8.1269999999999989</v>
      </c>
      <c r="O80" s="7">
        <f t="shared" si="3"/>
        <v>2.6680000000000001</v>
      </c>
      <c r="P80" s="7">
        <f t="shared" si="7"/>
        <v>0.97800000000000009</v>
      </c>
    </row>
    <row r="81" spans="1:16" x14ac:dyDescent="0.2">
      <c r="A81">
        <v>1829</v>
      </c>
      <c r="B81">
        <v>5.46</v>
      </c>
      <c r="C81" s="1">
        <f t="shared" si="6"/>
        <v>26.743258972167968</v>
      </c>
      <c r="D81">
        <v>16.739999999999998</v>
      </c>
      <c r="E81">
        <v>-3.98</v>
      </c>
      <c r="F81">
        <v>7.94</v>
      </c>
      <c r="G81">
        <v>1.01</v>
      </c>
      <c r="H81" s="1">
        <v>-0.04</v>
      </c>
      <c r="J81" s="7">
        <f t="shared" si="5"/>
        <v>5.6840000000000002</v>
      </c>
      <c r="K81" s="7">
        <f t="shared" si="5"/>
        <v>26.710933074951168</v>
      </c>
      <c r="L81" s="7">
        <f t="shared" si="5"/>
        <v>17.165000000000003</v>
      </c>
      <c r="M81" s="7">
        <f t="shared" si="5"/>
        <v>-3.8009999999999997</v>
      </c>
      <c r="N81" s="7">
        <f t="shared" si="4"/>
        <v>8.1840000000000011</v>
      </c>
      <c r="O81" s="7">
        <f t="shared" si="3"/>
        <v>2.5019999999999998</v>
      </c>
      <c r="P81" s="7">
        <f t="shared" si="7"/>
        <v>1.0390000000000001</v>
      </c>
    </row>
    <row r="82" spans="1:16" x14ac:dyDescent="0.2">
      <c r="A82">
        <v>1830</v>
      </c>
      <c r="B82">
        <v>6.23</v>
      </c>
      <c r="C82" s="1">
        <f t="shared" si="6"/>
        <v>26.734916343688965</v>
      </c>
      <c r="D82">
        <v>17.25</v>
      </c>
      <c r="E82">
        <v>-3.46</v>
      </c>
      <c r="F82">
        <v>8.52</v>
      </c>
      <c r="G82">
        <v>1.9</v>
      </c>
      <c r="H82" s="1">
        <v>1.59</v>
      </c>
      <c r="J82" s="7">
        <f t="shared" si="5"/>
        <v>5.7990000000000013</v>
      </c>
      <c r="K82" s="7">
        <f t="shared" si="5"/>
        <v>26.742424709320069</v>
      </c>
      <c r="L82" s="7">
        <f t="shared" si="5"/>
        <v>17.183</v>
      </c>
      <c r="M82" s="7">
        <f t="shared" si="5"/>
        <v>-3.5949999999999998</v>
      </c>
      <c r="N82" s="7">
        <f t="shared" si="4"/>
        <v>8.2739999999999991</v>
      </c>
      <c r="O82" s="7">
        <f t="shared" si="3"/>
        <v>2.5309999999999997</v>
      </c>
      <c r="P82" s="7">
        <f t="shared" si="7"/>
        <v>1.1520000000000001</v>
      </c>
    </row>
    <row r="83" spans="1:16" x14ac:dyDescent="0.2">
      <c r="A83">
        <v>1831</v>
      </c>
      <c r="B83">
        <v>4.96</v>
      </c>
      <c r="C83" s="1">
        <f t="shared" si="6"/>
        <v>26.710530886650083</v>
      </c>
      <c r="D83">
        <v>16.89</v>
      </c>
      <c r="E83">
        <v>-5.17</v>
      </c>
      <c r="F83">
        <v>7.64</v>
      </c>
      <c r="G83">
        <v>2.67</v>
      </c>
      <c r="H83" s="1">
        <v>0.17</v>
      </c>
      <c r="J83" s="7">
        <f t="shared" si="5"/>
        <v>5.8070000000000004</v>
      </c>
      <c r="K83" s="7">
        <f t="shared" si="5"/>
        <v>26.732477797985077</v>
      </c>
      <c r="L83" s="7">
        <f t="shared" si="5"/>
        <v>17.187999999999999</v>
      </c>
      <c r="M83" s="7">
        <f t="shared" si="5"/>
        <v>-3.7600000000000002</v>
      </c>
      <c r="N83" s="7">
        <f t="shared" si="4"/>
        <v>8.229000000000001</v>
      </c>
      <c r="O83" s="7">
        <f t="shared" si="3"/>
        <v>2.5670000000000002</v>
      </c>
      <c r="P83" s="7">
        <f t="shared" si="7"/>
        <v>1.0590000000000002</v>
      </c>
    </row>
    <row r="84" spans="1:16" x14ac:dyDescent="0.2">
      <c r="A84">
        <v>1832</v>
      </c>
      <c r="B84">
        <v>5.9</v>
      </c>
      <c r="C84" s="1">
        <f t="shared" si="6"/>
        <v>26.701847247481346</v>
      </c>
      <c r="D84">
        <v>16.170000000000002</v>
      </c>
      <c r="E84">
        <v>-4.74</v>
      </c>
      <c r="F84">
        <v>7.45</v>
      </c>
      <c r="G84">
        <v>2.79</v>
      </c>
      <c r="H84" s="1">
        <v>-0.12</v>
      </c>
      <c r="J84" s="7">
        <f t="shared" si="5"/>
        <v>5.8330000000000002</v>
      </c>
      <c r="K84" s="7">
        <f t="shared" si="5"/>
        <v>26.709662522733208</v>
      </c>
      <c r="L84" s="7">
        <f t="shared" si="5"/>
        <v>17.079000000000001</v>
      </c>
      <c r="M84" s="7">
        <f t="shared" si="5"/>
        <v>-3.8649999999999998</v>
      </c>
      <c r="N84" s="7">
        <f t="shared" si="4"/>
        <v>8.1549999999999994</v>
      </c>
      <c r="O84" s="7">
        <f t="shared" si="3"/>
        <v>2.472</v>
      </c>
      <c r="P84" s="7">
        <f t="shared" si="7"/>
        <v>0.8620000000000001</v>
      </c>
    </row>
    <row r="85" spans="1:16" x14ac:dyDescent="0.2">
      <c r="A85">
        <v>1833</v>
      </c>
      <c r="B85">
        <v>5.88</v>
      </c>
      <c r="C85" s="1">
        <v>26.83</v>
      </c>
      <c r="D85">
        <v>17</v>
      </c>
      <c r="E85">
        <v>-4.57</v>
      </c>
      <c r="F85">
        <v>8.01</v>
      </c>
      <c r="G85">
        <v>2.4900000000000002</v>
      </c>
      <c r="H85" s="1">
        <v>0.55000000000000004</v>
      </c>
      <c r="J85" s="7">
        <f t="shared" si="5"/>
        <v>5.9350000000000005</v>
      </c>
      <c r="K85" s="7">
        <f t="shared" si="5"/>
        <v>26.71466252273321</v>
      </c>
      <c r="L85" s="7">
        <f t="shared" si="5"/>
        <v>17.068999999999999</v>
      </c>
      <c r="M85" s="7">
        <f t="shared" si="5"/>
        <v>-3.8860000000000001</v>
      </c>
      <c r="N85" s="7">
        <f t="shared" si="4"/>
        <v>8.1840000000000011</v>
      </c>
      <c r="O85" s="7">
        <f t="shared" si="3"/>
        <v>2.5140000000000002</v>
      </c>
      <c r="P85" s="7">
        <f t="shared" si="7"/>
        <v>0.86200000000000032</v>
      </c>
    </row>
    <row r="86" spans="1:16" x14ac:dyDescent="0.2">
      <c r="A86">
        <v>1834</v>
      </c>
      <c r="B86">
        <v>6.16</v>
      </c>
      <c r="C86" s="1">
        <v>26.82</v>
      </c>
      <c r="D86">
        <v>17.12</v>
      </c>
      <c r="E86">
        <v>-3.64</v>
      </c>
      <c r="F86">
        <v>8.15</v>
      </c>
      <c r="G86">
        <v>3.27</v>
      </c>
      <c r="H86" s="1">
        <v>0.24</v>
      </c>
      <c r="J86" s="7">
        <f t="shared" si="5"/>
        <v>6.0130000000000008</v>
      </c>
      <c r="K86" s="7">
        <f t="shared" si="5"/>
        <v>26.757787522733206</v>
      </c>
      <c r="L86" s="7">
        <f t="shared" si="5"/>
        <v>17.004000000000001</v>
      </c>
      <c r="M86" s="7">
        <f t="shared" si="5"/>
        <v>-3.9450000000000003</v>
      </c>
      <c r="N86" s="7">
        <f t="shared" si="4"/>
        <v>8.1440000000000019</v>
      </c>
      <c r="O86" s="7">
        <f t="shared" si="3"/>
        <v>2.5459999999999998</v>
      </c>
      <c r="P86" s="7">
        <f t="shared" si="7"/>
        <v>0.753</v>
      </c>
    </row>
    <row r="87" spans="1:16" x14ac:dyDescent="0.2">
      <c r="A87">
        <v>1835</v>
      </c>
      <c r="B87">
        <v>5.1100000000000003</v>
      </c>
      <c r="C87" s="1">
        <v>25.89</v>
      </c>
      <c r="D87">
        <v>16.399999999999999</v>
      </c>
      <c r="E87">
        <v>-4.13</v>
      </c>
      <c r="F87">
        <v>7.39</v>
      </c>
      <c r="G87">
        <v>2.35</v>
      </c>
      <c r="H87" s="1">
        <v>-0.51</v>
      </c>
      <c r="J87" s="7">
        <f t="shared" si="5"/>
        <v>5.8780000000000001</v>
      </c>
      <c r="K87" s="7">
        <f t="shared" si="5"/>
        <v>26.635787522733203</v>
      </c>
      <c r="L87" s="7">
        <f t="shared" si="5"/>
        <v>16.940000000000001</v>
      </c>
      <c r="M87" s="7">
        <f t="shared" si="5"/>
        <v>-4.0060000000000002</v>
      </c>
      <c r="N87" s="7">
        <f t="shared" si="4"/>
        <v>8.0440000000000005</v>
      </c>
      <c r="O87" s="7">
        <f t="shared" si="3"/>
        <v>2.4720000000000004</v>
      </c>
      <c r="P87" s="7">
        <f t="shared" si="7"/>
        <v>0.54900000000000004</v>
      </c>
    </row>
    <row r="88" spans="1:16" x14ac:dyDescent="0.2">
      <c r="A88">
        <v>1836</v>
      </c>
      <c r="B88">
        <v>4.2699999999999996</v>
      </c>
      <c r="C88" s="1">
        <v>26.36</v>
      </c>
      <c r="D88">
        <v>16.97</v>
      </c>
      <c r="E88">
        <v>-3.89</v>
      </c>
      <c r="F88">
        <v>7.7</v>
      </c>
      <c r="G88">
        <v>1.43</v>
      </c>
      <c r="H88" s="1">
        <v>0.81</v>
      </c>
      <c r="J88" s="7">
        <f t="shared" si="5"/>
        <v>5.6820000000000004</v>
      </c>
      <c r="K88" s="7">
        <f t="shared" si="5"/>
        <v>26.611553147733208</v>
      </c>
      <c r="L88" s="7">
        <f t="shared" si="5"/>
        <v>16.946999999999999</v>
      </c>
      <c r="M88" s="7">
        <f t="shared" si="5"/>
        <v>-4.0340000000000007</v>
      </c>
      <c r="N88" s="7">
        <f t="shared" si="4"/>
        <v>7.9779999999999998</v>
      </c>
      <c r="O88" s="7">
        <f t="shared" si="3"/>
        <v>2.2500000000000004</v>
      </c>
      <c r="P88" s="7">
        <f t="shared" si="7"/>
        <v>0.433</v>
      </c>
    </row>
    <row r="89" spans="1:16" x14ac:dyDescent="0.2">
      <c r="A89">
        <v>1837</v>
      </c>
      <c r="B89">
        <v>4.8899999999999997</v>
      </c>
      <c r="C89" s="1">
        <v>25.84</v>
      </c>
      <c r="D89">
        <v>16.25</v>
      </c>
      <c r="E89">
        <v>-4.22</v>
      </c>
      <c r="F89">
        <v>7.38</v>
      </c>
      <c r="G89">
        <v>1.61</v>
      </c>
      <c r="H89" s="1">
        <v>-0.26</v>
      </c>
      <c r="J89" s="7">
        <f t="shared" si="5"/>
        <v>5.5680000000000005</v>
      </c>
      <c r="K89" s="7">
        <f t="shared" si="5"/>
        <v>26.533789475858207</v>
      </c>
      <c r="L89" s="7">
        <f t="shared" si="5"/>
        <v>16.800999999999998</v>
      </c>
      <c r="M89" s="7">
        <f t="shared" si="5"/>
        <v>-4.17</v>
      </c>
      <c r="N89" s="7">
        <f t="shared" si="4"/>
        <v>7.8349999999999991</v>
      </c>
      <c r="O89" s="7">
        <f t="shared" si="3"/>
        <v>2.2110000000000003</v>
      </c>
      <c r="P89" s="7">
        <f t="shared" si="7"/>
        <v>0.23399999999999999</v>
      </c>
    </row>
    <row r="90" spans="1:16" x14ac:dyDescent="0.2">
      <c r="A90">
        <v>1838</v>
      </c>
      <c r="B90">
        <v>4.4800000000000004</v>
      </c>
      <c r="C90" s="1">
        <v>27.08</v>
      </c>
      <c r="D90">
        <v>16.440000000000001</v>
      </c>
      <c r="E90">
        <v>-3.88</v>
      </c>
      <c r="F90">
        <v>7.51</v>
      </c>
      <c r="G90">
        <v>0.47</v>
      </c>
      <c r="H90" s="1">
        <v>0.15</v>
      </c>
      <c r="J90" s="7">
        <f t="shared" si="5"/>
        <v>5.3340000000000005</v>
      </c>
      <c r="K90" s="7">
        <f t="shared" si="5"/>
        <v>26.571055344998836</v>
      </c>
      <c r="L90" s="7">
        <f t="shared" si="5"/>
        <v>16.722999999999999</v>
      </c>
      <c r="M90" s="7">
        <f t="shared" si="5"/>
        <v>-4.1680000000000001</v>
      </c>
      <c r="N90" s="7">
        <f t="shared" si="4"/>
        <v>7.769000000000001</v>
      </c>
      <c r="O90" s="7">
        <f t="shared" si="3"/>
        <v>1.9989999999999999</v>
      </c>
      <c r="P90" s="7">
        <f t="shared" si="7"/>
        <v>0.25800000000000006</v>
      </c>
    </row>
    <row r="91" spans="1:16" x14ac:dyDescent="0.2">
      <c r="A91">
        <v>1839</v>
      </c>
      <c r="B91">
        <v>5.62</v>
      </c>
      <c r="C91" s="1">
        <v>26.59</v>
      </c>
      <c r="D91">
        <v>16.809999999999999</v>
      </c>
      <c r="E91">
        <v>-4.75</v>
      </c>
      <c r="F91">
        <v>7.63</v>
      </c>
      <c r="G91">
        <v>1.47</v>
      </c>
      <c r="H91" s="1">
        <v>0.34</v>
      </c>
      <c r="J91" s="7">
        <f t="shared" si="5"/>
        <v>5.3500000000000005</v>
      </c>
      <c r="K91" s="7">
        <f t="shared" si="5"/>
        <v>26.555729447782038</v>
      </c>
      <c r="L91" s="7">
        <f t="shared" si="5"/>
        <v>16.73</v>
      </c>
      <c r="M91" s="7">
        <f t="shared" si="5"/>
        <v>-4.2450000000000001</v>
      </c>
      <c r="N91" s="7">
        <f t="shared" si="4"/>
        <v>7.7379999999999995</v>
      </c>
      <c r="O91" s="7">
        <f t="shared" si="4"/>
        <v>2.0449999999999999</v>
      </c>
      <c r="P91" s="7">
        <f t="shared" si="7"/>
        <v>0.29600000000000004</v>
      </c>
    </row>
    <row r="92" spans="1:16" x14ac:dyDescent="0.2">
      <c r="A92">
        <v>1840</v>
      </c>
      <c r="B92">
        <v>5.88</v>
      </c>
      <c r="C92" s="1">
        <v>26.83</v>
      </c>
      <c r="D92">
        <v>16.600000000000001</v>
      </c>
      <c r="E92">
        <v>-4.12</v>
      </c>
      <c r="F92">
        <v>7.8</v>
      </c>
      <c r="G92">
        <v>1.87</v>
      </c>
      <c r="H92" s="1">
        <v>-0.32</v>
      </c>
      <c r="J92" s="7">
        <f t="shared" si="5"/>
        <v>5.3150000000000004</v>
      </c>
      <c r="K92" s="7">
        <f t="shared" si="5"/>
        <v>26.565237813413148</v>
      </c>
      <c r="L92" s="7">
        <f t="shared" si="5"/>
        <v>16.664999999999999</v>
      </c>
      <c r="M92" s="7">
        <f t="shared" si="5"/>
        <v>-4.3109999999999999</v>
      </c>
      <c r="N92" s="7">
        <f t="shared" si="4"/>
        <v>7.6659999999999995</v>
      </c>
      <c r="O92" s="7">
        <f t="shared" si="4"/>
        <v>2.0419999999999998</v>
      </c>
      <c r="P92" s="7">
        <f t="shared" si="7"/>
        <v>0.10500000000000001</v>
      </c>
    </row>
    <row r="93" spans="1:16" x14ac:dyDescent="0.2">
      <c r="A93">
        <v>1841</v>
      </c>
      <c r="B93">
        <v>5.33</v>
      </c>
      <c r="C93" s="1">
        <v>27.58</v>
      </c>
      <c r="D93">
        <v>17.63</v>
      </c>
      <c r="E93">
        <v>-5.45</v>
      </c>
      <c r="F93">
        <v>7.69</v>
      </c>
      <c r="G93">
        <v>1.72</v>
      </c>
      <c r="H93" s="1">
        <v>1.03</v>
      </c>
      <c r="J93" s="7">
        <f t="shared" si="5"/>
        <v>5.3519999999999994</v>
      </c>
      <c r="K93" s="7">
        <f t="shared" si="5"/>
        <v>26.652184724748132</v>
      </c>
      <c r="L93" s="7">
        <f t="shared" si="5"/>
        <v>16.738999999999997</v>
      </c>
      <c r="M93" s="7">
        <f t="shared" si="5"/>
        <v>-4.3390000000000004</v>
      </c>
      <c r="N93" s="7">
        <f t="shared" si="4"/>
        <v>7.6710000000000012</v>
      </c>
      <c r="O93" s="7">
        <f t="shared" si="4"/>
        <v>1.9469999999999998</v>
      </c>
      <c r="P93" s="7">
        <f t="shared" si="7"/>
        <v>0.191</v>
      </c>
    </row>
    <row r="94" spans="1:16" x14ac:dyDescent="0.2">
      <c r="A94">
        <v>1842</v>
      </c>
      <c r="B94">
        <v>5.75</v>
      </c>
      <c r="C94" s="1">
        <v>26.88</v>
      </c>
      <c r="D94">
        <v>16.850000000000001</v>
      </c>
      <c r="E94">
        <v>-3.32</v>
      </c>
      <c r="F94">
        <v>8.02</v>
      </c>
      <c r="G94">
        <v>3.18</v>
      </c>
      <c r="H94" s="1">
        <v>0.37</v>
      </c>
      <c r="J94" s="7">
        <f t="shared" si="5"/>
        <v>5.3369999999999997</v>
      </c>
      <c r="K94" s="7">
        <f t="shared" si="5"/>
        <v>26.669999999999998</v>
      </c>
      <c r="L94" s="7">
        <f t="shared" si="5"/>
        <v>16.806999999999999</v>
      </c>
      <c r="M94" s="7">
        <f t="shared" si="5"/>
        <v>-4.1970000000000001</v>
      </c>
      <c r="N94" s="7">
        <f t="shared" si="4"/>
        <v>7.7279999999999998</v>
      </c>
      <c r="O94" s="7">
        <f t="shared" si="4"/>
        <v>1.986</v>
      </c>
      <c r="P94" s="7">
        <f t="shared" si="7"/>
        <v>0.24000000000000005</v>
      </c>
    </row>
    <row r="95" spans="1:16" x14ac:dyDescent="0.2">
      <c r="A95">
        <v>1843</v>
      </c>
      <c r="B95">
        <v>4.8099999999999996</v>
      </c>
      <c r="C95" s="1">
        <v>26.89</v>
      </c>
      <c r="D95">
        <v>17.2</v>
      </c>
      <c r="E95">
        <v>-3.22</v>
      </c>
      <c r="F95">
        <v>8.17</v>
      </c>
      <c r="G95">
        <v>2.34</v>
      </c>
      <c r="H95" s="1">
        <v>2.35</v>
      </c>
      <c r="J95" s="7">
        <f t="shared" si="5"/>
        <v>5.23</v>
      </c>
      <c r="K95" s="7">
        <f t="shared" si="5"/>
        <v>26.675999999999998</v>
      </c>
      <c r="L95" s="7">
        <f t="shared" si="5"/>
        <v>16.826999999999998</v>
      </c>
      <c r="M95" s="7">
        <f t="shared" si="5"/>
        <v>-4.0619999999999994</v>
      </c>
      <c r="N95" s="7">
        <f t="shared" si="4"/>
        <v>7.7439999999999998</v>
      </c>
      <c r="O95" s="7">
        <f t="shared" si="4"/>
        <v>1.9710000000000005</v>
      </c>
      <c r="P95" s="7">
        <f t="shared" si="7"/>
        <v>0.42000000000000004</v>
      </c>
    </row>
    <row r="96" spans="1:16" x14ac:dyDescent="0.2">
      <c r="A96">
        <v>1844</v>
      </c>
      <c r="B96">
        <v>5.8</v>
      </c>
      <c r="C96" s="1">
        <v>26.39</v>
      </c>
      <c r="D96">
        <v>16.88</v>
      </c>
      <c r="E96">
        <v>-3.35</v>
      </c>
      <c r="F96">
        <v>7.65</v>
      </c>
      <c r="G96">
        <v>1.04</v>
      </c>
      <c r="H96" s="1">
        <v>0.47</v>
      </c>
      <c r="J96" s="7">
        <f t="shared" si="5"/>
        <v>5.194</v>
      </c>
      <c r="K96" s="7">
        <f t="shared" si="5"/>
        <v>26.632999999999992</v>
      </c>
      <c r="L96" s="7">
        <f t="shared" si="5"/>
        <v>16.802999999999997</v>
      </c>
      <c r="M96" s="7">
        <f t="shared" si="5"/>
        <v>-4.0329999999999995</v>
      </c>
      <c r="N96" s="7">
        <f t="shared" si="4"/>
        <v>7.694</v>
      </c>
      <c r="O96" s="7">
        <f t="shared" si="4"/>
        <v>1.7479999999999998</v>
      </c>
      <c r="P96" s="7">
        <f t="shared" si="7"/>
        <v>0.44299999999999995</v>
      </c>
    </row>
    <row r="97" spans="1:16" x14ac:dyDescent="0.2">
      <c r="A97">
        <v>1845</v>
      </c>
      <c r="B97">
        <v>5.81</v>
      </c>
      <c r="C97" s="1">
        <v>26.13</v>
      </c>
      <c r="D97">
        <v>17.28</v>
      </c>
      <c r="E97">
        <v>-3.79</v>
      </c>
      <c r="F97">
        <v>7.85</v>
      </c>
      <c r="G97">
        <v>1.66</v>
      </c>
      <c r="H97" s="1">
        <v>0.33</v>
      </c>
      <c r="J97" s="7">
        <f t="shared" si="5"/>
        <v>5.2640000000000002</v>
      </c>
      <c r="K97" s="7">
        <f t="shared" si="5"/>
        <v>26.656999999999993</v>
      </c>
      <c r="L97" s="7">
        <f t="shared" si="5"/>
        <v>16.890999999999998</v>
      </c>
      <c r="M97" s="7">
        <f t="shared" si="5"/>
        <v>-3.9990000000000001</v>
      </c>
      <c r="N97" s="7">
        <f t="shared" si="4"/>
        <v>7.7399999999999993</v>
      </c>
      <c r="O97" s="7">
        <f t="shared" si="4"/>
        <v>1.6789999999999998</v>
      </c>
      <c r="P97" s="7">
        <f t="shared" si="7"/>
        <v>0.52700000000000002</v>
      </c>
    </row>
    <row r="98" spans="1:16" x14ac:dyDescent="0.2">
      <c r="A98">
        <v>1846</v>
      </c>
      <c r="B98">
        <v>6.47</v>
      </c>
      <c r="C98" s="1">
        <v>26.55</v>
      </c>
      <c r="D98">
        <v>18.02</v>
      </c>
      <c r="E98">
        <v>-3.21</v>
      </c>
      <c r="F98">
        <v>8.5500000000000007</v>
      </c>
      <c r="G98">
        <v>3.32</v>
      </c>
      <c r="H98" s="1">
        <v>0.36</v>
      </c>
      <c r="J98" s="7">
        <f t="shared" si="5"/>
        <v>5.484</v>
      </c>
      <c r="K98" s="7">
        <f t="shared" si="5"/>
        <v>26.675999999999998</v>
      </c>
      <c r="L98" s="7">
        <f t="shared" si="5"/>
        <v>16.996000000000002</v>
      </c>
      <c r="M98" s="7">
        <f t="shared" si="5"/>
        <v>-3.9309999999999996</v>
      </c>
      <c r="N98" s="7">
        <f t="shared" si="4"/>
        <v>7.8250000000000002</v>
      </c>
      <c r="O98" s="7">
        <f t="shared" si="4"/>
        <v>1.8679999999999999</v>
      </c>
      <c r="P98" s="7">
        <f t="shared" si="7"/>
        <v>0.48200000000000004</v>
      </c>
    </row>
    <row r="99" spans="1:16" x14ac:dyDescent="0.2">
      <c r="A99">
        <v>1847</v>
      </c>
      <c r="B99">
        <v>5.1100000000000003</v>
      </c>
      <c r="C99" s="1">
        <v>26.18</v>
      </c>
      <c r="D99">
        <v>17.11</v>
      </c>
      <c r="E99">
        <v>-3.55</v>
      </c>
      <c r="F99">
        <v>8.09</v>
      </c>
      <c r="G99">
        <v>2.21</v>
      </c>
      <c r="H99" s="1">
        <v>1.08</v>
      </c>
      <c r="J99" s="7">
        <f t="shared" si="5"/>
        <v>5.5060000000000002</v>
      </c>
      <c r="K99" s="7">
        <f t="shared" si="5"/>
        <v>26.71</v>
      </c>
      <c r="L99" s="7">
        <f t="shared" si="5"/>
        <v>17.082000000000001</v>
      </c>
      <c r="M99" s="7">
        <f t="shared" si="5"/>
        <v>-3.8639999999999994</v>
      </c>
      <c r="N99" s="7">
        <f t="shared" si="4"/>
        <v>7.8960000000000008</v>
      </c>
      <c r="O99" s="7">
        <f t="shared" si="4"/>
        <v>1.9280000000000002</v>
      </c>
      <c r="P99" s="7">
        <f t="shared" si="7"/>
        <v>0.61599999999999999</v>
      </c>
    </row>
    <row r="100" spans="1:16" x14ac:dyDescent="0.2">
      <c r="A100">
        <v>1848</v>
      </c>
      <c r="B100">
        <v>5.68</v>
      </c>
      <c r="C100" s="1">
        <v>26.52</v>
      </c>
      <c r="D100">
        <v>17.38</v>
      </c>
      <c r="E100">
        <v>-3.59</v>
      </c>
      <c r="F100">
        <v>7.98</v>
      </c>
      <c r="G100">
        <v>1.81</v>
      </c>
      <c r="H100" s="1">
        <v>0.53</v>
      </c>
      <c r="J100" s="7">
        <f t="shared" si="5"/>
        <v>5.6259999999999994</v>
      </c>
      <c r="K100" s="7">
        <f t="shared" si="5"/>
        <v>26.653999999999996</v>
      </c>
      <c r="L100" s="7">
        <f t="shared" si="5"/>
        <v>17.175999999999998</v>
      </c>
      <c r="M100" s="7">
        <f t="shared" si="5"/>
        <v>-3.8349999999999995</v>
      </c>
      <c r="N100" s="7">
        <f t="shared" si="4"/>
        <v>7.9430000000000005</v>
      </c>
      <c r="O100" s="7">
        <f t="shared" si="4"/>
        <v>2.0620000000000003</v>
      </c>
      <c r="P100" s="7">
        <f t="shared" si="7"/>
        <v>0.65400000000000014</v>
      </c>
    </row>
    <row r="101" spans="1:16" x14ac:dyDescent="0.2">
      <c r="A101">
        <v>1849</v>
      </c>
      <c r="B101">
        <v>5.18</v>
      </c>
      <c r="C101" s="1">
        <v>26.62</v>
      </c>
      <c r="D101">
        <v>17.03</v>
      </c>
      <c r="E101">
        <v>-3.59</v>
      </c>
      <c r="F101">
        <v>7.98</v>
      </c>
      <c r="G101">
        <v>1.45</v>
      </c>
      <c r="H101" s="1">
        <v>0.8</v>
      </c>
      <c r="J101" s="7">
        <f t="shared" si="5"/>
        <v>5.5819999999999999</v>
      </c>
      <c r="K101" s="7">
        <f t="shared" si="5"/>
        <v>26.657</v>
      </c>
      <c r="L101" s="7">
        <f t="shared" si="5"/>
        <v>17.198</v>
      </c>
      <c r="M101" s="7">
        <f t="shared" si="5"/>
        <v>-3.7189999999999999</v>
      </c>
      <c r="N101" s="7">
        <f t="shared" si="4"/>
        <v>7.9780000000000015</v>
      </c>
      <c r="O101" s="7">
        <f t="shared" si="4"/>
        <v>2.0599999999999996</v>
      </c>
      <c r="P101" s="7">
        <f t="shared" si="7"/>
        <v>0.70000000000000007</v>
      </c>
    </row>
    <row r="102" spans="1:16" x14ac:dyDescent="0.2">
      <c r="A102">
        <v>1850</v>
      </c>
      <c r="B102">
        <v>5.45</v>
      </c>
      <c r="C102" s="1">
        <v>26.72</v>
      </c>
      <c r="D102">
        <v>16.47</v>
      </c>
      <c r="E102">
        <v>-4.58</v>
      </c>
      <c r="F102">
        <v>7.9</v>
      </c>
      <c r="G102">
        <v>1.75</v>
      </c>
      <c r="H102" s="1">
        <v>-0.01</v>
      </c>
      <c r="J102" s="7">
        <f t="shared" si="5"/>
        <v>5.5389999999999997</v>
      </c>
      <c r="K102" s="7">
        <f t="shared" si="5"/>
        <v>26.646000000000004</v>
      </c>
      <c r="L102" s="7">
        <f t="shared" si="5"/>
        <v>17.184999999999999</v>
      </c>
      <c r="M102" s="7">
        <f t="shared" si="5"/>
        <v>-3.7649999999999997</v>
      </c>
      <c r="N102" s="7">
        <f t="shared" si="4"/>
        <v>7.9880000000000022</v>
      </c>
      <c r="O102" s="7">
        <f t="shared" si="4"/>
        <v>2.048</v>
      </c>
      <c r="P102" s="7">
        <f t="shared" si="7"/>
        <v>0.73100000000000009</v>
      </c>
    </row>
    <row r="103" spans="1:16" x14ac:dyDescent="0.2">
      <c r="A103">
        <v>1851</v>
      </c>
      <c r="B103">
        <v>5.45</v>
      </c>
      <c r="C103" s="1">
        <v>26.85</v>
      </c>
      <c r="D103">
        <v>17.190000000000001</v>
      </c>
      <c r="E103">
        <v>-5.1100000000000003</v>
      </c>
      <c r="F103">
        <v>8.18</v>
      </c>
      <c r="G103">
        <v>2.2400000000000002</v>
      </c>
      <c r="H103" s="1">
        <v>1.97</v>
      </c>
      <c r="J103" s="7">
        <f t="shared" si="5"/>
        <v>5.5510000000000002</v>
      </c>
      <c r="K103" s="7">
        <f t="shared" si="5"/>
        <v>26.573</v>
      </c>
      <c r="L103" s="7">
        <f t="shared" si="5"/>
        <v>17.140999999999998</v>
      </c>
      <c r="M103" s="7">
        <f t="shared" si="5"/>
        <v>-3.7310000000000003</v>
      </c>
      <c r="N103" s="7">
        <f t="shared" si="4"/>
        <v>8.0370000000000008</v>
      </c>
      <c r="O103" s="7">
        <f t="shared" si="4"/>
        <v>2.1</v>
      </c>
      <c r="P103" s="7">
        <f t="shared" si="7"/>
        <v>0.82500000000000018</v>
      </c>
    </row>
    <row r="104" spans="1:16" x14ac:dyDescent="0.2">
      <c r="A104">
        <v>1852</v>
      </c>
      <c r="B104">
        <v>5.27</v>
      </c>
      <c r="C104" s="1">
        <v>26.67</v>
      </c>
      <c r="D104">
        <v>17.399999999999999</v>
      </c>
      <c r="E104">
        <v>-4.6500000000000004</v>
      </c>
      <c r="F104">
        <v>8.1</v>
      </c>
      <c r="G104">
        <v>2.65</v>
      </c>
      <c r="H104" s="1">
        <v>0.27</v>
      </c>
      <c r="J104" s="7">
        <f t="shared" si="5"/>
        <v>5.5030000000000001</v>
      </c>
      <c r="K104" s="7">
        <f t="shared" si="5"/>
        <v>26.552</v>
      </c>
      <c r="L104" s="7">
        <f t="shared" si="5"/>
        <v>17.196000000000002</v>
      </c>
      <c r="M104" s="7">
        <f t="shared" si="5"/>
        <v>-3.8639999999999999</v>
      </c>
      <c r="N104" s="7">
        <f t="shared" si="4"/>
        <v>8.0450000000000017</v>
      </c>
      <c r="O104" s="7">
        <f t="shared" si="4"/>
        <v>2.0469999999999997</v>
      </c>
      <c r="P104" s="7">
        <f t="shared" si="7"/>
        <v>0.81500000000000006</v>
      </c>
    </row>
    <row r="105" spans="1:16" x14ac:dyDescent="0.2">
      <c r="A105">
        <v>1853</v>
      </c>
      <c r="B105">
        <v>5.7</v>
      </c>
      <c r="C105" s="1">
        <v>26.94</v>
      </c>
      <c r="D105">
        <v>17.87</v>
      </c>
      <c r="E105">
        <v>-4.95</v>
      </c>
      <c r="F105">
        <v>8.0399999999999991</v>
      </c>
      <c r="G105">
        <v>1.94</v>
      </c>
      <c r="H105" s="1">
        <v>1.05</v>
      </c>
      <c r="J105" s="7">
        <f t="shared" si="5"/>
        <v>5.5920000000000005</v>
      </c>
      <c r="K105" s="7">
        <f t="shared" si="5"/>
        <v>26.556999999999999</v>
      </c>
      <c r="L105" s="7">
        <f t="shared" si="5"/>
        <v>17.262999999999998</v>
      </c>
      <c r="M105" s="7">
        <f t="shared" si="5"/>
        <v>-4.0370000000000008</v>
      </c>
      <c r="N105" s="7">
        <f t="shared" si="4"/>
        <v>8.032</v>
      </c>
      <c r="O105" s="7">
        <f t="shared" si="4"/>
        <v>2.0070000000000001</v>
      </c>
      <c r="P105" s="7">
        <f t="shared" si="7"/>
        <v>0.68500000000000005</v>
      </c>
    </row>
    <row r="106" spans="1:16" x14ac:dyDescent="0.2">
      <c r="A106">
        <v>1854</v>
      </c>
      <c r="B106">
        <v>5.9</v>
      </c>
      <c r="C106" s="1">
        <v>26.94</v>
      </c>
      <c r="D106">
        <v>16.73</v>
      </c>
      <c r="E106">
        <v>-3.47</v>
      </c>
      <c r="F106">
        <v>8.2100000000000009</v>
      </c>
      <c r="G106">
        <v>2.72</v>
      </c>
      <c r="H106" s="1">
        <v>1.75</v>
      </c>
      <c r="J106" s="7">
        <f t="shared" si="5"/>
        <v>5.6020000000000003</v>
      </c>
      <c r="K106" s="7">
        <f t="shared" si="5"/>
        <v>26.612000000000002</v>
      </c>
      <c r="L106" s="7">
        <f t="shared" si="5"/>
        <v>17.247999999999998</v>
      </c>
      <c r="M106" s="7">
        <f t="shared" si="5"/>
        <v>-4.0490000000000004</v>
      </c>
      <c r="N106" s="7">
        <f t="shared" si="4"/>
        <v>8.0879999999999992</v>
      </c>
      <c r="O106" s="7">
        <f t="shared" si="4"/>
        <v>2.1749999999999998</v>
      </c>
      <c r="P106" s="7">
        <f t="shared" si="7"/>
        <v>0.81299999999999994</v>
      </c>
    </row>
    <row r="107" spans="1:16" x14ac:dyDescent="0.2">
      <c r="A107">
        <v>1855</v>
      </c>
      <c r="B107">
        <v>5.16</v>
      </c>
      <c r="C107" s="1">
        <v>26.84</v>
      </c>
      <c r="D107">
        <v>17.170000000000002</v>
      </c>
      <c r="E107">
        <v>-3.12</v>
      </c>
      <c r="F107">
        <v>8.11</v>
      </c>
      <c r="G107">
        <v>1.07</v>
      </c>
      <c r="H107" s="1">
        <v>0.43</v>
      </c>
      <c r="J107" s="7">
        <f t="shared" si="5"/>
        <v>5.5370000000000008</v>
      </c>
      <c r="K107" s="7">
        <f t="shared" si="5"/>
        <v>26.683</v>
      </c>
      <c r="L107" s="7">
        <f t="shared" si="5"/>
        <v>17.237000000000002</v>
      </c>
      <c r="M107" s="7">
        <f t="shared" si="5"/>
        <v>-3.9820000000000002</v>
      </c>
      <c r="N107" s="7">
        <f t="shared" si="4"/>
        <v>8.1140000000000008</v>
      </c>
      <c r="O107" s="7">
        <f t="shared" si="4"/>
        <v>2.1160000000000001</v>
      </c>
      <c r="P107" s="7">
        <f t="shared" si="7"/>
        <v>0.82300000000000006</v>
      </c>
    </row>
    <row r="108" spans="1:16" x14ac:dyDescent="0.2">
      <c r="A108">
        <v>1856</v>
      </c>
      <c r="B108">
        <v>4.26</v>
      </c>
      <c r="C108" s="1">
        <v>26.56</v>
      </c>
      <c r="D108">
        <v>16.78</v>
      </c>
      <c r="E108">
        <v>-3.69</v>
      </c>
      <c r="F108">
        <v>8</v>
      </c>
      <c r="G108">
        <v>1.24</v>
      </c>
      <c r="H108" s="1">
        <v>0.23</v>
      </c>
      <c r="J108" s="7">
        <f t="shared" si="5"/>
        <v>5.3160000000000007</v>
      </c>
      <c r="K108" s="7">
        <f t="shared" si="5"/>
        <v>26.683999999999997</v>
      </c>
      <c r="L108" s="7">
        <f t="shared" si="5"/>
        <v>17.112999999999996</v>
      </c>
      <c r="M108" s="7">
        <f t="shared" si="5"/>
        <v>-4.0299999999999994</v>
      </c>
      <c r="N108" s="7">
        <f t="shared" si="4"/>
        <v>8.0590000000000011</v>
      </c>
      <c r="O108" s="7">
        <f t="shared" si="4"/>
        <v>1.9079999999999999</v>
      </c>
      <c r="P108" s="7">
        <f t="shared" si="7"/>
        <v>0.80999999999999994</v>
      </c>
    </row>
    <row r="109" spans="1:16" x14ac:dyDescent="0.2">
      <c r="A109">
        <v>1857</v>
      </c>
      <c r="B109">
        <v>4.6399999999999997</v>
      </c>
      <c r="C109" s="1">
        <v>26.72</v>
      </c>
      <c r="D109">
        <v>16.55</v>
      </c>
      <c r="E109">
        <v>-4.16</v>
      </c>
      <c r="F109">
        <v>7.76</v>
      </c>
      <c r="G109">
        <v>3.06</v>
      </c>
      <c r="H109" s="1">
        <v>-0.68</v>
      </c>
      <c r="J109" s="7">
        <f t="shared" si="5"/>
        <v>5.2689999999999992</v>
      </c>
      <c r="K109" s="7">
        <f t="shared" si="5"/>
        <v>26.738</v>
      </c>
      <c r="L109" s="7">
        <f t="shared" si="5"/>
        <v>17.057000000000002</v>
      </c>
      <c r="M109" s="7">
        <f t="shared" si="5"/>
        <v>-4.0909999999999993</v>
      </c>
      <c r="N109" s="7">
        <f t="shared" si="4"/>
        <v>8.0259999999999998</v>
      </c>
      <c r="O109" s="7">
        <f t="shared" si="4"/>
        <v>1.9929999999999999</v>
      </c>
      <c r="P109" s="7">
        <f t="shared" si="7"/>
        <v>0.63400000000000012</v>
      </c>
    </row>
    <row r="110" spans="1:16" x14ac:dyDescent="0.2">
      <c r="A110">
        <v>1858</v>
      </c>
      <c r="B110">
        <v>5.93</v>
      </c>
      <c r="C110" s="1">
        <v>26.95</v>
      </c>
      <c r="D110">
        <v>16.559999999999999</v>
      </c>
      <c r="E110">
        <v>-3.2</v>
      </c>
      <c r="F110">
        <v>8.1</v>
      </c>
      <c r="G110">
        <v>2.96</v>
      </c>
      <c r="H110" s="1">
        <v>0.3</v>
      </c>
      <c r="J110" s="7">
        <f t="shared" si="5"/>
        <v>5.2939999999999996</v>
      </c>
      <c r="K110" s="7">
        <f t="shared" si="5"/>
        <v>26.780999999999999</v>
      </c>
      <c r="L110" s="7">
        <f t="shared" si="5"/>
        <v>16.975000000000001</v>
      </c>
      <c r="M110" s="7">
        <f t="shared" si="5"/>
        <v>-4.0519999999999996</v>
      </c>
      <c r="N110" s="7">
        <f t="shared" si="4"/>
        <v>8.0380000000000003</v>
      </c>
      <c r="O110" s="7">
        <f t="shared" si="4"/>
        <v>2.1080000000000001</v>
      </c>
      <c r="P110" s="7">
        <f t="shared" si="7"/>
        <v>0.61099999999999999</v>
      </c>
    </row>
    <row r="111" spans="1:16" x14ac:dyDescent="0.2">
      <c r="A111">
        <v>1859</v>
      </c>
      <c r="B111">
        <v>5.54</v>
      </c>
      <c r="C111" s="1">
        <v>26.88</v>
      </c>
      <c r="D111">
        <v>17.3</v>
      </c>
      <c r="E111">
        <v>-3.25</v>
      </c>
      <c r="F111">
        <v>8.25</v>
      </c>
      <c r="G111">
        <v>2.94</v>
      </c>
      <c r="H111" s="1">
        <v>1.96</v>
      </c>
      <c r="J111" s="7">
        <f t="shared" si="5"/>
        <v>5.33</v>
      </c>
      <c r="K111" s="7">
        <f t="shared" si="5"/>
        <v>26.806999999999999</v>
      </c>
      <c r="L111" s="7">
        <f t="shared" si="5"/>
        <v>17.002000000000002</v>
      </c>
      <c r="M111" s="7">
        <f t="shared" si="5"/>
        <v>-4.0180000000000007</v>
      </c>
      <c r="N111" s="7">
        <f t="shared" si="4"/>
        <v>8.0649999999999995</v>
      </c>
      <c r="O111" s="7">
        <f t="shared" si="4"/>
        <v>2.2570000000000006</v>
      </c>
      <c r="P111" s="7">
        <f t="shared" si="7"/>
        <v>0.72700000000000009</v>
      </c>
    </row>
    <row r="112" spans="1:16" x14ac:dyDescent="0.2">
      <c r="A112">
        <v>1860</v>
      </c>
      <c r="B112">
        <v>5.58</v>
      </c>
      <c r="C112" s="1">
        <v>26.65</v>
      </c>
      <c r="D112">
        <v>18.05</v>
      </c>
      <c r="E112">
        <v>-5.0999999999999996</v>
      </c>
      <c r="F112">
        <v>7.96</v>
      </c>
      <c r="G112">
        <v>1.04</v>
      </c>
      <c r="H112" s="1">
        <v>-0.46</v>
      </c>
      <c r="J112" s="7">
        <f t="shared" si="5"/>
        <v>5.343</v>
      </c>
      <c r="K112" s="7">
        <f t="shared" si="5"/>
        <v>26.8</v>
      </c>
      <c r="L112" s="7">
        <f t="shared" si="5"/>
        <v>17.160000000000004</v>
      </c>
      <c r="M112" s="7">
        <f t="shared" si="5"/>
        <v>-4.07</v>
      </c>
      <c r="N112" s="7">
        <f t="shared" si="4"/>
        <v>8.0709999999999997</v>
      </c>
      <c r="O112" s="7">
        <f t="shared" si="4"/>
        <v>2.1860000000000004</v>
      </c>
      <c r="P112" s="7">
        <f t="shared" si="7"/>
        <v>0.68200000000000005</v>
      </c>
    </row>
    <row r="113" spans="1:16" x14ac:dyDescent="0.2">
      <c r="A113">
        <v>1861</v>
      </c>
      <c r="B113">
        <v>5.45</v>
      </c>
      <c r="C113" s="1">
        <v>26.59</v>
      </c>
      <c r="D113">
        <v>17.350000000000001</v>
      </c>
      <c r="E113">
        <v>-4.38</v>
      </c>
      <c r="F113">
        <v>7.85</v>
      </c>
      <c r="G113">
        <v>2.5</v>
      </c>
      <c r="H113" s="1">
        <v>-0.06</v>
      </c>
      <c r="J113" s="7">
        <f t="shared" si="5"/>
        <v>5.343</v>
      </c>
      <c r="K113" s="7">
        <f t="shared" si="5"/>
        <v>26.773999999999994</v>
      </c>
      <c r="L113" s="7">
        <f t="shared" si="5"/>
        <v>17.176000000000002</v>
      </c>
      <c r="M113" s="7">
        <f t="shared" si="5"/>
        <v>-3.9970000000000008</v>
      </c>
      <c r="N113" s="7">
        <f t="shared" si="4"/>
        <v>8.0379999999999985</v>
      </c>
      <c r="O113" s="7">
        <f t="shared" si="4"/>
        <v>2.2120000000000002</v>
      </c>
      <c r="P113" s="7">
        <f t="shared" si="7"/>
        <v>0.47900000000000009</v>
      </c>
    </row>
    <row r="114" spans="1:16" x14ac:dyDescent="0.2">
      <c r="A114">
        <v>1862</v>
      </c>
      <c r="B114">
        <v>5.21</v>
      </c>
      <c r="C114" s="1">
        <v>25.37</v>
      </c>
      <c r="D114">
        <v>17.670000000000002</v>
      </c>
      <c r="E114">
        <v>-4.91</v>
      </c>
      <c r="F114">
        <v>7.56</v>
      </c>
      <c r="G114">
        <v>1.8</v>
      </c>
      <c r="H114" s="1">
        <v>-1.38</v>
      </c>
      <c r="J114" s="7">
        <f t="shared" si="5"/>
        <v>5.3370000000000006</v>
      </c>
      <c r="K114" s="7">
        <f t="shared" si="5"/>
        <v>26.643999999999998</v>
      </c>
      <c r="L114" s="7">
        <f t="shared" si="5"/>
        <v>17.203000000000003</v>
      </c>
      <c r="M114" s="7">
        <f t="shared" si="5"/>
        <v>-4.0230000000000006</v>
      </c>
      <c r="N114" s="7">
        <f t="shared" si="4"/>
        <v>7.9839999999999991</v>
      </c>
      <c r="O114" s="7">
        <f t="shared" si="4"/>
        <v>2.1270000000000002</v>
      </c>
      <c r="P114" s="7">
        <f t="shared" si="7"/>
        <v>0.31399999999999995</v>
      </c>
    </row>
    <row r="115" spans="1:16" x14ac:dyDescent="0.2">
      <c r="A115">
        <v>1863</v>
      </c>
      <c r="B115">
        <v>5.36</v>
      </c>
      <c r="C115" s="1">
        <v>26.61</v>
      </c>
      <c r="D115">
        <v>17.78</v>
      </c>
      <c r="E115">
        <v>-2.89</v>
      </c>
      <c r="F115">
        <v>8.11</v>
      </c>
      <c r="G115">
        <v>3.18</v>
      </c>
      <c r="H115" s="1">
        <v>2.12</v>
      </c>
      <c r="J115" s="7">
        <f t="shared" si="5"/>
        <v>5.3029999999999999</v>
      </c>
      <c r="K115" s="7">
        <f t="shared" si="5"/>
        <v>26.611000000000001</v>
      </c>
      <c r="L115" s="7">
        <f t="shared" si="5"/>
        <v>17.194000000000003</v>
      </c>
      <c r="M115" s="7">
        <f t="shared" si="5"/>
        <v>-3.8170000000000002</v>
      </c>
      <c r="N115" s="7">
        <f t="shared" si="4"/>
        <v>7.9909999999999997</v>
      </c>
      <c r="O115" s="7">
        <f t="shared" si="4"/>
        <v>2.2510000000000003</v>
      </c>
      <c r="P115" s="7">
        <f t="shared" si="7"/>
        <v>0.42099999999999999</v>
      </c>
    </row>
    <row r="116" spans="1:16" x14ac:dyDescent="0.2">
      <c r="A116">
        <v>1864</v>
      </c>
      <c r="B116">
        <v>5.47</v>
      </c>
      <c r="C116" s="1">
        <v>26.49</v>
      </c>
      <c r="D116">
        <v>16.920000000000002</v>
      </c>
      <c r="E116">
        <v>-4.5599999999999996</v>
      </c>
      <c r="F116">
        <v>7.98</v>
      </c>
      <c r="G116">
        <v>1.34</v>
      </c>
      <c r="H116" s="1">
        <v>0.94</v>
      </c>
      <c r="J116" s="7">
        <f t="shared" si="5"/>
        <v>5.26</v>
      </c>
      <c r="K116" s="7">
        <f t="shared" si="5"/>
        <v>26.566000000000003</v>
      </c>
      <c r="L116" s="7">
        <f t="shared" si="5"/>
        <v>17.213000000000001</v>
      </c>
      <c r="M116" s="7">
        <f t="shared" si="5"/>
        <v>-3.9260000000000006</v>
      </c>
      <c r="N116" s="7">
        <f t="shared" si="4"/>
        <v>7.9680000000000009</v>
      </c>
      <c r="O116" s="7">
        <f t="shared" si="4"/>
        <v>2.113</v>
      </c>
      <c r="P116" s="7">
        <f t="shared" si="7"/>
        <v>0.33999999999999997</v>
      </c>
    </row>
    <row r="117" spans="1:16" x14ac:dyDescent="0.2">
      <c r="A117">
        <v>1865</v>
      </c>
      <c r="B117">
        <v>5.7</v>
      </c>
      <c r="C117" s="1">
        <v>26.93</v>
      </c>
      <c r="D117">
        <v>17.329999999999998</v>
      </c>
      <c r="E117">
        <v>-3.92</v>
      </c>
      <c r="F117">
        <v>8.18</v>
      </c>
      <c r="G117">
        <v>1.97</v>
      </c>
      <c r="H117" s="1">
        <v>0.49</v>
      </c>
      <c r="J117" s="7">
        <f t="shared" si="5"/>
        <v>5.3139999999999992</v>
      </c>
      <c r="K117" s="7">
        <f t="shared" si="5"/>
        <v>26.574999999999999</v>
      </c>
      <c r="L117" s="7">
        <f t="shared" si="5"/>
        <v>17.229000000000003</v>
      </c>
      <c r="M117" s="7">
        <f t="shared" si="5"/>
        <v>-4.0060000000000002</v>
      </c>
      <c r="N117" s="7">
        <f t="shared" si="4"/>
        <v>7.9749999999999996</v>
      </c>
      <c r="O117" s="7">
        <f t="shared" si="4"/>
        <v>2.2029999999999998</v>
      </c>
      <c r="P117" s="7">
        <f t="shared" si="7"/>
        <v>0.34599999999999997</v>
      </c>
    </row>
    <row r="118" spans="1:16" x14ac:dyDescent="0.2">
      <c r="A118">
        <v>1866</v>
      </c>
      <c r="B118">
        <v>4.88</v>
      </c>
      <c r="C118" s="1">
        <v>27.04</v>
      </c>
      <c r="D118">
        <v>17.72</v>
      </c>
      <c r="E118">
        <v>-3.08</v>
      </c>
      <c r="F118">
        <v>8.2899999999999991</v>
      </c>
      <c r="G118">
        <v>2.21</v>
      </c>
      <c r="H118" s="1">
        <v>1.22</v>
      </c>
      <c r="J118" s="7">
        <f t="shared" si="5"/>
        <v>5.3759999999999994</v>
      </c>
      <c r="K118" s="7">
        <f t="shared" si="5"/>
        <v>26.623000000000001</v>
      </c>
      <c r="L118" s="7">
        <f t="shared" si="5"/>
        <v>17.323</v>
      </c>
      <c r="M118" s="7">
        <f t="shared" si="5"/>
        <v>-3.9450000000000003</v>
      </c>
      <c r="N118" s="7">
        <f t="shared" si="4"/>
        <v>8.0039999999999996</v>
      </c>
      <c r="O118" s="7">
        <f t="shared" si="4"/>
        <v>2.2999999999999998</v>
      </c>
      <c r="P118" s="7">
        <f t="shared" si="7"/>
        <v>0.44500000000000001</v>
      </c>
    </row>
    <row r="119" spans="1:16" x14ac:dyDescent="0.2">
      <c r="A119">
        <v>1867</v>
      </c>
      <c r="B119">
        <v>5.1100000000000003</v>
      </c>
      <c r="C119" s="1">
        <v>26.84</v>
      </c>
      <c r="D119">
        <v>17.45</v>
      </c>
      <c r="E119">
        <v>-2.64</v>
      </c>
      <c r="F119">
        <v>8.44</v>
      </c>
      <c r="G119">
        <v>0.71</v>
      </c>
      <c r="H119" s="1">
        <v>1.05</v>
      </c>
      <c r="J119" s="7">
        <f t="shared" si="5"/>
        <v>5.423</v>
      </c>
      <c r="K119" s="7">
        <f t="shared" si="5"/>
        <v>26.635000000000002</v>
      </c>
      <c r="L119" s="7">
        <f t="shared" si="5"/>
        <v>17.412999999999997</v>
      </c>
      <c r="M119" s="7">
        <f t="shared" si="5"/>
        <v>-3.7930000000000001</v>
      </c>
      <c r="N119" s="7">
        <f t="shared" si="4"/>
        <v>8.0719999999999992</v>
      </c>
      <c r="O119" s="7">
        <f t="shared" si="4"/>
        <v>2.0650000000000004</v>
      </c>
      <c r="P119" s="7">
        <f t="shared" si="7"/>
        <v>0.61799999999999999</v>
      </c>
    </row>
    <row r="120" spans="1:16" x14ac:dyDescent="0.2">
      <c r="A120">
        <v>1868</v>
      </c>
      <c r="B120">
        <v>4.59</v>
      </c>
      <c r="C120" s="1">
        <v>26.92</v>
      </c>
      <c r="D120">
        <v>17.489999999999998</v>
      </c>
      <c r="E120">
        <v>-3.39</v>
      </c>
      <c r="F120">
        <v>8.25</v>
      </c>
      <c r="G120">
        <v>3.01</v>
      </c>
      <c r="H120" s="1">
        <v>0.66</v>
      </c>
      <c r="J120" s="7">
        <f t="shared" si="5"/>
        <v>5.2889999999999997</v>
      </c>
      <c r="K120" s="7">
        <f t="shared" si="5"/>
        <v>26.632000000000005</v>
      </c>
      <c r="L120" s="7">
        <f t="shared" si="5"/>
        <v>17.506</v>
      </c>
      <c r="M120" s="7">
        <f t="shared" si="5"/>
        <v>-3.8119999999999998</v>
      </c>
      <c r="N120" s="7">
        <f t="shared" si="4"/>
        <v>8.0869999999999997</v>
      </c>
      <c r="O120" s="7">
        <f t="shared" si="4"/>
        <v>2.0700000000000003</v>
      </c>
      <c r="P120" s="7">
        <f t="shared" si="7"/>
        <v>0.65400000000000003</v>
      </c>
    </row>
    <row r="121" spans="1:16" x14ac:dyDescent="0.2">
      <c r="A121">
        <v>1869</v>
      </c>
      <c r="B121">
        <v>4.74</v>
      </c>
      <c r="C121" s="1">
        <v>26.35</v>
      </c>
      <c r="D121">
        <v>17.57</v>
      </c>
      <c r="E121">
        <v>-3.41</v>
      </c>
      <c r="F121">
        <v>8.43</v>
      </c>
      <c r="G121">
        <v>1.78</v>
      </c>
      <c r="H121" s="1">
        <v>2.38</v>
      </c>
      <c r="J121" s="7">
        <f t="shared" si="5"/>
        <v>5.2090000000000014</v>
      </c>
      <c r="K121" s="7">
        <f t="shared" si="5"/>
        <v>26.579000000000001</v>
      </c>
      <c r="L121" s="7">
        <f t="shared" si="5"/>
        <v>17.533000000000001</v>
      </c>
      <c r="M121" s="7">
        <f t="shared" si="5"/>
        <v>-3.8280000000000003</v>
      </c>
      <c r="N121" s="7">
        <f t="shared" si="4"/>
        <v>8.1049999999999986</v>
      </c>
      <c r="O121" s="7">
        <f t="shared" si="4"/>
        <v>1.954</v>
      </c>
      <c r="P121" s="7">
        <f t="shared" si="7"/>
        <v>0.69599999999999995</v>
      </c>
    </row>
    <row r="122" spans="1:16" x14ac:dyDescent="0.2">
      <c r="A122">
        <v>1870</v>
      </c>
      <c r="B122">
        <v>6.22</v>
      </c>
      <c r="C122" s="1">
        <v>26.4</v>
      </c>
      <c r="D122">
        <v>17.36</v>
      </c>
      <c r="E122">
        <v>-5.0599999999999996</v>
      </c>
      <c r="F122">
        <v>8.1999999999999993</v>
      </c>
      <c r="G122">
        <v>1.57</v>
      </c>
      <c r="H122" s="1">
        <v>-0.08</v>
      </c>
      <c r="J122" s="7">
        <f t="shared" si="5"/>
        <v>5.2729999999999997</v>
      </c>
      <c r="K122" s="7">
        <f t="shared" si="5"/>
        <v>26.553999999999995</v>
      </c>
      <c r="L122" s="7">
        <f t="shared" si="5"/>
        <v>17.463999999999999</v>
      </c>
      <c r="M122" s="7">
        <f t="shared" si="5"/>
        <v>-3.8239999999999994</v>
      </c>
      <c r="N122" s="7">
        <f t="shared" si="4"/>
        <v>8.1290000000000013</v>
      </c>
      <c r="O122" s="7">
        <f t="shared" si="4"/>
        <v>2.0070000000000001</v>
      </c>
      <c r="P122" s="7">
        <f t="shared" si="7"/>
        <v>0.73399999999999999</v>
      </c>
    </row>
    <row r="123" spans="1:16" x14ac:dyDescent="0.2">
      <c r="A123">
        <v>1871</v>
      </c>
      <c r="B123">
        <v>5.26</v>
      </c>
      <c r="C123" s="1">
        <v>26.75</v>
      </c>
      <c r="D123">
        <v>17.21</v>
      </c>
      <c r="E123">
        <v>-3.83</v>
      </c>
      <c r="F123">
        <v>8.1199999999999992</v>
      </c>
      <c r="G123">
        <v>0.93</v>
      </c>
      <c r="H123" s="1">
        <v>0.28999999999999998</v>
      </c>
      <c r="J123" s="7">
        <f t="shared" si="5"/>
        <v>5.2539999999999996</v>
      </c>
      <c r="K123" s="7">
        <f t="shared" si="5"/>
        <v>26.57</v>
      </c>
      <c r="L123" s="7">
        <f t="shared" si="5"/>
        <v>17.450000000000003</v>
      </c>
      <c r="M123" s="7">
        <f t="shared" si="5"/>
        <v>-3.7689999999999997</v>
      </c>
      <c r="N123" s="7">
        <f t="shared" si="4"/>
        <v>8.1560000000000006</v>
      </c>
      <c r="O123" s="7">
        <f t="shared" si="4"/>
        <v>1.85</v>
      </c>
      <c r="P123" s="7">
        <f t="shared" si="7"/>
        <v>0.76899999999999991</v>
      </c>
    </row>
    <row r="124" spans="1:16" x14ac:dyDescent="0.2">
      <c r="A124">
        <v>1872</v>
      </c>
      <c r="B124">
        <v>4.83</v>
      </c>
      <c r="C124" s="1">
        <v>26.88</v>
      </c>
      <c r="D124">
        <v>18.07</v>
      </c>
      <c r="E124">
        <v>-4.58</v>
      </c>
      <c r="F124">
        <v>8.19</v>
      </c>
      <c r="G124">
        <v>3.08</v>
      </c>
      <c r="H124" s="1">
        <v>0.22</v>
      </c>
      <c r="J124" s="7">
        <f t="shared" si="5"/>
        <v>5.2159999999999993</v>
      </c>
      <c r="K124" s="7">
        <f t="shared" si="5"/>
        <v>26.720999999999997</v>
      </c>
      <c r="L124" s="7">
        <f t="shared" si="5"/>
        <v>17.490000000000002</v>
      </c>
      <c r="M124" s="7">
        <f t="shared" si="5"/>
        <v>-3.7359999999999998</v>
      </c>
      <c r="N124" s="7">
        <f t="shared" si="4"/>
        <v>8.2189999999999994</v>
      </c>
      <c r="O124" s="7">
        <f t="shared" si="4"/>
        <v>1.9780000000000002</v>
      </c>
      <c r="P124" s="7">
        <f t="shared" si="7"/>
        <v>0.92899999999999994</v>
      </c>
    </row>
    <row r="125" spans="1:16" x14ac:dyDescent="0.2">
      <c r="A125">
        <v>1873</v>
      </c>
      <c r="B125">
        <v>4.6399999999999997</v>
      </c>
      <c r="C125" s="1">
        <v>26.99</v>
      </c>
      <c r="D125">
        <v>17.649999999999999</v>
      </c>
      <c r="E125">
        <v>-2.83</v>
      </c>
      <c r="F125">
        <v>8.35</v>
      </c>
      <c r="G125">
        <v>2.85</v>
      </c>
      <c r="H125" s="1">
        <v>0.16</v>
      </c>
      <c r="J125" s="7">
        <f t="shared" si="5"/>
        <v>5.1440000000000001</v>
      </c>
      <c r="K125" s="7">
        <f t="shared" si="5"/>
        <v>26.759000000000004</v>
      </c>
      <c r="L125" s="7">
        <f t="shared" si="5"/>
        <v>17.476999999999997</v>
      </c>
      <c r="M125" s="7">
        <f t="shared" si="5"/>
        <v>-3.7299999999999995</v>
      </c>
      <c r="N125" s="7">
        <f t="shared" si="4"/>
        <v>8.2429999999999986</v>
      </c>
      <c r="O125" s="7">
        <f t="shared" si="4"/>
        <v>1.9449999999999998</v>
      </c>
      <c r="P125" s="7">
        <f t="shared" si="7"/>
        <v>0.73299999999999998</v>
      </c>
    </row>
    <row r="126" spans="1:16" x14ac:dyDescent="0.2">
      <c r="A126">
        <v>1874</v>
      </c>
      <c r="B126">
        <v>5.47</v>
      </c>
      <c r="C126" s="1">
        <v>26.91</v>
      </c>
      <c r="D126">
        <v>16.91</v>
      </c>
      <c r="E126">
        <v>-2.44</v>
      </c>
      <c r="F126">
        <v>8.43</v>
      </c>
      <c r="G126">
        <v>2.4700000000000002</v>
      </c>
      <c r="H126" s="1">
        <v>1.75</v>
      </c>
      <c r="J126" s="7">
        <f t="shared" si="5"/>
        <v>5.1440000000000001</v>
      </c>
      <c r="K126" s="7">
        <f t="shared" si="5"/>
        <v>26.801000000000005</v>
      </c>
      <c r="L126" s="7">
        <f t="shared" si="5"/>
        <v>17.475999999999999</v>
      </c>
      <c r="M126" s="7">
        <f t="shared" si="5"/>
        <v>-3.5179999999999993</v>
      </c>
      <c r="N126" s="7">
        <f t="shared" si="4"/>
        <v>8.2880000000000003</v>
      </c>
      <c r="O126" s="7">
        <f t="shared" si="4"/>
        <v>2.0579999999999998</v>
      </c>
      <c r="P126" s="7">
        <f t="shared" si="7"/>
        <v>0.81400000000000006</v>
      </c>
    </row>
    <row r="127" spans="1:16" x14ac:dyDescent="0.2">
      <c r="A127">
        <v>1875</v>
      </c>
      <c r="B127">
        <v>3.47</v>
      </c>
      <c r="C127" s="1">
        <v>26.54</v>
      </c>
      <c r="D127">
        <v>16.329999999999998</v>
      </c>
      <c r="E127">
        <v>-2.82</v>
      </c>
      <c r="F127">
        <v>7.86</v>
      </c>
      <c r="G127">
        <v>1.3</v>
      </c>
      <c r="H127" s="1">
        <v>-1.31</v>
      </c>
      <c r="J127" s="7">
        <f t="shared" si="5"/>
        <v>4.9209999999999994</v>
      </c>
      <c r="K127" s="7">
        <f t="shared" si="5"/>
        <v>26.762</v>
      </c>
      <c r="L127" s="7">
        <f t="shared" si="5"/>
        <v>17.375999999999998</v>
      </c>
      <c r="M127" s="7">
        <f t="shared" si="5"/>
        <v>-3.4079999999999999</v>
      </c>
      <c r="N127" s="7">
        <f t="shared" si="4"/>
        <v>8.2559999999999985</v>
      </c>
      <c r="O127" s="7">
        <f t="shared" si="4"/>
        <v>1.9910000000000001</v>
      </c>
      <c r="P127" s="7">
        <f t="shared" si="7"/>
        <v>0.63400000000000001</v>
      </c>
    </row>
    <row r="128" spans="1:16" x14ac:dyDescent="0.2">
      <c r="A128">
        <v>1876</v>
      </c>
      <c r="B128">
        <v>5.41</v>
      </c>
      <c r="C128" s="1">
        <v>26.5</v>
      </c>
      <c r="D128">
        <v>17.559999999999999</v>
      </c>
      <c r="E128">
        <v>-3.53</v>
      </c>
      <c r="F128">
        <v>8.08</v>
      </c>
      <c r="G128">
        <v>1.48</v>
      </c>
      <c r="H128" s="1">
        <v>0.3</v>
      </c>
      <c r="J128" s="7">
        <f t="shared" si="5"/>
        <v>4.9739999999999993</v>
      </c>
      <c r="K128" s="7">
        <f t="shared" si="5"/>
        <v>26.708000000000006</v>
      </c>
      <c r="L128" s="7">
        <f t="shared" si="5"/>
        <v>17.360000000000003</v>
      </c>
      <c r="M128" s="7">
        <f t="shared" si="5"/>
        <v>-3.4529999999999994</v>
      </c>
      <c r="N128" s="7">
        <f t="shared" si="4"/>
        <v>8.2349999999999994</v>
      </c>
      <c r="O128" s="7">
        <f t="shared" si="4"/>
        <v>1.9179999999999999</v>
      </c>
      <c r="P128" s="7">
        <f t="shared" si="7"/>
        <v>0.54199999999999993</v>
      </c>
    </row>
    <row r="129" spans="1:16" x14ac:dyDescent="0.2">
      <c r="A129">
        <v>1877</v>
      </c>
      <c r="B129">
        <v>6.48</v>
      </c>
      <c r="C129" s="1">
        <v>27.09</v>
      </c>
      <c r="D129">
        <v>17.25</v>
      </c>
      <c r="E129">
        <v>-3.82</v>
      </c>
      <c r="F129">
        <v>8.5399999999999991</v>
      </c>
      <c r="G129">
        <v>1.03</v>
      </c>
      <c r="H129" s="1">
        <v>0.91</v>
      </c>
      <c r="J129" s="7">
        <f t="shared" si="5"/>
        <v>5.1109999999999998</v>
      </c>
      <c r="K129" s="7">
        <f t="shared" si="5"/>
        <v>26.732999999999997</v>
      </c>
      <c r="L129" s="7">
        <f t="shared" si="5"/>
        <v>17.339999999999996</v>
      </c>
      <c r="M129" s="7">
        <f t="shared" si="5"/>
        <v>-3.5710000000000002</v>
      </c>
      <c r="N129" s="7">
        <f t="shared" si="4"/>
        <v>8.2449999999999992</v>
      </c>
      <c r="O129" s="7">
        <f t="shared" si="4"/>
        <v>1.9500000000000004</v>
      </c>
      <c r="P129" s="7">
        <f t="shared" si="7"/>
        <v>0.52800000000000002</v>
      </c>
    </row>
    <row r="130" spans="1:16" x14ac:dyDescent="0.2">
      <c r="A130">
        <v>1878</v>
      </c>
      <c r="B130">
        <v>7.15</v>
      </c>
      <c r="C130" s="1">
        <v>27.58</v>
      </c>
      <c r="D130">
        <v>17.59</v>
      </c>
      <c r="E130">
        <v>-3.44</v>
      </c>
      <c r="F130">
        <v>8.83</v>
      </c>
      <c r="G130">
        <v>2.69</v>
      </c>
      <c r="H130" s="1">
        <v>2.61</v>
      </c>
      <c r="J130" s="7">
        <f t="shared" si="5"/>
        <v>5.3669999999999991</v>
      </c>
      <c r="K130" s="7">
        <f t="shared" si="5"/>
        <v>26.798999999999999</v>
      </c>
      <c r="L130" s="7">
        <f t="shared" si="5"/>
        <v>17.350000000000001</v>
      </c>
      <c r="M130" s="7">
        <f t="shared" si="5"/>
        <v>-3.5759999999999996</v>
      </c>
      <c r="N130" s="7">
        <f t="shared" si="4"/>
        <v>8.302999999999999</v>
      </c>
      <c r="O130" s="7">
        <f t="shared" si="4"/>
        <v>1.9180000000000004</v>
      </c>
      <c r="P130" s="7">
        <f t="shared" si="7"/>
        <v>0.72300000000000009</v>
      </c>
    </row>
    <row r="131" spans="1:16" x14ac:dyDescent="0.2">
      <c r="A131">
        <v>1879</v>
      </c>
      <c r="B131">
        <v>5.36</v>
      </c>
      <c r="C131" s="1">
        <v>26.95</v>
      </c>
      <c r="D131">
        <v>17.54</v>
      </c>
      <c r="E131">
        <v>-3.85</v>
      </c>
      <c r="F131">
        <v>8.17</v>
      </c>
      <c r="G131">
        <v>1.35</v>
      </c>
      <c r="H131" s="1">
        <v>0.73</v>
      </c>
      <c r="J131" s="7">
        <f t="shared" si="5"/>
        <v>5.4290000000000003</v>
      </c>
      <c r="K131" s="7">
        <f t="shared" si="5"/>
        <v>26.858999999999998</v>
      </c>
      <c r="L131" s="7">
        <f t="shared" si="5"/>
        <v>17.346999999999998</v>
      </c>
      <c r="M131" s="7">
        <f t="shared" si="5"/>
        <v>-3.62</v>
      </c>
      <c r="N131" s="7">
        <f t="shared" si="4"/>
        <v>8.2769999999999992</v>
      </c>
      <c r="O131" s="7">
        <f t="shared" si="4"/>
        <v>1.8750000000000004</v>
      </c>
      <c r="P131" s="7">
        <f t="shared" si="7"/>
        <v>0.55800000000000005</v>
      </c>
    </row>
    <row r="132" spans="1:16" x14ac:dyDescent="0.2">
      <c r="A132">
        <v>1880</v>
      </c>
      <c r="B132">
        <v>6.19</v>
      </c>
      <c r="C132" s="1">
        <v>26.83</v>
      </c>
      <c r="D132">
        <v>16.97</v>
      </c>
      <c r="E132">
        <v>-3.63</v>
      </c>
      <c r="F132">
        <v>8.1199999999999992</v>
      </c>
      <c r="G132">
        <v>2.4500000000000002</v>
      </c>
      <c r="H132" s="1">
        <v>0.44</v>
      </c>
      <c r="J132" s="7">
        <f t="shared" si="5"/>
        <v>5.4260000000000002</v>
      </c>
      <c r="K132" s="7">
        <f t="shared" si="5"/>
        <v>26.901999999999997</v>
      </c>
      <c r="L132" s="7">
        <f t="shared" si="5"/>
        <v>17.308</v>
      </c>
      <c r="M132" s="7">
        <f t="shared" si="5"/>
        <v>-3.4770000000000003</v>
      </c>
      <c r="N132" s="7">
        <f t="shared" si="4"/>
        <v>8.2690000000000001</v>
      </c>
      <c r="O132" s="7">
        <f t="shared" si="4"/>
        <v>1.9629999999999999</v>
      </c>
      <c r="P132" s="7">
        <f t="shared" si="7"/>
        <v>0.6100000000000001</v>
      </c>
    </row>
    <row r="133" spans="1:16" x14ac:dyDescent="0.2">
      <c r="A133">
        <v>1881</v>
      </c>
      <c r="B133">
        <v>6.31</v>
      </c>
      <c r="C133" s="1">
        <v>27.03</v>
      </c>
      <c r="D133">
        <v>17.059999999999999</v>
      </c>
      <c r="E133">
        <v>-4.01</v>
      </c>
      <c r="F133">
        <v>8.27</v>
      </c>
      <c r="G133">
        <v>0.79</v>
      </c>
      <c r="H133" s="1">
        <v>0.31</v>
      </c>
      <c r="J133" s="7">
        <f t="shared" si="5"/>
        <v>5.5309999999999997</v>
      </c>
      <c r="K133" s="7">
        <f t="shared" si="5"/>
        <v>26.929999999999996</v>
      </c>
      <c r="L133" s="7">
        <f t="shared" si="5"/>
        <v>17.292999999999999</v>
      </c>
      <c r="M133" s="7">
        <f t="shared" si="5"/>
        <v>-3.4950000000000001</v>
      </c>
      <c r="N133" s="7">
        <f t="shared" si="4"/>
        <v>8.2839999999999989</v>
      </c>
      <c r="O133" s="7">
        <f t="shared" si="4"/>
        <v>1.9489999999999998</v>
      </c>
      <c r="P133" s="7">
        <f t="shared" si="7"/>
        <v>0.61199999999999988</v>
      </c>
    </row>
    <row r="134" spans="1:16" x14ac:dyDescent="0.2">
      <c r="A134">
        <v>1882</v>
      </c>
      <c r="B134">
        <v>5.97</v>
      </c>
      <c r="C134" s="1">
        <v>26.85</v>
      </c>
      <c r="D134">
        <v>16.59</v>
      </c>
      <c r="E134">
        <v>-3.35</v>
      </c>
      <c r="F134">
        <v>8.1300000000000008</v>
      </c>
      <c r="G134">
        <v>2.92</v>
      </c>
      <c r="H134" s="1">
        <v>0.79</v>
      </c>
      <c r="J134" s="7">
        <f t="shared" si="5"/>
        <v>5.6450000000000005</v>
      </c>
      <c r="K134" s="7">
        <f t="shared" si="5"/>
        <v>26.927</v>
      </c>
      <c r="L134" s="7">
        <f t="shared" si="5"/>
        <v>17.145000000000003</v>
      </c>
      <c r="M134" s="7">
        <f t="shared" si="5"/>
        <v>-3.3719999999999999</v>
      </c>
      <c r="N134" s="7">
        <f t="shared" si="4"/>
        <v>8.2779999999999987</v>
      </c>
      <c r="O134" s="7">
        <f t="shared" si="4"/>
        <v>1.9329999999999998</v>
      </c>
      <c r="P134" s="7">
        <f t="shared" si="7"/>
        <v>0.66900000000000004</v>
      </c>
    </row>
    <row r="135" spans="1:16" x14ac:dyDescent="0.2">
      <c r="A135">
        <v>1883</v>
      </c>
      <c r="B135">
        <v>4.0599999999999996</v>
      </c>
      <c r="C135" s="1">
        <v>26.7</v>
      </c>
      <c r="D135">
        <v>16.899999999999999</v>
      </c>
      <c r="E135">
        <v>-3.76</v>
      </c>
      <c r="F135">
        <v>7.98</v>
      </c>
      <c r="G135">
        <v>2.5499999999999998</v>
      </c>
      <c r="H135" s="1">
        <v>1.1100000000000001</v>
      </c>
      <c r="J135" s="7">
        <f t="shared" si="5"/>
        <v>5.5869999999999997</v>
      </c>
      <c r="K135" s="7">
        <f t="shared" si="5"/>
        <v>26.897999999999996</v>
      </c>
      <c r="L135" s="7">
        <f t="shared" si="5"/>
        <v>17.07</v>
      </c>
      <c r="M135" s="7">
        <f t="shared" si="5"/>
        <v>-3.4649999999999999</v>
      </c>
      <c r="N135" s="7">
        <f t="shared" ref="N135:O198" si="8">AVERAGE(F126:F135)</f>
        <v>8.2409999999999997</v>
      </c>
      <c r="O135" s="7">
        <f t="shared" si="8"/>
        <v>1.9029999999999998</v>
      </c>
      <c r="P135" s="7">
        <f t="shared" si="7"/>
        <v>0.76400000000000001</v>
      </c>
    </row>
    <row r="136" spans="1:16" x14ac:dyDescent="0.2">
      <c r="A136">
        <v>1884</v>
      </c>
      <c r="B136">
        <v>5.29</v>
      </c>
      <c r="C136" s="1">
        <v>26.5</v>
      </c>
      <c r="D136">
        <v>16.75</v>
      </c>
      <c r="E136">
        <v>-3.94</v>
      </c>
      <c r="F136">
        <v>7.77</v>
      </c>
      <c r="G136">
        <v>2.82</v>
      </c>
      <c r="H136" s="1">
        <v>-0.09</v>
      </c>
      <c r="J136" s="7">
        <f t="shared" si="5"/>
        <v>5.5690000000000008</v>
      </c>
      <c r="K136" s="7">
        <f t="shared" si="5"/>
        <v>26.856999999999999</v>
      </c>
      <c r="L136" s="7">
        <f t="shared" si="5"/>
        <v>17.054000000000002</v>
      </c>
      <c r="M136" s="7">
        <f t="shared" si="5"/>
        <v>-3.6149999999999998</v>
      </c>
      <c r="N136" s="7">
        <f t="shared" si="8"/>
        <v>8.1750000000000007</v>
      </c>
      <c r="O136" s="7">
        <f t="shared" si="8"/>
        <v>1.9379999999999999</v>
      </c>
      <c r="P136" s="7">
        <f t="shared" si="7"/>
        <v>0.57999999999999996</v>
      </c>
    </row>
    <row r="137" spans="1:16" x14ac:dyDescent="0.2">
      <c r="A137">
        <v>1885</v>
      </c>
      <c r="B137">
        <v>3.83</v>
      </c>
      <c r="C137" s="1">
        <v>26.97</v>
      </c>
      <c r="D137">
        <v>17.41</v>
      </c>
      <c r="E137">
        <v>-3.66</v>
      </c>
      <c r="F137">
        <v>7.92</v>
      </c>
      <c r="G137">
        <v>1.68</v>
      </c>
      <c r="H137" s="1">
        <v>-0.05</v>
      </c>
      <c r="J137" s="7">
        <f t="shared" si="5"/>
        <v>5.6049999999999995</v>
      </c>
      <c r="K137" s="7">
        <f t="shared" si="5"/>
        <v>26.9</v>
      </c>
      <c r="L137" s="7">
        <f t="shared" si="5"/>
        <v>17.161999999999999</v>
      </c>
      <c r="M137" s="7">
        <f t="shared" si="5"/>
        <v>-3.6989999999999994</v>
      </c>
      <c r="N137" s="7">
        <f t="shared" si="8"/>
        <v>8.1809999999999992</v>
      </c>
      <c r="O137" s="7">
        <f t="shared" si="8"/>
        <v>1.9759999999999998</v>
      </c>
      <c r="P137" s="7">
        <f t="shared" si="7"/>
        <v>0.70600000000000007</v>
      </c>
    </row>
    <row r="138" spans="1:16" x14ac:dyDescent="0.2">
      <c r="A138">
        <v>1886</v>
      </c>
      <c r="B138">
        <v>5.17</v>
      </c>
      <c r="C138" s="1">
        <v>26.87</v>
      </c>
      <c r="D138">
        <v>17.41</v>
      </c>
      <c r="E138">
        <v>-3.33</v>
      </c>
      <c r="F138">
        <v>7.95</v>
      </c>
      <c r="G138">
        <v>1.84</v>
      </c>
      <c r="H138" s="1">
        <v>0.47</v>
      </c>
      <c r="J138" s="7">
        <f t="shared" si="5"/>
        <v>5.5810000000000004</v>
      </c>
      <c r="K138" s="7">
        <f t="shared" si="5"/>
        <v>26.937000000000001</v>
      </c>
      <c r="L138" s="7">
        <f t="shared" si="5"/>
        <v>17.146999999999998</v>
      </c>
      <c r="M138" s="7">
        <f t="shared" si="5"/>
        <v>-3.6789999999999998</v>
      </c>
      <c r="N138" s="7">
        <f t="shared" si="8"/>
        <v>8.1679999999999993</v>
      </c>
      <c r="O138" s="7">
        <f t="shared" si="8"/>
        <v>2.012</v>
      </c>
      <c r="P138" s="7">
        <f t="shared" si="7"/>
        <v>0.72300000000000009</v>
      </c>
    </row>
    <row r="139" spans="1:16" x14ac:dyDescent="0.2">
      <c r="A139">
        <v>1887</v>
      </c>
      <c r="B139">
        <v>5.3</v>
      </c>
      <c r="C139" s="1">
        <v>26.62</v>
      </c>
      <c r="D139">
        <v>17.61</v>
      </c>
      <c r="E139">
        <v>-3.61</v>
      </c>
      <c r="F139">
        <v>7.91</v>
      </c>
      <c r="G139">
        <v>2.2999999999999998</v>
      </c>
      <c r="H139" s="1">
        <v>1.82</v>
      </c>
      <c r="J139" s="7">
        <f t="shared" si="5"/>
        <v>5.4629999999999992</v>
      </c>
      <c r="K139" s="7">
        <f t="shared" si="5"/>
        <v>26.889999999999997</v>
      </c>
      <c r="L139" s="7">
        <f t="shared" si="5"/>
        <v>17.183</v>
      </c>
      <c r="M139" s="7">
        <f t="shared" ref="M139:O202" si="9">AVERAGE(E130:E139)</f>
        <v>-3.6579999999999999</v>
      </c>
      <c r="N139" s="7">
        <f t="shared" si="8"/>
        <v>8.1050000000000004</v>
      </c>
      <c r="O139" s="7">
        <f t="shared" si="8"/>
        <v>2.1390000000000002</v>
      </c>
      <c r="P139" s="7">
        <f t="shared" si="7"/>
        <v>0.81400000000000006</v>
      </c>
    </row>
    <row r="140" spans="1:16" x14ac:dyDescent="0.2">
      <c r="A140">
        <v>1888</v>
      </c>
      <c r="B140">
        <v>4.3899999999999997</v>
      </c>
      <c r="C140" s="1">
        <v>27.12</v>
      </c>
      <c r="D140">
        <v>16.93</v>
      </c>
      <c r="E140">
        <v>-4.28</v>
      </c>
      <c r="F140">
        <v>8.09</v>
      </c>
      <c r="G140">
        <v>0.8</v>
      </c>
      <c r="H140" s="1">
        <v>0.34</v>
      </c>
      <c r="J140" s="7">
        <f t="shared" ref="J140:O203" si="10">AVERAGE(B131:B140)</f>
        <v>5.1869999999999994</v>
      </c>
      <c r="K140" s="7">
        <f t="shared" si="10"/>
        <v>26.844000000000001</v>
      </c>
      <c r="L140" s="7">
        <f t="shared" si="10"/>
        <v>17.117000000000001</v>
      </c>
      <c r="M140" s="7">
        <f t="shared" si="9"/>
        <v>-3.742</v>
      </c>
      <c r="N140" s="7">
        <f t="shared" si="8"/>
        <v>8.0310000000000006</v>
      </c>
      <c r="O140" s="7">
        <f t="shared" si="8"/>
        <v>1.95</v>
      </c>
      <c r="P140" s="7">
        <f t="shared" si="7"/>
        <v>0.58699999999999997</v>
      </c>
    </row>
    <row r="141" spans="1:16" x14ac:dyDescent="0.2">
      <c r="A141">
        <v>1889</v>
      </c>
      <c r="B141">
        <v>5.96</v>
      </c>
      <c r="C141" s="1">
        <v>27.21</v>
      </c>
      <c r="D141">
        <v>17.28</v>
      </c>
      <c r="E141">
        <v>-4.2300000000000004</v>
      </c>
      <c r="F141">
        <v>8.32</v>
      </c>
      <c r="G141">
        <v>2.78</v>
      </c>
      <c r="H141" s="1">
        <v>1.04</v>
      </c>
      <c r="J141" s="7">
        <f t="shared" si="10"/>
        <v>5.2469999999999999</v>
      </c>
      <c r="K141" s="7">
        <f t="shared" si="10"/>
        <v>26.870000000000005</v>
      </c>
      <c r="L141" s="7">
        <f t="shared" si="10"/>
        <v>17.091000000000001</v>
      </c>
      <c r="M141" s="7">
        <f t="shared" si="9"/>
        <v>-3.78</v>
      </c>
      <c r="N141" s="7">
        <f t="shared" si="8"/>
        <v>8.0460000000000012</v>
      </c>
      <c r="O141" s="7">
        <f t="shared" si="8"/>
        <v>2.0930000000000004</v>
      </c>
      <c r="P141" s="7">
        <f t="shared" si="7"/>
        <v>0.6180000000000001</v>
      </c>
    </row>
    <row r="142" spans="1:16" x14ac:dyDescent="0.2">
      <c r="A142">
        <v>1890</v>
      </c>
      <c r="B142">
        <v>5.71</v>
      </c>
      <c r="C142" s="1">
        <v>26.78</v>
      </c>
      <c r="D142">
        <v>17.29</v>
      </c>
      <c r="E142">
        <v>-3.67</v>
      </c>
      <c r="F142">
        <v>7.97</v>
      </c>
      <c r="G142">
        <v>2.65</v>
      </c>
      <c r="H142" s="1">
        <v>0.93</v>
      </c>
      <c r="J142" s="7">
        <f t="shared" si="10"/>
        <v>5.1989999999999998</v>
      </c>
      <c r="K142" s="7">
        <f t="shared" si="10"/>
        <v>26.865000000000002</v>
      </c>
      <c r="L142" s="7">
        <f t="shared" si="10"/>
        <v>17.122999999999998</v>
      </c>
      <c r="M142" s="7">
        <f t="shared" si="9"/>
        <v>-3.7840000000000003</v>
      </c>
      <c r="N142" s="7">
        <f t="shared" si="8"/>
        <v>8.0310000000000006</v>
      </c>
      <c r="O142" s="7">
        <f t="shared" si="8"/>
        <v>2.113</v>
      </c>
      <c r="P142" s="7">
        <f t="shared" si="7"/>
        <v>0.66700000000000004</v>
      </c>
    </row>
    <row r="143" spans="1:16" x14ac:dyDescent="0.2">
      <c r="A143">
        <v>1891</v>
      </c>
      <c r="B143">
        <v>6.28</v>
      </c>
      <c r="C143" s="1">
        <v>27.13</v>
      </c>
      <c r="D143">
        <v>17</v>
      </c>
      <c r="E143">
        <v>-3.45</v>
      </c>
      <c r="F143">
        <v>8.02</v>
      </c>
      <c r="G143">
        <v>2.46</v>
      </c>
      <c r="H143" s="1">
        <v>-0.61</v>
      </c>
      <c r="J143" s="7">
        <f t="shared" si="10"/>
        <v>5.1959999999999997</v>
      </c>
      <c r="K143" s="7">
        <f t="shared" si="10"/>
        <v>26.875</v>
      </c>
      <c r="L143" s="7">
        <f t="shared" si="10"/>
        <v>17.116999999999997</v>
      </c>
      <c r="M143" s="7">
        <f t="shared" si="9"/>
        <v>-3.7280000000000002</v>
      </c>
      <c r="N143" s="7">
        <f t="shared" si="8"/>
        <v>8.0059999999999985</v>
      </c>
      <c r="O143" s="7">
        <f t="shared" si="8"/>
        <v>2.2800000000000002</v>
      </c>
      <c r="P143" s="7">
        <f t="shared" ref="P143:P206" si="11">AVERAGE(H134:H143)</f>
        <v>0.57499999999999996</v>
      </c>
    </row>
    <row r="144" spans="1:16" x14ac:dyDescent="0.2">
      <c r="A144">
        <v>1892</v>
      </c>
      <c r="B144">
        <v>5.4</v>
      </c>
      <c r="C144" s="1">
        <v>26.59</v>
      </c>
      <c r="D144">
        <v>17.77</v>
      </c>
      <c r="E144">
        <v>-4.54</v>
      </c>
      <c r="F144">
        <v>8.07</v>
      </c>
      <c r="G144">
        <v>1.43</v>
      </c>
      <c r="H144" s="1">
        <v>0.55000000000000004</v>
      </c>
      <c r="J144" s="7">
        <f t="shared" si="10"/>
        <v>5.1390000000000002</v>
      </c>
      <c r="K144" s="7">
        <f t="shared" si="10"/>
        <v>26.849</v>
      </c>
      <c r="L144" s="7">
        <f t="shared" si="10"/>
        <v>17.234999999999999</v>
      </c>
      <c r="M144" s="7">
        <f t="shared" si="9"/>
        <v>-3.8470000000000004</v>
      </c>
      <c r="N144" s="7">
        <f t="shared" si="8"/>
        <v>8</v>
      </c>
      <c r="O144" s="7">
        <f t="shared" si="8"/>
        <v>2.1309999999999998</v>
      </c>
      <c r="P144" s="7">
        <f t="shared" si="11"/>
        <v>0.55099999999999993</v>
      </c>
    </row>
    <row r="145" spans="1:16" x14ac:dyDescent="0.2">
      <c r="A145">
        <v>1893</v>
      </c>
      <c r="B145">
        <v>4.83</v>
      </c>
      <c r="C145" s="1">
        <v>26.37</v>
      </c>
      <c r="D145">
        <v>16.64</v>
      </c>
      <c r="E145">
        <v>-3.2</v>
      </c>
      <c r="F145">
        <v>8.06</v>
      </c>
      <c r="G145">
        <v>1.95</v>
      </c>
      <c r="H145" s="1">
        <v>0.71</v>
      </c>
      <c r="J145" s="7">
        <f t="shared" si="10"/>
        <v>5.2159999999999993</v>
      </c>
      <c r="K145" s="7">
        <f t="shared" si="10"/>
        <v>26.816000000000003</v>
      </c>
      <c r="L145" s="7">
        <f t="shared" si="10"/>
        <v>17.208999999999996</v>
      </c>
      <c r="M145" s="7">
        <f t="shared" si="9"/>
        <v>-3.7910000000000004</v>
      </c>
      <c r="N145" s="7">
        <f t="shared" si="8"/>
        <v>8.0080000000000009</v>
      </c>
      <c r="O145" s="7">
        <f t="shared" si="8"/>
        <v>2.0710000000000002</v>
      </c>
      <c r="P145" s="7">
        <f t="shared" si="11"/>
        <v>0.51100000000000001</v>
      </c>
    </row>
    <row r="146" spans="1:16" x14ac:dyDescent="0.2">
      <c r="A146">
        <v>1894</v>
      </c>
      <c r="B146">
        <v>6.64</v>
      </c>
      <c r="C146" s="1">
        <v>26.68</v>
      </c>
      <c r="D146">
        <v>17.05</v>
      </c>
      <c r="E146">
        <v>-2.81</v>
      </c>
      <c r="F146">
        <v>8.16</v>
      </c>
      <c r="G146">
        <v>3.31</v>
      </c>
      <c r="H146" s="1">
        <v>0.31</v>
      </c>
      <c r="J146" s="7">
        <f t="shared" si="10"/>
        <v>5.351</v>
      </c>
      <c r="K146" s="7">
        <f t="shared" si="10"/>
        <v>26.834000000000003</v>
      </c>
      <c r="L146" s="7">
        <f t="shared" si="10"/>
        <v>17.239000000000004</v>
      </c>
      <c r="M146" s="7">
        <f t="shared" si="9"/>
        <v>-3.6779999999999999</v>
      </c>
      <c r="N146" s="7">
        <f t="shared" si="8"/>
        <v>8.0470000000000006</v>
      </c>
      <c r="O146" s="7">
        <f t="shared" si="8"/>
        <v>2.12</v>
      </c>
      <c r="P146" s="7">
        <f t="shared" si="11"/>
        <v>0.55099999999999993</v>
      </c>
    </row>
    <row r="147" spans="1:16" x14ac:dyDescent="0.2">
      <c r="A147">
        <v>1895</v>
      </c>
      <c r="B147">
        <v>5.12</v>
      </c>
      <c r="C147" s="1">
        <v>27.05</v>
      </c>
      <c r="D147">
        <v>17.420000000000002</v>
      </c>
      <c r="E147">
        <v>-4.0199999999999996</v>
      </c>
      <c r="F147">
        <v>8.15</v>
      </c>
      <c r="G147">
        <v>1.64</v>
      </c>
      <c r="H147" s="1">
        <v>0.38</v>
      </c>
      <c r="J147" s="7">
        <f t="shared" si="10"/>
        <v>5.4799999999999995</v>
      </c>
      <c r="K147" s="7">
        <f t="shared" si="10"/>
        <v>26.842000000000002</v>
      </c>
      <c r="L147" s="7">
        <f t="shared" si="10"/>
        <v>17.239999999999998</v>
      </c>
      <c r="M147" s="7">
        <f t="shared" si="9"/>
        <v>-3.714</v>
      </c>
      <c r="N147" s="7">
        <f t="shared" si="8"/>
        <v>8.0699999999999985</v>
      </c>
      <c r="O147" s="7">
        <f t="shared" si="8"/>
        <v>2.1159999999999997</v>
      </c>
      <c r="P147" s="7">
        <f t="shared" si="11"/>
        <v>0.59399999999999997</v>
      </c>
    </row>
    <row r="148" spans="1:16" x14ac:dyDescent="0.2">
      <c r="A148">
        <v>1896</v>
      </c>
      <c r="B148">
        <v>5.75</v>
      </c>
      <c r="C148" s="1">
        <v>27.15</v>
      </c>
      <c r="D148">
        <v>17.12</v>
      </c>
      <c r="E148">
        <v>-3.39</v>
      </c>
      <c r="F148">
        <v>8.2100000000000009</v>
      </c>
      <c r="G148">
        <v>2.97</v>
      </c>
      <c r="H148" s="1">
        <v>0.03</v>
      </c>
      <c r="J148" s="7">
        <f t="shared" si="10"/>
        <v>5.5379999999999994</v>
      </c>
      <c r="K148" s="7">
        <f t="shared" si="10"/>
        <v>26.870000000000005</v>
      </c>
      <c r="L148" s="7">
        <f t="shared" si="10"/>
        <v>17.211000000000002</v>
      </c>
      <c r="M148" s="7">
        <f t="shared" si="9"/>
        <v>-3.72</v>
      </c>
      <c r="N148" s="7">
        <f t="shared" si="8"/>
        <v>8.0960000000000001</v>
      </c>
      <c r="O148" s="7">
        <f t="shared" si="8"/>
        <v>2.2289999999999996</v>
      </c>
      <c r="P148" s="7">
        <f t="shared" si="11"/>
        <v>0.55000000000000004</v>
      </c>
    </row>
    <row r="149" spans="1:16" x14ac:dyDescent="0.2">
      <c r="A149">
        <v>1897</v>
      </c>
      <c r="B149">
        <v>5.89</v>
      </c>
      <c r="C149" s="1">
        <v>27.19</v>
      </c>
      <c r="D149">
        <v>16.91</v>
      </c>
      <c r="E149">
        <v>-4.01</v>
      </c>
      <c r="F149">
        <v>8.2899999999999991</v>
      </c>
      <c r="G149">
        <v>2.5099999999999998</v>
      </c>
      <c r="H149" s="1">
        <v>0.67</v>
      </c>
      <c r="J149" s="7">
        <f t="shared" si="10"/>
        <v>5.5969999999999995</v>
      </c>
      <c r="K149" s="7">
        <f t="shared" si="10"/>
        <v>26.927000000000003</v>
      </c>
      <c r="L149" s="7">
        <f t="shared" si="10"/>
        <v>17.140999999999998</v>
      </c>
      <c r="M149" s="7">
        <f t="shared" si="9"/>
        <v>-3.7599999999999993</v>
      </c>
      <c r="N149" s="7">
        <f t="shared" si="8"/>
        <v>8.1340000000000003</v>
      </c>
      <c r="O149" s="7">
        <f t="shared" si="8"/>
        <v>2.25</v>
      </c>
      <c r="P149" s="7">
        <f t="shared" si="11"/>
        <v>0.43499999999999994</v>
      </c>
    </row>
    <row r="150" spans="1:16" x14ac:dyDescent="0.2">
      <c r="A150">
        <v>1898</v>
      </c>
      <c r="B150">
        <v>6.59</v>
      </c>
      <c r="C150" s="1">
        <v>26.83</v>
      </c>
      <c r="D150">
        <v>17.57</v>
      </c>
      <c r="E150">
        <v>-3.71</v>
      </c>
      <c r="F150">
        <v>8.18</v>
      </c>
      <c r="G150">
        <v>2.54</v>
      </c>
      <c r="H150" s="1">
        <v>0.48</v>
      </c>
      <c r="J150" s="7">
        <f t="shared" si="10"/>
        <v>5.8170000000000002</v>
      </c>
      <c r="K150" s="7">
        <f t="shared" si="10"/>
        <v>26.898000000000003</v>
      </c>
      <c r="L150" s="7">
        <f t="shared" si="10"/>
        <v>17.204999999999998</v>
      </c>
      <c r="M150" s="7">
        <f t="shared" si="9"/>
        <v>-3.7030000000000003</v>
      </c>
      <c r="N150" s="7">
        <f t="shared" si="8"/>
        <v>8.1430000000000007</v>
      </c>
      <c r="O150" s="7">
        <f t="shared" si="8"/>
        <v>2.4239999999999995</v>
      </c>
      <c r="P150" s="7">
        <f t="shared" si="11"/>
        <v>0.44900000000000001</v>
      </c>
    </row>
    <row r="151" spans="1:16" x14ac:dyDescent="0.2">
      <c r="A151">
        <v>1899</v>
      </c>
      <c r="B151">
        <v>5.7</v>
      </c>
      <c r="C151" s="1">
        <v>26.84</v>
      </c>
      <c r="D151">
        <v>17.399999999999999</v>
      </c>
      <c r="E151">
        <v>-3.03</v>
      </c>
      <c r="F151">
        <v>8.4</v>
      </c>
      <c r="G151">
        <v>2.25</v>
      </c>
      <c r="H151" s="1">
        <v>1.27</v>
      </c>
      <c r="J151" s="7">
        <f t="shared" si="10"/>
        <v>5.7909999999999995</v>
      </c>
      <c r="K151" s="7">
        <f t="shared" si="10"/>
        <v>26.861000000000001</v>
      </c>
      <c r="L151" s="7">
        <f t="shared" si="10"/>
        <v>17.217000000000002</v>
      </c>
      <c r="M151" s="7">
        <f t="shared" si="9"/>
        <v>-3.5829999999999997</v>
      </c>
      <c r="N151" s="7">
        <f t="shared" si="8"/>
        <v>8.1510000000000016</v>
      </c>
      <c r="O151" s="7">
        <f t="shared" si="8"/>
        <v>2.371</v>
      </c>
      <c r="P151" s="7">
        <f t="shared" si="11"/>
        <v>0.47199999999999998</v>
      </c>
    </row>
    <row r="152" spans="1:16" x14ac:dyDescent="0.2">
      <c r="A152">
        <v>1900</v>
      </c>
      <c r="B152">
        <v>6.47</v>
      </c>
      <c r="C152" s="1">
        <v>27.36</v>
      </c>
      <c r="D152">
        <v>17.71</v>
      </c>
      <c r="E152">
        <v>-3.8</v>
      </c>
      <c r="F152">
        <v>8.5</v>
      </c>
      <c r="G152">
        <v>1.65</v>
      </c>
      <c r="H152" s="1">
        <v>0.27</v>
      </c>
      <c r="J152" s="7">
        <f t="shared" si="10"/>
        <v>5.867</v>
      </c>
      <c r="K152" s="7">
        <f t="shared" si="10"/>
        <v>26.919</v>
      </c>
      <c r="L152" s="7">
        <f t="shared" si="10"/>
        <v>17.259</v>
      </c>
      <c r="M152" s="7">
        <f t="shared" si="9"/>
        <v>-3.5960000000000001</v>
      </c>
      <c r="N152" s="7">
        <f t="shared" si="8"/>
        <v>8.2040000000000006</v>
      </c>
      <c r="O152" s="7">
        <f t="shared" si="8"/>
        <v>2.2709999999999999</v>
      </c>
      <c r="P152" s="7">
        <f t="shared" si="11"/>
        <v>0.40600000000000003</v>
      </c>
    </row>
    <row r="153" spans="1:16" x14ac:dyDescent="0.2">
      <c r="A153">
        <v>1901</v>
      </c>
      <c r="B153">
        <v>5.7</v>
      </c>
      <c r="C153" s="1">
        <v>27.28</v>
      </c>
      <c r="D153">
        <v>17.57</v>
      </c>
      <c r="E153">
        <v>-3.4</v>
      </c>
      <c r="F153">
        <v>8.5399999999999991</v>
      </c>
      <c r="G153">
        <v>2.74</v>
      </c>
      <c r="H153" s="1">
        <v>0.66</v>
      </c>
      <c r="J153" s="7">
        <f t="shared" si="10"/>
        <v>5.8090000000000002</v>
      </c>
      <c r="K153" s="7">
        <f t="shared" si="10"/>
        <v>26.934000000000005</v>
      </c>
      <c r="L153" s="7">
        <f t="shared" si="10"/>
        <v>17.315999999999999</v>
      </c>
      <c r="M153" s="7">
        <f t="shared" si="9"/>
        <v>-3.5909999999999997</v>
      </c>
      <c r="N153" s="7">
        <f t="shared" si="8"/>
        <v>8.2560000000000002</v>
      </c>
      <c r="O153" s="7">
        <f t="shared" si="8"/>
        <v>2.2990000000000004</v>
      </c>
      <c r="P153" s="7">
        <f t="shared" si="11"/>
        <v>0.53300000000000003</v>
      </c>
    </row>
    <row r="154" spans="1:16" x14ac:dyDescent="0.2">
      <c r="A154">
        <v>1902</v>
      </c>
      <c r="B154">
        <v>5.8</v>
      </c>
      <c r="C154" s="1">
        <v>27.19</v>
      </c>
      <c r="D154">
        <v>17.36</v>
      </c>
      <c r="E154">
        <v>-3.11</v>
      </c>
      <c r="F154">
        <v>8.3000000000000007</v>
      </c>
      <c r="G154">
        <v>1.1599999999999999</v>
      </c>
      <c r="H154" s="1">
        <v>-0.95</v>
      </c>
      <c r="J154" s="7">
        <f t="shared" si="10"/>
        <v>5.8490000000000002</v>
      </c>
      <c r="K154" s="7">
        <f t="shared" si="10"/>
        <v>26.994</v>
      </c>
      <c r="L154" s="7">
        <f t="shared" si="10"/>
        <v>17.274999999999999</v>
      </c>
      <c r="M154" s="7">
        <f t="shared" si="9"/>
        <v>-3.4480000000000004</v>
      </c>
      <c r="N154" s="7">
        <f t="shared" si="8"/>
        <v>8.2789999999999981</v>
      </c>
      <c r="O154" s="7">
        <f t="shared" si="8"/>
        <v>2.2719999999999994</v>
      </c>
      <c r="P154" s="7">
        <f t="shared" si="11"/>
        <v>0.38300000000000001</v>
      </c>
    </row>
    <row r="155" spans="1:16" x14ac:dyDescent="0.2">
      <c r="A155">
        <v>1903</v>
      </c>
      <c r="B155">
        <v>5.79</v>
      </c>
      <c r="C155" s="1">
        <v>27.14</v>
      </c>
      <c r="D155">
        <v>17.07</v>
      </c>
      <c r="E155">
        <v>-3.88</v>
      </c>
      <c r="F155">
        <v>8.2200000000000006</v>
      </c>
      <c r="G155">
        <v>2.41</v>
      </c>
      <c r="H155" s="1">
        <v>1.72</v>
      </c>
      <c r="J155" s="7">
        <f t="shared" si="10"/>
        <v>5.9449999999999994</v>
      </c>
      <c r="K155" s="7">
        <f t="shared" si="10"/>
        <v>27.070999999999998</v>
      </c>
      <c r="L155" s="7">
        <f t="shared" si="10"/>
        <v>17.318000000000001</v>
      </c>
      <c r="M155" s="7">
        <f t="shared" si="9"/>
        <v>-3.5160000000000005</v>
      </c>
      <c r="N155" s="7">
        <f t="shared" si="8"/>
        <v>8.2949999999999999</v>
      </c>
      <c r="O155" s="7">
        <f t="shared" si="8"/>
        <v>2.3180000000000001</v>
      </c>
      <c r="P155" s="7">
        <f t="shared" si="11"/>
        <v>0.48399999999999999</v>
      </c>
    </row>
    <row r="156" spans="1:16" x14ac:dyDescent="0.2">
      <c r="A156">
        <v>1904</v>
      </c>
      <c r="B156">
        <v>3.85</v>
      </c>
      <c r="C156" s="1">
        <v>26.51</v>
      </c>
      <c r="D156">
        <v>17.11</v>
      </c>
      <c r="E156">
        <v>-3.97</v>
      </c>
      <c r="F156">
        <v>8.09</v>
      </c>
      <c r="G156">
        <v>1.93</v>
      </c>
      <c r="H156" s="1">
        <v>1.07</v>
      </c>
      <c r="J156" s="7">
        <f t="shared" si="10"/>
        <v>5.6660000000000004</v>
      </c>
      <c r="K156" s="7">
        <f t="shared" si="10"/>
        <v>27.054000000000002</v>
      </c>
      <c r="L156" s="7">
        <f t="shared" si="10"/>
        <v>17.324000000000002</v>
      </c>
      <c r="M156" s="7">
        <f t="shared" si="9"/>
        <v>-3.6320000000000001</v>
      </c>
      <c r="N156" s="7">
        <f t="shared" si="8"/>
        <v>8.2880000000000003</v>
      </c>
      <c r="O156" s="7">
        <f t="shared" si="8"/>
        <v>2.1800000000000002</v>
      </c>
      <c r="P156" s="7">
        <f t="shared" si="11"/>
        <v>0.56000000000000005</v>
      </c>
    </row>
    <row r="157" spans="1:16" x14ac:dyDescent="0.2">
      <c r="A157">
        <v>1905</v>
      </c>
      <c r="B157">
        <v>5.21</v>
      </c>
      <c r="C157" s="1">
        <v>27.22</v>
      </c>
      <c r="D157">
        <v>17.100000000000001</v>
      </c>
      <c r="E157">
        <v>-3.99</v>
      </c>
      <c r="F157">
        <v>8.23</v>
      </c>
      <c r="G157">
        <v>2.5</v>
      </c>
      <c r="H157" s="1">
        <v>1.98</v>
      </c>
      <c r="J157" s="7">
        <f t="shared" si="10"/>
        <v>5.6749999999999998</v>
      </c>
      <c r="K157" s="7">
        <f t="shared" si="10"/>
        <v>27.071000000000005</v>
      </c>
      <c r="L157" s="7">
        <f t="shared" si="10"/>
        <v>17.291999999999998</v>
      </c>
      <c r="M157" s="7">
        <f t="shared" si="9"/>
        <v>-3.629</v>
      </c>
      <c r="N157" s="7">
        <f t="shared" si="8"/>
        <v>8.2960000000000012</v>
      </c>
      <c r="O157" s="7">
        <f t="shared" si="8"/>
        <v>2.266</v>
      </c>
      <c r="P157" s="7">
        <f t="shared" si="11"/>
        <v>0.72000000000000008</v>
      </c>
    </row>
    <row r="158" spans="1:16" x14ac:dyDescent="0.2">
      <c r="A158">
        <v>1906</v>
      </c>
      <c r="B158">
        <v>6.19</v>
      </c>
      <c r="C158" s="1">
        <v>27.48</v>
      </c>
      <c r="D158">
        <v>17.07</v>
      </c>
      <c r="E158">
        <v>-3.83</v>
      </c>
      <c r="F158">
        <v>8.3800000000000008</v>
      </c>
      <c r="G158">
        <v>2.99</v>
      </c>
      <c r="H158" s="1">
        <v>1.71</v>
      </c>
      <c r="J158" s="7">
        <f t="shared" si="10"/>
        <v>5.7189999999999994</v>
      </c>
      <c r="K158" s="7">
        <f t="shared" si="10"/>
        <v>27.103999999999996</v>
      </c>
      <c r="L158" s="7">
        <f t="shared" si="10"/>
        <v>17.286999999999999</v>
      </c>
      <c r="M158" s="7">
        <f t="shared" si="9"/>
        <v>-3.6729999999999996</v>
      </c>
      <c r="N158" s="7">
        <f t="shared" si="8"/>
        <v>8.3129999999999988</v>
      </c>
      <c r="O158" s="7">
        <f t="shared" si="8"/>
        <v>2.2679999999999998</v>
      </c>
      <c r="P158" s="7">
        <f t="shared" si="11"/>
        <v>0.8879999999999999</v>
      </c>
    </row>
    <row r="159" spans="1:16" x14ac:dyDescent="0.2">
      <c r="A159">
        <v>1907</v>
      </c>
      <c r="B159">
        <v>4.83</v>
      </c>
      <c r="C159" s="1">
        <v>26.8</v>
      </c>
      <c r="D159">
        <v>16.649999999999999</v>
      </c>
      <c r="E159">
        <v>-3.61</v>
      </c>
      <c r="F159">
        <v>7.95</v>
      </c>
      <c r="G159">
        <v>2.16</v>
      </c>
      <c r="H159" s="1">
        <v>-0.21</v>
      </c>
      <c r="J159" s="7">
        <f t="shared" si="10"/>
        <v>5.6129999999999995</v>
      </c>
      <c r="K159" s="7">
        <f t="shared" si="10"/>
        <v>27.064999999999998</v>
      </c>
      <c r="L159" s="7">
        <f t="shared" si="10"/>
        <v>17.261000000000003</v>
      </c>
      <c r="M159" s="7">
        <f t="shared" si="9"/>
        <v>-3.633</v>
      </c>
      <c r="N159" s="7">
        <f t="shared" si="8"/>
        <v>8.2789999999999999</v>
      </c>
      <c r="O159" s="7">
        <f t="shared" si="8"/>
        <v>2.2330000000000001</v>
      </c>
      <c r="P159" s="7">
        <f t="shared" si="11"/>
        <v>0.8</v>
      </c>
    </row>
    <row r="160" spans="1:16" x14ac:dyDescent="0.2">
      <c r="A160">
        <v>1908</v>
      </c>
      <c r="B160">
        <v>6.22</v>
      </c>
      <c r="C160" s="1">
        <v>26.89</v>
      </c>
      <c r="D160">
        <v>16.75</v>
      </c>
      <c r="E160">
        <v>-3.9</v>
      </c>
      <c r="F160">
        <v>8.19</v>
      </c>
      <c r="G160">
        <v>2.64</v>
      </c>
      <c r="H160" s="1">
        <v>-0.79</v>
      </c>
      <c r="J160" s="7">
        <f t="shared" si="10"/>
        <v>5.5759999999999996</v>
      </c>
      <c r="K160" s="7">
        <f t="shared" si="10"/>
        <v>27.070999999999998</v>
      </c>
      <c r="L160" s="7">
        <f t="shared" si="10"/>
        <v>17.178999999999998</v>
      </c>
      <c r="M160" s="7">
        <f t="shared" si="9"/>
        <v>-3.6519999999999997</v>
      </c>
      <c r="N160" s="7">
        <f t="shared" si="8"/>
        <v>8.2799999999999994</v>
      </c>
      <c r="O160" s="7">
        <f t="shared" si="8"/>
        <v>2.2430000000000003</v>
      </c>
      <c r="P160" s="7">
        <f t="shared" si="11"/>
        <v>0.67299999999999993</v>
      </c>
    </row>
    <row r="161" spans="1:16" x14ac:dyDescent="0.2">
      <c r="A161">
        <v>1909</v>
      </c>
      <c r="B161">
        <v>5.83</v>
      </c>
      <c r="C161" s="1">
        <v>26.98</v>
      </c>
      <c r="D161">
        <v>17.52</v>
      </c>
      <c r="E161">
        <v>-4.1500000000000004</v>
      </c>
      <c r="F161">
        <v>8.18</v>
      </c>
      <c r="G161">
        <v>1.54</v>
      </c>
      <c r="H161" s="1">
        <v>1.9</v>
      </c>
      <c r="J161" s="7">
        <f t="shared" si="10"/>
        <v>5.5889999999999995</v>
      </c>
      <c r="K161" s="7">
        <f t="shared" si="10"/>
        <v>27.085000000000001</v>
      </c>
      <c r="L161" s="7">
        <f t="shared" si="10"/>
        <v>17.191000000000003</v>
      </c>
      <c r="M161" s="7">
        <f t="shared" si="9"/>
        <v>-3.7639999999999993</v>
      </c>
      <c r="N161" s="7">
        <f t="shared" si="8"/>
        <v>8.2580000000000009</v>
      </c>
      <c r="O161" s="7">
        <f t="shared" si="8"/>
        <v>2.1719999999999997</v>
      </c>
      <c r="P161" s="7">
        <f t="shared" si="11"/>
        <v>0.73599999999999999</v>
      </c>
    </row>
    <row r="162" spans="1:16" x14ac:dyDescent="0.2">
      <c r="A162">
        <v>1910</v>
      </c>
      <c r="B162">
        <v>5.77</v>
      </c>
      <c r="C162" s="1">
        <v>26.95</v>
      </c>
      <c r="D162">
        <v>17.21</v>
      </c>
      <c r="E162">
        <v>-4.51</v>
      </c>
      <c r="F162">
        <v>8.2200000000000006</v>
      </c>
      <c r="G162">
        <v>2.98</v>
      </c>
      <c r="H162" s="1">
        <v>1.23</v>
      </c>
      <c r="J162" s="7">
        <f t="shared" si="10"/>
        <v>5.5190000000000001</v>
      </c>
      <c r="K162" s="7">
        <f t="shared" si="10"/>
        <v>27.044</v>
      </c>
      <c r="L162" s="7">
        <f t="shared" si="10"/>
        <v>17.141000000000002</v>
      </c>
      <c r="M162" s="7">
        <f t="shared" si="9"/>
        <v>-3.8349999999999995</v>
      </c>
      <c r="N162" s="7">
        <f t="shared" si="8"/>
        <v>8.23</v>
      </c>
      <c r="O162" s="7">
        <f t="shared" si="8"/>
        <v>2.3050000000000002</v>
      </c>
      <c r="P162" s="7">
        <f t="shared" si="11"/>
        <v>0.83200000000000007</v>
      </c>
    </row>
    <row r="163" spans="1:16" x14ac:dyDescent="0.2">
      <c r="A163">
        <v>1911</v>
      </c>
      <c r="B163">
        <v>6.43</v>
      </c>
      <c r="C163" s="1">
        <v>27.14</v>
      </c>
      <c r="D163">
        <v>16.88</v>
      </c>
      <c r="E163">
        <v>-3.33</v>
      </c>
      <c r="F163">
        <v>8.18</v>
      </c>
      <c r="G163">
        <v>3.06</v>
      </c>
      <c r="H163" s="1">
        <v>0.44</v>
      </c>
      <c r="J163" s="7">
        <f t="shared" si="10"/>
        <v>5.5919999999999996</v>
      </c>
      <c r="K163" s="7">
        <f t="shared" si="10"/>
        <v>27.03</v>
      </c>
      <c r="L163" s="7">
        <f t="shared" si="10"/>
        <v>17.072000000000003</v>
      </c>
      <c r="M163" s="7">
        <f t="shared" si="9"/>
        <v>-3.8279999999999994</v>
      </c>
      <c r="N163" s="7">
        <f t="shared" si="8"/>
        <v>8.1939999999999991</v>
      </c>
      <c r="O163" s="7">
        <f t="shared" si="8"/>
        <v>2.3370000000000002</v>
      </c>
      <c r="P163" s="7">
        <f t="shared" si="11"/>
        <v>0.80999999999999994</v>
      </c>
    </row>
    <row r="164" spans="1:16" x14ac:dyDescent="0.2">
      <c r="A164">
        <v>1912</v>
      </c>
      <c r="B164">
        <v>4.82</v>
      </c>
      <c r="C164" s="1">
        <v>27.24</v>
      </c>
      <c r="D164">
        <v>17.190000000000001</v>
      </c>
      <c r="E164">
        <v>-4.62</v>
      </c>
      <c r="F164">
        <v>8.17</v>
      </c>
      <c r="G164">
        <v>2.4300000000000002</v>
      </c>
      <c r="H164" s="1">
        <v>0.03</v>
      </c>
      <c r="J164" s="7">
        <f t="shared" si="10"/>
        <v>5.4939999999999998</v>
      </c>
      <c r="K164" s="7">
        <f t="shared" si="10"/>
        <v>27.035000000000004</v>
      </c>
      <c r="L164" s="7">
        <f t="shared" si="10"/>
        <v>17.055</v>
      </c>
      <c r="M164" s="7">
        <f t="shared" si="9"/>
        <v>-3.9789999999999992</v>
      </c>
      <c r="N164" s="7">
        <f t="shared" si="8"/>
        <v>8.1810000000000009</v>
      </c>
      <c r="O164" s="7">
        <f t="shared" si="8"/>
        <v>2.464</v>
      </c>
      <c r="P164" s="7">
        <f t="shared" si="11"/>
        <v>0.90799999999999981</v>
      </c>
    </row>
    <row r="165" spans="1:16" x14ac:dyDescent="0.2">
      <c r="A165">
        <v>1913</v>
      </c>
      <c r="B165">
        <v>6.68</v>
      </c>
      <c r="C165" s="1">
        <v>27.09</v>
      </c>
      <c r="D165">
        <v>16.899999999999999</v>
      </c>
      <c r="E165">
        <v>-3.49</v>
      </c>
      <c r="F165">
        <v>8.3000000000000007</v>
      </c>
      <c r="G165">
        <v>3.25</v>
      </c>
      <c r="H165" s="1">
        <v>1.18</v>
      </c>
      <c r="J165" s="7">
        <f t="shared" si="10"/>
        <v>5.5829999999999993</v>
      </c>
      <c r="K165" s="7">
        <f t="shared" si="10"/>
        <v>27.029999999999994</v>
      </c>
      <c r="L165" s="7">
        <f t="shared" si="10"/>
        <v>17.038</v>
      </c>
      <c r="M165" s="7">
        <f t="shared" si="9"/>
        <v>-3.94</v>
      </c>
      <c r="N165" s="7">
        <f t="shared" si="8"/>
        <v>8.1890000000000001</v>
      </c>
      <c r="O165" s="7">
        <f t="shared" si="8"/>
        <v>2.548</v>
      </c>
      <c r="P165" s="7">
        <f t="shared" si="11"/>
        <v>0.85400000000000009</v>
      </c>
    </row>
    <row r="166" spans="1:16" x14ac:dyDescent="0.2">
      <c r="A166">
        <v>1914</v>
      </c>
      <c r="B166">
        <v>5.59</v>
      </c>
      <c r="C166" s="1">
        <v>27.28</v>
      </c>
      <c r="D166">
        <v>16.91</v>
      </c>
      <c r="E166">
        <v>-2.96</v>
      </c>
      <c r="F166">
        <v>8.59</v>
      </c>
      <c r="G166">
        <v>3.49</v>
      </c>
      <c r="H166" s="1">
        <v>0.62</v>
      </c>
      <c r="J166" s="7">
        <f t="shared" si="10"/>
        <v>5.7569999999999997</v>
      </c>
      <c r="K166" s="7">
        <f t="shared" si="10"/>
        <v>27.106999999999999</v>
      </c>
      <c r="L166" s="7">
        <f t="shared" si="10"/>
        <v>17.017999999999997</v>
      </c>
      <c r="M166" s="7">
        <f t="shared" si="9"/>
        <v>-3.839</v>
      </c>
      <c r="N166" s="7">
        <f t="shared" si="8"/>
        <v>8.2390000000000008</v>
      </c>
      <c r="O166" s="7">
        <f t="shared" si="8"/>
        <v>2.7039999999999997</v>
      </c>
      <c r="P166" s="7">
        <f t="shared" si="11"/>
        <v>0.80899999999999994</v>
      </c>
    </row>
    <row r="167" spans="1:16" x14ac:dyDescent="0.2">
      <c r="A167">
        <v>1915</v>
      </c>
      <c r="B167">
        <v>6</v>
      </c>
      <c r="C167" s="1">
        <v>27.27</v>
      </c>
      <c r="D167">
        <v>17.649999999999999</v>
      </c>
      <c r="E167">
        <v>-4.26</v>
      </c>
      <c r="F167">
        <v>8.59</v>
      </c>
      <c r="G167">
        <v>0.85</v>
      </c>
      <c r="H167" s="1">
        <v>1.21</v>
      </c>
      <c r="J167" s="7">
        <f t="shared" si="10"/>
        <v>5.8360000000000003</v>
      </c>
      <c r="K167" s="7">
        <f t="shared" si="10"/>
        <v>27.112000000000002</v>
      </c>
      <c r="L167" s="7">
        <f t="shared" si="10"/>
        <v>17.073</v>
      </c>
      <c r="M167" s="7">
        <f t="shared" si="9"/>
        <v>-3.8659999999999997</v>
      </c>
      <c r="N167" s="7">
        <f t="shared" si="8"/>
        <v>8.2750000000000021</v>
      </c>
      <c r="O167" s="7">
        <f t="shared" si="8"/>
        <v>2.5390000000000006</v>
      </c>
      <c r="P167" s="7">
        <f t="shared" si="11"/>
        <v>0.73199999999999998</v>
      </c>
    </row>
    <row r="168" spans="1:16" x14ac:dyDescent="0.2">
      <c r="A168">
        <v>1916</v>
      </c>
      <c r="B168">
        <v>5.89</v>
      </c>
      <c r="C168" s="1">
        <v>26.82</v>
      </c>
      <c r="D168">
        <v>18.3</v>
      </c>
      <c r="E168">
        <v>-4.3</v>
      </c>
      <c r="F168">
        <v>8.23</v>
      </c>
      <c r="G168">
        <v>2.52</v>
      </c>
      <c r="H168" s="1">
        <v>1.0900000000000001</v>
      </c>
      <c r="J168" s="7">
        <f t="shared" si="10"/>
        <v>5.806</v>
      </c>
      <c r="K168" s="7">
        <f t="shared" si="10"/>
        <v>27.046000000000003</v>
      </c>
      <c r="L168" s="7">
        <f t="shared" si="10"/>
        <v>17.196000000000002</v>
      </c>
      <c r="M168" s="7">
        <f t="shared" si="9"/>
        <v>-3.9129999999999994</v>
      </c>
      <c r="N168" s="7">
        <f t="shared" si="8"/>
        <v>8.2600000000000016</v>
      </c>
      <c r="O168" s="7">
        <f t="shared" si="8"/>
        <v>2.4920000000000004</v>
      </c>
      <c r="P168" s="7">
        <f t="shared" si="11"/>
        <v>0.66999999999999993</v>
      </c>
    </row>
    <row r="169" spans="1:16" x14ac:dyDescent="0.2">
      <c r="A169">
        <v>1917</v>
      </c>
      <c r="B169">
        <v>3.91</v>
      </c>
      <c r="C169" s="1">
        <v>26.77</v>
      </c>
      <c r="D169">
        <v>17.59</v>
      </c>
      <c r="E169">
        <v>-3.68</v>
      </c>
      <c r="F169">
        <v>8.02</v>
      </c>
      <c r="G169">
        <v>1.65</v>
      </c>
      <c r="H169" s="1">
        <v>1.1000000000000001</v>
      </c>
      <c r="J169" s="7">
        <f t="shared" si="10"/>
        <v>5.7140000000000004</v>
      </c>
      <c r="K169" s="7">
        <f t="shared" si="10"/>
        <v>27.042999999999999</v>
      </c>
      <c r="L169" s="7">
        <f t="shared" si="10"/>
        <v>17.29</v>
      </c>
      <c r="M169" s="7">
        <f t="shared" si="9"/>
        <v>-3.9199999999999995</v>
      </c>
      <c r="N169" s="7">
        <f t="shared" si="8"/>
        <v>8.2669999999999995</v>
      </c>
      <c r="O169" s="7">
        <f t="shared" si="8"/>
        <v>2.4409999999999998</v>
      </c>
      <c r="P169" s="7">
        <f t="shared" si="11"/>
        <v>0.80099999999999993</v>
      </c>
    </row>
    <row r="170" spans="1:16" x14ac:dyDescent="0.2">
      <c r="A170">
        <v>1918</v>
      </c>
      <c r="B170">
        <v>5.57</v>
      </c>
      <c r="C170" s="1">
        <v>26.78</v>
      </c>
      <c r="D170">
        <v>17.63</v>
      </c>
      <c r="E170">
        <v>-3.33</v>
      </c>
      <c r="F170">
        <v>8.1300000000000008</v>
      </c>
      <c r="G170">
        <v>2.48</v>
      </c>
      <c r="H170" s="1">
        <v>0.1</v>
      </c>
      <c r="J170" s="7">
        <f t="shared" si="10"/>
        <v>5.649</v>
      </c>
      <c r="K170" s="7">
        <f t="shared" si="10"/>
        <v>27.032</v>
      </c>
      <c r="L170" s="7">
        <f t="shared" si="10"/>
        <v>17.378</v>
      </c>
      <c r="M170" s="7">
        <f t="shared" si="9"/>
        <v>-3.8630000000000004</v>
      </c>
      <c r="N170" s="7">
        <f t="shared" si="8"/>
        <v>8.2609999999999992</v>
      </c>
      <c r="O170" s="7">
        <f t="shared" si="8"/>
        <v>2.4249999999999998</v>
      </c>
      <c r="P170" s="7">
        <f t="shared" si="11"/>
        <v>0.8899999999999999</v>
      </c>
    </row>
    <row r="171" spans="1:16" x14ac:dyDescent="0.2">
      <c r="A171">
        <v>1919</v>
      </c>
      <c r="B171">
        <v>6.54</v>
      </c>
      <c r="C171" s="1">
        <v>27.51</v>
      </c>
      <c r="D171">
        <v>17.399999999999999</v>
      </c>
      <c r="E171">
        <v>-3.65</v>
      </c>
      <c r="F171">
        <v>8.3800000000000008</v>
      </c>
      <c r="G171">
        <v>1.6</v>
      </c>
      <c r="H171" s="1">
        <v>-0.15</v>
      </c>
      <c r="J171" s="7">
        <f t="shared" si="10"/>
        <v>5.7200000000000006</v>
      </c>
      <c r="K171" s="7">
        <f t="shared" si="10"/>
        <v>27.085000000000001</v>
      </c>
      <c r="L171" s="7">
        <f t="shared" si="10"/>
        <v>17.366</v>
      </c>
      <c r="M171" s="7">
        <f t="shared" si="9"/>
        <v>-3.8130000000000002</v>
      </c>
      <c r="N171" s="7">
        <f t="shared" si="8"/>
        <v>8.2810000000000006</v>
      </c>
      <c r="O171" s="7">
        <f t="shared" si="8"/>
        <v>2.431</v>
      </c>
      <c r="P171" s="7">
        <f t="shared" si="11"/>
        <v>0.68499999999999994</v>
      </c>
    </row>
    <row r="172" spans="1:16" x14ac:dyDescent="0.2">
      <c r="A172">
        <v>1920</v>
      </c>
      <c r="B172">
        <v>5.24</v>
      </c>
      <c r="C172" s="1">
        <v>27.23</v>
      </c>
      <c r="D172">
        <v>16.88</v>
      </c>
      <c r="E172">
        <v>-3.19</v>
      </c>
      <c r="F172">
        <v>8.36</v>
      </c>
      <c r="G172">
        <v>3</v>
      </c>
      <c r="H172" s="1">
        <v>1.72</v>
      </c>
      <c r="J172" s="7">
        <f t="shared" si="10"/>
        <v>5.6669999999999998</v>
      </c>
      <c r="K172" s="7">
        <f t="shared" si="10"/>
        <v>27.113</v>
      </c>
      <c r="L172" s="7">
        <f t="shared" si="10"/>
        <v>17.333000000000002</v>
      </c>
      <c r="M172" s="7">
        <f t="shared" si="9"/>
        <v>-3.681</v>
      </c>
      <c r="N172" s="7">
        <f t="shared" si="8"/>
        <v>8.2949999999999982</v>
      </c>
      <c r="O172" s="7">
        <f t="shared" si="8"/>
        <v>2.4330000000000003</v>
      </c>
      <c r="P172" s="7">
        <f t="shared" si="11"/>
        <v>0.73399999999999987</v>
      </c>
    </row>
    <row r="173" spans="1:16" x14ac:dyDescent="0.2">
      <c r="A173">
        <v>1921</v>
      </c>
      <c r="B173">
        <v>7.75</v>
      </c>
      <c r="C173" s="1">
        <v>26.89</v>
      </c>
      <c r="D173">
        <v>16.95</v>
      </c>
      <c r="E173">
        <v>-3.09</v>
      </c>
      <c r="F173">
        <v>8.57</v>
      </c>
      <c r="G173">
        <v>2.89</v>
      </c>
      <c r="H173" s="1">
        <v>1.96</v>
      </c>
      <c r="J173" s="7">
        <f t="shared" si="10"/>
        <v>5.7990000000000004</v>
      </c>
      <c r="K173" s="7">
        <f t="shared" si="10"/>
        <v>27.088000000000001</v>
      </c>
      <c r="L173" s="7">
        <f t="shared" si="10"/>
        <v>17.339999999999996</v>
      </c>
      <c r="M173" s="7">
        <f t="shared" si="9"/>
        <v>-3.6569999999999991</v>
      </c>
      <c r="N173" s="7">
        <f t="shared" si="8"/>
        <v>8.3339999999999996</v>
      </c>
      <c r="O173" s="7">
        <f t="shared" si="8"/>
        <v>2.4159999999999999</v>
      </c>
      <c r="P173" s="7">
        <f t="shared" si="11"/>
        <v>0.8859999999999999</v>
      </c>
    </row>
    <row r="174" spans="1:16" x14ac:dyDescent="0.2">
      <c r="A174">
        <v>1922</v>
      </c>
      <c r="B174">
        <v>6.5</v>
      </c>
      <c r="C174" s="1">
        <v>27.14</v>
      </c>
      <c r="D174">
        <v>17.86</v>
      </c>
      <c r="E174">
        <v>-3.97</v>
      </c>
      <c r="F174">
        <v>8.41</v>
      </c>
      <c r="G174">
        <v>1.55</v>
      </c>
      <c r="H174" s="1">
        <v>1.54</v>
      </c>
      <c r="J174" s="7">
        <f t="shared" si="10"/>
        <v>5.9670000000000005</v>
      </c>
      <c r="K174" s="7">
        <f t="shared" si="10"/>
        <v>27.077999999999996</v>
      </c>
      <c r="L174" s="7">
        <f t="shared" si="10"/>
        <v>17.407</v>
      </c>
      <c r="M174" s="7">
        <f t="shared" si="9"/>
        <v>-3.5920000000000001</v>
      </c>
      <c r="N174" s="7">
        <f t="shared" si="8"/>
        <v>8.3580000000000005</v>
      </c>
      <c r="O174" s="7">
        <f t="shared" si="8"/>
        <v>2.3280000000000003</v>
      </c>
      <c r="P174" s="7">
        <f t="shared" si="11"/>
        <v>1.0369999999999997</v>
      </c>
    </row>
    <row r="175" spans="1:16" x14ac:dyDescent="0.2">
      <c r="A175">
        <v>1923</v>
      </c>
      <c r="B175">
        <v>5.49</v>
      </c>
      <c r="C175" s="1">
        <v>26.91</v>
      </c>
      <c r="D175">
        <v>17.98</v>
      </c>
      <c r="E175">
        <v>-4.1100000000000003</v>
      </c>
      <c r="F175">
        <v>8.42</v>
      </c>
      <c r="G175">
        <v>1.39</v>
      </c>
      <c r="H175" s="1">
        <v>2.1800000000000002</v>
      </c>
      <c r="J175" s="7">
        <f t="shared" si="10"/>
        <v>5.8480000000000008</v>
      </c>
      <c r="K175" s="7">
        <f t="shared" si="10"/>
        <v>27.060000000000002</v>
      </c>
      <c r="L175" s="7">
        <f t="shared" si="10"/>
        <v>17.514999999999993</v>
      </c>
      <c r="M175" s="7">
        <f t="shared" si="9"/>
        <v>-3.6539999999999999</v>
      </c>
      <c r="N175" s="7">
        <f t="shared" si="8"/>
        <v>8.370000000000001</v>
      </c>
      <c r="O175" s="7">
        <f t="shared" si="8"/>
        <v>2.1420000000000003</v>
      </c>
      <c r="P175" s="7">
        <f t="shared" si="11"/>
        <v>1.137</v>
      </c>
    </row>
    <row r="176" spans="1:16" x14ac:dyDescent="0.2">
      <c r="A176">
        <v>1924</v>
      </c>
      <c r="B176">
        <v>4.8600000000000003</v>
      </c>
      <c r="C176" s="1">
        <v>27.04</v>
      </c>
      <c r="D176">
        <v>17.68</v>
      </c>
      <c r="E176">
        <v>-3.57</v>
      </c>
      <c r="F176">
        <v>8.51</v>
      </c>
      <c r="G176">
        <v>2.2799999999999998</v>
      </c>
      <c r="H176" s="1">
        <v>1.23</v>
      </c>
      <c r="J176" s="7">
        <f t="shared" si="10"/>
        <v>5.7750000000000004</v>
      </c>
      <c r="K176" s="7">
        <f t="shared" si="10"/>
        <v>27.035999999999994</v>
      </c>
      <c r="L176" s="7">
        <f t="shared" si="10"/>
        <v>17.591999999999999</v>
      </c>
      <c r="M176" s="7">
        <f t="shared" si="9"/>
        <v>-3.7149999999999999</v>
      </c>
      <c r="N176" s="7">
        <f t="shared" si="8"/>
        <v>8.3620000000000001</v>
      </c>
      <c r="O176" s="7">
        <f t="shared" si="8"/>
        <v>2.0209999999999999</v>
      </c>
      <c r="P176" s="7">
        <f t="shared" si="11"/>
        <v>1.198</v>
      </c>
    </row>
    <row r="177" spans="1:16" x14ac:dyDescent="0.2">
      <c r="A177">
        <v>1925</v>
      </c>
      <c r="B177">
        <v>5.63</v>
      </c>
      <c r="C177" s="1">
        <v>26.91</v>
      </c>
      <c r="D177">
        <v>17.7</v>
      </c>
      <c r="E177">
        <v>-2.96</v>
      </c>
      <c r="F177">
        <v>8.5299999999999994</v>
      </c>
      <c r="G177">
        <v>2.57</v>
      </c>
      <c r="H177" s="1">
        <v>2.15</v>
      </c>
      <c r="J177" s="7">
        <f t="shared" si="10"/>
        <v>5.7380000000000004</v>
      </c>
      <c r="K177" s="7">
        <f t="shared" si="10"/>
        <v>27</v>
      </c>
      <c r="L177" s="7">
        <f t="shared" si="10"/>
        <v>17.596999999999998</v>
      </c>
      <c r="M177" s="7">
        <f t="shared" si="9"/>
        <v>-3.585</v>
      </c>
      <c r="N177" s="7">
        <f t="shared" si="8"/>
        <v>8.3560000000000016</v>
      </c>
      <c r="O177" s="7">
        <f t="shared" si="8"/>
        <v>2.1930000000000005</v>
      </c>
      <c r="P177" s="7">
        <f t="shared" si="11"/>
        <v>1.2920000000000003</v>
      </c>
    </row>
    <row r="178" spans="1:16" x14ac:dyDescent="0.2">
      <c r="A178">
        <v>1926</v>
      </c>
      <c r="B178">
        <v>4.34</v>
      </c>
      <c r="C178" s="1">
        <v>27.49</v>
      </c>
      <c r="D178">
        <v>18.12</v>
      </c>
      <c r="E178">
        <v>-2.88</v>
      </c>
      <c r="F178">
        <v>8.73</v>
      </c>
      <c r="G178">
        <v>2.5</v>
      </c>
      <c r="H178" s="1">
        <v>0.23</v>
      </c>
      <c r="J178" s="7">
        <f t="shared" si="10"/>
        <v>5.5830000000000002</v>
      </c>
      <c r="K178" s="7">
        <f t="shared" si="10"/>
        <v>27.066999999999997</v>
      </c>
      <c r="L178" s="7">
        <f t="shared" si="10"/>
        <v>17.579000000000001</v>
      </c>
      <c r="M178" s="7">
        <f t="shared" si="9"/>
        <v>-3.4430000000000001</v>
      </c>
      <c r="N178" s="7">
        <f t="shared" si="8"/>
        <v>8.4060000000000024</v>
      </c>
      <c r="O178" s="7">
        <f t="shared" si="8"/>
        <v>2.1910000000000003</v>
      </c>
      <c r="P178" s="7">
        <f t="shared" si="11"/>
        <v>1.2060000000000002</v>
      </c>
    </row>
    <row r="179" spans="1:16" x14ac:dyDescent="0.2">
      <c r="A179">
        <v>1927</v>
      </c>
      <c r="B179">
        <v>6.1</v>
      </c>
      <c r="C179" s="1">
        <v>27.07</v>
      </c>
      <c r="D179">
        <v>18.53</v>
      </c>
      <c r="E179">
        <v>-3.39</v>
      </c>
      <c r="F179">
        <v>8.52</v>
      </c>
      <c r="G179">
        <v>1.88</v>
      </c>
      <c r="H179" s="1">
        <v>0.54</v>
      </c>
      <c r="J179" s="7">
        <f t="shared" si="10"/>
        <v>5.8020000000000005</v>
      </c>
      <c r="K179" s="7">
        <f t="shared" si="10"/>
        <v>27.097000000000001</v>
      </c>
      <c r="L179" s="7">
        <f t="shared" si="10"/>
        <v>17.672999999999998</v>
      </c>
      <c r="M179" s="7">
        <f t="shared" si="9"/>
        <v>-3.4140000000000001</v>
      </c>
      <c r="N179" s="7">
        <f t="shared" si="8"/>
        <v>8.4559999999999995</v>
      </c>
      <c r="O179" s="7">
        <f t="shared" si="8"/>
        <v>2.214</v>
      </c>
      <c r="P179" s="7">
        <f t="shared" si="11"/>
        <v>1.1499999999999999</v>
      </c>
    </row>
    <row r="180" spans="1:16" x14ac:dyDescent="0.2">
      <c r="A180">
        <v>1928</v>
      </c>
      <c r="B180">
        <v>5.86</v>
      </c>
      <c r="C180" s="1">
        <v>27.13</v>
      </c>
      <c r="D180">
        <v>17.77</v>
      </c>
      <c r="E180">
        <v>-3.58</v>
      </c>
      <c r="F180">
        <v>8.6300000000000008</v>
      </c>
      <c r="G180">
        <v>1.77</v>
      </c>
      <c r="H180" s="1">
        <v>0.68</v>
      </c>
      <c r="J180" s="7">
        <f t="shared" si="10"/>
        <v>5.8310000000000013</v>
      </c>
      <c r="K180" s="7">
        <f t="shared" si="10"/>
        <v>27.131999999999998</v>
      </c>
      <c r="L180" s="7">
        <f t="shared" si="10"/>
        <v>17.687000000000001</v>
      </c>
      <c r="M180" s="7">
        <f t="shared" si="9"/>
        <v>-3.4390000000000001</v>
      </c>
      <c r="N180" s="7">
        <f t="shared" si="8"/>
        <v>8.5059999999999985</v>
      </c>
      <c r="O180" s="7">
        <f t="shared" si="8"/>
        <v>2.1429999999999998</v>
      </c>
      <c r="P180" s="7">
        <f t="shared" si="11"/>
        <v>1.2080000000000002</v>
      </c>
    </row>
    <row r="181" spans="1:16" x14ac:dyDescent="0.2">
      <c r="A181">
        <v>1929</v>
      </c>
      <c r="B181">
        <v>5.47</v>
      </c>
      <c r="C181" s="1">
        <v>26.96</v>
      </c>
      <c r="D181">
        <v>17.18</v>
      </c>
      <c r="E181">
        <v>-3.87</v>
      </c>
      <c r="F181">
        <v>8.24</v>
      </c>
      <c r="G181">
        <v>2.12</v>
      </c>
      <c r="H181" s="1">
        <v>-0.12</v>
      </c>
      <c r="J181" s="7">
        <f t="shared" si="10"/>
        <v>5.7240000000000002</v>
      </c>
      <c r="K181" s="7">
        <f t="shared" si="10"/>
        <v>27.076999999999998</v>
      </c>
      <c r="L181" s="7">
        <f t="shared" si="10"/>
        <v>17.664999999999999</v>
      </c>
      <c r="M181" s="7">
        <f t="shared" si="9"/>
        <v>-3.4609999999999999</v>
      </c>
      <c r="N181" s="7">
        <f t="shared" si="8"/>
        <v>8.4919999999999991</v>
      </c>
      <c r="O181" s="7">
        <f t="shared" si="8"/>
        <v>2.1949999999999998</v>
      </c>
      <c r="P181" s="7">
        <f t="shared" si="11"/>
        <v>1.2110000000000001</v>
      </c>
    </row>
    <row r="182" spans="1:16" x14ac:dyDescent="0.2">
      <c r="A182">
        <v>1930</v>
      </c>
      <c r="B182">
        <v>6.44</v>
      </c>
      <c r="C182" s="1">
        <v>27.16</v>
      </c>
      <c r="D182">
        <v>17.920000000000002</v>
      </c>
      <c r="E182">
        <v>-3.55</v>
      </c>
      <c r="F182">
        <v>8.6300000000000008</v>
      </c>
      <c r="G182">
        <v>3.8</v>
      </c>
      <c r="H182" s="1">
        <v>0.73</v>
      </c>
      <c r="J182" s="7">
        <f t="shared" si="10"/>
        <v>5.8439999999999994</v>
      </c>
      <c r="K182" s="7">
        <f t="shared" si="10"/>
        <v>27.07</v>
      </c>
      <c r="L182" s="7">
        <f t="shared" si="10"/>
        <v>17.768999999999998</v>
      </c>
      <c r="M182" s="7">
        <f t="shared" si="9"/>
        <v>-3.4970000000000008</v>
      </c>
      <c r="N182" s="7">
        <f t="shared" si="8"/>
        <v>8.5189999999999984</v>
      </c>
      <c r="O182" s="7">
        <f t="shared" si="8"/>
        <v>2.2749999999999999</v>
      </c>
      <c r="P182" s="7">
        <f t="shared" si="11"/>
        <v>1.1120000000000003</v>
      </c>
    </row>
    <row r="183" spans="1:16" x14ac:dyDescent="0.2">
      <c r="A183">
        <v>1931</v>
      </c>
      <c r="B183">
        <v>7.56</v>
      </c>
      <c r="C183" s="1">
        <v>27.65</v>
      </c>
      <c r="D183">
        <v>17.670000000000002</v>
      </c>
      <c r="E183">
        <v>-4.2699999999999996</v>
      </c>
      <c r="F183">
        <v>8.7200000000000006</v>
      </c>
      <c r="G183">
        <v>1.81</v>
      </c>
      <c r="H183" s="1">
        <v>1.72</v>
      </c>
      <c r="J183" s="7">
        <f t="shared" si="10"/>
        <v>5.8250000000000002</v>
      </c>
      <c r="K183" s="7">
        <f t="shared" si="10"/>
        <v>27.145999999999997</v>
      </c>
      <c r="L183" s="7">
        <f t="shared" si="10"/>
        <v>17.841000000000001</v>
      </c>
      <c r="M183" s="7">
        <f t="shared" si="9"/>
        <v>-3.6150000000000007</v>
      </c>
      <c r="N183" s="7">
        <f t="shared" si="8"/>
        <v>8.5339999999999989</v>
      </c>
      <c r="O183" s="7">
        <f t="shared" si="8"/>
        <v>2.1669999999999998</v>
      </c>
      <c r="P183" s="7">
        <f t="shared" si="11"/>
        <v>1.0880000000000003</v>
      </c>
    </row>
    <row r="184" spans="1:16" x14ac:dyDescent="0.2">
      <c r="A184">
        <v>1932</v>
      </c>
      <c r="B184">
        <v>6.62</v>
      </c>
      <c r="C184" s="1">
        <v>27.17</v>
      </c>
      <c r="D184">
        <v>17.690000000000001</v>
      </c>
      <c r="E184">
        <v>-2.62</v>
      </c>
      <c r="F184">
        <v>8.7100000000000009</v>
      </c>
      <c r="G184">
        <v>3.22</v>
      </c>
      <c r="H184" s="1">
        <v>1.77</v>
      </c>
      <c r="J184" s="7">
        <f t="shared" si="10"/>
        <v>5.8369999999999997</v>
      </c>
      <c r="K184" s="7">
        <f t="shared" si="10"/>
        <v>27.149000000000001</v>
      </c>
      <c r="L184" s="7">
        <f t="shared" si="10"/>
        <v>17.824000000000002</v>
      </c>
      <c r="M184" s="7">
        <f t="shared" si="9"/>
        <v>-3.4800000000000004</v>
      </c>
      <c r="N184" s="7">
        <f t="shared" si="8"/>
        <v>8.5639999999999983</v>
      </c>
      <c r="O184" s="7">
        <f t="shared" si="8"/>
        <v>2.3340000000000001</v>
      </c>
      <c r="P184" s="7">
        <f t="shared" si="11"/>
        <v>1.1110000000000002</v>
      </c>
    </row>
    <row r="185" spans="1:16" x14ac:dyDescent="0.2">
      <c r="A185">
        <v>1933</v>
      </c>
      <c r="B185">
        <v>6.66</v>
      </c>
      <c r="C185" s="1">
        <v>27.37</v>
      </c>
      <c r="D185">
        <v>16.78</v>
      </c>
      <c r="E185">
        <v>-4.01</v>
      </c>
      <c r="F185">
        <v>8.34</v>
      </c>
      <c r="G185">
        <v>3.34</v>
      </c>
      <c r="H185" s="1">
        <v>-0.13</v>
      </c>
      <c r="J185" s="7">
        <f t="shared" si="10"/>
        <v>5.9539999999999988</v>
      </c>
      <c r="K185" s="7">
        <f t="shared" si="10"/>
        <v>27.195</v>
      </c>
      <c r="L185" s="7">
        <f t="shared" si="10"/>
        <v>17.704000000000001</v>
      </c>
      <c r="M185" s="7">
        <f t="shared" si="9"/>
        <v>-3.47</v>
      </c>
      <c r="N185" s="7">
        <f t="shared" si="8"/>
        <v>8.5560000000000009</v>
      </c>
      <c r="O185" s="7">
        <f t="shared" si="8"/>
        <v>2.5289999999999999</v>
      </c>
      <c r="P185" s="7">
        <f t="shared" si="11"/>
        <v>0.87999999999999989</v>
      </c>
    </row>
    <row r="186" spans="1:16" x14ac:dyDescent="0.2">
      <c r="A186">
        <v>1934</v>
      </c>
      <c r="B186">
        <v>5.44</v>
      </c>
      <c r="C186" s="1">
        <v>27</v>
      </c>
      <c r="D186">
        <v>18.079999999999998</v>
      </c>
      <c r="E186">
        <v>-3.67</v>
      </c>
      <c r="F186">
        <v>8.6300000000000008</v>
      </c>
      <c r="G186">
        <v>4.2300000000000004</v>
      </c>
      <c r="H186" s="1">
        <v>2.2400000000000002</v>
      </c>
      <c r="J186" s="7">
        <f t="shared" si="10"/>
        <v>6.0119999999999987</v>
      </c>
      <c r="K186" s="7">
        <f t="shared" si="10"/>
        <v>27.191000000000003</v>
      </c>
      <c r="L186" s="7">
        <f t="shared" si="10"/>
        <v>17.744</v>
      </c>
      <c r="M186" s="7">
        <f t="shared" si="9"/>
        <v>-3.4800000000000004</v>
      </c>
      <c r="N186" s="7">
        <f t="shared" si="8"/>
        <v>8.5680000000000014</v>
      </c>
      <c r="O186" s="7">
        <f t="shared" si="8"/>
        <v>2.7239999999999998</v>
      </c>
      <c r="P186" s="7">
        <f t="shared" si="11"/>
        <v>0.98099999999999987</v>
      </c>
    </row>
    <row r="187" spans="1:16" x14ac:dyDescent="0.2">
      <c r="A187">
        <v>1935</v>
      </c>
      <c r="B187">
        <v>5.6</v>
      </c>
      <c r="C187" s="1">
        <v>27.54</v>
      </c>
      <c r="D187">
        <v>18.09</v>
      </c>
      <c r="E187">
        <v>-3.58</v>
      </c>
      <c r="F187">
        <v>8.52</v>
      </c>
      <c r="G187">
        <v>2.97</v>
      </c>
      <c r="H187" s="1">
        <v>2.12</v>
      </c>
      <c r="J187" s="7">
        <f t="shared" si="10"/>
        <v>6.0089999999999995</v>
      </c>
      <c r="K187" s="7">
        <f t="shared" si="10"/>
        <v>27.254000000000001</v>
      </c>
      <c r="L187" s="7">
        <f t="shared" si="10"/>
        <v>17.783000000000001</v>
      </c>
      <c r="M187" s="7">
        <f t="shared" si="9"/>
        <v>-3.5420000000000003</v>
      </c>
      <c r="N187" s="7">
        <f t="shared" si="8"/>
        <v>8.5670000000000002</v>
      </c>
      <c r="O187" s="7">
        <f t="shared" si="8"/>
        <v>2.7640000000000002</v>
      </c>
      <c r="P187" s="7">
        <f t="shared" si="11"/>
        <v>0.97800000000000009</v>
      </c>
    </row>
    <row r="188" spans="1:16" x14ac:dyDescent="0.2">
      <c r="A188">
        <v>1936</v>
      </c>
      <c r="B188">
        <v>5.55</v>
      </c>
      <c r="C188" s="1">
        <v>27.18</v>
      </c>
      <c r="D188">
        <v>17.899999999999999</v>
      </c>
      <c r="E188">
        <v>-4.34</v>
      </c>
      <c r="F188">
        <v>8.5500000000000007</v>
      </c>
      <c r="G188">
        <v>3.06</v>
      </c>
      <c r="H188" s="1">
        <v>2.54</v>
      </c>
      <c r="J188" s="7">
        <f t="shared" si="10"/>
        <v>6.129999999999999</v>
      </c>
      <c r="K188" s="7">
        <f t="shared" si="10"/>
        <v>27.222999999999995</v>
      </c>
      <c r="L188" s="7">
        <f t="shared" si="10"/>
        <v>17.761000000000003</v>
      </c>
      <c r="M188" s="7">
        <f t="shared" si="9"/>
        <v>-3.6879999999999997</v>
      </c>
      <c r="N188" s="7">
        <f t="shared" si="8"/>
        <v>8.5489999999999995</v>
      </c>
      <c r="O188" s="7">
        <f t="shared" si="8"/>
        <v>2.82</v>
      </c>
      <c r="P188" s="7">
        <f t="shared" si="11"/>
        <v>1.2090000000000001</v>
      </c>
    </row>
    <row r="189" spans="1:16" x14ac:dyDescent="0.2">
      <c r="A189">
        <v>1937</v>
      </c>
      <c r="B189">
        <v>6.32</v>
      </c>
      <c r="C189" s="1">
        <v>27.51</v>
      </c>
      <c r="D189">
        <v>18.399999999999999</v>
      </c>
      <c r="E189">
        <v>-3.86</v>
      </c>
      <c r="F189">
        <v>8.6999999999999993</v>
      </c>
      <c r="G189">
        <v>2.9</v>
      </c>
      <c r="H189" s="1">
        <v>1.62</v>
      </c>
      <c r="J189" s="7">
        <f t="shared" si="10"/>
        <v>6.1519999999999992</v>
      </c>
      <c r="K189" s="7">
        <f t="shared" si="10"/>
        <v>27.267000000000003</v>
      </c>
      <c r="L189" s="7">
        <f t="shared" si="10"/>
        <v>17.748000000000001</v>
      </c>
      <c r="M189" s="7">
        <f t="shared" si="9"/>
        <v>-3.7349999999999994</v>
      </c>
      <c r="N189" s="7">
        <f t="shared" si="8"/>
        <v>8.5670000000000002</v>
      </c>
      <c r="O189" s="7">
        <f t="shared" si="8"/>
        <v>2.9219999999999997</v>
      </c>
      <c r="P189" s="7">
        <f t="shared" si="11"/>
        <v>1.3170000000000002</v>
      </c>
    </row>
    <row r="190" spans="1:16" x14ac:dyDescent="0.2">
      <c r="A190">
        <v>1938</v>
      </c>
      <c r="B190">
        <v>6.91</v>
      </c>
      <c r="C190" s="1">
        <v>27.23</v>
      </c>
      <c r="D190">
        <v>17.62</v>
      </c>
      <c r="E190">
        <v>-2.66</v>
      </c>
      <c r="F190">
        <v>8.86</v>
      </c>
      <c r="G190">
        <v>3.96</v>
      </c>
      <c r="H190" s="1">
        <v>1.69</v>
      </c>
      <c r="J190" s="7">
        <f t="shared" si="10"/>
        <v>6.2569999999999997</v>
      </c>
      <c r="K190" s="7">
        <f t="shared" si="10"/>
        <v>27.276999999999997</v>
      </c>
      <c r="L190" s="7">
        <f t="shared" si="10"/>
        <v>17.733000000000001</v>
      </c>
      <c r="M190" s="7">
        <f t="shared" si="9"/>
        <v>-3.6430000000000007</v>
      </c>
      <c r="N190" s="7">
        <f t="shared" si="8"/>
        <v>8.59</v>
      </c>
      <c r="O190" s="7">
        <f t="shared" si="8"/>
        <v>3.141</v>
      </c>
      <c r="P190" s="7">
        <f t="shared" si="11"/>
        <v>1.4180000000000001</v>
      </c>
    </row>
    <row r="191" spans="1:16" x14ac:dyDescent="0.2">
      <c r="A191">
        <v>1939</v>
      </c>
      <c r="B191">
        <v>6.14</v>
      </c>
      <c r="C191" s="1">
        <v>27.12</v>
      </c>
      <c r="D191">
        <v>18.03</v>
      </c>
      <c r="E191">
        <v>-2.89</v>
      </c>
      <c r="F191">
        <v>8.76</v>
      </c>
      <c r="G191">
        <v>2.88</v>
      </c>
      <c r="H191" s="1">
        <v>1.1100000000000001</v>
      </c>
      <c r="J191" s="7">
        <f t="shared" si="10"/>
        <v>6.3239999999999998</v>
      </c>
      <c r="K191" s="7">
        <f t="shared" si="10"/>
        <v>27.292999999999999</v>
      </c>
      <c r="L191" s="7">
        <f t="shared" si="10"/>
        <v>17.818000000000001</v>
      </c>
      <c r="M191" s="7">
        <f t="shared" si="9"/>
        <v>-3.5449999999999995</v>
      </c>
      <c r="N191" s="7">
        <f t="shared" si="8"/>
        <v>8.6420000000000012</v>
      </c>
      <c r="O191" s="7">
        <f t="shared" si="8"/>
        <v>3.2169999999999996</v>
      </c>
      <c r="P191" s="7">
        <f t="shared" si="11"/>
        <v>1.5410000000000001</v>
      </c>
    </row>
    <row r="192" spans="1:16" x14ac:dyDescent="0.2">
      <c r="A192">
        <v>1940</v>
      </c>
      <c r="B192">
        <v>5.0599999999999996</v>
      </c>
      <c r="C192" s="1">
        <v>27.55</v>
      </c>
      <c r="D192">
        <v>17.13</v>
      </c>
      <c r="E192">
        <v>-3.23</v>
      </c>
      <c r="F192">
        <v>8.76</v>
      </c>
      <c r="G192">
        <v>1.44</v>
      </c>
      <c r="H192" s="1">
        <v>0.44</v>
      </c>
      <c r="J192" s="7">
        <f t="shared" si="10"/>
        <v>6.1859999999999999</v>
      </c>
      <c r="K192" s="7">
        <f t="shared" si="10"/>
        <v>27.332000000000001</v>
      </c>
      <c r="L192" s="7">
        <f t="shared" si="10"/>
        <v>17.739000000000001</v>
      </c>
      <c r="M192" s="7">
        <f t="shared" si="9"/>
        <v>-3.5129999999999995</v>
      </c>
      <c r="N192" s="7">
        <f t="shared" si="8"/>
        <v>8.6550000000000011</v>
      </c>
      <c r="O192" s="7">
        <f t="shared" si="8"/>
        <v>2.9810000000000003</v>
      </c>
      <c r="P192" s="7">
        <f t="shared" si="11"/>
        <v>1.512</v>
      </c>
    </row>
    <row r="193" spans="1:18" x14ac:dyDescent="0.2">
      <c r="A193">
        <v>1941</v>
      </c>
      <c r="B193">
        <v>6.68</v>
      </c>
      <c r="C193" s="1">
        <v>28.18</v>
      </c>
      <c r="D193">
        <v>17.510000000000002</v>
      </c>
      <c r="E193">
        <v>-3.2</v>
      </c>
      <c r="F193">
        <v>8.77</v>
      </c>
      <c r="G193">
        <v>1.37</v>
      </c>
      <c r="H193" s="1">
        <v>-0.9</v>
      </c>
      <c r="J193" s="7">
        <f t="shared" si="10"/>
        <v>6.0979999999999999</v>
      </c>
      <c r="K193" s="7">
        <f t="shared" si="10"/>
        <v>27.385000000000002</v>
      </c>
      <c r="L193" s="7">
        <f t="shared" si="10"/>
        <v>17.722999999999999</v>
      </c>
      <c r="M193" s="7">
        <f t="shared" si="9"/>
        <v>-3.4060000000000001</v>
      </c>
      <c r="N193" s="7">
        <f t="shared" si="8"/>
        <v>8.66</v>
      </c>
      <c r="O193" s="7">
        <f t="shared" si="8"/>
        <v>2.9370000000000003</v>
      </c>
      <c r="P193" s="7">
        <f t="shared" si="11"/>
        <v>1.2499999999999998</v>
      </c>
    </row>
    <row r="194" spans="1:18" x14ac:dyDescent="0.2">
      <c r="A194">
        <v>1942</v>
      </c>
      <c r="B194">
        <v>6.26</v>
      </c>
      <c r="C194" s="1">
        <v>27.49</v>
      </c>
      <c r="D194">
        <v>17.38</v>
      </c>
      <c r="E194">
        <v>-2.79</v>
      </c>
      <c r="F194">
        <v>8.73</v>
      </c>
      <c r="G194">
        <v>1.17</v>
      </c>
      <c r="H194" s="1">
        <v>0.21</v>
      </c>
      <c r="J194" s="7">
        <f t="shared" si="10"/>
        <v>6.0620000000000003</v>
      </c>
      <c r="K194" s="7">
        <f t="shared" si="10"/>
        <v>27.417000000000002</v>
      </c>
      <c r="L194" s="7">
        <f t="shared" si="10"/>
        <v>17.692</v>
      </c>
      <c r="M194" s="7">
        <f t="shared" si="9"/>
        <v>-3.4230000000000005</v>
      </c>
      <c r="N194" s="7">
        <f t="shared" si="8"/>
        <v>8.661999999999999</v>
      </c>
      <c r="O194" s="7">
        <f t="shared" si="8"/>
        <v>2.7320000000000002</v>
      </c>
      <c r="P194" s="7">
        <f t="shared" si="11"/>
        <v>1.0939999999999999</v>
      </c>
    </row>
    <row r="195" spans="1:18" x14ac:dyDescent="0.2">
      <c r="A195">
        <v>1943</v>
      </c>
      <c r="B195">
        <v>5.19</v>
      </c>
      <c r="C195" s="1">
        <v>27.07</v>
      </c>
      <c r="D195">
        <v>17.690000000000001</v>
      </c>
      <c r="E195">
        <v>-2.69</v>
      </c>
      <c r="F195">
        <v>8.76</v>
      </c>
      <c r="G195">
        <v>3.34</v>
      </c>
      <c r="H195" s="1">
        <v>1.92</v>
      </c>
      <c r="J195" s="7">
        <f t="shared" si="10"/>
        <v>5.915</v>
      </c>
      <c r="K195" s="7">
        <f t="shared" si="10"/>
        <v>27.387000000000008</v>
      </c>
      <c r="L195" s="7">
        <f t="shared" si="10"/>
        <v>17.782999999999998</v>
      </c>
      <c r="M195" s="7">
        <f t="shared" si="9"/>
        <v>-3.2909999999999995</v>
      </c>
      <c r="N195" s="7">
        <f t="shared" si="8"/>
        <v>8.7040000000000006</v>
      </c>
      <c r="O195" s="7">
        <f t="shared" si="8"/>
        <v>2.7320000000000002</v>
      </c>
      <c r="P195" s="7">
        <f t="shared" si="11"/>
        <v>1.2989999999999999</v>
      </c>
    </row>
    <row r="196" spans="1:18" x14ac:dyDescent="0.2">
      <c r="A196">
        <v>1944</v>
      </c>
      <c r="B196">
        <v>6.49</v>
      </c>
      <c r="C196" s="1">
        <v>27.55</v>
      </c>
      <c r="D196">
        <v>17.47</v>
      </c>
      <c r="E196">
        <v>-3.68</v>
      </c>
      <c r="F196">
        <v>8.85</v>
      </c>
      <c r="G196">
        <v>2.88</v>
      </c>
      <c r="H196" s="1">
        <v>2.23</v>
      </c>
      <c r="J196" s="7">
        <f t="shared" si="10"/>
        <v>6.02</v>
      </c>
      <c r="K196" s="7">
        <f t="shared" si="10"/>
        <v>27.442</v>
      </c>
      <c r="L196" s="7">
        <f t="shared" si="10"/>
        <v>17.722000000000001</v>
      </c>
      <c r="M196" s="7">
        <f t="shared" si="9"/>
        <v>-3.2920000000000003</v>
      </c>
      <c r="N196" s="7">
        <f t="shared" si="8"/>
        <v>8.7259999999999991</v>
      </c>
      <c r="O196" s="7">
        <f t="shared" si="8"/>
        <v>2.597</v>
      </c>
      <c r="P196" s="7">
        <f t="shared" si="11"/>
        <v>1.298</v>
      </c>
    </row>
    <row r="197" spans="1:18" x14ac:dyDescent="0.2">
      <c r="A197">
        <v>1945</v>
      </c>
      <c r="B197">
        <v>5.9</v>
      </c>
      <c r="C197" s="1">
        <v>27.46</v>
      </c>
      <c r="D197">
        <v>17.7</v>
      </c>
      <c r="E197">
        <v>-3.64</v>
      </c>
      <c r="F197">
        <v>8.58</v>
      </c>
      <c r="G197">
        <v>3.29</v>
      </c>
      <c r="H197" s="1">
        <v>-0.2</v>
      </c>
      <c r="J197" s="7">
        <f t="shared" si="10"/>
        <v>6.0499999999999989</v>
      </c>
      <c r="K197" s="7">
        <f t="shared" si="10"/>
        <v>27.434000000000005</v>
      </c>
      <c r="L197" s="7">
        <f t="shared" si="10"/>
        <v>17.683</v>
      </c>
      <c r="M197" s="7">
        <f t="shared" si="9"/>
        <v>-3.2979999999999996</v>
      </c>
      <c r="N197" s="7">
        <f t="shared" si="8"/>
        <v>8.7319999999999993</v>
      </c>
      <c r="O197" s="7">
        <f t="shared" si="8"/>
        <v>2.629</v>
      </c>
      <c r="P197" s="7">
        <f t="shared" si="11"/>
        <v>1.0660000000000001</v>
      </c>
    </row>
    <row r="198" spans="1:18" x14ac:dyDescent="0.2">
      <c r="A198">
        <v>1946</v>
      </c>
      <c r="B198">
        <v>6.9</v>
      </c>
      <c r="C198" s="1">
        <v>27.38</v>
      </c>
      <c r="D198">
        <v>18.29</v>
      </c>
      <c r="E198">
        <v>-2.89</v>
      </c>
      <c r="F198">
        <v>8.68</v>
      </c>
      <c r="G198">
        <v>2.94</v>
      </c>
      <c r="H198" s="1">
        <v>1.1100000000000001</v>
      </c>
      <c r="J198" s="7">
        <f t="shared" si="10"/>
        <v>6.1849999999999996</v>
      </c>
      <c r="K198" s="7">
        <f t="shared" si="10"/>
        <v>27.454000000000001</v>
      </c>
      <c r="L198" s="7">
        <f t="shared" si="10"/>
        <v>17.721999999999998</v>
      </c>
      <c r="M198" s="7">
        <f t="shared" si="9"/>
        <v>-3.153</v>
      </c>
      <c r="N198" s="7">
        <f t="shared" si="8"/>
        <v>8.7449999999999992</v>
      </c>
      <c r="O198" s="7">
        <f t="shared" si="8"/>
        <v>2.6169999999999995</v>
      </c>
      <c r="P198" s="7">
        <f t="shared" si="11"/>
        <v>0.92300000000000004</v>
      </c>
    </row>
    <row r="199" spans="1:18" x14ac:dyDescent="0.2">
      <c r="A199">
        <v>1947</v>
      </c>
      <c r="B199">
        <v>6.18</v>
      </c>
      <c r="C199" s="1">
        <v>27.75</v>
      </c>
      <c r="D199">
        <v>18.39</v>
      </c>
      <c r="E199">
        <v>-4.84</v>
      </c>
      <c r="F199">
        <v>8.8000000000000007</v>
      </c>
      <c r="G199">
        <v>2.2200000000000002</v>
      </c>
      <c r="H199" s="1">
        <v>1.1399999999999999</v>
      </c>
      <c r="J199" s="7">
        <f t="shared" si="10"/>
        <v>6.1709999999999994</v>
      </c>
      <c r="K199" s="7">
        <f t="shared" si="10"/>
        <v>27.478000000000002</v>
      </c>
      <c r="L199" s="7">
        <f t="shared" si="10"/>
        <v>17.720999999999997</v>
      </c>
      <c r="M199" s="7">
        <f t="shared" si="9"/>
        <v>-3.2510000000000003</v>
      </c>
      <c r="N199" s="7">
        <f t="shared" si="9"/>
        <v>8.754999999999999</v>
      </c>
      <c r="O199" s="7">
        <f t="shared" si="9"/>
        <v>2.5489999999999999</v>
      </c>
      <c r="P199" s="7">
        <f t="shared" si="11"/>
        <v>0.875</v>
      </c>
    </row>
    <row r="200" spans="1:18" x14ac:dyDescent="0.2">
      <c r="A200">
        <v>1948</v>
      </c>
      <c r="B200">
        <v>6.38</v>
      </c>
      <c r="C200" s="1">
        <v>27.16</v>
      </c>
      <c r="D200">
        <v>17.18</v>
      </c>
      <c r="E200">
        <v>-2.5099999999999998</v>
      </c>
      <c r="F200">
        <v>8.75</v>
      </c>
      <c r="G200">
        <v>3.01</v>
      </c>
      <c r="H200" s="1">
        <v>1.75</v>
      </c>
      <c r="J200" s="7">
        <f t="shared" si="10"/>
        <v>6.1180000000000003</v>
      </c>
      <c r="K200" s="7">
        <f t="shared" si="10"/>
        <v>27.471000000000004</v>
      </c>
      <c r="L200" s="7">
        <f t="shared" si="10"/>
        <v>17.677</v>
      </c>
      <c r="M200" s="7">
        <f t="shared" si="9"/>
        <v>-3.2359999999999998</v>
      </c>
      <c r="N200" s="7">
        <f t="shared" si="9"/>
        <v>8.743999999999998</v>
      </c>
      <c r="O200" s="7">
        <f t="shared" si="9"/>
        <v>2.4539999999999997</v>
      </c>
      <c r="P200" s="7">
        <f t="shared" si="11"/>
        <v>0.88099999999999989</v>
      </c>
    </row>
    <row r="201" spans="1:18" x14ac:dyDescent="0.2">
      <c r="A201">
        <v>1949</v>
      </c>
      <c r="B201">
        <v>7.31</v>
      </c>
      <c r="C201" s="1">
        <v>27.39</v>
      </c>
      <c r="D201">
        <v>16.87</v>
      </c>
      <c r="E201">
        <v>-3.06</v>
      </c>
      <c r="F201">
        <v>8.59</v>
      </c>
      <c r="G201">
        <v>3.92</v>
      </c>
      <c r="H201" s="1">
        <v>1.73</v>
      </c>
      <c r="J201" s="7">
        <f t="shared" si="10"/>
        <v>6.2350000000000003</v>
      </c>
      <c r="K201" s="7">
        <f t="shared" si="10"/>
        <v>27.498000000000001</v>
      </c>
      <c r="L201" s="7">
        <f t="shared" si="10"/>
        <v>17.561</v>
      </c>
      <c r="M201" s="7">
        <f t="shared" si="9"/>
        <v>-3.2530000000000001</v>
      </c>
      <c r="N201" s="7">
        <f t="shared" si="9"/>
        <v>8.7270000000000003</v>
      </c>
      <c r="O201" s="7">
        <f t="shared" si="9"/>
        <v>2.5579999999999998</v>
      </c>
      <c r="P201" s="7">
        <f t="shared" si="11"/>
        <v>0.94299999999999995</v>
      </c>
    </row>
    <row r="202" spans="1:18" s="6" customFormat="1" x14ac:dyDescent="0.2">
      <c r="A202" s="5">
        <v>1950</v>
      </c>
      <c r="B202" s="3">
        <v>5.64</v>
      </c>
      <c r="C202" s="4">
        <v>27.17</v>
      </c>
      <c r="D202" s="3">
        <v>18.079999999999998</v>
      </c>
      <c r="E202" s="3">
        <v>-2.91</v>
      </c>
      <c r="F202" s="3">
        <v>8.3699999999999992</v>
      </c>
      <c r="G202">
        <v>2.61</v>
      </c>
      <c r="H202" s="1">
        <v>0.97</v>
      </c>
      <c r="I202" s="3"/>
      <c r="J202" s="7">
        <f t="shared" si="10"/>
        <v>6.2930000000000001</v>
      </c>
      <c r="K202" s="7">
        <f t="shared" si="10"/>
        <v>27.46</v>
      </c>
      <c r="L202" s="7">
        <f t="shared" si="10"/>
        <v>17.655999999999999</v>
      </c>
      <c r="M202" s="7">
        <f t="shared" si="9"/>
        <v>-3.2210000000000001</v>
      </c>
      <c r="N202" s="7">
        <f t="shared" si="9"/>
        <v>8.6880000000000006</v>
      </c>
      <c r="O202" s="7">
        <f t="shared" si="9"/>
        <v>2.6749999999999998</v>
      </c>
      <c r="P202" s="7">
        <f t="shared" si="11"/>
        <v>0.99600000000000011</v>
      </c>
      <c r="R202" s="6" t="s">
        <v>11</v>
      </c>
    </row>
    <row r="203" spans="1:18" x14ac:dyDescent="0.2">
      <c r="A203">
        <v>1951</v>
      </c>
      <c r="B203">
        <v>6.26</v>
      </c>
      <c r="C203" s="1">
        <v>27.57</v>
      </c>
      <c r="D203">
        <v>18.13</v>
      </c>
      <c r="E203">
        <v>-3.32</v>
      </c>
      <c r="F203">
        <v>8.6300000000000008</v>
      </c>
      <c r="G203">
        <v>2.61</v>
      </c>
      <c r="H203" s="1">
        <v>2.0099999999999998</v>
      </c>
      <c r="J203" s="7">
        <f t="shared" si="10"/>
        <v>6.2509999999999994</v>
      </c>
      <c r="K203" s="7">
        <f t="shared" si="10"/>
        <v>27.399000000000001</v>
      </c>
      <c r="L203" s="7">
        <f t="shared" si="10"/>
        <v>17.718</v>
      </c>
      <c r="M203" s="7">
        <f t="shared" si="10"/>
        <v>-3.2329999999999997</v>
      </c>
      <c r="N203" s="7">
        <f t="shared" si="10"/>
        <v>8.6740000000000013</v>
      </c>
      <c r="O203" s="7">
        <f t="shared" si="10"/>
        <v>2.7990000000000004</v>
      </c>
      <c r="P203" s="7">
        <f t="shared" si="11"/>
        <v>1.2870000000000001</v>
      </c>
    </row>
    <row r="204" spans="1:18" x14ac:dyDescent="0.2">
      <c r="A204">
        <v>1952</v>
      </c>
      <c r="B204">
        <v>7.01</v>
      </c>
      <c r="C204" s="1">
        <v>27.56</v>
      </c>
      <c r="D204">
        <v>18.61</v>
      </c>
      <c r="E204">
        <v>-4.24</v>
      </c>
      <c r="F204">
        <v>8.64</v>
      </c>
      <c r="G204">
        <v>1.69</v>
      </c>
      <c r="H204" s="1">
        <v>1.44</v>
      </c>
      <c r="J204" s="7">
        <f t="shared" ref="J204:M267" si="12">AVERAGE(B195:B204)</f>
        <v>6.3259999999999996</v>
      </c>
      <c r="K204" s="7">
        <f t="shared" si="12"/>
        <v>27.405999999999999</v>
      </c>
      <c r="L204" s="7">
        <f t="shared" si="12"/>
        <v>17.841000000000001</v>
      </c>
      <c r="M204" s="7">
        <f t="shared" si="12"/>
        <v>-3.3780000000000001</v>
      </c>
      <c r="N204" s="7">
        <f t="shared" ref="N204:O267" si="13">AVERAGE(F195:F204)</f>
        <v>8.6650000000000009</v>
      </c>
      <c r="O204" s="7">
        <f t="shared" si="13"/>
        <v>2.851</v>
      </c>
      <c r="P204" s="7">
        <f t="shared" si="11"/>
        <v>1.41</v>
      </c>
    </row>
    <row r="205" spans="1:18" x14ac:dyDescent="0.2">
      <c r="A205">
        <v>1953</v>
      </c>
      <c r="B205">
        <v>7.51</v>
      </c>
      <c r="C205" s="1">
        <v>27.48</v>
      </c>
      <c r="D205">
        <v>17.04</v>
      </c>
      <c r="E205">
        <v>-3.59</v>
      </c>
      <c r="F205">
        <v>8.8699999999999992</v>
      </c>
      <c r="G205">
        <v>3.78</v>
      </c>
      <c r="H205" s="1">
        <v>1.31</v>
      </c>
      <c r="J205" s="7">
        <f t="shared" si="12"/>
        <v>6.5579999999999998</v>
      </c>
      <c r="K205" s="7">
        <f t="shared" si="12"/>
        <v>27.447000000000003</v>
      </c>
      <c r="L205" s="7">
        <f t="shared" si="12"/>
        <v>17.776000000000003</v>
      </c>
      <c r="M205" s="7">
        <f t="shared" si="12"/>
        <v>-3.4680000000000009</v>
      </c>
      <c r="N205" s="7">
        <f t="shared" si="13"/>
        <v>8.6760000000000002</v>
      </c>
      <c r="O205" s="7">
        <f t="shared" si="13"/>
        <v>2.895</v>
      </c>
      <c r="P205" s="7">
        <f t="shared" si="11"/>
        <v>1.349</v>
      </c>
    </row>
    <row r="206" spans="1:18" x14ac:dyDescent="0.2">
      <c r="A206">
        <v>1954</v>
      </c>
      <c r="B206">
        <v>6.24</v>
      </c>
      <c r="C206" s="1">
        <v>27.55</v>
      </c>
      <c r="D206">
        <v>17.5</v>
      </c>
      <c r="E206">
        <v>-4.21</v>
      </c>
      <c r="F206">
        <v>8.56</v>
      </c>
      <c r="G206">
        <v>2.2400000000000002</v>
      </c>
      <c r="H206" s="1">
        <v>1.3</v>
      </c>
      <c r="J206" s="7">
        <f t="shared" si="12"/>
        <v>6.5329999999999995</v>
      </c>
      <c r="K206" s="7">
        <f t="shared" si="12"/>
        <v>27.446999999999996</v>
      </c>
      <c r="L206" s="7">
        <f t="shared" si="12"/>
        <v>17.779</v>
      </c>
      <c r="M206" s="7">
        <f t="shared" si="12"/>
        <v>-3.5209999999999999</v>
      </c>
      <c r="N206" s="7">
        <f t="shared" si="13"/>
        <v>8.647000000000002</v>
      </c>
      <c r="O206" s="7">
        <f t="shared" si="13"/>
        <v>2.8310000000000004</v>
      </c>
      <c r="P206" s="7">
        <f t="shared" si="11"/>
        <v>1.2559999999999998</v>
      </c>
    </row>
    <row r="207" spans="1:18" x14ac:dyDescent="0.2">
      <c r="A207">
        <v>1955</v>
      </c>
      <c r="B207">
        <v>6.97</v>
      </c>
      <c r="C207" s="1">
        <v>26.99</v>
      </c>
      <c r="D207">
        <v>18.12</v>
      </c>
      <c r="E207">
        <v>-3.14</v>
      </c>
      <c r="F207">
        <v>8.6300000000000008</v>
      </c>
      <c r="G207">
        <v>2.39</v>
      </c>
      <c r="H207" s="1">
        <v>0.64</v>
      </c>
      <c r="J207" s="7">
        <f t="shared" si="12"/>
        <v>6.6399999999999988</v>
      </c>
      <c r="K207" s="7">
        <f t="shared" si="12"/>
        <v>27.4</v>
      </c>
      <c r="L207" s="7">
        <f t="shared" si="12"/>
        <v>17.821000000000002</v>
      </c>
      <c r="M207" s="7">
        <f t="shared" si="12"/>
        <v>-3.4710000000000001</v>
      </c>
      <c r="N207" s="7">
        <f t="shared" si="13"/>
        <v>8.6519999999999992</v>
      </c>
      <c r="O207" s="7">
        <f t="shared" si="13"/>
        <v>2.7410000000000005</v>
      </c>
      <c r="P207" s="7">
        <f t="shared" ref="P207:P267" si="14">AVERAGE(H198:H207)</f>
        <v>1.3400000000000003</v>
      </c>
    </row>
    <row r="208" spans="1:18" x14ac:dyDescent="0.2">
      <c r="A208">
        <v>1956</v>
      </c>
      <c r="B208">
        <v>5.75</v>
      </c>
      <c r="C208" s="1">
        <v>26.98</v>
      </c>
      <c r="D208">
        <v>17.12</v>
      </c>
      <c r="E208">
        <v>-4.3099999999999996</v>
      </c>
      <c r="F208">
        <v>8.2799999999999994</v>
      </c>
      <c r="G208">
        <v>1.88</v>
      </c>
      <c r="H208" s="1">
        <v>0.24</v>
      </c>
      <c r="J208" s="7">
        <f t="shared" si="12"/>
        <v>6.5250000000000004</v>
      </c>
      <c r="K208" s="7">
        <f t="shared" si="12"/>
        <v>27.360000000000003</v>
      </c>
      <c r="L208" s="7">
        <f t="shared" si="12"/>
        <v>17.704000000000001</v>
      </c>
      <c r="M208" s="7">
        <f t="shared" si="12"/>
        <v>-3.6130000000000004</v>
      </c>
      <c r="N208" s="7">
        <f t="shared" si="13"/>
        <v>8.6119999999999983</v>
      </c>
      <c r="O208" s="7">
        <f t="shared" si="13"/>
        <v>2.6349999999999998</v>
      </c>
      <c r="P208" s="7">
        <f t="shared" si="14"/>
        <v>1.2530000000000001</v>
      </c>
    </row>
    <row r="209" spans="1:16" x14ac:dyDescent="0.2">
      <c r="A209">
        <v>1957</v>
      </c>
      <c r="B209">
        <v>6.42</v>
      </c>
      <c r="C209" s="1">
        <v>27.6</v>
      </c>
      <c r="D209">
        <v>17.57</v>
      </c>
      <c r="E209">
        <v>-4.47</v>
      </c>
      <c r="F209">
        <v>8.73</v>
      </c>
      <c r="G209">
        <v>2.86</v>
      </c>
      <c r="H209" s="1">
        <v>2.34</v>
      </c>
      <c r="J209" s="7">
        <f t="shared" si="12"/>
        <v>6.5489999999999995</v>
      </c>
      <c r="K209" s="7">
        <f t="shared" si="12"/>
        <v>27.344999999999999</v>
      </c>
      <c r="L209" s="7">
        <f t="shared" si="12"/>
        <v>17.622</v>
      </c>
      <c r="M209" s="7">
        <f t="shared" si="12"/>
        <v>-3.5759999999999996</v>
      </c>
      <c r="N209" s="7">
        <f t="shared" si="13"/>
        <v>8.6050000000000004</v>
      </c>
      <c r="O209" s="7">
        <f t="shared" si="13"/>
        <v>2.6989999999999998</v>
      </c>
      <c r="P209" s="7">
        <f t="shared" si="14"/>
        <v>1.3730000000000002</v>
      </c>
    </row>
    <row r="210" spans="1:16" x14ac:dyDescent="0.2">
      <c r="A210">
        <v>1958</v>
      </c>
      <c r="B210">
        <v>5.62</v>
      </c>
      <c r="C210" s="1">
        <v>27.68</v>
      </c>
      <c r="D210">
        <v>17.940000000000001</v>
      </c>
      <c r="E210">
        <v>-2.4500000000000002</v>
      </c>
      <c r="F210">
        <v>8.77</v>
      </c>
      <c r="G210">
        <v>1.92</v>
      </c>
      <c r="H210" s="1">
        <v>1.1399999999999999</v>
      </c>
      <c r="J210" s="7">
        <f t="shared" si="12"/>
        <v>6.4730000000000008</v>
      </c>
      <c r="K210" s="7">
        <f t="shared" si="12"/>
        <v>27.396999999999998</v>
      </c>
      <c r="L210" s="7">
        <f t="shared" si="12"/>
        <v>17.698</v>
      </c>
      <c r="M210" s="7">
        <f t="shared" si="12"/>
        <v>-3.5700000000000003</v>
      </c>
      <c r="N210" s="7">
        <f t="shared" si="13"/>
        <v>8.6070000000000011</v>
      </c>
      <c r="O210" s="7">
        <f t="shared" si="13"/>
        <v>2.59</v>
      </c>
      <c r="P210" s="7">
        <f t="shared" si="14"/>
        <v>1.3120000000000003</v>
      </c>
    </row>
    <row r="211" spans="1:16" x14ac:dyDescent="0.2">
      <c r="A211">
        <v>1959</v>
      </c>
      <c r="B211">
        <v>6.4</v>
      </c>
      <c r="C211" s="1">
        <v>27.83</v>
      </c>
      <c r="D211">
        <v>16.98</v>
      </c>
      <c r="E211">
        <v>-2.91</v>
      </c>
      <c r="F211">
        <v>8.73</v>
      </c>
      <c r="G211">
        <v>3.6</v>
      </c>
      <c r="H211" s="1">
        <v>1.38</v>
      </c>
      <c r="J211" s="7">
        <f t="shared" si="12"/>
        <v>6.3819999999999997</v>
      </c>
      <c r="K211" s="7">
        <f t="shared" si="12"/>
        <v>27.441000000000003</v>
      </c>
      <c r="L211" s="7">
        <f t="shared" si="12"/>
        <v>17.708999999999996</v>
      </c>
      <c r="M211" s="7">
        <f t="shared" si="12"/>
        <v>-3.5549999999999997</v>
      </c>
      <c r="N211" s="7">
        <f t="shared" si="13"/>
        <v>8.6210000000000004</v>
      </c>
      <c r="O211" s="7">
        <f t="shared" si="13"/>
        <v>2.5579999999999998</v>
      </c>
      <c r="P211" s="7">
        <f t="shared" si="14"/>
        <v>1.2769999999999999</v>
      </c>
    </row>
    <row r="212" spans="1:16" x14ac:dyDescent="0.2">
      <c r="A212">
        <v>1960</v>
      </c>
      <c r="B212">
        <v>5.9</v>
      </c>
      <c r="C212" s="1">
        <v>27.85</v>
      </c>
      <c r="D212">
        <v>18.239999999999998</v>
      </c>
      <c r="E212">
        <v>-3.1</v>
      </c>
      <c r="F212">
        <v>8.58</v>
      </c>
      <c r="G212">
        <v>2.4900000000000002</v>
      </c>
      <c r="H212" s="1">
        <v>0.77</v>
      </c>
      <c r="J212" s="7">
        <f t="shared" si="12"/>
        <v>6.4079999999999995</v>
      </c>
      <c r="K212" s="7">
        <f t="shared" si="12"/>
        <v>27.509000000000004</v>
      </c>
      <c r="L212" s="7">
        <f t="shared" si="12"/>
        <v>17.725000000000001</v>
      </c>
      <c r="M212" s="7">
        <f t="shared" si="12"/>
        <v>-3.5740000000000003</v>
      </c>
      <c r="N212" s="7">
        <f t="shared" si="13"/>
        <v>8.6419999999999995</v>
      </c>
      <c r="O212" s="7">
        <f t="shared" si="13"/>
        <v>2.5460000000000003</v>
      </c>
      <c r="P212" s="7">
        <f t="shared" si="14"/>
        <v>1.2570000000000001</v>
      </c>
    </row>
    <row r="213" spans="1:16" x14ac:dyDescent="0.2">
      <c r="A213">
        <v>1961</v>
      </c>
      <c r="B213">
        <v>6.46</v>
      </c>
      <c r="C213" s="1">
        <v>27.42</v>
      </c>
      <c r="D213">
        <v>17.850000000000001</v>
      </c>
      <c r="E213">
        <v>-2.78</v>
      </c>
      <c r="F213">
        <v>8.8000000000000007</v>
      </c>
      <c r="G213">
        <v>3.39</v>
      </c>
      <c r="H213" s="1">
        <v>2.31</v>
      </c>
      <c r="J213" s="7">
        <f t="shared" si="12"/>
        <v>6.427999999999999</v>
      </c>
      <c r="K213" s="7">
        <f t="shared" si="12"/>
        <v>27.494</v>
      </c>
      <c r="L213" s="7">
        <f t="shared" si="12"/>
        <v>17.696999999999999</v>
      </c>
      <c r="M213" s="7">
        <f t="shared" si="12"/>
        <v>-3.5199999999999996</v>
      </c>
      <c r="N213" s="7">
        <f t="shared" si="13"/>
        <v>8.6590000000000007</v>
      </c>
      <c r="O213" s="7">
        <f t="shared" si="13"/>
        <v>2.6240000000000001</v>
      </c>
      <c r="P213" s="7">
        <f t="shared" si="14"/>
        <v>1.2869999999999999</v>
      </c>
    </row>
    <row r="214" spans="1:16" x14ac:dyDescent="0.2">
      <c r="A214">
        <v>1962</v>
      </c>
      <c r="B214">
        <v>5.89</v>
      </c>
      <c r="C214" s="1">
        <v>27.37</v>
      </c>
      <c r="D214">
        <v>18.190000000000001</v>
      </c>
      <c r="E214">
        <v>-2.94</v>
      </c>
      <c r="F214">
        <v>8.75</v>
      </c>
      <c r="G214">
        <v>1.69</v>
      </c>
      <c r="H214" s="1">
        <v>2.99</v>
      </c>
      <c r="J214" s="7">
        <f t="shared" si="12"/>
        <v>6.3159999999999998</v>
      </c>
      <c r="K214" s="7">
        <f t="shared" si="12"/>
        <v>27.475000000000001</v>
      </c>
      <c r="L214" s="7">
        <f t="shared" si="12"/>
        <v>17.654999999999998</v>
      </c>
      <c r="M214" s="7">
        <f t="shared" si="12"/>
        <v>-3.3899999999999997</v>
      </c>
      <c r="N214" s="7">
        <f t="shared" si="13"/>
        <v>8.67</v>
      </c>
      <c r="O214" s="7">
        <f t="shared" si="13"/>
        <v>2.6239999999999997</v>
      </c>
      <c r="P214" s="7">
        <f t="shared" si="14"/>
        <v>1.4419999999999999</v>
      </c>
    </row>
    <row r="215" spans="1:16" x14ac:dyDescent="0.2">
      <c r="A215">
        <v>1963</v>
      </c>
      <c r="B215">
        <v>5.49</v>
      </c>
      <c r="C215" s="1">
        <v>27.34</v>
      </c>
      <c r="D215">
        <v>18.079999999999998</v>
      </c>
      <c r="E215">
        <v>-1.91</v>
      </c>
      <c r="F215">
        <v>8.86</v>
      </c>
      <c r="G215">
        <v>1.76</v>
      </c>
      <c r="H215" s="1">
        <v>0.95</v>
      </c>
      <c r="J215" s="7">
        <f t="shared" si="12"/>
        <v>6.1140000000000008</v>
      </c>
      <c r="K215" s="7">
        <f t="shared" si="12"/>
        <v>27.460999999999995</v>
      </c>
      <c r="L215" s="7">
        <f t="shared" si="12"/>
        <v>17.758999999999997</v>
      </c>
      <c r="M215" s="7">
        <f t="shared" si="12"/>
        <v>-3.222</v>
      </c>
      <c r="N215" s="7">
        <f t="shared" si="13"/>
        <v>8.6690000000000005</v>
      </c>
      <c r="O215" s="7">
        <f t="shared" si="13"/>
        <v>2.4220000000000006</v>
      </c>
      <c r="P215" s="7">
        <f t="shared" si="14"/>
        <v>1.4059999999999999</v>
      </c>
    </row>
    <row r="216" spans="1:16" x14ac:dyDescent="0.2">
      <c r="A216">
        <v>1964</v>
      </c>
      <c r="B216">
        <v>6.5</v>
      </c>
      <c r="C216" s="1">
        <v>27.38</v>
      </c>
      <c r="D216">
        <v>17.190000000000001</v>
      </c>
      <c r="E216">
        <v>-3.43</v>
      </c>
      <c r="F216">
        <v>8.41</v>
      </c>
      <c r="G216">
        <v>2.6</v>
      </c>
      <c r="H216" s="1">
        <v>1.2</v>
      </c>
      <c r="J216" s="7">
        <f t="shared" si="12"/>
        <v>6.1400000000000006</v>
      </c>
      <c r="K216" s="7">
        <f t="shared" si="12"/>
        <v>27.443999999999999</v>
      </c>
      <c r="L216" s="7">
        <f t="shared" si="12"/>
        <v>17.727999999999998</v>
      </c>
      <c r="M216" s="7">
        <f t="shared" si="12"/>
        <v>-3.1440000000000001</v>
      </c>
      <c r="N216" s="7">
        <f t="shared" si="13"/>
        <v>8.6539999999999999</v>
      </c>
      <c r="O216" s="7">
        <f t="shared" si="13"/>
        <v>2.4580000000000002</v>
      </c>
      <c r="P216" s="7">
        <f t="shared" si="14"/>
        <v>1.3959999999999999</v>
      </c>
    </row>
    <row r="217" spans="1:16" x14ac:dyDescent="0.2">
      <c r="A217">
        <v>1965</v>
      </c>
      <c r="B217">
        <v>5.59</v>
      </c>
      <c r="C217" s="1">
        <v>27.44</v>
      </c>
      <c r="D217">
        <v>17.34</v>
      </c>
      <c r="E217">
        <v>-2.4700000000000002</v>
      </c>
      <c r="F217">
        <v>8.5299999999999994</v>
      </c>
      <c r="G217">
        <v>1.8</v>
      </c>
      <c r="H217" s="1">
        <v>1.06</v>
      </c>
      <c r="J217" s="7">
        <f t="shared" si="12"/>
        <v>6.0019999999999998</v>
      </c>
      <c r="K217" s="7">
        <f t="shared" si="12"/>
        <v>27.489000000000004</v>
      </c>
      <c r="L217" s="7">
        <f t="shared" si="12"/>
        <v>17.649999999999999</v>
      </c>
      <c r="M217" s="7">
        <f t="shared" si="12"/>
        <v>-3.0770000000000004</v>
      </c>
      <c r="N217" s="7">
        <f t="shared" si="13"/>
        <v>8.6440000000000001</v>
      </c>
      <c r="O217" s="7">
        <f t="shared" si="13"/>
        <v>2.3990000000000005</v>
      </c>
      <c r="P217" s="7">
        <f t="shared" si="14"/>
        <v>1.4379999999999999</v>
      </c>
    </row>
    <row r="218" spans="1:16" x14ac:dyDescent="0.2">
      <c r="A218">
        <v>1966</v>
      </c>
      <c r="B218">
        <v>6.03</v>
      </c>
      <c r="C218" s="1">
        <v>27.93</v>
      </c>
      <c r="D218">
        <v>18.37</v>
      </c>
      <c r="E218">
        <v>-3.4</v>
      </c>
      <c r="F218">
        <v>8.6</v>
      </c>
      <c r="G218">
        <v>1.42</v>
      </c>
      <c r="H218" s="1">
        <v>0.33</v>
      </c>
      <c r="J218" s="7">
        <f t="shared" si="12"/>
        <v>6.0299999999999994</v>
      </c>
      <c r="K218" s="7">
        <f t="shared" si="12"/>
        <v>27.583999999999996</v>
      </c>
      <c r="L218" s="7">
        <f t="shared" si="12"/>
        <v>17.775000000000002</v>
      </c>
      <c r="M218" s="7">
        <f t="shared" si="12"/>
        <v>-2.9859999999999998</v>
      </c>
      <c r="N218" s="7">
        <f t="shared" si="13"/>
        <v>8.6759999999999984</v>
      </c>
      <c r="O218" s="7">
        <f t="shared" si="13"/>
        <v>2.3530000000000002</v>
      </c>
      <c r="P218" s="7">
        <f t="shared" si="14"/>
        <v>1.4469999999999998</v>
      </c>
    </row>
    <row r="219" spans="1:16" x14ac:dyDescent="0.2">
      <c r="A219">
        <v>1967</v>
      </c>
      <c r="B219">
        <v>5.66</v>
      </c>
      <c r="C219" s="1">
        <v>27.35</v>
      </c>
      <c r="D219">
        <v>17.489999999999998</v>
      </c>
      <c r="E219">
        <v>-3.17</v>
      </c>
      <c r="F219">
        <v>8.6999999999999993</v>
      </c>
      <c r="G219">
        <v>2.76</v>
      </c>
      <c r="H219" s="1">
        <v>2.8</v>
      </c>
      <c r="J219" s="7">
        <f t="shared" si="12"/>
        <v>5.9540000000000006</v>
      </c>
      <c r="K219" s="7">
        <f t="shared" si="12"/>
        <v>27.559000000000005</v>
      </c>
      <c r="L219" s="7">
        <f t="shared" si="12"/>
        <v>17.766999999999999</v>
      </c>
      <c r="M219" s="7">
        <f t="shared" si="12"/>
        <v>-2.8559999999999994</v>
      </c>
      <c r="N219" s="7">
        <f t="shared" si="13"/>
        <v>8.6729999999999983</v>
      </c>
      <c r="O219" s="7">
        <f t="shared" si="13"/>
        <v>2.343</v>
      </c>
      <c r="P219" s="7">
        <f t="shared" si="14"/>
        <v>1.4929999999999999</v>
      </c>
    </row>
    <row r="220" spans="1:16" x14ac:dyDescent="0.2">
      <c r="A220">
        <v>1968</v>
      </c>
      <c r="B220">
        <v>6.11</v>
      </c>
      <c r="C220" s="1">
        <v>27.63</v>
      </c>
      <c r="D220">
        <v>17.7</v>
      </c>
      <c r="E220">
        <v>-3.29</v>
      </c>
      <c r="F220">
        <v>8.52</v>
      </c>
      <c r="G220">
        <v>2.02</v>
      </c>
      <c r="H220" s="1">
        <v>0.06</v>
      </c>
      <c r="J220" s="7">
        <f t="shared" si="12"/>
        <v>6.0030000000000001</v>
      </c>
      <c r="K220" s="7">
        <f t="shared" si="12"/>
        <v>27.554000000000002</v>
      </c>
      <c r="L220" s="7">
        <f t="shared" si="12"/>
        <v>17.743000000000002</v>
      </c>
      <c r="M220" s="7">
        <f t="shared" si="12"/>
        <v>-2.94</v>
      </c>
      <c r="N220" s="7">
        <f t="shared" si="13"/>
        <v>8.6479999999999997</v>
      </c>
      <c r="O220" s="7">
        <f t="shared" si="13"/>
        <v>2.3529999999999998</v>
      </c>
      <c r="P220" s="7">
        <f t="shared" si="14"/>
        <v>1.385</v>
      </c>
    </row>
    <row r="221" spans="1:16" x14ac:dyDescent="0.2">
      <c r="A221">
        <v>1969</v>
      </c>
      <c r="B221">
        <v>6.03</v>
      </c>
      <c r="C221" s="1">
        <v>27.78</v>
      </c>
      <c r="D221">
        <v>17.59</v>
      </c>
      <c r="E221">
        <v>-4.24</v>
      </c>
      <c r="F221">
        <v>8.6</v>
      </c>
      <c r="G221">
        <v>2.12</v>
      </c>
      <c r="H221" s="1">
        <v>-1.38</v>
      </c>
      <c r="J221" s="7">
        <f t="shared" si="12"/>
        <v>5.9659999999999993</v>
      </c>
      <c r="K221" s="7">
        <f t="shared" si="12"/>
        <v>27.548999999999999</v>
      </c>
      <c r="L221" s="7">
        <f t="shared" si="12"/>
        <v>17.803999999999998</v>
      </c>
      <c r="M221" s="7">
        <f t="shared" si="12"/>
        <v>-3.0729999999999995</v>
      </c>
      <c r="N221" s="7">
        <f t="shared" si="13"/>
        <v>8.6349999999999998</v>
      </c>
      <c r="O221" s="7">
        <f t="shared" si="13"/>
        <v>2.2050000000000001</v>
      </c>
      <c r="P221" s="7">
        <f t="shared" si="14"/>
        <v>1.109</v>
      </c>
    </row>
    <row r="222" spans="1:16" x14ac:dyDescent="0.2">
      <c r="A222">
        <v>1970</v>
      </c>
      <c r="B222">
        <v>5.98</v>
      </c>
      <c r="C222" s="1">
        <v>27.55</v>
      </c>
      <c r="D222">
        <v>17.8</v>
      </c>
      <c r="E222">
        <v>-3.66</v>
      </c>
      <c r="F222">
        <v>8.6999999999999993</v>
      </c>
      <c r="G222">
        <v>1.54</v>
      </c>
      <c r="H222" s="1">
        <v>1.54</v>
      </c>
      <c r="J222" s="7">
        <f t="shared" si="12"/>
        <v>5.9740000000000011</v>
      </c>
      <c r="K222" s="7">
        <f t="shared" si="12"/>
        <v>27.518999999999998</v>
      </c>
      <c r="L222" s="7">
        <f t="shared" si="12"/>
        <v>17.760000000000002</v>
      </c>
      <c r="M222" s="7">
        <f t="shared" si="12"/>
        <v>-3.1290000000000004</v>
      </c>
      <c r="N222" s="7">
        <f t="shared" si="13"/>
        <v>8.6470000000000002</v>
      </c>
      <c r="O222" s="7">
        <f t="shared" si="13"/>
        <v>2.1100000000000003</v>
      </c>
      <c r="P222" s="7">
        <f t="shared" si="14"/>
        <v>1.1859999999999999</v>
      </c>
    </row>
    <row r="223" spans="1:16" x14ac:dyDescent="0.2">
      <c r="A223">
        <v>1971</v>
      </c>
      <c r="B223">
        <v>6.37</v>
      </c>
      <c r="C223" s="1">
        <v>26.89</v>
      </c>
      <c r="D223">
        <v>17.27</v>
      </c>
      <c r="E223">
        <v>-3.45</v>
      </c>
      <c r="F223">
        <v>8.6</v>
      </c>
      <c r="G223">
        <v>3.24</v>
      </c>
      <c r="H223" s="1">
        <v>1.29</v>
      </c>
      <c r="J223" s="7">
        <f t="shared" si="12"/>
        <v>5.9649999999999999</v>
      </c>
      <c r="K223" s="7">
        <f t="shared" si="12"/>
        <v>27.466000000000001</v>
      </c>
      <c r="L223" s="7">
        <f t="shared" si="12"/>
        <v>17.702000000000002</v>
      </c>
      <c r="M223" s="7">
        <f t="shared" si="12"/>
        <v>-3.1960000000000002</v>
      </c>
      <c r="N223" s="7">
        <f t="shared" si="13"/>
        <v>8.6269999999999989</v>
      </c>
      <c r="O223" s="7">
        <f t="shared" si="13"/>
        <v>2.0949999999999998</v>
      </c>
      <c r="P223" s="7">
        <f t="shared" si="14"/>
        <v>1.0840000000000001</v>
      </c>
    </row>
    <row r="224" spans="1:16" x14ac:dyDescent="0.2">
      <c r="A224">
        <v>1972</v>
      </c>
      <c r="B224">
        <v>5.22</v>
      </c>
      <c r="C224" s="1">
        <v>27.55</v>
      </c>
      <c r="D224">
        <v>17.28</v>
      </c>
      <c r="E224">
        <v>-2.76</v>
      </c>
      <c r="F224">
        <v>8.5</v>
      </c>
      <c r="G224">
        <v>3</v>
      </c>
      <c r="H224" s="1">
        <v>1.03</v>
      </c>
      <c r="J224" s="7">
        <f t="shared" si="12"/>
        <v>5.8979999999999997</v>
      </c>
      <c r="K224" s="7">
        <f t="shared" si="12"/>
        <v>27.484000000000002</v>
      </c>
      <c r="L224" s="7">
        <f t="shared" si="12"/>
        <v>17.611000000000001</v>
      </c>
      <c r="M224" s="7">
        <f t="shared" si="12"/>
        <v>-3.1779999999999999</v>
      </c>
      <c r="N224" s="7">
        <f t="shared" si="13"/>
        <v>8.6019999999999985</v>
      </c>
      <c r="O224" s="7">
        <f t="shared" si="13"/>
        <v>2.226</v>
      </c>
      <c r="P224" s="7">
        <f t="shared" si="14"/>
        <v>0.8879999999999999</v>
      </c>
    </row>
    <row r="225" spans="1:16" x14ac:dyDescent="0.2">
      <c r="A225">
        <v>1973</v>
      </c>
      <c r="B225">
        <v>7.23</v>
      </c>
      <c r="C225" s="1">
        <v>27.63</v>
      </c>
      <c r="D225">
        <v>17.41</v>
      </c>
      <c r="E225">
        <v>-2.21</v>
      </c>
      <c r="F225">
        <v>8.9499999999999993</v>
      </c>
      <c r="G225">
        <v>3.24</v>
      </c>
      <c r="H225" s="1">
        <v>1.68</v>
      </c>
      <c r="J225" s="7">
        <f t="shared" si="12"/>
        <v>6.0720000000000001</v>
      </c>
      <c r="K225" s="7">
        <f t="shared" si="12"/>
        <v>27.512999999999998</v>
      </c>
      <c r="L225" s="7">
        <f t="shared" si="12"/>
        <v>17.544</v>
      </c>
      <c r="M225" s="7">
        <f t="shared" si="12"/>
        <v>-3.2079999999999997</v>
      </c>
      <c r="N225" s="7">
        <f t="shared" si="13"/>
        <v>8.6109999999999989</v>
      </c>
      <c r="O225" s="7">
        <f t="shared" si="13"/>
        <v>2.3740000000000001</v>
      </c>
      <c r="P225" s="7">
        <f t="shared" si="14"/>
        <v>0.96099999999999997</v>
      </c>
    </row>
    <row r="226" spans="1:16" x14ac:dyDescent="0.2">
      <c r="A226">
        <v>1974</v>
      </c>
      <c r="B226">
        <v>6.01</v>
      </c>
      <c r="C226" s="1">
        <v>27.05</v>
      </c>
      <c r="D226">
        <v>17.34</v>
      </c>
      <c r="E226">
        <v>-3.51</v>
      </c>
      <c r="F226">
        <v>8.4700000000000006</v>
      </c>
      <c r="G226">
        <v>3.63</v>
      </c>
      <c r="H226" s="1">
        <v>2.46</v>
      </c>
      <c r="J226" s="7">
        <f t="shared" si="12"/>
        <v>6.0229999999999997</v>
      </c>
      <c r="K226" s="7">
        <f t="shared" si="12"/>
        <v>27.48</v>
      </c>
      <c r="L226" s="7">
        <f t="shared" si="12"/>
        <v>17.559000000000001</v>
      </c>
      <c r="M226" s="7">
        <f t="shared" si="12"/>
        <v>-3.2159999999999997</v>
      </c>
      <c r="N226" s="7">
        <f t="shared" si="13"/>
        <v>8.6170000000000009</v>
      </c>
      <c r="O226" s="7">
        <f t="shared" si="13"/>
        <v>2.4769999999999999</v>
      </c>
      <c r="P226" s="7">
        <f t="shared" si="14"/>
        <v>1.0870000000000002</v>
      </c>
    </row>
    <row r="227" spans="1:16" x14ac:dyDescent="0.2">
      <c r="A227">
        <v>1975</v>
      </c>
      <c r="B227">
        <v>6.75</v>
      </c>
      <c r="C227" s="1">
        <v>27.29</v>
      </c>
      <c r="D227">
        <v>17.41</v>
      </c>
      <c r="E227">
        <v>-2.23</v>
      </c>
      <c r="F227">
        <v>8.74</v>
      </c>
      <c r="G227">
        <v>4.01</v>
      </c>
      <c r="H227" s="1">
        <v>2.77</v>
      </c>
      <c r="J227" s="7">
        <f t="shared" si="12"/>
        <v>6.1389999999999993</v>
      </c>
      <c r="K227" s="7">
        <f t="shared" si="12"/>
        <v>27.465000000000003</v>
      </c>
      <c r="L227" s="7">
        <f t="shared" si="12"/>
        <v>17.565999999999999</v>
      </c>
      <c r="M227" s="7">
        <f t="shared" si="12"/>
        <v>-3.1919999999999997</v>
      </c>
      <c r="N227" s="7">
        <f t="shared" si="13"/>
        <v>8.6379999999999981</v>
      </c>
      <c r="O227" s="7">
        <f t="shared" si="13"/>
        <v>2.6980000000000004</v>
      </c>
      <c r="P227" s="7">
        <f t="shared" si="14"/>
        <v>1.258</v>
      </c>
    </row>
    <row r="228" spans="1:16" x14ac:dyDescent="0.2">
      <c r="A228">
        <v>1976</v>
      </c>
      <c r="B228">
        <v>5.47</v>
      </c>
      <c r="C228" s="1">
        <v>27.08</v>
      </c>
      <c r="D228">
        <v>16.79</v>
      </c>
      <c r="E228">
        <v>-3.4</v>
      </c>
      <c r="F228">
        <v>8.35</v>
      </c>
      <c r="G228">
        <v>2.4900000000000002</v>
      </c>
      <c r="H228" s="1">
        <v>0.59</v>
      </c>
      <c r="J228" s="7">
        <f t="shared" si="12"/>
        <v>6.0830000000000002</v>
      </c>
      <c r="K228" s="7">
        <f t="shared" si="12"/>
        <v>27.380000000000003</v>
      </c>
      <c r="L228" s="7">
        <f t="shared" si="12"/>
        <v>17.407999999999998</v>
      </c>
      <c r="M228" s="7">
        <f t="shared" si="12"/>
        <v>-3.1919999999999997</v>
      </c>
      <c r="N228" s="7">
        <f t="shared" si="13"/>
        <v>8.6129999999999978</v>
      </c>
      <c r="O228" s="7">
        <f t="shared" si="13"/>
        <v>2.8050000000000006</v>
      </c>
      <c r="P228" s="7">
        <f t="shared" si="14"/>
        <v>1.284</v>
      </c>
    </row>
    <row r="229" spans="1:16" x14ac:dyDescent="0.2">
      <c r="A229">
        <v>1977</v>
      </c>
      <c r="B229">
        <v>6.19</v>
      </c>
      <c r="C229" s="1">
        <v>27.69</v>
      </c>
      <c r="D229">
        <v>17.8</v>
      </c>
      <c r="E229">
        <v>-3.07</v>
      </c>
      <c r="F229">
        <v>8.85</v>
      </c>
      <c r="G229">
        <v>2.4</v>
      </c>
      <c r="H229" s="1">
        <v>1.96</v>
      </c>
      <c r="J229" s="7">
        <f t="shared" si="12"/>
        <v>6.1359999999999992</v>
      </c>
      <c r="K229" s="7">
        <f t="shared" si="12"/>
        <v>27.413999999999998</v>
      </c>
      <c r="L229" s="7">
        <f t="shared" si="12"/>
        <v>17.439</v>
      </c>
      <c r="M229" s="7">
        <f t="shared" si="12"/>
        <v>-3.1819999999999995</v>
      </c>
      <c r="N229" s="7">
        <f t="shared" si="13"/>
        <v>8.6279999999999966</v>
      </c>
      <c r="O229" s="7">
        <f t="shared" si="13"/>
        <v>2.7690000000000006</v>
      </c>
      <c r="P229" s="7">
        <f t="shared" si="14"/>
        <v>1.2</v>
      </c>
    </row>
    <row r="230" spans="1:16" x14ac:dyDescent="0.2">
      <c r="A230">
        <v>1978</v>
      </c>
      <c r="B230">
        <v>5.24</v>
      </c>
      <c r="C230" s="1">
        <v>27.77</v>
      </c>
      <c r="D230">
        <v>17.399999999999999</v>
      </c>
      <c r="E230">
        <v>-2.79</v>
      </c>
      <c r="F230">
        <v>8.69</v>
      </c>
      <c r="G230">
        <v>2.0499999999999998</v>
      </c>
      <c r="H230" s="1">
        <v>0.59</v>
      </c>
      <c r="J230" s="7">
        <f t="shared" si="12"/>
        <v>6.0490000000000004</v>
      </c>
      <c r="K230" s="7">
        <f t="shared" si="12"/>
        <v>27.427999999999997</v>
      </c>
      <c r="L230" s="7">
        <f t="shared" si="12"/>
        <v>17.408999999999999</v>
      </c>
      <c r="M230" s="7">
        <f t="shared" si="12"/>
        <v>-3.1319999999999997</v>
      </c>
      <c r="N230" s="7">
        <f t="shared" si="13"/>
        <v>8.6449999999999996</v>
      </c>
      <c r="O230" s="7">
        <f t="shared" si="13"/>
        <v>2.7720000000000002</v>
      </c>
      <c r="P230" s="7">
        <f t="shared" si="14"/>
        <v>1.2530000000000001</v>
      </c>
    </row>
    <row r="231" spans="1:16" x14ac:dyDescent="0.2">
      <c r="A231">
        <v>1979</v>
      </c>
      <c r="B231">
        <v>5.9</v>
      </c>
      <c r="C231" s="1">
        <v>28.17</v>
      </c>
      <c r="D231">
        <v>17.8</v>
      </c>
      <c r="E231">
        <v>-2.84</v>
      </c>
      <c r="F231">
        <v>8.73</v>
      </c>
      <c r="G231">
        <v>1.26</v>
      </c>
      <c r="H231" s="1">
        <v>0.97</v>
      </c>
      <c r="J231" s="7">
        <f t="shared" si="12"/>
        <v>6.0359999999999996</v>
      </c>
      <c r="K231" s="7">
        <f t="shared" si="12"/>
        <v>27.466999999999995</v>
      </c>
      <c r="L231" s="7">
        <f t="shared" si="12"/>
        <v>17.430000000000003</v>
      </c>
      <c r="M231" s="7">
        <f t="shared" si="12"/>
        <v>-2.992</v>
      </c>
      <c r="N231" s="7">
        <f t="shared" si="13"/>
        <v>8.6579999999999995</v>
      </c>
      <c r="O231" s="7">
        <f t="shared" si="13"/>
        <v>2.6859999999999999</v>
      </c>
      <c r="P231" s="7">
        <f t="shared" si="14"/>
        <v>1.488</v>
      </c>
    </row>
    <row r="232" spans="1:16" x14ac:dyDescent="0.2">
      <c r="A232">
        <v>1980</v>
      </c>
      <c r="B232">
        <v>5.48</v>
      </c>
      <c r="C232" s="1">
        <v>28.09</v>
      </c>
      <c r="D232">
        <v>17.34</v>
      </c>
      <c r="E232">
        <v>-3.36</v>
      </c>
      <c r="F232">
        <v>8.98</v>
      </c>
      <c r="G232">
        <v>1.81</v>
      </c>
      <c r="H232" s="1">
        <v>1.19</v>
      </c>
      <c r="J232" s="7">
        <f t="shared" si="12"/>
        <v>5.9859999999999998</v>
      </c>
      <c r="K232" s="7">
        <f t="shared" si="12"/>
        <v>27.520999999999997</v>
      </c>
      <c r="L232" s="7">
        <f t="shared" si="12"/>
        <v>17.384</v>
      </c>
      <c r="M232" s="7">
        <f t="shared" si="12"/>
        <v>-2.9619999999999997</v>
      </c>
      <c r="N232" s="7">
        <f t="shared" si="13"/>
        <v>8.6860000000000017</v>
      </c>
      <c r="O232" s="7">
        <f t="shared" si="13"/>
        <v>2.7130000000000001</v>
      </c>
      <c r="P232" s="7">
        <f t="shared" si="14"/>
        <v>1.4530000000000001</v>
      </c>
    </row>
    <row r="233" spans="1:16" x14ac:dyDescent="0.2">
      <c r="A233">
        <v>1981</v>
      </c>
      <c r="B233">
        <v>6.16</v>
      </c>
      <c r="C233" s="1">
        <v>27.35</v>
      </c>
      <c r="D233">
        <v>17.690000000000001</v>
      </c>
      <c r="E233">
        <v>-2.69</v>
      </c>
      <c r="F233">
        <v>9.17</v>
      </c>
      <c r="G233">
        <v>1.82</v>
      </c>
      <c r="H233" s="1">
        <v>3.48</v>
      </c>
      <c r="J233" s="7">
        <f t="shared" si="12"/>
        <v>5.964999999999999</v>
      </c>
      <c r="K233" s="7">
        <f t="shared" si="12"/>
        <v>27.567</v>
      </c>
      <c r="L233" s="7">
        <f t="shared" si="12"/>
        <v>17.425999999999998</v>
      </c>
      <c r="M233" s="7">
        <f t="shared" si="12"/>
        <v>-2.8860000000000001</v>
      </c>
      <c r="N233" s="7">
        <f t="shared" si="13"/>
        <v>8.7430000000000003</v>
      </c>
      <c r="O233" s="7">
        <f t="shared" si="13"/>
        <v>2.5710000000000002</v>
      </c>
      <c r="P233" s="7">
        <f t="shared" si="14"/>
        <v>1.6719999999999999</v>
      </c>
    </row>
    <row r="234" spans="1:16" x14ac:dyDescent="0.2">
      <c r="A234">
        <v>1982</v>
      </c>
      <c r="B234">
        <v>6.04</v>
      </c>
      <c r="C234" s="1">
        <v>27.3</v>
      </c>
      <c r="D234">
        <v>17.11</v>
      </c>
      <c r="E234">
        <v>-2.06</v>
      </c>
      <c r="F234">
        <v>8.64</v>
      </c>
      <c r="G234">
        <v>2.97</v>
      </c>
      <c r="H234" s="1">
        <v>1.86</v>
      </c>
      <c r="J234" s="7">
        <f t="shared" si="12"/>
        <v>6.0469999999999988</v>
      </c>
      <c r="K234" s="7">
        <f t="shared" si="12"/>
        <v>27.542000000000002</v>
      </c>
      <c r="L234" s="7">
        <f t="shared" si="12"/>
        <v>17.408999999999999</v>
      </c>
      <c r="M234" s="7">
        <f t="shared" si="12"/>
        <v>-2.8159999999999998</v>
      </c>
      <c r="N234" s="7">
        <f t="shared" si="13"/>
        <v>8.7570000000000014</v>
      </c>
      <c r="O234" s="7">
        <f t="shared" si="13"/>
        <v>2.5680000000000001</v>
      </c>
      <c r="P234" s="7">
        <f t="shared" si="14"/>
        <v>1.7550000000000001</v>
      </c>
    </row>
    <row r="235" spans="1:16" x14ac:dyDescent="0.2">
      <c r="A235">
        <v>1983</v>
      </c>
      <c r="B235">
        <v>6.78</v>
      </c>
      <c r="C235" s="1">
        <v>27.54</v>
      </c>
      <c r="D235">
        <v>17.09</v>
      </c>
      <c r="E235">
        <v>-2.29</v>
      </c>
      <c r="F235">
        <v>9.0299999999999994</v>
      </c>
      <c r="G235">
        <v>3.59</v>
      </c>
      <c r="H235" s="1">
        <v>3.2</v>
      </c>
      <c r="J235" s="7">
        <f t="shared" si="12"/>
        <v>6.0020000000000007</v>
      </c>
      <c r="K235" s="7">
        <f t="shared" si="12"/>
        <v>27.533000000000005</v>
      </c>
      <c r="L235" s="7">
        <f t="shared" si="12"/>
        <v>17.377000000000002</v>
      </c>
      <c r="M235" s="7">
        <f t="shared" si="12"/>
        <v>-2.8239999999999998</v>
      </c>
      <c r="N235" s="7">
        <f t="shared" si="13"/>
        <v>8.7650000000000006</v>
      </c>
      <c r="O235" s="7">
        <f t="shared" si="13"/>
        <v>2.6029999999999998</v>
      </c>
      <c r="P235" s="7">
        <f t="shared" si="14"/>
        <v>1.907</v>
      </c>
    </row>
    <row r="236" spans="1:16" x14ac:dyDescent="0.2">
      <c r="A236">
        <v>1984</v>
      </c>
      <c r="B236">
        <v>6.42</v>
      </c>
      <c r="C236" s="1">
        <v>27.41</v>
      </c>
      <c r="D236">
        <v>17.53</v>
      </c>
      <c r="E236">
        <v>-3.53</v>
      </c>
      <c r="F236">
        <v>8.69</v>
      </c>
      <c r="G236">
        <v>3.21</v>
      </c>
      <c r="H236" s="1">
        <v>1.1100000000000001</v>
      </c>
      <c r="J236" s="7">
        <f t="shared" si="12"/>
        <v>6.0430000000000001</v>
      </c>
      <c r="K236" s="7">
        <f t="shared" si="12"/>
        <v>27.568999999999999</v>
      </c>
      <c r="L236" s="7">
        <f t="shared" si="12"/>
        <v>17.396000000000001</v>
      </c>
      <c r="M236" s="7">
        <f t="shared" si="12"/>
        <v>-2.8259999999999996</v>
      </c>
      <c r="N236" s="7">
        <f t="shared" si="13"/>
        <v>8.7870000000000008</v>
      </c>
      <c r="O236" s="7">
        <f t="shared" si="13"/>
        <v>2.5609999999999999</v>
      </c>
      <c r="P236" s="7">
        <f t="shared" si="14"/>
        <v>1.7719999999999998</v>
      </c>
    </row>
    <row r="237" spans="1:16" x14ac:dyDescent="0.2">
      <c r="A237">
        <v>1985</v>
      </c>
      <c r="B237">
        <v>6.13</v>
      </c>
      <c r="C237" s="1">
        <v>27.44</v>
      </c>
      <c r="D237">
        <v>17.82</v>
      </c>
      <c r="E237">
        <v>-3.59</v>
      </c>
      <c r="F237">
        <v>8.66</v>
      </c>
      <c r="G237">
        <v>0.98</v>
      </c>
      <c r="H237" s="1">
        <v>0.9</v>
      </c>
      <c r="J237" s="7">
        <f t="shared" si="12"/>
        <v>5.9809999999999999</v>
      </c>
      <c r="K237" s="7">
        <f t="shared" si="12"/>
        <v>27.583999999999996</v>
      </c>
      <c r="L237" s="7">
        <f t="shared" si="12"/>
        <v>17.437000000000001</v>
      </c>
      <c r="M237" s="7">
        <f t="shared" si="12"/>
        <v>-2.9619999999999997</v>
      </c>
      <c r="N237" s="7">
        <f t="shared" si="13"/>
        <v>8.7789999999999999</v>
      </c>
      <c r="O237" s="7">
        <f t="shared" si="13"/>
        <v>2.258</v>
      </c>
      <c r="P237" s="7">
        <f t="shared" si="14"/>
        <v>1.585</v>
      </c>
    </row>
    <row r="238" spans="1:16" x14ac:dyDescent="0.2">
      <c r="A238">
        <v>1986</v>
      </c>
      <c r="B238">
        <v>6.56</v>
      </c>
      <c r="C238" s="1">
        <v>27.27</v>
      </c>
      <c r="D238">
        <v>17.82</v>
      </c>
      <c r="E238">
        <v>-2.65</v>
      </c>
      <c r="F238">
        <v>8.83</v>
      </c>
      <c r="G238">
        <v>2.0499999999999998</v>
      </c>
      <c r="H238" s="1">
        <v>0.54</v>
      </c>
      <c r="J238" s="7">
        <f t="shared" si="12"/>
        <v>6.0900000000000007</v>
      </c>
      <c r="K238" s="7">
        <f t="shared" si="12"/>
        <v>27.602999999999998</v>
      </c>
      <c r="L238" s="7">
        <f t="shared" si="12"/>
        <v>17.54</v>
      </c>
      <c r="M238" s="7">
        <f t="shared" si="12"/>
        <v>-2.8869999999999996</v>
      </c>
      <c r="N238" s="7">
        <f t="shared" si="13"/>
        <v>8.827</v>
      </c>
      <c r="O238" s="7">
        <f t="shared" si="13"/>
        <v>2.214</v>
      </c>
      <c r="P238" s="7">
        <f t="shared" si="14"/>
        <v>1.58</v>
      </c>
    </row>
    <row r="239" spans="1:16" x14ac:dyDescent="0.2">
      <c r="A239">
        <v>1987</v>
      </c>
      <c r="B239">
        <v>7.46</v>
      </c>
      <c r="C239" s="1">
        <v>27.84</v>
      </c>
      <c r="D239">
        <v>17.32</v>
      </c>
      <c r="E239">
        <v>-3.29</v>
      </c>
      <c r="F239">
        <v>8.99</v>
      </c>
      <c r="G239">
        <v>1.32</v>
      </c>
      <c r="H239" s="1">
        <v>0.97</v>
      </c>
      <c r="J239" s="7">
        <f t="shared" si="12"/>
        <v>6.2170000000000005</v>
      </c>
      <c r="K239" s="7">
        <f t="shared" si="12"/>
        <v>27.618000000000002</v>
      </c>
      <c r="L239" s="7">
        <f t="shared" si="12"/>
        <v>17.491999999999997</v>
      </c>
      <c r="M239" s="7">
        <f t="shared" si="12"/>
        <v>-2.9089999999999998</v>
      </c>
      <c r="N239" s="7">
        <f t="shared" si="13"/>
        <v>8.8409999999999993</v>
      </c>
      <c r="O239" s="7">
        <f t="shared" si="13"/>
        <v>2.1060000000000003</v>
      </c>
      <c r="P239" s="7">
        <f t="shared" si="14"/>
        <v>1.4810000000000001</v>
      </c>
    </row>
    <row r="240" spans="1:16" x14ac:dyDescent="0.2">
      <c r="A240">
        <v>1988</v>
      </c>
      <c r="B240">
        <v>6.56</v>
      </c>
      <c r="C240" s="1">
        <v>27.6</v>
      </c>
      <c r="D240">
        <v>17.66</v>
      </c>
      <c r="E240">
        <v>-2.65</v>
      </c>
      <c r="F240">
        <v>9.1999999999999993</v>
      </c>
      <c r="G240">
        <v>3.3</v>
      </c>
      <c r="H240" s="1">
        <v>2.4300000000000002</v>
      </c>
      <c r="J240" s="7">
        <f t="shared" si="12"/>
        <v>6.3490000000000011</v>
      </c>
      <c r="K240" s="7">
        <f t="shared" si="12"/>
        <v>27.601000000000006</v>
      </c>
      <c r="L240" s="7">
        <f t="shared" si="12"/>
        <v>17.517999999999997</v>
      </c>
      <c r="M240" s="7">
        <f t="shared" si="12"/>
        <v>-2.8949999999999996</v>
      </c>
      <c r="N240" s="7">
        <f t="shared" si="13"/>
        <v>8.8919999999999995</v>
      </c>
      <c r="O240" s="7">
        <f t="shared" si="13"/>
        <v>2.2310000000000003</v>
      </c>
      <c r="P240" s="7">
        <f t="shared" si="14"/>
        <v>1.6650000000000003</v>
      </c>
    </row>
    <row r="241" spans="1:18" x14ac:dyDescent="0.2">
      <c r="A241">
        <v>1989</v>
      </c>
      <c r="B241">
        <v>5.7</v>
      </c>
      <c r="C241" s="1">
        <v>27.66</v>
      </c>
      <c r="D241">
        <v>17.48</v>
      </c>
      <c r="E241">
        <v>-1.64</v>
      </c>
      <c r="F241">
        <v>8.92</v>
      </c>
      <c r="G241">
        <v>4.3899999999999997</v>
      </c>
      <c r="H241" s="1">
        <v>2.57</v>
      </c>
      <c r="J241" s="7">
        <f t="shared" si="12"/>
        <v>6.3290000000000015</v>
      </c>
      <c r="K241" s="7">
        <f t="shared" si="12"/>
        <v>27.55</v>
      </c>
      <c r="L241" s="7">
        <f t="shared" si="12"/>
        <v>17.485999999999997</v>
      </c>
      <c r="M241" s="7">
        <f t="shared" si="12"/>
        <v>-2.7749999999999995</v>
      </c>
      <c r="N241" s="7">
        <f t="shared" si="13"/>
        <v>8.9109999999999996</v>
      </c>
      <c r="O241" s="7">
        <f t="shared" si="13"/>
        <v>2.544</v>
      </c>
      <c r="P241" s="7">
        <f t="shared" si="14"/>
        <v>1.825</v>
      </c>
    </row>
    <row r="242" spans="1:18" x14ac:dyDescent="0.2">
      <c r="A242">
        <v>1990</v>
      </c>
      <c r="B242">
        <v>7.41</v>
      </c>
      <c r="C242" s="1">
        <v>27.96</v>
      </c>
      <c r="D242">
        <v>18.05</v>
      </c>
      <c r="E242">
        <v>-2.02</v>
      </c>
      <c r="F242">
        <v>9.23</v>
      </c>
      <c r="G242">
        <v>4.55</v>
      </c>
      <c r="H242" s="1">
        <v>2.62</v>
      </c>
      <c r="J242" s="7">
        <f t="shared" si="12"/>
        <v>6.5220000000000002</v>
      </c>
      <c r="K242" s="7">
        <f t="shared" si="12"/>
        <v>27.536999999999999</v>
      </c>
      <c r="L242" s="7">
        <f t="shared" si="12"/>
        <v>17.556999999999999</v>
      </c>
      <c r="M242" s="7">
        <f t="shared" si="12"/>
        <v>-2.6409999999999996</v>
      </c>
      <c r="N242" s="7">
        <f t="shared" si="13"/>
        <v>8.9359999999999999</v>
      </c>
      <c r="O242" s="7">
        <f t="shared" si="13"/>
        <v>2.8180000000000005</v>
      </c>
      <c r="P242" s="7">
        <f t="shared" si="14"/>
        <v>1.968</v>
      </c>
    </row>
    <row r="243" spans="1:18" x14ac:dyDescent="0.2">
      <c r="A243">
        <v>1991</v>
      </c>
      <c r="B243">
        <v>7.55</v>
      </c>
      <c r="C243" s="1">
        <v>27.85</v>
      </c>
      <c r="D243">
        <v>17.07</v>
      </c>
      <c r="E243">
        <v>-2.76</v>
      </c>
      <c r="F243">
        <v>9.18</v>
      </c>
      <c r="G243">
        <v>3.4</v>
      </c>
      <c r="H243" s="1">
        <v>2.87</v>
      </c>
      <c r="J243" s="7">
        <f t="shared" si="12"/>
        <v>6.6609999999999996</v>
      </c>
      <c r="K243" s="7">
        <f t="shared" si="12"/>
        <v>27.587</v>
      </c>
      <c r="L243" s="7">
        <f t="shared" si="12"/>
        <v>17.494999999999997</v>
      </c>
      <c r="M243" s="7">
        <f t="shared" si="12"/>
        <v>-2.6479999999999997</v>
      </c>
      <c r="N243" s="7">
        <f t="shared" si="13"/>
        <v>8.9370000000000012</v>
      </c>
      <c r="O243" s="7">
        <f t="shared" si="13"/>
        <v>2.976</v>
      </c>
      <c r="P243" s="7">
        <f t="shared" si="14"/>
        <v>1.9070000000000005</v>
      </c>
    </row>
    <row r="244" spans="1:18" x14ac:dyDescent="0.2">
      <c r="A244">
        <v>1992</v>
      </c>
      <c r="B244">
        <v>5.79</v>
      </c>
      <c r="C244" s="1">
        <v>27.55</v>
      </c>
      <c r="D244">
        <v>17.13</v>
      </c>
      <c r="E244">
        <v>-1.86</v>
      </c>
      <c r="F244">
        <v>8.84</v>
      </c>
      <c r="G244">
        <v>3.83</v>
      </c>
      <c r="H244" s="1">
        <v>1.42</v>
      </c>
      <c r="J244" s="7">
        <f t="shared" si="12"/>
        <v>6.6360000000000001</v>
      </c>
      <c r="K244" s="7">
        <f t="shared" si="12"/>
        <v>27.612000000000002</v>
      </c>
      <c r="L244" s="7">
        <f t="shared" si="12"/>
        <v>17.497</v>
      </c>
      <c r="M244" s="7">
        <f t="shared" si="12"/>
        <v>-2.6280000000000001</v>
      </c>
      <c r="N244" s="7">
        <f t="shared" si="13"/>
        <v>8.9570000000000025</v>
      </c>
      <c r="O244" s="7">
        <f t="shared" si="13"/>
        <v>3.0619999999999998</v>
      </c>
      <c r="P244" s="7">
        <f t="shared" si="14"/>
        <v>1.8630000000000002</v>
      </c>
    </row>
    <row r="245" spans="1:18" x14ac:dyDescent="0.2">
      <c r="A245">
        <v>1993</v>
      </c>
      <c r="B245">
        <v>5.87</v>
      </c>
      <c r="C245" s="1">
        <v>27.58</v>
      </c>
      <c r="D245">
        <v>17.53</v>
      </c>
      <c r="E245">
        <v>-2.52</v>
      </c>
      <c r="F245">
        <v>8.8699999999999992</v>
      </c>
      <c r="G245">
        <v>2.72</v>
      </c>
      <c r="H245" s="1">
        <v>1.36</v>
      </c>
      <c r="J245" s="7">
        <f t="shared" si="12"/>
        <v>6.5449999999999999</v>
      </c>
      <c r="K245" s="7">
        <f t="shared" si="12"/>
        <v>27.616000000000003</v>
      </c>
      <c r="L245" s="7">
        <f t="shared" si="12"/>
        <v>17.541</v>
      </c>
      <c r="M245" s="7">
        <f t="shared" si="12"/>
        <v>-2.6509999999999994</v>
      </c>
      <c r="N245" s="7">
        <f t="shared" si="13"/>
        <v>8.9410000000000025</v>
      </c>
      <c r="O245" s="7">
        <f t="shared" si="13"/>
        <v>2.9750000000000001</v>
      </c>
      <c r="P245" s="7">
        <f t="shared" si="14"/>
        <v>1.6790000000000003</v>
      </c>
    </row>
    <row r="246" spans="1:18" x14ac:dyDescent="0.2">
      <c r="A246">
        <v>1994</v>
      </c>
      <c r="B246">
        <v>5.95</v>
      </c>
      <c r="C246" s="1">
        <v>27.76</v>
      </c>
      <c r="D246">
        <v>18.47</v>
      </c>
      <c r="E246">
        <v>-1.69</v>
      </c>
      <c r="F246">
        <v>9.0399999999999991</v>
      </c>
      <c r="G246">
        <v>2.74</v>
      </c>
      <c r="H246" s="1">
        <v>1.34</v>
      </c>
      <c r="J246" s="7">
        <f t="shared" si="12"/>
        <v>6.4979999999999993</v>
      </c>
      <c r="K246" s="7">
        <f t="shared" si="12"/>
        <v>27.651</v>
      </c>
      <c r="L246" s="7">
        <f t="shared" si="12"/>
        <v>17.634999999999998</v>
      </c>
      <c r="M246" s="7">
        <f t="shared" si="12"/>
        <v>-2.4670000000000001</v>
      </c>
      <c r="N246" s="7">
        <f t="shared" si="13"/>
        <v>8.9760000000000026</v>
      </c>
      <c r="O246" s="7">
        <f t="shared" si="13"/>
        <v>2.9279999999999999</v>
      </c>
      <c r="P246" s="7">
        <f t="shared" si="14"/>
        <v>1.7020000000000004</v>
      </c>
    </row>
    <row r="247" spans="1:18" x14ac:dyDescent="0.2">
      <c r="A247" s="2">
        <v>1995</v>
      </c>
      <c r="B247">
        <v>6.38</v>
      </c>
      <c r="C247" s="1">
        <v>27.68</v>
      </c>
      <c r="D247">
        <v>17.82</v>
      </c>
      <c r="E247">
        <v>-1.63</v>
      </c>
      <c r="F247">
        <v>9.35</v>
      </c>
      <c r="G247">
        <v>3.08</v>
      </c>
      <c r="H247" s="1">
        <v>3.78</v>
      </c>
      <c r="J247" s="7">
        <f t="shared" si="12"/>
        <v>6.5229999999999988</v>
      </c>
      <c r="K247" s="7">
        <f t="shared" si="12"/>
        <v>27.675000000000001</v>
      </c>
      <c r="L247" s="7">
        <f t="shared" si="12"/>
        <v>17.634999999999998</v>
      </c>
      <c r="M247" s="7">
        <f t="shared" si="12"/>
        <v>-2.2709999999999999</v>
      </c>
      <c r="N247" s="7">
        <f t="shared" si="13"/>
        <v>9.0449999999999982</v>
      </c>
      <c r="O247" s="7">
        <f t="shared" si="13"/>
        <v>3.1379999999999995</v>
      </c>
      <c r="P247" s="7">
        <f t="shared" si="14"/>
        <v>1.9900000000000002</v>
      </c>
      <c r="R247" t="s">
        <v>42</v>
      </c>
    </row>
    <row r="248" spans="1:18" x14ac:dyDescent="0.2">
      <c r="A248">
        <v>1996</v>
      </c>
      <c r="B248">
        <v>5.81</v>
      </c>
      <c r="C248" s="1">
        <v>27.37</v>
      </c>
      <c r="D248">
        <v>17.46</v>
      </c>
      <c r="E248">
        <v>-2.65</v>
      </c>
      <c r="F248">
        <v>9.0399999999999991</v>
      </c>
      <c r="G248">
        <v>1.88</v>
      </c>
      <c r="H248" s="1">
        <v>1.57</v>
      </c>
      <c r="J248" s="7">
        <f t="shared" si="12"/>
        <v>6.4480000000000004</v>
      </c>
      <c r="K248" s="7">
        <f t="shared" si="12"/>
        <v>27.685000000000002</v>
      </c>
      <c r="L248" s="7">
        <f t="shared" si="12"/>
        <v>17.599</v>
      </c>
      <c r="M248" s="7">
        <f t="shared" si="12"/>
        <v>-2.2709999999999999</v>
      </c>
      <c r="N248" s="7">
        <f t="shared" si="13"/>
        <v>9.0659999999999989</v>
      </c>
      <c r="O248" s="7">
        <f t="shared" si="13"/>
        <v>3.1209999999999996</v>
      </c>
      <c r="P248" s="7">
        <f t="shared" si="14"/>
        <v>2.093</v>
      </c>
    </row>
    <row r="249" spans="1:18" x14ac:dyDescent="0.2">
      <c r="A249">
        <v>1997</v>
      </c>
      <c r="B249">
        <v>6</v>
      </c>
      <c r="C249" s="1">
        <v>28.01</v>
      </c>
      <c r="D249">
        <v>17.350000000000001</v>
      </c>
      <c r="E249">
        <v>-1.46</v>
      </c>
      <c r="F249">
        <v>9.1999999999999993</v>
      </c>
      <c r="G249">
        <v>3.87</v>
      </c>
      <c r="H249" s="1">
        <v>1.24</v>
      </c>
      <c r="J249" s="7">
        <f t="shared" si="12"/>
        <v>6.3020000000000014</v>
      </c>
      <c r="K249" s="7">
        <f t="shared" si="12"/>
        <v>27.701999999999998</v>
      </c>
      <c r="L249" s="7">
        <f t="shared" si="12"/>
        <v>17.601999999999997</v>
      </c>
      <c r="M249" s="7">
        <f t="shared" si="12"/>
        <v>-2.0880000000000001</v>
      </c>
      <c r="N249" s="7">
        <f t="shared" si="13"/>
        <v>9.0869999999999997</v>
      </c>
      <c r="O249" s="7">
        <f t="shared" si="13"/>
        <v>3.3759999999999999</v>
      </c>
      <c r="P249" s="7">
        <f t="shared" si="14"/>
        <v>2.12</v>
      </c>
    </row>
    <row r="250" spans="1:18" x14ac:dyDescent="0.2">
      <c r="A250">
        <v>1998</v>
      </c>
      <c r="B250">
        <v>8.5399999999999991</v>
      </c>
      <c r="C250" s="1">
        <v>28.44</v>
      </c>
      <c r="D250">
        <v>18.149999999999999</v>
      </c>
      <c r="E250">
        <v>-1.2</v>
      </c>
      <c r="F250">
        <v>9.52</v>
      </c>
      <c r="G250">
        <v>3.06</v>
      </c>
      <c r="H250" s="1">
        <v>1.32</v>
      </c>
      <c r="J250" s="7">
        <f t="shared" si="12"/>
        <v>6.5</v>
      </c>
      <c r="K250" s="7">
        <f t="shared" si="12"/>
        <v>27.786000000000001</v>
      </c>
      <c r="L250" s="7">
        <f t="shared" si="12"/>
        <v>17.651000000000003</v>
      </c>
      <c r="M250" s="7">
        <f t="shared" si="12"/>
        <v>-1.9429999999999996</v>
      </c>
      <c r="N250" s="7">
        <f t="shared" si="13"/>
        <v>9.1189999999999998</v>
      </c>
      <c r="O250" s="7">
        <f t="shared" si="13"/>
        <v>3.3520000000000003</v>
      </c>
      <c r="P250" s="7">
        <f t="shared" si="14"/>
        <v>2.0089999999999995</v>
      </c>
    </row>
    <row r="251" spans="1:18" x14ac:dyDescent="0.2">
      <c r="A251">
        <v>1999</v>
      </c>
      <c r="B251">
        <v>7.75</v>
      </c>
      <c r="C251" s="1">
        <v>27.34</v>
      </c>
      <c r="D251">
        <v>18.82</v>
      </c>
      <c r="E251">
        <v>-1.59</v>
      </c>
      <c r="F251">
        <v>9.2899999999999991</v>
      </c>
      <c r="G251">
        <v>3.73</v>
      </c>
      <c r="H251" s="1">
        <v>1.76</v>
      </c>
      <c r="J251" s="7">
        <f t="shared" si="12"/>
        <v>6.705000000000001</v>
      </c>
      <c r="K251" s="7">
        <f t="shared" si="12"/>
        <v>27.753999999999998</v>
      </c>
      <c r="L251" s="7">
        <f t="shared" si="12"/>
        <v>17.785</v>
      </c>
      <c r="M251" s="7">
        <f t="shared" si="12"/>
        <v>-1.9379999999999999</v>
      </c>
      <c r="N251" s="7">
        <f t="shared" si="13"/>
        <v>9.1560000000000006</v>
      </c>
      <c r="O251" s="7">
        <f t="shared" si="13"/>
        <v>3.286</v>
      </c>
      <c r="P251" s="7">
        <f t="shared" si="14"/>
        <v>1.9280000000000002</v>
      </c>
    </row>
    <row r="252" spans="1:18" x14ac:dyDescent="0.2">
      <c r="A252">
        <v>2000</v>
      </c>
      <c r="B252">
        <v>6.67</v>
      </c>
      <c r="C252" s="1">
        <v>27.52</v>
      </c>
      <c r="D252">
        <v>18.2</v>
      </c>
      <c r="E252">
        <v>-2.36</v>
      </c>
      <c r="F252">
        <v>9.1999999999999993</v>
      </c>
      <c r="G252">
        <v>4.5199999999999996</v>
      </c>
      <c r="H252" s="1">
        <v>2.81</v>
      </c>
      <c r="J252" s="7">
        <f t="shared" si="12"/>
        <v>6.6310000000000002</v>
      </c>
      <c r="K252" s="7">
        <f t="shared" si="12"/>
        <v>27.71</v>
      </c>
      <c r="L252" s="7">
        <f t="shared" si="12"/>
        <v>17.8</v>
      </c>
      <c r="M252" s="7">
        <f t="shared" si="12"/>
        <v>-1.972</v>
      </c>
      <c r="N252" s="7">
        <f t="shared" si="13"/>
        <v>9.1529999999999987</v>
      </c>
      <c r="O252" s="7">
        <f t="shared" si="13"/>
        <v>3.2829999999999999</v>
      </c>
      <c r="P252" s="7">
        <f t="shared" si="14"/>
        <v>1.9469999999999998</v>
      </c>
    </row>
    <row r="253" spans="1:18" x14ac:dyDescent="0.2">
      <c r="A253">
        <v>2001</v>
      </c>
      <c r="B253">
        <v>7.76</v>
      </c>
      <c r="C253" s="1">
        <v>27.81</v>
      </c>
      <c r="D253">
        <v>18.670000000000002</v>
      </c>
      <c r="E253">
        <v>-1.98</v>
      </c>
      <c r="F253">
        <v>9.41</v>
      </c>
      <c r="G253">
        <v>2.68</v>
      </c>
      <c r="H253" s="1">
        <v>2.08</v>
      </c>
      <c r="J253" s="7">
        <f t="shared" si="12"/>
        <v>6.6519999999999992</v>
      </c>
      <c r="K253" s="7">
        <f t="shared" si="12"/>
        <v>27.706</v>
      </c>
      <c r="L253" s="7">
        <f t="shared" si="12"/>
        <v>17.959999999999997</v>
      </c>
      <c r="M253" s="7">
        <f t="shared" si="12"/>
        <v>-1.8939999999999997</v>
      </c>
      <c r="N253" s="7">
        <f t="shared" si="13"/>
        <v>9.1760000000000002</v>
      </c>
      <c r="O253" s="7">
        <f t="shared" si="13"/>
        <v>3.2109999999999999</v>
      </c>
      <c r="P253" s="7">
        <f t="shared" si="14"/>
        <v>1.8679999999999999</v>
      </c>
    </row>
    <row r="254" spans="1:18" x14ac:dyDescent="0.2">
      <c r="A254">
        <v>2002</v>
      </c>
      <c r="B254">
        <v>7.48</v>
      </c>
      <c r="C254" s="1">
        <v>27.98</v>
      </c>
      <c r="D254">
        <v>18.329999999999998</v>
      </c>
      <c r="E254">
        <v>-1.48</v>
      </c>
      <c r="F254">
        <v>9.57</v>
      </c>
      <c r="G254">
        <v>3.57</v>
      </c>
      <c r="H254" s="1">
        <v>1.71</v>
      </c>
      <c r="J254" s="7">
        <f t="shared" si="12"/>
        <v>6.8209999999999997</v>
      </c>
      <c r="K254" s="7">
        <f t="shared" si="12"/>
        <v>27.749000000000002</v>
      </c>
      <c r="L254" s="7">
        <f t="shared" si="12"/>
        <v>18.079999999999995</v>
      </c>
      <c r="M254" s="7">
        <f t="shared" si="12"/>
        <v>-1.8559999999999999</v>
      </c>
      <c r="N254" s="7">
        <f t="shared" si="13"/>
        <v>9.2490000000000006</v>
      </c>
      <c r="O254" s="7">
        <f t="shared" si="13"/>
        <v>3.1850000000000001</v>
      </c>
      <c r="P254" s="7">
        <f t="shared" si="14"/>
        <v>1.8970000000000002</v>
      </c>
    </row>
    <row r="255" spans="1:18" x14ac:dyDescent="0.2">
      <c r="A255">
        <v>2003</v>
      </c>
      <c r="B255">
        <v>6.02</v>
      </c>
      <c r="C255" s="1">
        <v>27.79</v>
      </c>
      <c r="D255">
        <v>17.95</v>
      </c>
      <c r="E255">
        <v>-2.41</v>
      </c>
      <c r="F255">
        <v>9.5299999999999994</v>
      </c>
      <c r="G255">
        <v>3.76</v>
      </c>
      <c r="H255" s="1">
        <v>3.14</v>
      </c>
      <c r="J255" s="7">
        <f t="shared" si="12"/>
        <v>6.8360000000000003</v>
      </c>
      <c r="K255" s="7">
        <f t="shared" si="12"/>
        <v>27.770000000000003</v>
      </c>
      <c r="L255" s="7">
        <f t="shared" si="12"/>
        <v>18.121999999999996</v>
      </c>
      <c r="M255" s="7">
        <f t="shared" si="12"/>
        <v>-1.845</v>
      </c>
      <c r="N255" s="7">
        <f t="shared" si="13"/>
        <v>9.3149999999999977</v>
      </c>
      <c r="O255" s="7">
        <f t="shared" si="13"/>
        <v>3.2890000000000001</v>
      </c>
      <c r="P255" s="7">
        <f t="shared" si="14"/>
        <v>2.0750000000000002</v>
      </c>
    </row>
    <row r="256" spans="1:18" x14ac:dyDescent="0.2">
      <c r="A256">
        <v>2004</v>
      </c>
      <c r="B256">
        <v>6.4</v>
      </c>
      <c r="C256" s="1">
        <v>27.8</v>
      </c>
      <c r="D256">
        <v>18.07</v>
      </c>
      <c r="E256">
        <v>-1.51</v>
      </c>
      <c r="F256">
        <v>9.32</v>
      </c>
      <c r="G256">
        <v>3.79</v>
      </c>
      <c r="H256" s="1">
        <v>2.73</v>
      </c>
      <c r="J256" s="7">
        <f t="shared" si="12"/>
        <v>6.8810000000000002</v>
      </c>
      <c r="K256" s="7">
        <f t="shared" si="12"/>
        <v>27.774000000000001</v>
      </c>
      <c r="L256" s="7">
        <f t="shared" si="12"/>
        <v>18.082000000000001</v>
      </c>
      <c r="M256" s="7">
        <f t="shared" si="12"/>
        <v>-1.827</v>
      </c>
      <c r="N256" s="7">
        <f t="shared" si="13"/>
        <v>9.3429999999999982</v>
      </c>
      <c r="O256" s="7">
        <f t="shared" si="13"/>
        <v>3.3939999999999997</v>
      </c>
      <c r="P256" s="7">
        <f t="shared" si="14"/>
        <v>2.214</v>
      </c>
    </row>
    <row r="257" spans="1:18" x14ac:dyDescent="0.2">
      <c r="A257" s="2">
        <v>2005</v>
      </c>
      <c r="B257">
        <v>7.22</v>
      </c>
      <c r="C257" s="1">
        <v>27.92</v>
      </c>
      <c r="D257">
        <v>17.91</v>
      </c>
      <c r="E257">
        <v>-2.36</v>
      </c>
      <c r="F257">
        <v>9.6999999999999993</v>
      </c>
      <c r="G257">
        <v>4.26</v>
      </c>
      <c r="H257" s="1">
        <v>3.41</v>
      </c>
      <c r="J257" s="7">
        <f t="shared" si="12"/>
        <v>6.964999999999999</v>
      </c>
      <c r="K257" s="7">
        <f t="shared" si="12"/>
        <v>27.798000000000002</v>
      </c>
      <c r="L257" s="7">
        <f t="shared" si="12"/>
        <v>18.091000000000001</v>
      </c>
      <c r="M257" s="7">
        <f t="shared" si="12"/>
        <v>-1.9</v>
      </c>
      <c r="N257" s="7">
        <f t="shared" si="13"/>
        <v>9.3779999999999983</v>
      </c>
      <c r="O257" s="7">
        <f t="shared" si="13"/>
        <v>3.5119999999999996</v>
      </c>
      <c r="P257" s="7">
        <f t="shared" si="14"/>
        <v>2.177</v>
      </c>
      <c r="R257" t="s">
        <v>43</v>
      </c>
    </row>
    <row r="258" spans="1:18" x14ac:dyDescent="0.2">
      <c r="A258">
        <v>2006</v>
      </c>
      <c r="B258">
        <v>7.85</v>
      </c>
      <c r="C258" s="1">
        <v>27.92</v>
      </c>
      <c r="D258">
        <v>17.78</v>
      </c>
      <c r="E258">
        <v>-1.56</v>
      </c>
      <c r="F258">
        <v>9.5299999999999994</v>
      </c>
      <c r="G258">
        <v>4.43</v>
      </c>
      <c r="H258" s="1">
        <v>1.83</v>
      </c>
      <c r="J258" s="7">
        <f t="shared" si="12"/>
        <v>7.1689999999999996</v>
      </c>
      <c r="K258" s="7">
        <f t="shared" si="12"/>
        <v>27.853000000000002</v>
      </c>
      <c r="L258" s="7">
        <f t="shared" si="12"/>
        <v>18.122999999999998</v>
      </c>
      <c r="M258" s="7">
        <f t="shared" si="12"/>
        <v>-1.7909999999999999</v>
      </c>
      <c r="N258" s="7">
        <f t="shared" si="13"/>
        <v>9.4269999999999996</v>
      </c>
      <c r="O258" s="7">
        <f t="shared" si="13"/>
        <v>3.7669999999999995</v>
      </c>
      <c r="P258" s="7">
        <f t="shared" si="14"/>
        <v>2.2030000000000003</v>
      </c>
    </row>
    <row r="259" spans="1:18" x14ac:dyDescent="0.2">
      <c r="A259">
        <v>2007</v>
      </c>
      <c r="B259">
        <v>7.07</v>
      </c>
      <c r="C259" s="1">
        <v>27.79</v>
      </c>
      <c r="D259">
        <v>18.670000000000002</v>
      </c>
      <c r="E259">
        <v>0.2</v>
      </c>
      <c r="F259">
        <v>9.73</v>
      </c>
      <c r="G259">
        <v>3.96</v>
      </c>
      <c r="H259" s="1">
        <v>3</v>
      </c>
      <c r="J259" s="7">
        <f t="shared" si="12"/>
        <v>7.2759999999999989</v>
      </c>
      <c r="K259" s="7">
        <f t="shared" si="12"/>
        <v>27.831000000000007</v>
      </c>
      <c r="L259" s="7">
        <f t="shared" si="12"/>
        <v>18.255000000000003</v>
      </c>
      <c r="M259" s="7">
        <f t="shared" si="12"/>
        <v>-1.625</v>
      </c>
      <c r="N259" s="7">
        <f t="shared" si="13"/>
        <v>9.48</v>
      </c>
      <c r="O259" s="7">
        <f t="shared" si="13"/>
        <v>3.7759999999999998</v>
      </c>
      <c r="P259" s="7">
        <f t="shared" si="14"/>
        <v>2.379</v>
      </c>
    </row>
    <row r="260" spans="1:18" x14ac:dyDescent="0.2">
      <c r="A260">
        <v>2008</v>
      </c>
      <c r="B260">
        <v>6.58</v>
      </c>
      <c r="C260" s="1">
        <v>27.48</v>
      </c>
      <c r="D260">
        <v>18.61</v>
      </c>
      <c r="E260">
        <v>-1.05</v>
      </c>
      <c r="F260">
        <v>9.43</v>
      </c>
      <c r="G260">
        <v>4.16</v>
      </c>
      <c r="H260" s="1">
        <v>3.95</v>
      </c>
      <c r="J260" s="7">
        <f t="shared" si="12"/>
        <v>7.08</v>
      </c>
      <c r="K260" s="7">
        <f t="shared" si="12"/>
        <v>27.735000000000003</v>
      </c>
      <c r="L260" s="7">
        <f t="shared" si="12"/>
        <v>18.300999999999998</v>
      </c>
      <c r="M260" s="7">
        <f t="shared" si="12"/>
        <v>-1.61</v>
      </c>
      <c r="N260" s="7">
        <f t="shared" si="13"/>
        <v>9.4710000000000001</v>
      </c>
      <c r="O260" s="7">
        <f t="shared" si="13"/>
        <v>3.8860000000000001</v>
      </c>
      <c r="P260" s="7">
        <f t="shared" si="14"/>
        <v>2.6419999999999999</v>
      </c>
    </row>
    <row r="261" spans="1:18" x14ac:dyDescent="0.2">
      <c r="A261">
        <v>2009</v>
      </c>
      <c r="B261">
        <v>6.28</v>
      </c>
      <c r="C261" s="1">
        <v>27.79</v>
      </c>
      <c r="D261">
        <v>18.52</v>
      </c>
      <c r="E261">
        <v>-2.04</v>
      </c>
      <c r="F261">
        <v>9.51</v>
      </c>
      <c r="G261">
        <v>3.31</v>
      </c>
      <c r="H261" s="1">
        <v>2.21</v>
      </c>
      <c r="J261" s="7">
        <f t="shared" si="12"/>
        <v>6.9329999999999998</v>
      </c>
      <c r="K261" s="7">
        <f t="shared" si="12"/>
        <v>27.78</v>
      </c>
      <c r="L261" s="7">
        <f t="shared" si="12"/>
        <v>18.271000000000001</v>
      </c>
      <c r="M261" s="7">
        <f t="shared" si="12"/>
        <v>-1.655</v>
      </c>
      <c r="N261" s="7">
        <f t="shared" si="13"/>
        <v>9.4930000000000021</v>
      </c>
      <c r="O261" s="7">
        <f t="shared" si="13"/>
        <v>3.8439999999999999</v>
      </c>
      <c r="P261" s="7">
        <f t="shared" si="14"/>
        <v>2.6870000000000003</v>
      </c>
    </row>
    <row r="262" spans="1:18" x14ac:dyDescent="0.2">
      <c r="A262">
        <v>2010</v>
      </c>
      <c r="B262">
        <v>7.77</v>
      </c>
      <c r="C262" s="1">
        <v>28.54</v>
      </c>
      <c r="D262">
        <v>19.3</v>
      </c>
      <c r="E262">
        <v>-3.04</v>
      </c>
      <c r="F262">
        <v>9.6999999999999993</v>
      </c>
      <c r="G262">
        <v>1.3</v>
      </c>
      <c r="H262" s="1">
        <v>2.08</v>
      </c>
      <c r="J262" s="7">
        <f t="shared" si="12"/>
        <v>7.0429999999999993</v>
      </c>
      <c r="K262" s="7">
        <f t="shared" si="12"/>
        <v>27.881999999999998</v>
      </c>
      <c r="L262" s="7">
        <f t="shared" si="12"/>
        <v>18.381000000000004</v>
      </c>
      <c r="M262" s="7">
        <f t="shared" si="12"/>
        <v>-1.7230000000000001</v>
      </c>
      <c r="N262" s="7">
        <f t="shared" si="13"/>
        <v>9.543000000000001</v>
      </c>
      <c r="O262" s="7">
        <f t="shared" si="13"/>
        <v>3.5219999999999998</v>
      </c>
      <c r="P262" s="7">
        <f t="shared" si="14"/>
        <v>2.6139999999999999</v>
      </c>
    </row>
    <row r="263" spans="1:18" x14ac:dyDescent="0.2">
      <c r="A263">
        <v>2011</v>
      </c>
      <c r="B263">
        <v>7.3</v>
      </c>
      <c r="C263" s="1">
        <v>27.56</v>
      </c>
      <c r="D263">
        <v>17.670000000000002</v>
      </c>
      <c r="E263">
        <v>-2.41</v>
      </c>
      <c r="F263">
        <v>9.52</v>
      </c>
      <c r="G263">
        <v>4.1399999999999997</v>
      </c>
      <c r="H263" s="1">
        <v>2.2999999999999998</v>
      </c>
      <c r="J263" s="7">
        <f t="shared" si="12"/>
        <v>6.9969999999999999</v>
      </c>
      <c r="K263" s="7">
        <f t="shared" si="12"/>
        <v>27.856999999999992</v>
      </c>
      <c r="L263" s="7">
        <f t="shared" si="12"/>
        <v>18.280999999999999</v>
      </c>
      <c r="M263" s="7">
        <f t="shared" si="12"/>
        <v>-1.766</v>
      </c>
      <c r="N263" s="7">
        <f t="shared" si="13"/>
        <v>9.5540000000000003</v>
      </c>
      <c r="O263" s="7">
        <f t="shared" si="13"/>
        <v>3.6680000000000001</v>
      </c>
      <c r="P263" s="7">
        <f t="shared" si="14"/>
        <v>2.6360000000000001</v>
      </c>
    </row>
    <row r="264" spans="1:18" x14ac:dyDescent="0.2">
      <c r="A264">
        <v>2012</v>
      </c>
      <c r="B264">
        <v>8.66</v>
      </c>
      <c r="C264" s="1">
        <v>28.48</v>
      </c>
      <c r="D264">
        <v>18.82</v>
      </c>
      <c r="E264">
        <v>-3.37</v>
      </c>
      <c r="F264">
        <v>9.51</v>
      </c>
      <c r="G264">
        <v>3.09</v>
      </c>
      <c r="H264" s="1">
        <v>2.65</v>
      </c>
      <c r="J264" s="7">
        <f t="shared" si="12"/>
        <v>7.1149999999999993</v>
      </c>
      <c r="K264" s="7">
        <f t="shared" si="12"/>
        <v>27.907</v>
      </c>
      <c r="L264" s="7">
        <f t="shared" si="12"/>
        <v>18.330000000000002</v>
      </c>
      <c r="M264" s="7">
        <f t="shared" si="12"/>
        <v>-1.9550000000000001</v>
      </c>
      <c r="N264" s="7">
        <f t="shared" si="13"/>
        <v>9.548</v>
      </c>
      <c r="O264" s="7">
        <f t="shared" si="13"/>
        <v>3.62</v>
      </c>
      <c r="P264" s="7">
        <f t="shared" si="14"/>
        <v>2.73</v>
      </c>
    </row>
    <row r="265" spans="1:18" x14ac:dyDescent="0.2">
      <c r="A265">
        <v>2013</v>
      </c>
      <c r="B265">
        <v>8.4600000000000009</v>
      </c>
      <c r="C265" s="1">
        <v>28.98</v>
      </c>
      <c r="D265">
        <v>19.36</v>
      </c>
      <c r="E265">
        <v>-0.22</v>
      </c>
      <c r="F265">
        <v>9.61</v>
      </c>
      <c r="G265">
        <v>3.5</v>
      </c>
      <c r="H265" s="1">
        <v>3.65</v>
      </c>
      <c r="J265" s="7">
        <f t="shared" si="12"/>
        <v>7.359</v>
      </c>
      <c r="K265" s="7">
        <f t="shared" si="12"/>
        <v>28.026</v>
      </c>
      <c r="L265" s="7">
        <f t="shared" si="12"/>
        <v>18.471000000000004</v>
      </c>
      <c r="M265" s="7">
        <f t="shared" si="12"/>
        <v>-1.736</v>
      </c>
      <c r="N265" s="7">
        <f t="shared" si="13"/>
        <v>9.5560000000000009</v>
      </c>
      <c r="O265" s="7">
        <f t="shared" si="13"/>
        <v>3.5939999999999999</v>
      </c>
      <c r="P265" s="7">
        <f t="shared" si="14"/>
        <v>2.7809999999999997</v>
      </c>
    </row>
    <row r="266" spans="1:18" x14ac:dyDescent="0.2">
      <c r="A266">
        <v>2014</v>
      </c>
      <c r="B266" s="8">
        <f>AVERAGE(B261:B265)</f>
        <v>7.694</v>
      </c>
      <c r="C266" s="8">
        <f t="shared" ref="C266:H266" si="15">AVERAGE(C263:C265)</f>
        <v>28.34</v>
      </c>
      <c r="D266" s="8">
        <f t="shared" si="15"/>
        <v>18.616666666666667</v>
      </c>
      <c r="E266" s="8">
        <f>AVERAGE(E261:E265)</f>
        <v>-2.2160000000000002</v>
      </c>
      <c r="F266" s="9">
        <f t="shared" si="15"/>
        <v>9.5466666666666669</v>
      </c>
      <c r="G266" s="8">
        <f t="shared" si="15"/>
        <v>3.5766666666666667</v>
      </c>
      <c r="H266" s="8">
        <f t="shared" si="15"/>
        <v>2.8666666666666667</v>
      </c>
      <c r="J266" s="7">
        <f t="shared" si="12"/>
        <v>7.4884000000000004</v>
      </c>
      <c r="K266" s="7">
        <f t="shared" si="12"/>
        <v>28.079999999999995</v>
      </c>
      <c r="L266" s="7">
        <f t="shared" si="12"/>
        <v>18.525666666666666</v>
      </c>
      <c r="M266" s="7">
        <f t="shared" si="12"/>
        <v>-1.8066</v>
      </c>
      <c r="N266" s="7">
        <f t="shared" si="13"/>
        <v>9.5786666666666669</v>
      </c>
      <c r="O266" s="7">
        <f t="shared" si="13"/>
        <v>3.5726666666666667</v>
      </c>
      <c r="P266" s="7">
        <f t="shared" si="14"/>
        <v>2.7946666666666671</v>
      </c>
    </row>
    <row r="267" spans="1:18" x14ac:dyDescent="0.2">
      <c r="A267">
        <v>2015</v>
      </c>
      <c r="B267" s="8">
        <f>AVERAGE(B262:B266)</f>
        <v>7.9767999999999999</v>
      </c>
      <c r="C267" s="8">
        <f t="shared" ref="C267:H267" si="16">AVERAGE(C264:C266)</f>
        <v>28.599999999999998</v>
      </c>
      <c r="D267" s="8">
        <f t="shared" si="16"/>
        <v>18.932222222222222</v>
      </c>
      <c r="E267" s="8">
        <f>AVERAGE(E262:E266)</f>
        <v>-2.2511999999999999</v>
      </c>
      <c r="F267" s="9">
        <f t="shared" si="16"/>
        <v>9.5555555555555554</v>
      </c>
      <c r="G267" s="8">
        <f t="shared" si="16"/>
        <v>3.3888888888888888</v>
      </c>
      <c r="H267" s="8">
        <f t="shared" si="16"/>
        <v>3.0555555555555554</v>
      </c>
      <c r="J267" s="7">
        <f t="shared" si="12"/>
        <v>7.5640799999999988</v>
      </c>
      <c r="K267" s="7">
        <f t="shared" si="12"/>
        <v>28.147999999999996</v>
      </c>
      <c r="L267" s="7">
        <f t="shared" si="12"/>
        <v>18.62788888888889</v>
      </c>
      <c r="M267" s="7">
        <f t="shared" ref="M267" si="17">AVERAGE(E258:E267)</f>
        <v>-1.79572</v>
      </c>
      <c r="N267" s="7">
        <f t="shared" si="13"/>
        <v>9.564222222222222</v>
      </c>
      <c r="O267" s="7">
        <f t="shared" si="13"/>
        <v>3.4855555555555555</v>
      </c>
      <c r="P267" s="7">
        <f t="shared" si="14"/>
        <v>2.7592222222222218</v>
      </c>
    </row>
  </sheetData>
  <pageMargins left="0.7" right="0.7" top="0.75" bottom="0.75" header="0.3" footer="0.3"/>
  <ignoredErrors>
    <ignoredError sqref="J11:N11 C266:D266 F2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DescriptiveStats</vt:lpstr>
      <vt:lpstr>Charts</vt:lpstr>
      <vt:lpstr>1850+ Residuals</vt:lpstr>
      <vt:lpstr>1980+ Residual</vt:lpstr>
      <vt:lpstr>1990+ Residual</vt:lpstr>
      <vt:lpstr>1995+ Residual</vt:lpstr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2018-03-20T23:42:55Z</dcterms:created>
  <dcterms:modified xsi:type="dcterms:W3CDTF">2018-06-22T13:17:53Z</dcterms:modified>
</cp:coreProperties>
</file>