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"/>
    </mc:Choice>
  </mc:AlternateContent>
  <xr:revisionPtr revIDLastSave="111" documentId="11_D5746C6B0D00D1164CF0ADD7CAF8A8E7708AD1D2" xr6:coauthVersionLast="47" xr6:coauthVersionMax="47" xr10:uidLastSave="{09D8FD70-760E-429E-823C-4A201E7DEB2F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27" i="1"/>
  <c r="D26" i="1"/>
  <c r="C26" i="1"/>
  <c r="C27" i="1"/>
  <c r="F7" i="1"/>
  <c r="F6" i="1"/>
  <c r="F13" i="1"/>
  <c r="F14" i="1"/>
  <c r="D28" i="1"/>
  <c r="C28" i="1"/>
  <c r="C10" i="1"/>
  <c r="C9" i="1"/>
  <c r="F8" i="1" l="1"/>
</calcChain>
</file>

<file path=xl/sharedStrings.xml><?xml version="1.0" encoding="utf-8"?>
<sst xmlns="http://schemas.openxmlformats.org/spreadsheetml/2006/main" count="31" uniqueCount="27">
  <si>
    <t>Q1</t>
  </si>
  <si>
    <t>Education Loan</t>
  </si>
  <si>
    <t>Interest per annum</t>
  </si>
  <si>
    <t>Years</t>
  </si>
  <si>
    <t>EMI</t>
  </si>
  <si>
    <t>Q2</t>
  </si>
  <si>
    <t>Rate</t>
  </si>
  <si>
    <t>Amount of Loan</t>
  </si>
  <si>
    <t>Year</t>
  </si>
  <si>
    <t>Total amount paid</t>
  </si>
  <si>
    <t>Periodicity</t>
  </si>
  <si>
    <t>Interest paid</t>
  </si>
  <si>
    <t>Effective rate</t>
  </si>
  <si>
    <t>Nper</t>
  </si>
  <si>
    <t>Installment</t>
  </si>
  <si>
    <t>Q3</t>
  </si>
  <si>
    <t>Loan Amount</t>
  </si>
  <si>
    <t>Q4</t>
  </si>
  <si>
    <t>Yr</t>
  </si>
  <si>
    <t>Project M</t>
  </si>
  <si>
    <t>Project N</t>
  </si>
  <si>
    <t>Present Value (NPV func)</t>
  </si>
  <si>
    <t>NPV as in finance</t>
  </si>
  <si>
    <t>Rate Of return (IRR)</t>
  </si>
  <si>
    <t>Rate of Interest</t>
  </si>
  <si>
    <t>Effective Rate of Interest</t>
  </si>
  <si>
    <t>RATE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</si>
</sst>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₹&quot;\ #,##0.00"/>
    <numFmt numFmtId="165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6" fontId="3" fillId="0" borderId="0" xfId="0" applyNumberFormat="1" applyFont="1"/>
    <xf numFmtId="9" fontId="3" fillId="0" borderId="0" xfId="0" applyNumberFormat="1" applyFont="1"/>
    <xf numFmtId="8" fontId="3" fillId="3" borderId="1" xfId="0" applyNumberFormat="1" applyFont="1" applyFill="1" applyBorder="1"/>
    <xf numFmtId="8" fontId="3" fillId="2" borderId="1" xfId="0" applyNumberFormat="1" applyFont="1" applyFill="1" applyBorder="1"/>
    <xf numFmtId="0" fontId="3" fillId="0" borderId="0" xfId="0" applyFont="1" applyAlignment="1">
      <alignment wrapText="1"/>
    </xf>
    <xf numFmtId="8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3" fillId="3" borderId="2" xfId="0" applyFont="1" applyFill="1" applyBorder="1" applyAlignment="1">
      <alignment wrapText="1"/>
    </xf>
    <xf numFmtId="8" fontId="3" fillId="3" borderId="2" xfId="0" applyNumberFormat="1" applyFont="1" applyFill="1" applyBorder="1"/>
    <xf numFmtId="0" fontId="3" fillId="4" borderId="2" xfId="0" applyFont="1" applyFill="1" applyBorder="1"/>
    <xf numFmtId="8" fontId="3" fillId="4" borderId="2" xfId="0" applyNumberFormat="1" applyFont="1" applyFill="1" applyBorder="1"/>
    <xf numFmtId="10" fontId="3" fillId="2" borderId="2" xfId="0" applyNumberFormat="1" applyFont="1" applyFill="1" applyBorder="1"/>
    <xf numFmtId="8" fontId="3" fillId="4" borderId="1" xfId="0" applyNumberFormat="1" applyFont="1" applyFill="1" applyBorder="1"/>
    <xf numFmtId="10" fontId="0" fillId="0" borderId="0" xfId="0" applyNumberFormat="1"/>
    <xf numFmtId="10" fontId="3" fillId="4" borderId="1" xfId="0" applyNumberFormat="1" applyFont="1" applyFill="1" applyBorder="1"/>
    <xf numFmtId="164" fontId="2" fillId="0" borderId="0" xfId="0" applyNumberFormat="1" applyFont="1"/>
    <xf numFmtId="0" fontId="1" fillId="0" borderId="0" xfId="0" applyFont="1"/>
    <xf numFmtId="165" fontId="3" fillId="3" borderId="1" xfId="0" applyNumberFormat="1" applyFont="1" applyFill="1" applyBorder="1"/>
    <xf numFmtId="0" fontId="3" fillId="0" borderId="1" xfId="0" applyFont="1" applyBorder="1"/>
    <xf numFmtId="10" fontId="3" fillId="0" borderId="1" xfId="0" applyNumberFormat="1" applyFont="1" applyBorder="1"/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8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F25" sqref="F25"/>
    </sheetView>
  </sheetViews>
  <sheetFormatPr defaultColWidth="14.44140625" defaultRowHeight="15" customHeight="1" x14ac:dyDescent="0.3"/>
  <cols>
    <col min="1" max="1" width="8.6640625" customWidth="1"/>
    <col min="2" max="2" width="17.109375" customWidth="1"/>
    <col min="3" max="3" width="16.5546875" customWidth="1"/>
    <col min="4" max="4" width="12.88671875" customWidth="1"/>
    <col min="5" max="5" width="21.77734375" bestFit="1" customWidth="1"/>
    <col min="6" max="6" width="14.21875" customWidth="1"/>
    <col min="7" max="7" width="8.6640625" customWidth="1"/>
    <col min="8" max="8" width="12.33203125" customWidth="1"/>
    <col min="9" max="9" width="10.44140625" bestFit="1" customWidth="1"/>
    <col min="10" max="26" width="8.6640625" customWidth="1"/>
  </cols>
  <sheetData>
    <row r="1" spans="1:6" ht="14.25" customHeight="1" x14ac:dyDescent="0.3">
      <c r="A1" s="26" t="s">
        <v>0</v>
      </c>
      <c r="B1" s="1" t="s">
        <v>1</v>
      </c>
      <c r="C1" s="2">
        <v>4000000</v>
      </c>
    </row>
    <row r="2" spans="1:6" ht="14.25" customHeight="1" x14ac:dyDescent="0.3">
      <c r="B2" s="1" t="s">
        <v>2</v>
      </c>
      <c r="C2" s="3">
        <v>0.08</v>
      </c>
    </row>
    <row r="3" spans="1:6" ht="14.25" customHeight="1" x14ac:dyDescent="0.3">
      <c r="B3" s="1" t="s">
        <v>3</v>
      </c>
      <c r="C3" s="1">
        <v>5</v>
      </c>
    </row>
    <row r="4" spans="1:6" ht="14.25" customHeight="1" x14ac:dyDescent="0.3">
      <c r="B4" s="1" t="s">
        <v>4</v>
      </c>
      <c r="C4" s="5">
        <f>PMT(C2/12,C3*12,-C1)</f>
        <v>81105.577153654725</v>
      </c>
    </row>
    <row r="5" spans="1:6" ht="14.25" customHeight="1" x14ac:dyDescent="0.3"/>
    <row r="6" spans="1:6" ht="14.25" customHeight="1" x14ac:dyDescent="0.3">
      <c r="A6" s="26" t="s">
        <v>5</v>
      </c>
      <c r="B6" s="1" t="s">
        <v>6</v>
      </c>
      <c r="C6" s="3">
        <v>0.12</v>
      </c>
      <c r="E6" s="1" t="s">
        <v>7</v>
      </c>
      <c r="F6" s="4">
        <f>PV(C9,C10,-C11)</f>
        <v>494505.42246846436</v>
      </c>
    </row>
    <row r="7" spans="1:6" ht="14.25" customHeight="1" x14ac:dyDescent="0.3">
      <c r="B7" s="1" t="s">
        <v>8</v>
      </c>
      <c r="C7" s="1">
        <v>5</v>
      </c>
      <c r="E7" s="1" t="s">
        <v>9</v>
      </c>
      <c r="F7" s="15">
        <f>FV(C9,C10,-C11)</f>
        <v>898366.36842050042</v>
      </c>
    </row>
    <row r="8" spans="1:6" ht="14.25" customHeight="1" x14ac:dyDescent="0.3">
      <c r="B8" s="1" t="s">
        <v>10</v>
      </c>
      <c r="C8" s="1">
        <v>12</v>
      </c>
      <c r="E8" s="1" t="s">
        <v>11</v>
      </c>
      <c r="F8" s="5">
        <f>F7-F6</f>
        <v>403860.94595203607</v>
      </c>
    </row>
    <row r="9" spans="1:6" ht="14.25" customHeight="1" x14ac:dyDescent="0.3">
      <c r="B9" s="1" t="s">
        <v>12</v>
      </c>
      <c r="C9" s="1">
        <f>C6/C8</f>
        <v>0.01</v>
      </c>
    </row>
    <row r="10" spans="1:6" ht="14.25" customHeight="1" x14ac:dyDescent="0.3">
      <c r="B10" s="1" t="s">
        <v>13</v>
      </c>
      <c r="C10" s="1">
        <f>C7*C8</f>
        <v>60</v>
      </c>
    </row>
    <row r="11" spans="1:6" ht="14.25" customHeight="1" x14ac:dyDescent="0.3">
      <c r="B11" s="1" t="s">
        <v>14</v>
      </c>
      <c r="C11" s="1">
        <v>11000</v>
      </c>
    </row>
    <row r="12" spans="1:6" ht="14.25" customHeight="1" x14ac:dyDescent="0.3"/>
    <row r="13" spans="1:6" ht="14.25" customHeight="1" x14ac:dyDescent="0.3">
      <c r="A13" s="26" t="s">
        <v>15</v>
      </c>
      <c r="B13" s="19" t="s">
        <v>16</v>
      </c>
      <c r="C13" s="18">
        <v>500000</v>
      </c>
      <c r="E13" s="19" t="s">
        <v>25</v>
      </c>
      <c r="F13" s="20">
        <f>F14/C14</f>
        <v>6.1834131612535188E-3</v>
      </c>
    </row>
    <row r="14" spans="1:6" ht="14.25" customHeight="1" x14ac:dyDescent="0.3">
      <c r="B14" s="19" t="s">
        <v>10</v>
      </c>
      <c r="C14" s="1">
        <v>12</v>
      </c>
      <c r="E14" s="6" t="s">
        <v>24</v>
      </c>
      <c r="F14" s="17">
        <f>RATE(C15,C16,-C13)*C14</f>
        <v>7.4200957935042222E-2</v>
      </c>
    </row>
    <row r="15" spans="1:6" ht="14.25" customHeight="1" x14ac:dyDescent="0.3">
      <c r="B15" s="19" t="s">
        <v>13</v>
      </c>
      <c r="C15" s="19">
        <v>60</v>
      </c>
      <c r="F15" s="16"/>
    </row>
    <row r="16" spans="1:6" ht="14.25" customHeight="1" x14ac:dyDescent="0.3">
      <c r="B16" s="19" t="s">
        <v>14</v>
      </c>
      <c r="C16" s="19">
        <v>10000</v>
      </c>
    </row>
    <row r="17" spans="1:9" ht="14.25" customHeight="1" x14ac:dyDescent="0.3">
      <c r="B17" s="19" t="s">
        <v>8</v>
      </c>
      <c r="C17" s="1">
        <v>5</v>
      </c>
      <c r="E17" s="7"/>
    </row>
    <row r="18" spans="1:9" ht="14.25" customHeight="1" x14ac:dyDescent="0.3"/>
    <row r="19" spans="1:9" ht="14.25" customHeight="1" x14ac:dyDescent="0.3">
      <c r="A19" s="26" t="s">
        <v>17</v>
      </c>
      <c r="B19" s="8" t="s">
        <v>18</v>
      </c>
      <c r="C19" s="8" t="s">
        <v>19</v>
      </c>
      <c r="D19" s="8" t="s">
        <v>20</v>
      </c>
      <c r="E19" s="23" t="s">
        <v>26</v>
      </c>
    </row>
    <row r="20" spans="1:9" ht="14.25" customHeight="1" x14ac:dyDescent="0.3">
      <c r="B20" s="8">
        <v>0</v>
      </c>
      <c r="C20" s="9">
        <v>-200000</v>
      </c>
      <c r="D20" s="9">
        <v>-200000</v>
      </c>
      <c r="E20" s="24">
        <v>0.1</v>
      </c>
    </row>
    <row r="21" spans="1:9" ht="14.25" customHeight="1" x14ac:dyDescent="0.3">
      <c r="B21" s="8">
        <v>1</v>
      </c>
      <c r="C21" s="9">
        <v>100000</v>
      </c>
      <c r="D21" s="9">
        <v>58000</v>
      </c>
      <c r="E21" s="21"/>
    </row>
    <row r="22" spans="1:9" ht="14.25" customHeight="1" x14ac:dyDescent="0.3">
      <c r="B22" s="8">
        <v>2</v>
      </c>
      <c r="C22" s="9">
        <v>60000</v>
      </c>
      <c r="D22" s="9">
        <v>58000</v>
      </c>
      <c r="E22" s="21"/>
    </row>
    <row r="23" spans="1:9" ht="14.25" customHeight="1" x14ac:dyDescent="0.3">
      <c r="B23" s="8">
        <v>3</v>
      </c>
      <c r="C23" s="9">
        <v>50000</v>
      </c>
      <c r="D23" s="9">
        <v>58000</v>
      </c>
      <c r="E23" s="21"/>
    </row>
    <row r="24" spans="1:9" ht="14.25" customHeight="1" x14ac:dyDescent="0.3">
      <c r="B24" s="8">
        <v>4</v>
      </c>
      <c r="C24" s="9">
        <v>40000</v>
      </c>
      <c r="D24" s="9">
        <v>58000</v>
      </c>
      <c r="E24" s="21"/>
    </row>
    <row r="25" spans="1:9" ht="14.25" customHeight="1" x14ac:dyDescent="0.3">
      <c r="B25" s="8">
        <v>5</v>
      </c>
      <c r="C25" s="9">
        <v>30000</v>
      </c>
      <c r="D25" s="9">
        <v>58000</v>
      </c>
      <c r="E25" s="21"/>
    </row>
    <row r="26" spans="1:9" ht="14.25" customHeight="1" x14ac:dyDescent="0.3">
      <c r="B26" s="10" t="s">
        <v>21</v>
      </c>
      <c r="C26" s="11">
        <f>NPV(E20,C21:C25)</f>
        <v>224009.78572005138</v>
      </c>
      <c r="D26" s="11">
        <f>NPV(E20,D21:D25)</f>
        <v>219865.63262568993</v>
      </c>
      <c r="E26" s="21"/>
      <c r="H26" s="25"/>
      <c r="I26" s="25"/>
    </row>
    <row r="27" spans="1:9" ht="14.25" customHeight="1" x14ac:dyDescent="0.3">
      <c r="B27" s="12" t="s">
        <v>22</v>
      </c>
      <c r="C27" s="13">
        <f t="shared" ref="C27" si="0">C26-C20</f>
        <v>424009.78572005138</v>
      </c>
      <c r="D27" s="13">
        <f>D26-D20</f>
        <v>419865.63262568996</v>
      </c>
      <c r="E27" s="21"/>
    </row>
    <row r="28" spans="1:9" ht="14.25" customHeight="1" x14ac:dyDescent="0.3">
      <c r="B28" s="14" t="s">
        <v>23</v>
      </c>
      <c r="C28" s="14">
        <f t="shared" ref="C28:D28" si="1">IRR(C20:C25)</f>
        <v>0.15786827368336698</v>
      </c>
      <c r="D28" s="14">
        <f t="shared" si="1"/>
        <v>0.13816502917039353</v>
      </c>
      <c r="E28" s="22"/>
    </row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2023-02-11T12:01:08Z</dcterms:modified>
</cp:coreProperties>
</file>