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DEVAPRAKASH\Desktop\Projects\Sales Revenue Data Creation, Analysis, Analytics and Dashboard for a Multi-Region Retail Industry\"/>
    </mc:Choice>
  </mc:AlternateContent>
  <xr:revisionPtr revIDLastSave="0" documentId="13_ncr:1_{5B72637C-A87B-441E-B2E7-DAEEB2C33F6C}" xr6:coauthVersionLast="47" xr6:coauthVersionMax="47" xr10:uidLastSave="{00000000-0000-0000-0000-000000000000}"/>
  <bookViews>
    <workbookView xWindow="-108" yWindow="-108" windowWidth="23256" windowHeight="13896" tabRatio="675" activeTab="7" xr2:uid="{94F9713C-2ED1-4BE3-9307-4CF56C073978}"/>
  </bookViews>
  <sheets>
    <sheet name="Retail_Dataset" sheetId="2" r:id="rId1"/>
    <sheet name="Dataset_Table" sheetId="4" r:id="rId2"/>
    <sheet name="Date_Sheet" sheetId="14" r:id="rId3"/>
    <sheet name="Data_Analysis" sheetId="5" r:id="rId4"/>
    <sheet name="Pivots_Tables" sheetId="6" r:id="rId5"/>
    <sheet name="Pivot_Charts" sheetId="11" r:id="rId6"/>
    <sheet name="Forecasting" sheetId="15" r:id="rId7"/>
    <sheet name="Dashboard" sheetId="17" r:id="rId8"/>
  </sheets>
  <definedNames>
    <definedName name="_xlcn.WorksheetConnection_Retail_Records_Dataset_Analysis.xlsxDataset_Analysis_Table" hidden="1">Dataset_Analysis_Table[]</definedName>
    <definedName name="_xlcn.WorksheetConnection_Retail_Records_Dataset_Analysis.xlsxDate_Table" hidden="1">Date_Table[]</definedName>
    <definedName name="_xlcn.WorksheetConnection_Retail_Records_Dataset_Analysis.xlsxMain_Dataset_Table" hidden="1">Main_Dataset_Table[]</definedName>
    <definedName name="ExternalData_1" localSheetId="1" hidden="1">Dataset_Table!$A$1:$H$1499</definedName>
    <definedName name="ExternalData_1" localSheetId="0" hidden="1">Retail_Dataset!$A$1:$H$1499</definedName>
    <definedName name="Slicer_Category">#N/A</definedName>
    <definedName name="Slicer_Performance_Tier">#N/A</definedName>
    <definedName name="Slicer_Product">#N/A</definedName>
    <definedName name="Slicer_Quarter">#N/A</definedName>
    <definedName name="Slicer_Region">#N/A</definedName>
    <definedName name="Slicer_Year">#N/A</definedName>
    <definedName name="Slicer_Years__Order_Date">#N/A</definedName>
  </definedNames>
  <calcPr calcId="191029"/>
  <pivotCaches>
    <pivotCache cacheId="0" r:id="rId9"/>
    <pivotCache cacheId="1" r:id="rId10"/>
    <pivotCache cacheId="2" r:id="rId11"/>
    <pivotCache cacheId="3" r:id="rId12"/>
  </pivotCaches>
  <extLst>
    <ext xmlns:x14="http://schemas.microsoft.com/office/spreadsheetml/2009/9/main" uri="{876F7934-8845-4945-9796-88D515C7AA90}">
      <x14:pivotCaches>
        <pivotCache cacheId="4" r:id="rId13"/>
      </x14:pivotCaches>
    </ex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_Dataset_Table" name="Main_Dataset_Table" connection="WorksheetConnection_Retail_Records_Dataset_Analysis.xlsx!Main_Dataset_Table"/>
          <x15:modelTable id="Date_Table" name="Date_Table" connection="WorksheetConnection_Retail_Records_Dataset_Analysis.xlsx!Date_Table"/>
          <x15:modelTable id="Dataset_Analysis_Table" name="Dataset_Analysis_Table" connection="WorksheetConnection_Retail_Records_Dataset_Analysis.xlsx!Dataset_Analysis_Table"/>
        </x15:modelTables>
        <x15:modelRelationships>
          <x15:modelRelationship fromTable="Dataset_Analysis_Table" fromColumn="Order Date" toTable="Date_Table" toColumn="Date"/>
        </x15:modelRelationships>
        <x15:extLst>
          <ext xmlns:x16="http://schemas.microsoft.com/office/spreadsheetml/2014/11/main" uri="{9835A34E-60A6-4A7C-AAB8-D5F71C897F49}">
            <x16:modelTimeGroupings>
              <x16:modelTimeGrouping tableName="Date_Tabl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7" i="6" l="1"/>
  <c r="G27" i="6"/>
  <c r="E27" i="6"/>
  <c r="C27" i="6"/>
  <c r="H70" i="15" l="1"/>
  <c r="G70" i="15"/>
  <c r="H69" i="15"/>
  <c r="G69" i="15"/>
  <c r="H68" i="15"/>
  <c r="G68" i="15"/>
  <c r="H67" i="15"/>
  <c r="G67" i="15"/>
  <c r="H66" i="15"/>
  <c r="G66" i="15"/>
  <c r="H65" i="15"/>
  <c r="G65" i="15"/>
  <c r="H64" i="15"/>
  <c r="G64" i="15"/>
  <c r="H63" i="15"/>
  <c r="G63" i="15"/>
  <c r="H62" i="15"/>
  <c r="G62" i="15"/>
  <c r="H61" i="15"/>
  <c r="G61" i="15"/>
  <c r="H60" i="15"/>
  <c r="G60" i="15"/>
  <c r="H59" i="15"/>
  <c r="G59" i="15"/>
  <c r="H58" i="15"/>
  <c r="G58" i="15"/>
  <c r="H57" i="15"/>
  <c r="G57" i="15"/>
  <c r="H56" i="15"/>
  <c r="G56" i="15"/>
  <c r="H55" i="15"/>
  <c r="G55" i="15"/>
  <c r="H54" i="15"/>
  <c r="G54" i="15"/>
  <c r="H53" i="15"/>
  <c r="G53" i="15"/>
  <c r="H52" i="15"/>
  <c r="G52" i="15"/>
  <c r="H51" i="15"/>
  <c r="G51" i="15"/>
  <c r="H50" i="15"/>
  <c r="G50" i="15"/>
  <c r="H49" i="15"/>
  <c r="G49" i="15"/>
  <c r="H48" i="15"/>
  <c r="G48" i="15"/>
  <c r="H47" i="15"/>
  <c r="G47" i="15"/>
  <c r="H46" i="15"/>
  <c r="G46" i="15"/>
  <c r="H45" i="15"/>
  <c r="G45" i="15"/>
  <c r="H44" i="15"/>
  <c r="G44" i="15"/>
  <c r="H43" i="15"/>
  <c r="G43" i="15"/>
  <c r="H42" i="15"/>
  <c r="G42" i="15"/>
  <c r="H41" i="15"/>
  <c r="G41" i="15"/>
  <c r="H40" i="15"/>
  <c r="G40" i="15"/>
  <c r="H39" i="15"/>
  <c r="G39" i="15"/>
  <c r="H38" i="15"/>
  <c r="G38" i="15"/>
  <c r="H37" i="15"/>
  <c r="G37" i="15"/>
  <c r="H36" i="15"/>
  <c r="G36" i="15"/>
  <c r="H35" i="15"/>
  <c r="G35" i="15"/>
  <c r="H34" i="15"/>
  <c r="G34" i="15"/>
  <c r="K24" i="5"/>
  <c r="G24" i="5"/>
  <c r="K23" i="5"/>
  <c r="G23" i="5"/>
  <c r="C23" i="5"/>
  <c r="C22" i="5"/>
  <c r="C21" i="5"/>
  <c r="C20" i="5"/>
  <c r="C19" i="5"/>
  <c r="C18" i="5"/>
  <c r="K17" i="5"/>
  <c r="G17" i="5"/>
  <c r="C17" i="5"/>
  <c r="K16" i="5"/>
  <c r="G16" i="5"/>
  <c r="C16" i="5"/>
  <c r="F10" i="5"/>
  <c r="B10" i="5"/>
  <c r="F5" i="5"/>
  <c r="B5" i="5"/>
  <c r="F1097" i="14"/>
  <c r="E1097" i="14"/>
  <c r="D1097" i="14"/>
  <c r="C1097" i="14"/>
  <c r="B1097" i="14"/>
  <c r="F1096" i="14"/>
  <c r="E1096" i="14"/>
  <c r="D1096" i="14"/>
  <c r="C1096" i="14"/>
  <c r="B1096" i="14"/>
  <c r="F1095" i="14"/>
  <c r="E1095" i="14"/>
  <c r="D1095" i="14"/>
  <c r="C1095" i="14"/>
  <c r="B1095" i="14"/>
  <c r="F1094" i="14"/>
  <c r="E1094" i="14"/>
  <c r="D1094" i="14"/>
  <c r="C1094" i="14"/>
  <c r="B1094" i="14"/>
  <c r="F1093" i="14"/>
  <c r="E1093" i="14"/>
  <c r="D1093" i="14"/>
  <c r="C1093" i="14"/>
  <c r="B1093" i="14"/>
  <c r="F1092" i="14"/>
  <c r="E1092" i="14"/>
  <c r="D1092" i="14"/>
  <c r="C1092" i="14"/>
  <c r="B1092" i="14"/>
  <c r="F1091" i="14"/>
  <c r="E1091" i="14"/>
  <c r="D1091" i="14"/>
  <c r="C1091" i="14"/>
  <c r="B1091" i="14"/>
  <c r="F1090" i="14"/>
  <c r="E1090" i="14"/>
  <c r="D1090" i="14"/>
  <c r="C1090" i="14"/>
  <c r="B1090" i="14"/>
  <c r="F1089" i="14"/>
  <c r="E1089" i="14"/>
  <c r="D1089" i="14"/>
  <c r="C1089" i="14"/>
  <c r="B1089" i="14"/>
  <c r="F1088" i="14"/>
  <c r="E1088" i="14"/>
  <c r="D1088" i="14"/>
  <c r="C1088" i="14"/>
  <c r="B1088" i="14"/>
  <c r="F1087" i="14"/>
  <c r="E1087" i="14"/>
  <c r="D1087" i="14"/>
  <c r="C1087" i="14"/>
  <c r="B1087" i="14"/>
  <c r="F1086" i="14"/>
  <c r="E1086" i="14"/>
  <c r="D1086" i="14"/>
  <c r="C1086" i="14"/>
  <c r="B1086" i="14"/>
  <c r="F1085" i="14"/>
  <c r="E1085" i="14"/>
  <c r="D1085" i="14"/>
  <c r="C1085" i="14"/>
  <c r="B1085" i="14"/>
  <c r="F1084" i="14"/>
  <c r="E1084" i="14"/>
  <c r="D1084" i="14"/>
  <c r="C1084" i="14"/>
  <c r="B1084" i="14"/>
  <c r="F1083" i="14"/>
  <c r="E1083" i="14"/>
  <c r="D1083" i="14"/>
  <c r="C1083" i="14"/>
  <c r="B1083" i="14"/>
  <c r="F1082" i="14"/>
  <c r="E1082" i="14"/>
  <c r="D1082" i="14"/>
  <c r="C1082" i="14"/>
  <c r="B1082" i="14"/>
  <c r="F1081" i="14"/>
  <c r="E1081" i="14"/>
  <c r="D1081" i="14"/>
  <c r="C1081" i="14"/>
  <c r="B1081" i="14"/>
  <c r="F1080" i="14"/>
  <c r="E1080" i="14"/>
  <c r="D1080" i="14"/>
  <c r="C1080" i="14"/>
  <c r="B1080" i="14"/>
  <c r="F1079" i="14"/>
  <c r="E1079" i="14"/>
  <c r="D1079" i="14"/>
  <c r="C1079" i="14"/>
  <c r="B1079" i="14"/>
  <c r="F1078" i="14"/>
  <c r="E1078" i="14"/>
  <c r="D1078" i="14"/>
  <c r="C1078" i="14"/>
  <c r="B1078" i="14"/>
  <c r="F1077" i="14"/>
  <c r="E1077" i="14"/>
  <c r="D1077" i="14"/>
  <c r="C1077" i="14"/>
  <c r="B1077" i="14"/>
  <c r="F1076" i="14"/>
  <c r="E1076" i="14"/>
  <c r="D1076" i="14"/>
  <c r="C1076" i="14"/>
  <c r="B1076" i="14"/>
  <c r="F1075" i="14"/>
  <c r="E1075" i="14"/>
  <c r="D1075" i="14"/>
  <c r="C1075" i="14"/>
  <c r="B1075" i="14"/>
  <c r="F1074" i="14"/>
  <c r="E1074" i="14"/>
  <c r="D1074" i="14"/>
  <c r="C1074" i="14"/>
  <c r="B1074" i="14"/>
  <c r="F1073" i="14"/>
  <c r="E1073" i="14"/>
  <c r="D1073" i="14"/>
  <c r="C1073" i="14"/>
  <c r="B1073" i="14"/>
  <c r="F1072" i="14"/>
  <c r="E1072" i="14"/>
  <c r="D1072" i="14"/>
  <c r="C1072" i="14"/>
  <c r="B1072" i="14"/>
  <c r="F1071" i="14"/>
  <c r="E1071" i="14"/>
  <c r="D1071" i="14"/>
  <c r="C1071" i="14"/>
  <c r="B1071" i="14"/>
  <c r="F1070" i="14"/>
  <c r="E1070" i="14"/>
  <c r="D1070" i="14"/>
  <c r="C1070" i="14"/>
  <c r="B1070" i="14"/>
  <c r="F1069" i="14"/>
  <c r="E1069" i="14"/>
  <c r="D1069" i="14"/>
  <c r="C1069" i="14"/>
  <c r="B1069" i="14"/>
  <c r="F1068" i="14"/>
  <c r="E1068" i="14"/>
  <c r="D1068" i="14"/>
  <c r="C1068" i="14"/>
  <c r="B1068" i="14"/>
  <c r="F1067" i="14"/>
  <c r="E1067" i="14"/>
  <c r="D1067" i="14"/>
  <c r="C1067" i="14"/>
  <c r="B1067" i="14"/>
  <c r="F1066" i="14"/>
  <c r="E1066" i="14"/>
  <c r="D1066" i="14"/>
  <c r="C1066" i="14"/>
  <c r="B1066" i="14"/>
  <c r="F1065" i="14"/>
  <c r="E1065" i="14"/>
  <c r="D1065" i="14"/>
  <c r="C1065" i="14"/>
  <c r="B1065" i="14"/>
  <c r="F1064" i="14"/>
  <c r="E1064" i="14"/>
  <c r="D1064" i="14"/>
  <c r="C1064" i="14"/>
  <c r="B1064" i="14"/>
  <c r="F1063" i="14"/>
  <c r="E1063" i="14"/>
  <c r="D1063" i="14"/>
  <c r="C1063" i="14"/>
  <c r="B1063" i="14"/>
  <c r="F1062" i="14"/>
  <c r="E1062" i="14"/>
  <c r="D1062" i="14"/>
  <c r="C1062" i="14"/>
  <c r="B1062" i="14"/>
  <c r="F1061" i="14"/>
  <c r="E1061" i="14"/>
  <c r="D1061" i="14"/>
  <c r="C1061" i="14"/>
  <c r="B1061" i="14"/>
  <c r="F1060" i="14"/>
  <c r="E1060" i="14"/>
  <c r="D1060" i="14"/>
  <c r="C1060" i="14"/>
  <c r="B1060" i="14"/>
  <c r="F1059" i="14"/>
  <c r="E1059" i="14"/>
  <c r="D1059" i="14"/>
  <c r="C1059" i="14"/>
  <c r="B1059" i="14"/>
  <c r="F1058" i="14"/>
  <c r="E1058" i="14"/>
  <c r="D1058" i="14"/>
  <c r="C1058" i="14"/>
  <c r="B1058" i="14"/>
  <c r="F1057" i="14"/>
  <c r="E1057" i="14"/>
  <c r="D1057" i="14"/>
  <c r="C1057" i="14"/>
  <c r="B1057" i="14"/>
  <c r="F1056" i="14"/>
  <c r="E1056" i="14"/>
  <c r="D1056" i="14"/>
  <c r="C1056" i="14"/>
  <c r="B1056" i="14"/>
  <c r="F1055" i="14"/>
  <c r="E1055" i="14"/>
  <c r="D1055" i="14"/>
  <c r="C1055" i="14"/>
  <c r="B1055" i="14"/>
  <c r="F1054" i="14"/>
  <c r="E1054" i="14"/>
  <c r="D1054" i="14"/>
  <c r="C1054" i="14"/>
  <c r="B1054" i="14"/>
  <c r="F1053" i="14"/>
  <c r="E1053" i="14"/>
  <c r="D1053" i="14"/>
  <c r="C1053" i="14"/>
  <c r="B1053" i="14"/>
  <c r="F1052" i="14"/>
  <c r="E1052" i="14"/>
  <c r="D1052" i="14"/>
  <c r="C1052" i="14"/>
  <c r="B1052" i="14"/>
  <c r="F1051" i="14"/>
  <c r="E1051" i="14"/>
  <c r="D1051" i="14"/>
  <c r="C1051" i="14"/>
  <c r="B1051" i="14"/>
  <c r="F1050" i="14"/>
  <c r="E1050" i="14"/>
  <c r="D1050" i="14"/>
  <c r="C1050" i="14"/>
  <c r="B1050" i="14"/>
  <c r="F1049" i="14"/>
  <c r="E1049" i="14"/>
  <c r="D1049" i="14"/>
  <c r="C1049" i="14"/>
  <c r="B1049" i="14"/>
  <c r="F1048" i="14"/>
  <c r="E1048" i="14"/>
  <c r="D1048" i="14"/>
  <c r="C1048" i="14"/>
  <c r="B1048" i="14"/>
  <c r="F1047" i="14"/>
  <c r="E1047" i="14"/>
  <c r="D1047" i="14"/>
  <c r="C1047" i="14"/>
  <c r="B1047" i="14"/>
  <c r="F1046" i="14"/>
  <c r="E1046" i="14"/>
  <c r="D1046" i="14"/>
  <c r="C1046" i="14"/>
  <c r="B1046" i="14"/>
  <c r="F1045" i="14"/>
  <c r="E1045" i="14"/>
  <c r="D1045" i="14"/>
  <c r="C1045" i="14"/>
  <c r="B1045" i="14"/>
  <c r="F1044" i="14"/>
  <c r="E1044" i="14"/>
  <c r="D1044" i="14"/>
  <c r="C1044" i="14"/>
  <c r="B1044" i="14"/>
  <c r="F1043" i="14"/>
  <c r="E1043" i="14"/>
  <c r="D1043" i="14"/>
  <c r="C1043" i="14"/>
  <c r="B1043" i="14"/>
  <c r="F1042" i="14"/>
  <c r="E1042" i="14"/>
  <c r="D1042" i="14"/>
  <c r="C1042" i="14"/>
  <c r="B1042" i="14"/>
  <c r="F1041" i="14"/>
  <c r="E1041" i="14"/>
  <c r="D1041" i="14"/>
  <c r="C1041" i="14"/>
  <c r="B1041" i="14"/>
  <c r="F1040" i="14"/>
  <c r="E1040" i="14"/>
  <c r="D1040" i="14"/>
  <c r="C1040" i="14"/>
  <c r="B1040" i="14"/>
  <c r="F1039" i="14"/>
  <c r="E1039" i="14"/>
  <c r="D1039" i="14"/>
  <c r="C1039" i="14"/>
  <c r="B1039" i="14"/>
  <c r="F1038" i="14"/>
  <c r="E1038" i="14"/>
  <c r="D1038" i="14"/>
  <c r="C1038" i="14"/>
  <c r="B1038" i="14"/>
  <c r="F1037" i="14"/>
  <c r="E1037" i="14"/>
  <c r="D1037" i="14"/>
  <c r="C1037" i="14"/>
  <c r="B1037" i="14"/>
  <c r="F1036" i="14"/>
  <c r="E1036" i="14"/>
  <c r="D1036" i="14"/>
  <c r="C1036" i="14"/>
  <c r="B1036" i="14"/>
  <c r="F1035" i="14"/>
  <c r="E1035" i="14"/>
  <c r="D1035" i="14"/>
  <c r="C1035" i="14"/>
  <c r="B1035" i="14"/>
  <c r="F1034" i="14"/>
  <c r="E1034" i="14"/>
  <c r="D1034" i="14"/>
  <c r="C1034" i="14"/>
  <c r="B1034" i="14"/>
  <c r="F1033" i="14"/>
  <c r="E1033" i="14"/>
  <c r="D1033" i="14"/>
  <c r="C1033" i="14"/>
  <c r="B1033" i="14"/>
  <c r="F1032" i="14"/>
  <c r="E1032" i="14"/>
  <c r="D1032" i="14"/>
  <c r="C1032" i="14"/>
  <c r="B1032" i="14"/>
  <c r="F1031" i="14"/>
  <c r="E1031" i="14"/>
  <c r="D1031" i="14"/>
  <c r="C1031" i="14"/>
  <c r="B1031" i="14"/>
  <c r="F1030" i="14"/>
  <c r="E1030" i="14"/>
  <c r="D1030" i="14"/>
  <c r="C1030" i="14"/>
  <c r="B1030" i="14"/>
  <c r="F1029" i="14"/>
  <c r="E1029" i="14"/>
  <c r="D1029" i="14"/>
  <c r="C1029" i="14"/>
  <c r="B1029" i="14"/>
  <c r="F1028" i="14"/>
  <c r="E1028" i="14"/>
  <c r="D1028" i="14"/>
  <c r="C1028" i="14"/>
  <c r="B1028" i="14"/>
  <c r="F1027" i="14"/>
  <c r="E1027" i="14"/>
  <c r="D1027" i="14"/>
  <c r="C1027" i="14"/>
  <c r="B1027" i="14"/>
  <c r="F1026" i="14"/>
  <c r="E1026" i="14"/>
  <c r="D1026" i="14"/>
  <c r="C1026" i="14"/>
  <c r="B1026" i="14"/>
  <c r="F1025" i="14"/>
  <c r="E1025" i="14"/>
  <c r="D1025" i="14"/>
  <c r="C1025" i="14"/>
  <c r="B1025" i="14"/>
  <c r="F1024" i="14"/>
  <c r="E1024" i="14"/>
  <c r="D1024" i="14"/>
  <c r="C1024" i="14"/>
  <c r="B1024" i="14"/>
  <c r="F1023" i="14"/>
  <c r="E1023" i="14"/>
  <c r="D1023" i="14"/>
  <c r="C1023" i="14"/>
  <c r="B1023" i="14"/>
  <c r="F1022" i="14"/>
  <c r="E1022" i="14"/>
  <c r="D1022" i="14"/>
  <c r="C1022" i="14"/>
  <c r="B1022" i="14"/>
  <c r="F1021" i="14"/>
  <c r="E1021" i="14"/>
  <c r="D1021" i="14"/>
  <c r="C1021" i="14"/>
  <c r="B1021" i="14"/>
  <c r="F1020" i="14"/>
  <c r="E1020" i="14"/>
  <c r="D1020" i="14"/>
  <c r="C1020" i="14"/>
  <c r="B1020" i="14"/>
  <c r="F1019" i="14"/>
  <c r="E1019" i="14"/>
  <c r="D1019" i="14"/>
  <c r="C1019" i="14"/>
  <c r="B1019" i="14"/>
  <c r="F1018" i="14"/>
  <c r="E1018" i="14"/>
  <c r="D1018" i="14"/>
  <c r="C1018" i="14"/>
  <c r="B1018" i="14"/>
  <c r="F1017" i="14"/>
  <c r="E1017" i="14"/>
  <c r="D1017" i="14"/>
  <c r="C1017" i="14"/>
  <c r="B1017" i="14"/>
  <c r="F1016" i="14"/>
  <c r="E1016" i="14"/>
  <c r="D1016" i="14"/>
  <c r="C1016" i="14"/>
  <c r="B1016" i="14"/>
  <c r="F1015" i="14"/>
  <c r="E1015" i="14"/>
  <c r="D1015" i="14"/>
  <c r="C1015" i="14"/>
  <c r="B1015" i="14"/>
  <c r="F1014" i="14"/>
  <c r="E1014" i="14"/>
  <c r="D1014" i="14"/>
  <c r="C1014" i="14"/>
  <c r="B1014" i="14"/>
  <c r="F1013" i="14"/>
  <c r="E1013" i="14"/>
  <c r="D1013" i="14"/>
  <c r="C1013" i="14"/>
  <c r="B1013" i="14"/>
  <c r="F1012" i="14"/>
  <c r="E1012" i="14"/>
  <c r="D1012" i="14"/>
  <c r="C1012" i="14"/>
  <c r="B1012" i="14"/>
  <c r="F1011" i="14"/>
  <c r="E1011" i="14"/>
  <c r="D1011" i="14"/>
  <c r="C1011" i="14"/>
  <c r="B1011" i="14"/>
  <c r="F1010" i="14"/>
  <c r="E1010" i="14"/>
  <c r="D1010" i="14"/>
  <c r="C1010" i="14"/>
  <c r="B1010" i="14"/>
  <c r="F1009" i="14"/>
  <c r="E1009" i="14"/>
  <c r="D1009" i="14"/>
  <c r="C1009" i="14"/>
  <c r="B1009" i="14"/>
  <c r="F1008" i="14"/>
  <c r="E1008" i="14"/>
  <c r="D1008" i="14"/>
  <c r="C1008" i="14"/>
  <c r="B1008" i="14"/>
  <c r="F1007" i="14"/>
  <c r="E1007" i="14"/>
  <c r="D1007" i="14"/>
  <c r="C1007" i="14"/>
  <c r="B1007" i="14"/>
  <c r="F1006" i="14"/>
  <c r="E1006" i="14"/>
  <c r="D1006" i="14"/>
  <c r="C1006" i="14"/>
  <c r="B1006" i="14"/>
  <c r="F1005" i="14"/>
  <c r="E1005" i="14"/>
  <c r="D1005" i="14"/>
  <c r="C1005" i="14"/>
  <c r="B1005" i="14"/>
  <c r="F1004" i="14"/>
  <c r="E1004" i="14"/>
  <c r="D1004" i="14"/>
  <c r="C1004" i="14"/>
  <c r="B1004" i="14"/>
  <c r="F1003" i="14"/>
  <c r="E1003" i="14"/>
  <c r="D1003" i="14"/>
  <c r="C1003" i="14"/>
  <c r="B1003" i="14"/>
  <c r="F1002" i="14"/>
  <c r="E1002" i="14"/>
  <c r="D1002" i="14"/>
  <c r="C1002" i="14"/>
  <c r="B1002" i="14"/>
  <c r="F1001" i="14"/>
  <c r="E1001" i="14"/>
  <c r="D1001" i="14"/>
  <c r="C1001" i="14"/>
  <c r="B1001" i="14"/>
  <c r="F1000" i="14"/>
  <c r="E1000" i="14"/>
  <c r="D1000" i="14"/>
  <c r="C1000" i="14"/>
  <c r="B1000" i="14"/>
  <c r="F999" i="14"/>
  <c r="E999" i="14"/>
  <c r="D999" i="14"/>
  <c r="C999" i="14"/>
  <c r="B999" i="14"/>
  <c r="F998" i="14"/>
  <c r="E998" i="14"/>
  <c r="D998" i="14"/>
  <c r="C998" i="14"/>
  <c r="B998" i="14"/>
  <c r="F997" i="14"/>
  <c r="E997" i="14"/>
  <c r="D997" i="14"/>
  <c r="C997" i="14"/>
  <c r="B997" i="14"/>
  <c r="F996" i="14"/>
  <c r="E996" i="14"/>
  <c r="D996" i="14"/>
  <c r="C996" i="14"/>
  <c r="B996" i="14"/>
  <c r="F995" i="14"/>
  <c r="E995" i="14"/>
  <c r="D995" i="14"/>
  <c r="C995" i="14"/>
  <c r="B995" i="14"/>
  <c r="F994" i="14"/>
  <c r="E994" i="14"/>
  <c r="D994" i="14"/>
  <c r="C994" i="14"/>
  <c r="B994" i="14"/>
  <c r="F993" i="14"/>
  <c r="E993" i="14"/>
  <c r="D993" i="14"/>
  <c r="C993" i="14"/>
  <c r="B993" i="14"/>
  <c r="F992" i="14"/>
  <c r="E992" i="14"/>
  <c r="D992" i="14"/>
  <c r="C992" i="14"/>
  <c r="B992" i="14"/>
  <c r="F991" i="14"/>
  <c r="E991" i="14"/>
  <c r="D991" i="14"/>
  <c r="C991" i="14"/>
  <c r="B991" i="14"/>
  <c r="F990" i="14"/>
  <c r="E990" i="14"/>
  <c r="D990" i="14"/>
  <c r="C990" i="14"/>
  <c r="B990" i="14"/>
  <c r="F989" i="14"/>
  <c r="E989" i="14"/>
  <c r="D989" i="14"/>
  <c r="C989" i="14"/>
  <c r="B989" i="14"/>
  <c r="F988" i="14"/>
  <c r="E988" i="14"/>
  <c r="D988" i="14"/>
  <c r="C988" i="14"/>
  <c r="B988" i="14"/>
  <c r="F987" i="14"/>
  <c r="E987" i="14"/>
  <c r="D987" i="14"/>
  <c r="C987" i="14"/>
  <c r="B987" i="14"/>
  <c r="F986" i="14"/>
  <c r="E986" i="14"/>
  <c r="D986" i="14"/>
  <c r="C986" i="14"/>
  <c r="B986" i="14"/>
  <c r="F985" i="14"/>
  <c r="E985" i="14"/>
  <c r="D985" i="14"/>
  <c r="C985" i="14"/>
  <c r="B985" i="14"/>
  <c r="F984" i="14"/>
  <c r="E984" i="14"/>
  <c r="D984" i="14"/>
  <c r="C984" i="14"/>
  <c r="B984" i="14"/>
  <c r="F983" i="14"/>
  <c r="E983" i="14"/>
  <c r="D983" i="14"/>
  <c r="C983" i="14"/>
  <c r="B983" i="14"/>
  <c r="F982" i="14"/>
  <c r="E982" i="14"/>
  <c r="D982" i="14"/>
  <c r="C982" i="14"/>
  <c r="B982" i="14"/>
  <c r="F981" i="14"/>
  <c r="E981" i="14"/>
  <c r="D981" i="14"/>
  <c r="C981" i="14"/>
  <c r="B981" i="14"/>
  <c r="F980" i="14"/>
  <c r="E980" i="14"/>
  <c r="D980" i="14"/>
  <c r="C980" i="14"/>
  <c r="B980" i="14"/>
  <c r="F979" i="14"/>
  <c r="E979" i="14"/>
  <c r="D979" i="14"/>
  <c r="C979" i="14"/>
  <c r="B979" i="14"/>
  <c r="F978" i="14"/>
  <c r="E978" i="14"/>
  <c r="D978" i="14"/>
  <c r="C978" i="14"/>
  <c r="B978" i="14"/>
  <c r="F977" i="14"/>
  <c r="E977" i="14"/>
  <c r="D977" i="14"/>
  <c r="C977" i="14"/>
  <c r="B977" i="14"/>
  <c r="F976" i="14"/>
  <c r="E976" i="14"/>
  <c r="D976" i="14"/>
  <c r="C976" i="14"/>
  <c r="B976" i="14"/>
  <c r="F975" i="14"/>
  <c r="E975" i="14"/>
  <c r="D975" i="14"/>
  <c r="C975" i="14"/>
  <c r="B975" i="14"/>
  <c r="F974" i="14"/>
  <c r="E974" i="14"/>
  <c r="D974" i="14"/>
  <c r="C974" i="14"/>
  <c r="B974" i="14"/>
  <c r="F973" i="14"/>
  <c r="E973" i="14"/>
  <c r="D973" i="14"/>
  <c r="C973" i="14"/>
  <c r="B973" i="14"/>
  <c r="F972" i="14"/>
  <c r="E972" i="14"/>
  <c r="D972" i="14"/>
  <c r="C972" i="14"/>
  <c r="B972" i="14"/>
  <c r="F971" i="14"/>
  <c r="E971" i="14"/>
  <c r="D971" i="14"/>
  <c r="C971" i="14"/>
  <c r="B971" i="14"/>
  <c r="F970" i="14"/>
  <c r="E970" i="14"/>
  <c r="D970" i="14"/>
  <c r="C970" i="14"/>
  <c r="B970" i="14"/>
  <c r="F969" i="14"/>
  <c r="E969" i="14"/>
  <c r="D969" i="14"/>
  <c r="C969" i="14"/>
  <c r="B969" i="14"/>
  <c r="F968" i="14"/>
  <c r="E968" i="14"/>
  <c r="D968" i="14"/>
  <c r="C968" i="14"/>
  <c r="B968" i="14"/>
  <c r="F967" i="14"/>
  <c r="E967" i="14"/>
  <c r="D967" i="14"/>
  <c r="C967" i="14"/>
  <c r="B967" i="14"/>
  <c r="F966" i="14"/>
  <c r="E966" i="14"/>
  <c r="D966" i="14"/>
  <c r="C966" i="14"/>
  <c r="B966" i="14"/>
  <c r="F965" i="14"/>
  <c r="E965" i="14"/>
  <c r="D965" i="14"/>
  <c r="C965" i="14"/>
  <c r="B965" i="14"/>
  <c r="F964" i="14"/>
  <c r="E964" i="14"/>
  <c r="D964" i="14"/>
  <c r="C964" i="14"/>
  <c r="B964" i="14"/>
  <c r="F963" i="14"/>
  <c r="E963" i="14"/>
  <c r="D963" i="14"/>
  <c r="C963" i="14"/>
  <c r="B963" i="14"/>
  <c r="F962" i="14"/>
  <c r="E962" i="14"/>
  <c r="D962" i="14"/>
  <c r="C962" i="14"/>
  <c r="B962" i="14"/>
  <c r="F961" i="14"/>
  <c r="E961" i="14"/>
  <c r="D961" i="14"/>
  <c r="C961" i="14"/>
  <c r="B961" i="14"/>
  <c r="F960" i="14"/>
  <c r="E960" i="14"/>
  <c r="D960" i="14"/>
  <c r="C960" i="14"/>
  <c r="B960" i="14"/>
  <c r="F959" i="14"/>
  <c r="E959" i="14"/>
  <c r="D959" i="14"/>
  <c r="C959" i="14"/>
  <c r="B959" i="14"/>
  <c r="F958" i="14"/>
  <c r="E958" i="14"/>
  <c r="D958" i="14"/>
  <c r="C958" i="14"/>
  <c r="B958" i="14"/>
  <c r="F957" i="14"/>
  <c r="E957" i="14"/>
  <c r="D957" i="14"/>
  <c r="C957" i="14"/>
  <c r="B957" i="14"/>
  <c r="F956" i="14"/>
  <c r="E956" i="14"/>
  <c r="D956" i="14"/>
  <c r="C956" i="14"/>
  <c r="B956" i="14"/>
  <c r="F955" i="14"/>
  <c r="E955" i="14"/>
  <c r="D955" i="14"/>
  <c r="C955" i="14"/>
  <c r="B955" i="14"/>
  <c r="F954" i="14"/>
  <c r="E954" i="14"/>
  <c r="D954" i="14"/>
  <c r="C954" i="14"/>
  <c r="B954" i="14"/>
  <c r="F953" i="14"/>
  <c r="E953" i="14"/>
  <c r="D953" i="14"/>
  <c r="C953" i="14"/>
  <c r="B953" i="14"/>
  <c r="F952" i="14"/>
  <c r="E952" i="14"/>
  <c r="D952" i="14"/>
  <c r="C952" i="14"/>
  <c r="B952" i="14"/>
  <c r="F951" i="14"/>
  <c r="E951" i="14"/>
  <c r="D951" i="14"/>
  <c r="C951" i="14"/>
  <c r="B951" i="14"/>
  <c r="F950" i="14"/>
  <c r="E950" i="14"/>
  <c r="D950" i="14"/>
  <c r="C950" i="14"/>
  <c r="B950" i="14"/>
  <c r="F949" i="14"/>
  <c r="E949" i="14"/>
  <c r="D949" i="14"/>
  <c r="C949" i="14"/>
  <c r="B949" i="14"/>
  <c r="F948" i="14"/>
  <c r="E948" i="14"/>
  <c r="D948" i="14"/>
  <c r="C948" i="14"/>
  <c r="B948" i="14"/>
  <c r="F947" i="14"/>
  <c r="E947" i="14"/>
  <c r="D947" i="14"/>
  <c r="C947" i="14"/>
  <c r="B947" i="14"/>
  <c r="F946" i="14"/>
  <c r="E946" i="14"/>
  <c r="D946" i="14"/>
  <c r="C946" i="14"/>
  <c r="B946" i="14"/>
  <c r="F945" i="14"/>
  <c r="E945" i="14"/>
  <c r="D945" i="14"/>
  <c r="C945" i="14"/>
  <c r="B945" i="14"/>
  <c r="F944" i="14"/>
  <c r="E944" i="14"/>
  <c r="D944" i="14"/>
  <c r="C944" i="14"/>
  <c r="B944" i="14"/>
  <c r="F943" i="14"/>
  <c r="E943" i="14"/>
  <c r="D943" i="14"/>
  <c r="C943" i="14"/>
  <c r="B943" i="14"/>
  <c r="F942" i="14"/>
  <c r="E942" i="14"/>
  <c r="D942" i="14"/>
  <c r="C942" i="14"/>
  <c r="B942" i="14"/>
  <c r="F941" i="14"/>
  <c r="E941" i="14"/>
  <c r="D941" i="14"/>
  <c r="C941" i="14"/>
  <c r="B941" i="14"/>
  <c r="F940" i="14"/>
  <c r="E940" i="14"/>
  <c r="D940" i="14"/>
  <c r="C940" i="14"/>
  <c r="B940" i="14"/>
  <c r="F939" i="14"/>
  <c r="E939" i="14"/>
  <c r="D939" i="14"/>
  <c r="C939" i="14"/>
  <c r="B939" i="14"/>
  <c r="F938" i="14"/>
  <c r="E938" i="14"/>
  <c r="D938" i="14"/>
  <c r="C938" i="14"/>
  <c r="B938" i="14"/>
  <c r="F937" i="14"/>
  <c r="E937" i="14"/>
  <c r="D937" i="14"/>
  <c r="C937" i="14"/>
  <c r="B937" i="14"/>
  <c r="F936" i="14"/>
  <c r="E936" i="14"/>
  <c r="D936" i="14"/>
  <c r="C936" i="14"/>
  <c r="B936" i="14"/>
  <c r="F935" i="14"/>
  <c r="E935" i="14"/>
  <c r="D935" i="14"/>
  <c r="C935" i="14"/>
  <c r="B935" i="14"/>
  <c r="F934" i="14"/>
  <c r="E934" i="14"/>
  <c r="D934" i="14"/>
  <c r="C934" i="14"/>
  <c r="B934" i="14"/>
  <c r="F933" i="14"/>
  <c r="E933" i="14"/>
  <c r="D933" i="14"/>
  <c r="C933" i="14"/>
  <c r="B933" i="14"/>
  <c r="F932" i="14"/>
  <c r="E932" i="14"/>
  <c r="D932" i="14"/>
  <c r="C932" i="14"/>
  <c r="B932" i="14"/>
  <c r="F931" i="14"/>
  <c r="E931" i="14"/>
  <c r="D931" i="14"/>
  <c r="C931" i="14"/>
  <c r="B931" i="14"/>
  <c r="F930" i="14"/>
  <c r="E930" i="14"/>
  <c r="D930" i="14"/>
  <c r="C930" i="14"/>
  <c r="B930" i="14"/>
  <c r="F929" i="14"/>
  <c r="E929" i="14"/>
  <c r="D929" i="14"/>
  <c r="C929" i="14"/>
  <c r="B929" i="14"/>
  <c r="F928" i="14"/>
  <c r="E928" i="14"/>
  <c r="D928" i="14"/>
  <c r="C928" i="14"/>
  <c r="B928" i="14"/>
  <c r="F927" i="14"/>
  <c r="E927" i="14"/>
  <c r="D927" i="14"/>
  <c r="C927" i="14"/>
  <c r="B927" i="14"/>
  <c r="F926" i="14"/>
  <c r="E926" i="14"/>
  <c r="D926" i="14"/>
  <c r="C926" i="14"/>
  <c r="B926" i="14"/>
  <c r="F925" i="14"/>
  <c r="E925" i="14"/>
  <c r="D925" i="14"/>
  <c r="C925" i="14"/>
  <c r="B925" i="14"/>
  <c r="F924" i="14"/>
  <c r="E924" i="14"/>
  <c r="D924" i="14"/>
  <c r="C924" i="14"/>
  <c r="B924" i="14"/>
  <c r="F923" i="14"/>
  <c r="E923" i="14"/>
  <c r="D923" i="14"/>
  <c r="C923" i="14"/>
  <c r="B923" i="14"/>
  <c r="F922" i="14"/>
  <c r="E922" i="14"/>
  <c r="D922" i="14"/>
  <c r="C922" i="14"/>
  <c r="B922" i="14"/>
  <c r="F921" i="14"/>
  <c r="E921" i="14"/>
  <c r="D921" i="14"/>
  <c r="C921" i="14"/>
  <c r="B921" i="14"/>
  <c r="F920" i="14"/>
  <c r="E920" i="14"/>
  <c r="D920" i="14"/>
  <c r="C920" i="14"/>
  <c r="B920" i="14"/>
  <c r="F919" i="14"/>
  <c r="E919" i="14"/>
  <c r="D919" i="14"/>
  <c r="C919" i="14"/>
  <c r="B919" i="14"/>
  <c r="F918" i="14"/>
  <c r="E918" i="14"/>
  <c r="D918" i="14"/>
  <c r="C918" i="14"/>
  <c r="B918" i="14"/>
  <c r="F917" i="14"/>
  <c r="E917" i="14"/>
  <c r="D917" i="14"/>
  <c r="C917" i="14"/>
  <c r="B917" i="14"/>
  <c r="F916" i="14"/>
  <c r="E916" i="14"/>
  <c r="D916" i="14"/>
  <c r="C916" i="14"/>
  <c r="B916" i="14"/>
  <c r="F915" i="14"/>
  <c r="E915" i="14"/>
  <c r="D915" i="14"/>
  <c r="C915" i="14"/>
  <c r="B915" i="14"/>
  <c r="F914" i="14"/>
  <c r="E914" i="14"/>
  <c r="D914" i="14"/>
  <c r="C914" i="14"/>
  <c r="B914" i="14"/>
  <c r="F913" i="14"/>
  <c r="E913" i="14"/>
  <c r="D913" i="14"/>
  <c r="C913" i="14"/>
  <c r="B913" i="14"/>
  <c r="F912" i="14"/>
  <c r="E912" i="14"/>
  <c r="D912" i="14"/>
  <c r="C912" i="14"/>
  <c r="B912" i="14"/>
  <c r="F911" i="14"/>
  <c r="E911" i="14"/>
  <c r="D911" i="14"/>
  <c r="C911" i="14"/>
  <c r="B911" i="14"/>
  <c r="F910" i="14"/>
  <c r="E910" i="14"/>
  <c r="D910" i="14"/>
  <c r="C910" i="14"/>
  <c r="B910" i="14"/>
  <c r="F909" i="14"/>
  <c r="E909" i="14"/>
  <c r="D909" i="14"/>
  <c r="C909" i="14"/>
  <c r="B909" i="14"/>
  <c r="F908" i="14"/>
  <c r="E908" i="14"/>
  <c r="D908" i="14"/>
  <c r="C908" i="14"/>
  <c r="B908" i="14"/>
  <c r="F907" i="14"/>
  <c r="E907" i="14"/>
  <c r="D907" i="14"/>
  <c r="C907" i="14"/>
  <c r="B907" i="14"/>
  <c r="F906" i="14"/>
  <c r="E906" i="14"/>
  <c r="D906" i="14"/>
  <c r="C906" i="14"/>
  <c r="B906" i="14"/>
  <c r="F905" i="14"/>
  <c r="E905" i="14"/>
  <c r="D905" i="14"/>
  <c r="C905" i="14"/>
  <c r="B905" i="14"/>
  <c r="F904" i="14"/>
  <c r="E904" i="14"/>
  <c r="D904" i="14"/>
  <c r="C904" i="14"/>
  <c r="B904" i="14"/>
  <c r="F903" i="14"/>
  <c r="E903" i="14"/>
  <c r="D903" i="14"/>
  <c r="C903" i="14"/>
  <c r="B903" i="14"/>
  <c r="F902" i="14"/>
  <c r="E902" i="14"/>
  <c r="D902" i="14"/>
  <c r="C902" i="14"/>
  <c r="B902" i="14"/>
  <c r="F901" i="14"/>
  <c r="E901" i="14"/>
  <c r="D901" i="14"/>
  <c r="C901" i="14"/>
  <c r="B901" i="14"/>
  <c r="F900" i="14"/>
  <c r="E900" i="14"/>
  <c r="D900" i="14"/>
  <c r="C900" i="14"/>
  <c r="B900" i="14"/>
  <c r="F899" i="14"/>
  <c r="E899" i="14"/>
  <c r="D899" i="14"/>
  <c r="C899" i="14"/>
  <c r="B899" i="14"/>
  <c r="F898" i="14"/>
  <c r="E898" i="14"/>
  <c r="D898" i="14"/>
  <c r="C898" i="14"/>
  <c r="B898" i="14"/>
  <c r="F897" i="14"/>
  <c r="E897" i="14"/>
  <c r="D897" i="14"/>
  <c r="C897" i="14"/>
  <c r="B897" i="14"/>
  <c r="F896" i="14"/>
  <c r="E896" i="14"/>
  <c r="D896" i="14"/>
  <c r="C896" i="14"/>
  <c r="B896" i="14"/>
  <c r="F895" i="14"/>
  <c r="E895" i="14"/>
  <c r="D895" i="14"/>
  <c r="C895" i="14"/>
  <c r="B895" i="14"/>
  <c r="F894" i="14"/>
  <c r="E894" i="14"/>
  <c r="D894" i="14"/>
  <c r="C894" i="14"/>
  <c r="B894" i="14"/>
  <c r="F893" i="14"/>
  <c r="E893" i="14"/>
  <c r="D893" i="14"/>
  <c r="C893" i="14"/>
  <c r="B893" i="14"/>
  <c r="F892" i="14"/>
  <c r="E892" i="14"/>
  <c r="D892" i="14"/>
  <c r="C892" i="14"/>
  <c r="B892" i="14"/>
  <c r="F891" i="14"/>
  <c r="E891" i="14"/>
  <c r="D891" i="14"/>
  <c r="C891" i="14"/>
  <c r="B891" i="14"/>
  <c r="F890" i="14"/>
  <c r="E890" i="14"/>
  <c r="D890" i="14"/>
  <c r="C890" i="14"/>
  <c r="B890" i="14"/>
  <c r="F889" i="14"/>
  <c r="E889" i="14"/>
  <c r="D889" i="14"/>
  <c r="C889" i="14"/>
  <c r="B889" i="14"/>
  <c r="F888" i="14"/>
  <c r="E888" i="14"/>
  <c r="D888" i="14"/>
  <c r="C888" i="14"/>
  <c r="B888" i="14"/>
  <c r="F887" i="14"/>
  <c r="E887" i="14"/>
  <c r="D887" i="14"/>
  <c r="C887" i="14"/>
  <c r="B887" i="14"/>
  <c r="F886" i="14"/>
  <c r="E886" i="14"/>
  <c r="D886" i="14"/>
  <c r="C886" i="14"/>
  <c r="B886" i="14"/>
  <c r="F885" i="14"/>
  <c r="E885" i="14"/>
  <c r="D885" i="14"/>
  <c r="C885" i="14"/>
  <c r="B885" i="14"/>
  <c r="F884" i="14"/>
  <c r="E884" i="14"/>
  <c r="D884" i="14"/>
  <c r="C884" i="14"/>
  <c r="B884" i="14"/>
  <c r="F883" i="14"/>
  <c r="E883" i="14"/>
  <c r="D883" i="14"/>
  <c r="C883" i="14"/>
  <c r="B883" i="14"/>
  <c r="F882" i="14"/>
  <c r="E882" i="14"/>
  <c r="D882" i="14"/>
  <c r="C882" i="14"/>
  <c r="B882" i="14"/>
  <c r="F881" i="14"/>
  <c r="E881" i="14"/>
  <c r="D881" i="14"/>
  <c r="C881" i="14"/>
  <c r="B881" i="14"/>
  <c r="F880" i="14"/>
  <c r="E880" i="14"/>
  <c r="D880" i="14"/>
  <c r="C880" i="14"/>
  <c r="B880" i="14"/>
  <c r="F879" i="14"/>
  <c r="E879" i="14"/>
  <c r="D879" i="14"/>
  <c r="C879" i="14"/>
  <c r="B879" i="14"/>
  <c r="F878" i="14"/>
  <c r="E878" i="14"/>
  <c r="D878" i="14"/>
  <c r="C878" i="14"/>
  <c r="B878" i="14"/>
  <c r="F877" i="14"/>
  <c r="E877" i="14"/>
  <c r="D877" i="14"/>
  <c r="C877" i="14"/>
  <c r="B877" i="14"/>
  <c r="F876" i="14"/>
  <c r="E876" i="14"/>
  <c r="D876" i="14"/>
  <c r="C876" i="14"/>
  <c r="B876" i="14"/>
  <c r="F875" i="14"/>
  <c r="E875" i="14"/>
  <c r="D875" i="14"/>
  <c r="C875" i="14"/>
  <c r="B875" i="14"/>
  <c r="F874" i="14"/>
  <c r="E874" i="14"/>
  <c r="D874" i="14"/>
  <c r="C874" i="14"/>
  <c r="B874" i="14"/>
  <c r="F873" i="14"/>
  <c r="E873" i="14"/>
  <c r="D873" i="14"/>
  <c r="C873" i="14"/>
  <c r="B873" i="14"/>
  <c r="F872" i="14"/>
  <c r="E872" i="14"/>
  <c r="D872" i="14"/>
  <c r="C872" i="14"/>
  <c r="B872" i="14"/>
  <c r="F871" i="14"/>
  <c r="E871" i="14"/>
  <c r="D871" i="14"/>
  <c r="C871" i="14"/>
  <c r="B871" i="14"/>
  <c r="F870" i="14"/>
  <c r="E870" i="14"/>
  <c r="D870" i="14"/>
  <c r="C870" i="14"/>
  <c r="B870" i="14"/>
  <c r="F869" i="14"/>
  <c r="E869" i="14"/>
  <c r="D869" i="14"/>
  <c r="C869" i="14"/>
  <c r="B869" i="14"/>
  <c r="F868" i="14"/>
  <c r="E868" i="14"/>
  <c r="D868" i="14"/>
  <c r="C868" i="14"/>
  <c r="B868" i="14"/>
  <c r="F867" i="14"/>
  <c r="E867" i="14"/>
  <c r="D867" i="14"/>
  <c r="C867" i="14"/>
  <c r="B867" i="14"/>
  <c r="F866" i="14"/>
  <c r="E866" i="14"/>
  <c r="D866" i="14"/>
  <c r="C866" i="14"/>
  <c r="B866" i="14"/>
  <c r="F865" i="14"/>
  <c r="E865" i="14"/>
  <c r="D865" i="14"/>
  <c r="C865" i="14"/>
  <c r="B865" i="14"/>
  <c r="F864" i="14"/>
  <c r="E864" i="14"/>
  <c r="D864" i="14"/>
  <c r="C864" i="14"/>
  <c r="B864" i="14"/>
  <c r="F863" i="14"/>
  <c r="E863" i="14"/>
  <c r="D863" i="14"/>
  <c r="C863" i="14"/>
  <c r="B863" i="14"/>
  <c r="F862" i="14"/>
  <c r="E862" i="14"/>
  <c r="D862" i="14"/>
  <c r="C862" i="14"/>
  <c r="B862" i="14"/>
  <c r="F861" i="14"/>
  <c r="E861" i="14"/>
  <c r="D861" i="14"/>
  <c r="C861" i="14"/>
  <c r="B861" i="14"/>
  <c r="F860" i="14"/>
  <c r="E860" i="14"/>
  <c r="D860" i="14"/>
  <c r="C860" i="14"/>
  <c r="B860" i="14"/>
  <c r="F859" i="14"/>
  <c r="E859" i="14"/>
  <c r="D859" i="14"/>
  <c r="C859" i="14"/>
  <c r="B859" i="14"/>
  <c r="F858" i="14"/>
  <c r="E858" i="14"/>
  <c r="D858" i="14"/>
  <c r="C858" i="14"/>
  <c r="B858" i="14"/>
  <c r="F857" i="14"/>
  <c r="E857" i="14"/>
  <c r="D857" i="14"/>
  <c r="C857" i="14"/>
  <c r="B857" i="14"/>
  <c r="F856" i="14"/>
  <c r="E856" i="14"/>
  <c r="D856" i="14"/>
  <c r="C856" i="14"/>
  <c r="B856" i="14"/>
  <c r="F855" i="14"/>
  <c r="E855" i="14"/>
  <c r="D855" i="14"/>
  <c r="C855" i="14"/>
  <c r="B855" i="14"/>
  <c r="F854" i="14"/>
  <c r="E854" i="14"/>
  <c r="D854" i="14"/>
  <c r="C854" i="14"/>
  <c r="B854" i="14"/>
  <c r="F853" i="14"/>
  <c r="E853" i="14"/>
  <c r="D853" i="14"/>
  <c r="C853" i="14"/>
  <c r="B853" i="14"/>
  <c r="F852" i="14"/>
  <c r="E852" i="14"/>
  <c r="D852" i="14"/>
  <c r="C852" i="14"/>
  <c r="B852" i="14"/>
  <c r="F851" i="14"/>
  <c r="E851" i="14"/>
  <c r="D851" i="14"/>
  <c r="C851" i="14"/>
  <c r="B851" i="14"/>
  <c r="F850" i="14"/>
  <c r="E850" i="14"/>
  <c r="D850" i="14"/>
  <c r="C850" i="14"/>
  <c r="B850" i="14"/>
  <c r="F849" i="14"/>
  <c r="E849" i="14"/>
  <c r="D849" i="14"/>
  <c r="C849" i="14"/>
  <c r="B849" i="14"/>
  <c r="F848" i="14"/>
  <c r="E848" i="14"/>
  <c r="D848" i="14"/>
  <c r="C848" i="14"/>
  <c r="B848" i="14"/>
  <c r="F847" i="14"/>
  <c r="E847" i="14"/>
  <c r="D847" i="14"/>
  <c r="C847" i="14"/>
  <c r="B847" i="14"/>
  <c r="F846" i="14"/>
  <c r="E846" i="14"/>
  <c r="D846" i="14"/>
  <c r="C846" i="14"/>
  <c r="B846" i="14"/>
  <c r="F845" i="14"/>
  <c r="E845" i="14"/>
  <c r="D845" i="14"/>
  <c r="C845" i="14"/>
  <c r="B845" i="14"/>
  <c r="F844" i="14"/>
  <c r="E844" i="14"/>
  <c r="D844" i="14"/>
  <c r="C844" i="14"/>
  <c r="B844" i="14"/>
  <c r="F843" i="14"/>
  <c r="E843" i="14"/>
  <c r="D843" i="14"/>
  <c r="C843" i="14"/>
  <c r="B843" i="14"/>
  <c r="F842" i="14"/>
  <c r="E842" i="14"/>
  <c r="D842" i="14"/>
  <c r="C842" i="14"/>
  <c r="B842" i="14"/>
  <c r="F841" i="14"/>
  <c r="E841" i="14"/>
  <c r="D841" i="14"/>
  <c r="C841" i="14"/>
  <c r="B841" i="14"/>
  <c r="F840" i="14"/>
  <c r="E840" i="14"/>
  <c r="D840" i="14"/>
  <c r="C840" i="14"/>
  <c r="B840" i="14"/>
  <c r="F839" i="14"/>
  <c r="E839" i="14"/>
  <c r="D839" i="14"/>
  <c r="C839" i="14"/>
  <c r="B839" i="14"/>
  <c r="F838" i="14"/>
  <c r="E838" i="14"/>
  <c r="D838" i="14"/>
  <c r="C838" i="14"/>
  <c r="B838" i="14"/>
  <c r="F837" i="14"/>
  <c r="E837" i="14"/>
  <c r="D837" i="14"/>
  <c r="C837" i="14"/>
  <c r="B837" i="14"/>
  <c r="F836" i="14"/>
  <c r="E836" i="14"/>
  <c r="D836" i="14"/>
  <c r="C836" i="14"/>
  <c r="B836" i="14"/>
  <c r="F835" i="14"/>
  <c r="E835" i="14"/>
  <c r="D835" i="14"/>
  <c r="C835" i="14"/>
  <c r="B835" i="14"/>
  <c r="F834" i="14"/>
  <c r="E834" i="14"/>
  <c r="D834" i="14"/>
  <c r="C834" i="14"/>
  <c r="B834" i="14"/>
  <c r="F833" i="14"/>
  <c r="E833" i="14"/>
  <c r="D833" i="14"/>
  <c r="C833" i="14"/>
  <c r="B833" i="14"/>
  <c r="F832" i="14"/>
  <c r="E832" i="14"/>
  <c r="D832" i="14"/>
  <c r="C832" i="14"/>
  <c r="B832" i="14"/>
  <c r="F831" i="14"/>
  <c r="E831" i="14"/>
  <c r="D831" i="14"/>
  <c r="C831" i="14"/>
  <c r="B831" i="14"/>
  <c r="F830" i="14"/>
  <c r="E830" i="14"/>
  <c r="D830" i="14"/>
  <c r="C830" i="14"/>
  <c r="B830" i="14"/>
  <c r="F829" i="14"/>
  <c r="E829" i="14"/>
  <c r="D829" i="14"/>
  <c r="C829" i="14"/>
  <c r="B829" i="14"/>
  <c r="F828" i="14"/>
  <c r="E828" i="14"/>
  <c r="D828" i="14"/>
  <c r="C828" i="14"/>
  <c r="B828" i="14"/>
  <c r="F827" i="14"/>
  <c r="E827" i="14"/>
  <c r="D827" i="14"/>
  <c r="C827" i="14"/>
  <c r="B827" i="14"/>
  <c r="F826" i="14"/>
  <c r="E826" i="14"/>
  <c r="D826" i="14"/>
  <c r="C826" i="14"/>
  <c r="B826" i="14"/>
  <c r="F825" i="14"/>
  <c r="E825" i="14"/>
  <c r="D825" i="14"/>
  <c r="C825" i="14"/>
  <c r="B825" i="14"/>
  <c r="F824" i="14"/>
  <c r="E824" i="14"/>
  <c r="D824" i="14"/>
  <c r="C824" i="14"/>
  <c r="B824" i="14"/>
  <c r="F823" i="14"/>
  <c r="E823" i="14"/>
  <c r="D823" i="14"/>
  <c r="C823" i="14"/>
  <c r="B823" i="14"/>
  <c r="F822" i="14"/>
  <c r="E822" i="14"/>
  <c r="D822" i="14"/>
  <c r="C822" i="14"/>
  <c r="B822" i="14"/>
  <c r="F821" i="14"/>
  <c r="E821" i="14"/>
  <c r="D821" i="14"/>
  <c r="C821" i="14"/>
  <c r="B821" i="14"/>
  <c r="F820" i="14"/>
  <c r="E820" i="14"/>
  <c r="D820" i="14"/>
  <c r="C820" i="14"/>
  <c r="B820" i="14"/>
  <c r="F819" i="14"/>
  <c r="E819" i="14"/>
  <c r="D819" i="14"/>
  <c r="C819" i="14"/>
  <c r="B819" i="14"/>
  <c r="F818" i="14"/>
  <c r="E818" i="14"/>
  <c r="D818" i="14"/>
  <c r="C818" i="14"/>
  <c r="B818" i="14"/>
  <c r="F817" i="14"/>
  <c r="E817" i="14"/>
  <c r="D817" i="14"/>
  <c r="C817" i="14"/>
  <c r="B817" i="14"/>
  <c r="F816" i="14"/>
  <c r="E816" i="14"/>
  <c r="D816" i="14"/>
  <c r="C816" i="14"/>
  <c r="B816" i="14"/>
  <c r="F815" i="14"/>
  <c r="E815" i="14"/>
  <c r="D815" i="14"/>
  <c r="C815" i="14"/>
  <c r="B815" i="14"/>
  <c r="F814" i="14"/>
  <c r="E814" i="14"/>
  <c r="D814" i="14"/>
  <c r="C814" i="14"/>
  <c r="B814" i="14"/>
  <c r="F813" i="14"/>
  <c r="E813" i="14"/>
  <c r="D813" i="14"/>
  <c r="C813" i="14"/>
  <c r="B813" i="14"/>
  <c r="F812" i="14"/>
  <c r="E812" i="14"/>
  <c r="D812" i="14"/>
  <c r="C812" i="14"/>
  <c r="B812" i="14"/>
  <c r="F811" i="14"/>
  <c r="E811" i="14"/>
  <c r="D811" i="14"/>
  <c r="C811" i="14"/>
  <c r="B811" i="14"/>
  <c r="F810" i="14"/>
  <c r="E810" i="14"/>
  <c r="D810" i="14"/>
  <c r="C810" i="14"/>
  <c r="B810" i="14"/>
  <c r="F809" i="14"/>
  <c r="E809" i="14"/>
  <c r="D809" i="14"/>
  <c r="C809" i="14"/>
  <c r="B809" i="14"/>
  <c r="F808" i="14"/>
  <c r="E808" i="14"/>
  <c r="D808" i="14"/>
  <c r="C808" i="14"/>
  <c r="B808" i="14"/>
  <c r="F807" i="14"/>
  <c r="E807" i="14"/>
  <c r="D807" i="14"/>
  <c r="C807" i="14"/>
  <c r="B807" i="14"/>
  <c r="F806" i="14"/>
  <c r="E806" i="14"/>
  <c r="D806" i="14"/>
  <c r="C806" i="14"/>
  <c r="B806" i="14"/>
  <c r="F805" i="14"/>
  <c r="E805" i="14"/>
  <c r="D805" i="14"/>
  <c r="C805" i="14"/>
  <c r="B805" i="14"/>
  <c r="F804" i="14"/>
  <c r="E804" i="14"/>
  <c r="D804" i="14"/>
  <c r="C804" i="14"/>
  <c r="B804" i="14"/>
  <c r="F803" i="14"/>
  <c r="E803" i="14"/>
  <c r="D803" i="14"/>
  <c r="C803" i="14"/>
  <c r="B803" i="14"/>
  <c r="F802" i="14"/>
  <c r="E802" i="14"/>
  <c r="D802" i="14"/>
  <c r="C802" i="14"/>
  <c r="B802" i="14"/>
  <c r="F801" i="14"/>
  <c r="E801" i="14"/>
  <c r="D801" i="14"/>
  <c r="C801" i="14"/>
  <c r="B801" i="14"/>
  <c r="F800" i="14"/>
  <c r="E800" i="14"/>
  <c r="D800" i="14"/>
  <c r="C800" i="14"/>
  <c r="B800" i="14"/>
  <c r="F799" i="14"/>
  <c r="E799" i="14"/>
  <c r="D799" i="14"/>
  <c r="C799" i="14"/>
  <c r="B799" i="14"/>
  <c r="F798" i="14"/>
  <c r="E798" i="14"/>
  <c r="D798" i="14"/>
  <c r="C798" i="14"/>
  <c r="B798" i="14"/>
  <c r="F797" i="14"/>
  <c r="E797" i="14"/>
  <c r="D797" i="14"/>
  <c r="C797" i="14"/>
  <c r="B797" i="14"/>
  <c r="F796" i="14"/>
  <c r="E796" i="14"/>
  <c r="D796" i="14"/>
  <c r="C796" i="14"/>
  <c r="B796" i="14"/>
  <c r="F795" i="14"/>
  <c r="E795" i="14"/>
  <c r="D795" i="14"/>
  <c r="C795" i="14"/>
  <c r="B795" i="14"/>
  <c r="F794" i="14"/>
  <c r="E794" i="14"/>
  <c r="D794" i="14"/>
  <c r="C794" i="14"/>
  <c r="B794" i="14"/>
  <c r="F793" i="14"/>
  <c r="E793" i="14"/>
  <c r="D793" i="14"/>
  <c r="C793" i="14"/>
  <c r="B793" i="14"/>
  <c r="F792" i="14"/>
  <c r="E792" i="14"/>
  <c r="D792" i="14"/>
  <c r="C792" i="14"/>
  <c r="B792" i="14"/>
  <c r="F791" i="14"/>
  <c r="E791" i="14"/>
  <c r="D791" i="14"/>
  <c r="C791" i="14"/>
  <c r="B791" i="14"/>
  <c r="F790" i="14"/>
  <c r="E790" i="14"/>
  <c r="D790" i="14"/>
  <c r="C790" i="14"/>
  <c r="B790" i="14"/>
  <c r="F789" i="14"/>
  <c r="E789" i="14"/>
  <c r="D789" i="14"/>
  <c r="C789" i="14"/>
  <c r="B789" i="14"/>
  <c r="F788" i="14"/>
  <c r="E788" i="14"/>
  <c r="D788" i="14"/>
  <c r="C788" i="14"/>
  <c r="B788" i="14"/>
  <c r="F787" i="14"/>
  <c r="E787" i="14"/>
  <c r="D787" i="14"/>
  <c r="C787" i="14"/>
  <c r="B787" i="14"/>
  <c r="F786" i="14"/>
  <c r="E786" i="14"/>
  <c r="D786" i="14"/>
  <c r="C786" i="14"/>
  <c r="B786" i="14"/>
  <c r="F785" i="14"/>
  <c r="E785" i="14"/>
  <c r="D785" i="14"/>
  <c r="C785" i="14"/>
  <c r="B785" i="14"/>
  <c r="F784" i="14"/>
  <c r="E784" i="14"/>
  <c r="D784" i="14"/>
  <c r="C784" i="14"/>
  <c r="B784" i="14"/>
  <c r="F783" i="14"/>
  <c r="E783" i="14"/>
  <c r="D783" i="14"/>
  <c r="C783" i="14"/>
  <c r="B783" i="14"/>
  <c r="F782" i="14"/>
  <c r="E782" i="14"/>
  <c r="D782" i="14"/>
  <c r="C782" i="14"/>
  <c r="B782" i="14"/>
  <c r="F781" i="14"/>
  <c r="E781" i="14"/>
  <c r="D781" i="14"/>
  <c r="C781" i="14"/>
  <c r="B781" i="14"/>
  <c r="F780" i="14"/>
  <c r="E780" i="14"/>
  <c r="D780" i="14"/>
  <c r="C780" i="14"/>
  <c r="B780" i="14"/>
  <c r="F779" i="14"/>
  <c r="E779" i="14"/>
  <c r="D779" i="14"/>
  <c r="C779" i="14"/>
  <c r="B779" i="14"/>
  <c r="F778" i="14"/>
  <c r="E778" i="14"/>
  <c r="D778" i="14"/>
  <c r="C778" i="14"/>
  <c r="B778" i="14"/>
  <c r="F777" i="14"/>
  <c r="E777" i="14"/>
  <c r="D777" i="14"/>
  <c r="C777" i="14"/>
  <c r="B777" i="14"/>
  <c r="F776" i="14"/>
  <c r="E776" i="14"/>
  <c r="D776" i="14"/>
  <c r="C776" i="14"/>
  <c r="B776" i="14"/>
  <c r="F775" i="14"/>
  <c r="E775" i="14"/>
  <c r="D775" i="14"/>
  <c r="C775" i="14"/>
  <c r="B775" i="14"/>
  <c r="F774" i="14"/>
  <c r="E774" i="14"/>
  <c r="D774" i="14"/>
  <c r="C774" i="14"/>
  <c r="B774" i="14"/>
  <c r="F773" i="14"/>
  <c r="E773" i="14"/>
  <c r="D773" i="14"/>
  <c r="C773" i="14"/>
  <c r="B773" i="14"/>
  <c r="F772" i="14"/>
  <c r="E772" i="14"/>
  <c r="D772" i="14"/>
  <c r="C772" i="14"/>
  <c r="B772" i="14"/>
  <c r="F771" i="14"/>
  <c r="E771" i="14"/>
  <c r="D771" i="14"/>
  <c r="C771" i="14"/>
  <c r="B771" i="14"/>
  <c r="F770" i="14"/>
  <c r="E770" i="14"/>
  <c r="D770" i="14"/>
  <c r="C770" i="14"/>
  <c r="B770" i="14"/>
  <c r="F769" i="14"/>
  <c r="E769" i="14"/>
  <c r="D769" i="14"/>
  <c r="C769" i="14"/>
  <c r="B769" i="14"/>
  <c r="F768" i="14"/>
  <c r="E768" i="14"/>
  <c r="D768" i="14"/>
  <c r="C768" i="14"/>
  <c r="B768" i="14"/>
  <c r="F767" i="14"/>
  <c r="E767" i="14"/>
  <c r="D767" i="14"/>
  <c r="C767" i="14"/>
  <c r="B767" i="14"/>
  <c r="F766" i="14"/>
  <c r="E766" i="14"/>
  <c r="D766" i="14"/>
  <c r="C766" i="14"/>
  <c r="B766" i="14"/>
  <c r="F765" i="14"/>
  <c r="E765" i="14"/>
  <c r="D765" i="14"/>
  <c r="C765" i="14"/>
  <c r="B765" i="14"/>
  <c r="F764" i="14"/>
  <c r="E764" i="14"/>
  <c r="D764" i="14"/>
  <c r="C764" i="14"/>
  <c r="B764" i="14"/>
  <c r="F763" i="14"/>
  <c r="E763" i="14"/>
  <c r="D763" i="14"/>
  <c r="C763" i="14"/>
  <c r="B763" i="14"/>
  <c r="F762" i="14"/>
  <c r="E762" i="14"/>
  <c r="D762" i="14"/>
  <c r="C762" i="14"/>
  <c r="B762" i="14"/>
  <c r="F761" i="14"/>
  <c r="E761" i="14"/>
  <c r="D761" i="14"/>
  <c r="C761" i="14"/>
  <c r="B761" i="14"/>
  <c r="F760" i="14"/>
  <c r="E760" i="14"/>
  <c r="D760" i="14"/>
  <c r="C760" i="14"/>
  <c r="B760" i="14"/>
  <c r="F759" i="14"/>
  <c r="E759" i="14"/>
  <c r="D759" i="14"/>
  <c r="C759" i="14"/>
  <c r="B759" i="14"/>
  <c r="F758" i="14"/>
  <c r="E758" i="14"/>
  <c r="D758" i="14"/>
  <c r="C758" i="14"/>
  <c r="B758" i="14"/>
  <c r="F757" i="14"/>
  <c r="E757" i="14"/>
  <c r="D757" i="14"/>
  <c r="C757" i="14"/>
  <c r="B757" i="14"/>
  <c r="F756" i="14"/>
  <c r="E756" i="14"/>
  <c r="D756" i="14"/>
  <c r="C756" i="14"/>
  <c r="B756" i="14"/>
  <c r="F755" i="14"/>
  <c r="E755" i="14"/>
  <c r="D755" i="14"/>
  <c r="C755" i="14"/>
  <c r="B755" i="14"/>
  <c r="F754" i="14"/>
  <c r="E754" i="14"/>
  <c r="D754" i="14"/>
  <c r="C754" i="14"/>
  <c r="B754" i="14"/>
  <c r="F753" i="14"/>
  <c r="E753" i="14"/>
  <c r="D753" i="14"/>
  <c r="C753" i="14"/>
  <c r="B753" i="14"/>
  <c r="F752" i="14"/>
  <c r="E752" i="14"/>
  <c r="D752" i="14"/>
  <c r="C752" i="14"/>
  <c r="B752" i="14"/>
  <c r="F751" i="14"/>
  <c r="E751" i="14"/>
  <c r="D751" i="14"/>
  <c r="C751" i="14"/>
  <c r="B751" i="14"/>
  <c r="F750" i="14"/>
  <c r="E750" i="14"/>
  <c r="D750" i="14"/>
  <c r="C750" i="14"/>
  <c r="B750" i="14"/>
  <c r="F749" i="14"/>
  <c r="E749" i="14"/>
  <c r="D749" i="14"/>
  <c r="C749" i="14"/>
  <c r="B749" i="14"/>
  <c r="F748" i="14"/>
  <c r="E748" i="14"/>
  <c r="D748" i="14"/>
  <c r="C748" i="14"/>
  <c r="B748" i="14"/>
  <c r="F747" i="14"/>
  <c r="E747" i="14"/>
  <c r="D747" i="14"/>
  <c r="C747" i="14"/>
  <c r="B747" i="14"/>
  <c r="F746" i="14"/>
  <c r="E746" i="14"/>
  <c r="D746" i="14"/>
  <c r="C746" i="14"/>
  <c r="B746" i="14"/>
  <c r="F745" i="14"/>
  <c r="E745" i="14"/>
  <c r="D745" i="14"/>
  <c r="C745" i="14"/>
  <c r="B745" i="14"/>
  <c r="F744" i="14"/>
  <c r="E744" i="14"/>
  <c r="D744" i="14"/>
  <c r="C744" i="14"/>
  <c r="B744" i="14"/>
  <c r="F743" i="14"/>
  <c r="E743" i="14"/>
  <c r="D743" i="14"/>
  <c r="C743" i="14"/>
  <c r="B743" i="14"/>
  <c r="F742" i="14"/>
  <c r="E742" i="14"/>
  <c r="D742" i="14"/>
  <c r="C742" i="14"/>
  <c r="B742" i="14"/>
  <c r="F741" i="14"/>
  <c r="E741" i="14"/>
  <c r="D741" i="14"/>
  <c r="C741" i="14"/>
  <c r="B741" i="14"/>
  <c r="F740" i="14"/>
  <c r="E740" i="14"/>
  <c r="D740" i="14"/>
  <c r="C740" i="14"/>
  <c r="B740" i="14"/>
  <c r="F739" i="14"/>
  <c r="E739" i="14"/>
  <c r="D739" i="14"/>
  <c r="C739" i="14"/>
  <c r="B739" i="14"/>
  <c r="F738" i="14"/>
  <c r="E738" i="14"/>
  <c r="D738" i="14"/>
  <c r="C738" i="14"/>
  <c r="B738" i="14"/>
  <c r="F737" i="14"/>
  <c r="E737" i="14"/>
  <c r="D737" i="14"/>
  <c r="C737" i="14"/>
  <c r="B737" i="14"/>
  <c r="F736" i="14"/>
  <c r="E736" i="14"/>
  <c r="D736" i="14"/>
  <c r="C736" i="14"/>
  <c r="B736" i="14"/>
  <c r="F735" i="14"/>
  <c r="E735" i="14"/>
  <c r="D735" i="14"/>
  <c r="C735" i="14"/>
  <c r="B735" i="14"/>
  <c r="F734" i="14"/>
  <c r="E734" i="14"/>
  <c r="D734" i="14"/>
  <c r="C734" i="14"/>
  <c r="B734" i="14"/>
  <c r="F733" i="14"/>
  <c r="E733" i="14"/>
  <c r="D733" i="14"/>
  <c r="C733" i="14"/>
  <c r="B733" i="14"/>
  <c r="F732" i="14"/>
  <c r="E732" i="14"/>
  <c r="D732" i="14"/>
  <c r="C732" i="14"/>
  <c r="B732" i="14"/>
  <c r="F731" i="14"/>
  <c r="E731" i="14"/>
  <c r="D731" i="14"/>
  <c r="C731" i="14"/>
  <c r="B731" i="14"/>
  <c r="F730" i="14"/>
  <c r="E730" i="14"/>
  <c r="D730" i="14"/>
  <c r="C730" i="14"/>
  <c r="B730" i="14"/>
  <c r="F729" i="14"/>
  <c r="E729" i="14"/>
  <c r="D729" i="14"/>
  <c r="C729" i="14"/>
  <c r="B729" i="14"/>
  <c r="F728" i="14"/>
  <c r="E728" i="14"/>
  <c r="D728" i="14"/>
  <c r="C728" i="14"/>
  <c r="B728" i="14"/>
  <c r="F727" i="14"/>
  <c r="E727" i="14"/>
  <c r="D727" i="14"/>
  <c r="C727" i="14"/>
  <c r="B727" i="14"/>
  <c r="F726" i="14"/>
  <c r="E726" i="14"/>
  <c r="D726" i="14"/>
  <c r="C726" i="14"/>
  <c r="B726" i="14"/>
  <c r="F725" i="14"/>
  <c r="E725" i="14"/>
  <c r="D725" i="14"/>
  <c r="C725" i="14"/>
  <c r="B725" i="14"/>
  <c r="F724" i="14"/>
  <c r="E724" i="14"/>
  <c r="D724" i="14"/>
  <c r="C724" i="14"/>
  <c r="B724" i="14"/>
  <c r="F723" i="14"/>
  <c r="E723" i="14"/>
  <c r="D723" i="14"/>
  <c r="C723" i="14"/>
  <c r="B723" i="14"/>
  <c r="F722" i="14"/>
  <c r="E722" i="14"/>
  <c r="D722" i="14"/>
  <c r="C722" i="14"/>
  <c r="B722" i="14"/>
  <c r="F721" i="14"/>
  <c r="E721" i="14"/>
  <c r="D721" i="14"/>
  <c r="C721" i="14"/>
  <c r="B721" i="14"/>
  <c r="F720" i="14"/>
  <c r="E720" i="14"/>
  <c r="D720" i="14"/>
  <c r="C720" i="14"/>
  <c r="B720" i="14"/>
  <c r="F719" i="14"/>
  <c r="E719" i="14"/>
  <c r="D719" i="14"/>
  <c r="C719" i="14"/>
  <c r="B719" i="14"/>
  <c r="F718" i="14"/>
  <c r="E718" i="14"/>
  <c r="D718" i="14"/>
  <c r="C718" i="14"/>
  <c r="B718" i="14"/>
  <c r="F717" i="14"/>
  <c r="E717" i="14"/>
  <c r="D717" i="14"/>
  <c r="C717" i="14"/>
  <c r="B717" i="14"/>
  <c r="F716" i="14"/>
  <c r="E716" i="14"/>
  <c r="D716" i="14"/>
  <c r="C716" i="14"/>
  <c r="B716" i="14"/>
  <c r="F715" i="14"/>
  <c r="E715" i="14"/>
  <c r="D715" i="14"/>
  <c r="C715" i="14"/>
  <c r="B715" i="14"/>
  <c r="F714" i="14"/>
  <c r="E714" i="14"/>
  <c r="D714" i="14"/>
  <c r="C714" i="14"/>
  <c r="B714" i="14"/>
  <c r="F713" i="14"/>
  <c r="E713" i="14"/>
  <c r="D713" i="14"/>
  <c r="C713" i="14"/>
  <c r="B713" i="14"/>
  <c r="F712" i="14"/>
  <c r="E712" i="14"/>
  <c r="D712" i="14"/>
  <c r="C712" i="14"/>
  <c r="B712" i="14"/>
  <c r="F711" i="14"/>
  <c r="E711" i="14"/>
  <c r="D711" i="14"/>
  <c r="C711" i="14"/>
  <c r="B711" i="14"/>
  <c r="F710" i="14"/>
  <c r="E710" i="14"/>
  <c r="D710" i="14"/>
  <c r="C710" i="14"/>
  <c r="B710" i="14"/>
  <c r="F709" i="14"/>
  <c r="E709" i="14"/>
  <c r="D709" i="14"/>
  <c r="C709" i="14"/>
  <c r="B709" i="14"/>
  <c r="F708" i="14"/>
  <c r="E708" i="14"/>
  <c r="D708" i="14"/>
  <c r="C708" i="14"/>
  <c r="B708" i="14"/>
  <c r="F707" i="14"/>
  <c r="E707" i="14"/>
  <c r="D707" i="14"/>
  <c r="C707" i="14"/>
  <c r="B707" i="14"/>
  <c r="F706" i="14"/>
  <c r="E706" i="14"/>
  <c r="D706" i="14"/>
  <c r="C706" i="14"/>
  <c r="B706" i="14"/>
  <c r="F705" i="14"/>
  <c r="E705" i="14"/>
  <c r="D705" i="14"/>
  <c r="C705" i="14"/>
  <c r="B705" i="14"/>
  <c r="F704" i="14"/>
  <c r="E704" i="14"/>
  <c r="D704" i="14"/>
  <c r="C704" i="14"/>
  <c r="B704" i="14"/>
  <c r="F703" i="14"/>
  <c r="E703" i="14"/>
  <c r="D703" i="14"/>
  <c r="C703" i="14"/>
  <c r="B703" i="14"/>
  <c r="F702" i="14"/>
  <c r="E702" i="14"/>
  <c r="D702" i="14"/>
  <c r="C702" i="14"/>
  <c r="B702" i="14"/>
  <c r="F701" i="14"/>
  <c r="E701" i="14"/>
  <c r="D701" i="14"/>
  <c r="C701" i="14"/>
  <c r="B701" i="14"/>
  <c r="F700" i="14"/>
  <c r="E700" i="14"/>
  <c r="D700" i="14"/>
  <c r="C700" i="14"/>
  <c r="B700" i="14"/>
  <c r="F699" i="14"/>
  <c r="E699" i="14"/>
  <c r="D699" i="14"/>
  <c r="C699" i="14"/>
  <c r="B699" i="14"/>
  <c r="F698" i="14"/>
  <c r="E698" i="14"/>
  <c r="D698" i="14"/>
  <c r="C698" i="14"/>
  <c r="B698" i="14"/>
  <c r="F697" i="14"/>
  <c r="E697" i="14"/>
  <c r="D697" i="14"/>
  <c r="C697" i="14"/>
  <c r="B697" i="14"/>
  <c r="F696" i="14"/>
  <c r="E696" i="14"/>
  <c r="D696" i="14"/>
  <c r="C696" i="14"/>
  <c r="B696" i="14"/>
  <c r="F695" i="14"/>
  <c r="E695" i="14"/>
  <c r="D695" i="14"/>
  <c r="C695" i="14"/>
  <c r="B695" i="14"/>
  <c r="F694" i="14"/>
  <c r="E694" i="14"/>
  <c r="D694" i="14"/>
  <c r="C694" i="14"/>
  <c r="B694" i="14"/>
  <c r="F693" i="14"/>
  <c r="E693" i="14"/>
  <c r="D693" i="14"/>
  <c r="C693" i="14"/>
  <c r="B693" i="14"/>
  <c r="F692" i="14"/>
  <c r="E692" i="14"/>
  <c r="D692" i="14"/>
  <c r="C692" i="14"/>
  <c r="B692" i="14"/>
  <c r="F691" i="14"/>
  <c r="E691" i="14"/>
  <c r="D691" i="14"/>
  <c r="C691" i="14"/>
  <c r="B691" i="14"/>
  <c r="F690" i="14"/>
  <c r="E690" i="14"/>
  <c r="D690" i="14"/>
  <c r="C690" i="14"/>
  <c r="B690" i="14"/>
  <c r="F689" i="14"/>
  <c r="E689" i="14"/>
  <c r="D689" i="14"/>
  <c r="C689" i="14"/>
  <c r="B689" i="14"/>
  <c r="F688" i="14"/>
  <c r="E688" i="14"/>
  <c r="D688" i="14"/>
  <c r="C688" i="14"/>
  <c r="B688" i="14"/>
  <c r="F687" i="14"/>
  <c r="E687" i="14"/>
  <c r="D687" i="14"/>
  <c r="C687" i="14"/>
  <c r="B687" i="14"/>
  <c r="F686" i="14"/>
  <c r="E686" i="14"/>
  <c r="D686" i="14"/>
  <c r="C686" i="14"/>
  <c r="B686" i="14"/>
  <c r="F685" i="14"/>
  <c r="E685" i="14"/>
  <c r="D685" i="14"/>
  <c r="C685" i="14"/>
  <c r="B685" i="14"/>
  <c r="F684" i="14"/>
  <c r="E684" i="14"/>
  <c r="D684" i="14"/>
  <c r="C684" i="14"/>
  <c r="B684" i="14"/>
  <c r="F683" i="14"/>
  <c r="E683" i="14"/>
  <c r="D683" i="14"/>
  <c r="C683" i="14"/>
  <c r="B683" i="14"/>
  <c r="F682" i="14"/>
  <c r="E682" i="14"/>
  <c r="D682" i="14"/>
  <c r="C682" i="14"/>
  <c r="B682" i="14"/>
  <c r="F681" i="14"/>
  <c r="E681" i="14"/>
  <c r="D681" i="14"/>
  <c r="C681" i="14"/>
  <c r="B681" i="14"/>
  <c r="F680" i="14"/>
  <c r="E680" i="14"/>
  <c r="D680" i="14"/>
  <c r="C680" i="14"/>
  <c r="B680" i="14"/>
  <c r="F679" i="14"/>
  <c r="E679" i="14"/>
  <c r="D679" i="14"/>
  <c r="C679" i="14"/>
  <c r="B679" i="14"/>
  <c r="F678" i="14"/>
  <c r="E678" i="14"/>
  <c r="D678" i="14"/>
  <c r="C678" i="14"/>
  <c r="B678" i="14"/>
  <c r="F677" i="14"/>
  <c r="E677" i="14"/>
  <c r="D677" i="14"/>
  <c r="C677" i="14"/>
  <c r="B677" i="14"/>
  <c r="F676" i="14"/>
  <c r="E676" i="14"/>
  <c r="D676" i="14"/>
  <c r="C676" i="14"/>
  <c r="B676" i="14"/>
  <c r="F675" i="14"/>
  <c r="E675" i="14"/>
  <c r="D675" i="14"/>
  <c r="C675" i="14"/>
  <c r="B675" i="14"/>
  <c r="F674" i="14"/>
  <c r="E674" i="14"/>
  <c r="D674" i="14"/>
  <c r="C674" i="14"/>
  <c r="B674" i="14"/>
  <c r="F673" i="14"/>
  <c r="E673" i="14"/>
  <c r="D673" i="14"/>
  <c r="C673" i="14"/>
  <c r="B673" i="14"/>
  <c r="F672" i="14"/>
  <c r="E672" i="14"/>
  <c r="D672" i="14"/>
  <c r="C672" i="14"/>
  <c r="B672" i="14"/>
  <c r="F671" i="14"/>
  <c r="E671" i="14"/>
  <c r="D671" i="14"/>
  <c r="C671" i="14"/>
  <c r="B671" i="14"/>
  <c r="F670" i="14"/>
  <c r="E670" i="14"/>
  <c r="D670" i="14"/>
  <c r="C670" i="14"/>
  <c r="B670" i="14"/>
  <c r="F669" i="14"/>
  <c r="E669" i="14"/>
  <c r="D669" i="14"/>
  <c r="C669" i="14"/>
  <c r="B669" i="14"/>
  <c r="F668" i="14"/>
  <c r="E668" i="14"/>
  <c r="D668" i="14"/>
  <c r="C668" i="14"/>
  <c r="B668" i="14"/>
  <c r="F667" i="14"/>
  <c r="E667" i="14"/>
  <c r="D667" i="14"/>
  <c r="C667" i="14"/>
  <c r="B667" i="14"/>
  <c r="F666" i="14"/>
  <c r="E666" i="14"/>
  <c r="D666" i="14"/>
  <c r="C666" i="14"/>
  <c r="B666" i="14"/>
  <c r="F665" i="14"/>
  <c r="E665" i="14"/>
  <c r="D665" i="14"/>
  <c r="C665" i="14"/>
  <c r="B665" i="14"/>
  <c r="F664" i="14"/>
  <c r="E664" i="14"/>
  <c r="D664" i="14"/>
  <c r="C664" i="14"/>
  <c r="B664" i="14"/>
  <c r="F663" i="14"/>
  <c r="E663" i="14"/>
  <c r="D663" i="14"/>
  <c r="C663" i="14"/>
  <c r="B663" i="14"/>
  <c r="F662" i="14"/>
  <c r="E662" i="14"/>
  <c r="D662" i="14"/>
  <c r="C662" i="14"/>
  <c r="B662" i="14"/>
  <c r="F661" i="14"/>
  <c r="E661" i="14"/>
  <c r="D661" i="14"/>
  <c r="C661" i="14"/>
  <c r="B661" i="14"/>
  <c r="F660" i="14"/>
  <c r="E660" i="14"/>
  <c r="D660" i="14"/>
  <c r="C660" i="14"/>
  <c r="B660" i="14"/>
  <c r="F659" i="14"/>
  <c r="E659" i="14"/>
  <c r="D659" i="14"/>
  <c r="C659" i="14"/>
  <c r="B659" i="14"/>
  <c r="F658" i="14"/>
  <c r="E658" i="14"/>
  <c r="D658" i="14"/>
  <c r="C658" i="14"/>
  <c r="B658" i="14"/>
  <c r="F657" i="14"/>
  <c r="E657" i="14"/>
  <c r="D657" i="14"/>
  <c r="C657" i="14"/>
  <c r="B657" i="14"/>
  <c r="F656" i="14"/>
  <c r="E656" i="14"/>
  <c r="D656" i="14"/>
  <c r="C656" i="14"/>
  <c r="B656" i="14"/>
  <c r="F655" i="14"/>
  <c r="E655" i="14"/>
  <c r="D655" i="14"/>
  <c r="C655" i="14"/>
  <c r="B655" i="14"/>
  <c r="F654" i="14"/>
  <c r="E654" i="14"/>
  <c r="D654" i="14"/>
  <c r="C654" i="14"/>
  <c r="B654" i="14"/>
  <c r="F653" i="14"/>
  <c r="E653" i="14"/>
  <c r="D653" i="14"/>
  <c r="C653" i="14"/>
  <c r="B653" i="14"/>
  <c r="F652" i="14"/>
  <c r="E652" i="14"/>
  <c r="D652" i="14"/>
  <c r="C652" i="14"/>
  <c r="B652" i="14"/>
  <c r="F651" i="14"/>
  <c r="E651" i="14"/>
  <c r="D651" i="14"/>
  <c r="C651" i="14"/>
  <c r="B651" i="14"/>
  <c r="F650" i="14"/>
  <c r="E650" i="14"/>
  <c r="D650" i="14"/>
  <c r="C650" i="14"/>
  <c r="B650" i="14"/>
  <c r="F649" i="14"/>
  <c r="E649" i="14"/>
  <c r="D649" i="14"/>
  <c r="C649" i="14"/>
  <c r="B649" i="14"/>
  <c r="F648" i="14"/>
  <c r="E648" i="14"/>
  <c r="D648" i="14"/>
  <c r="C648" i="14"/>
  <c r="B648" i="14"/>
  <c r="F647" i="14"/>
  <c r="E647" i="14"/>
  <c r="D647" i="14"/>
  <c r="C647" i="14"/>
  <c r="B647" i="14"/>
  <c r="F646" i="14"/>
  <c r="E646" i="14"/>
  <c r="D646" i="14"/>
  <c r="C646" i="14"/>
  <c r="B646" i="14"/>
  <c r="F645" i="14"/>
  <c r="E645" i="14"/>
  <c r="D645" i="14"/>
  <c r="C645" i="14"/>
  <c r="B645" i="14"/>
  <c r="F644" i="14"/>
  <c r="E644" i="14"/>
  <c r="D644" i="14"/>
  <c r="C644" i="14"/>
  <c r="B644" i="14"/>
  <c r="F643" i="14"/>
  <c r="E643" i="14"/>
  <c r="D643" i="14"/>
  <c r="C643" i="14"/>
  <c r="B643" i="14"/>
  <c r="F642" i="14"/>
  <c r="E642" i="14"/>
  <c r="D642" i="14"/>
  <c r="C642" i="14"/>
  <c r="B642" i="14"/>
  <c r="F641" i="14"/>
  <c r="E641" i="14"/>
  <c r="D641" i="14"/>
  <c r="C641" i="14"/>
  <c r="B641" i="14"/>
  <c r="F640" i="14"/>
  <c r="E640" i="14"/>
  <c r="D640" i="14"/>
  <c r="C640" i="14"/>
  <c r="B640" i="14"/>
  <c r="F639" i="14"/>
  <c r="E639" i="14"/>
  <c r="D639" i="14"/>
  <c r="C639" i="14"/>
  <c r="B639" i="14"/>
  <c r="F638" i="14"/>
  <c r="E638" i="14"/>
  <c r="D638" i="14"/>
  <c r="C638" i="14"/>
  <c r="B638" i="14"/>
  <c r="F637" i="14"/>
  <c r="E637" i="14"/>
  <c r="D637" i="14"/>
  <c r="C637" i="14"/>
  <c r="B637" i="14"/>
  <c r="F636" i="14"/>
  <c r="E636" i="14"/>
  <c r="D636" i="14"/>
  <c r="C636" i="14"/>
  <c r="B636" i="14"/>
  <c r="F635" i="14"/>
  <c r="E635" i="14"/>
  <c r="D635" i="14"/>
  <c r="C635" i="14"/>
  <c r="B635" i="14"/>
  <c r="F634" i="14"/>
  <c r="E634" i="14"/>
  <c r="D634" i="14"/>
  <c r="C634" i="14"/>
  <c r="B634" i="14"/>
  <c r="F633" i="14"/>
  <c r="E633" i="14"/>
  <c r="D633" i="14"/>
  <c r="C633" i="14"/>
  <c r="B633" i="14"/>
  <c r="F632" i="14"/>
  <c r="E632" i="14"/>
  <c r="D632" i="14"/>
  <c r="C632" i="14"/>
  <c r="B632" i="14"/>
  <c r="F631" i="14"/>
  <c r="E631" i="14"/>
  <c r="D631" i="14"/>
  <c r="C631" i="14"/>
  <c r="B631" i="14"/>
  <c r="F630" i="14"/>
  <c r="E630" i="14"/>
  <c r="D630" i="14"/>
  <c r="C630" i="14"/>
  <c r="B630" i="14"/>
  <c r="F629" i="14"/>
  <c r="E629" i="14"/>
  <c r="D629" i="14"/>
  <c r="C629" i="14"/>
  <c r="B629" i="14"/>
  <c r="F628" i="14"/>
  <c r="E628" i="14"/>
  <c r="D628" i="14"/>
  <c r="C628" i="14"/>
  <c r="B628" i="14"/>
  <c r="F627" i="14"/>
  <c r="E627" i="14"/>
  <c r="D627" i="14"/>
  <c r="C627" i="14"/>
  <c r="B627" i="14"/>
  <c r="F626" i="14"/>
  <c r="E626" i="14"/>
  <c r="D626" i="14"/>
  <c r="C626" i="14"/>
  <c r="B626" i="14"/>
  <c r="F625" i="14"/>
  <c r="E625" i="14"/>
  <c r="D625" i="14"/>
  <c r="C625" i="14"/>
  <c r="B625" i="14"/>
  <c r="F624" i="14"/>
  <c r="E624" i="14"/>
  <c r="D624" i="14"/>
  <c r="C624" i="14"/>
  <c r="B624" i="14"/>
  <c r="F623" i="14"/>
  <c r="E623" i="14"/>
  <c r="D623" i="14"/>
  <c r="C623" i="14"/>
  <c r="B623" i="14"/>
  <c r="F622" i="14"/>
  <c r="E622" i="14"/>
  <c r="D622" i="14"/>
  <c r="C622" i="14"/>
  <c r="B622" i="14"/>
  <c r="F621" i="14"/>
  <c r="E621" i="14"/>
  <c r="D621" i="14"/>
  <c r="C621" i="14"/>
  <c r="B621" i="14"/>
  <c r="F620" i="14"/>
  <c r="E620" i="14"/>
  <c r="D620" i="14"/>
  <c r="C620" i="14"/>
  <c r="B620" i="14"/>
  <c r="F619" i="14"/>
  <c r="E619" i="14"/>
  <c r="D619" i="14"/>
  <c r="C619" i="14"/>
  <c r="B619" i="14"/>
  <c r="F618" i="14"/>
  <c r="E618" i="14"/>
  <c r="D618" i="14"/>
  <c r="C618" i="14"/>
  <c r="B618" i="14"/>
  <c r="F617" i="14"/>
  <c r="E617" i="14"/>
  <c r="D617" i="14"/>
  <c r="C617" i="14"/>
  <c r="B617" i="14"/>
  <c r="F616" i="14"/>
  <c r="E616" i="14"/>
  <c r="D616" i="14"/>
  <c r="C616" i="14"/>
  <c r="B616" i="14"/>
  <c r="F615" i="14"/>
  <c r="E615" i="14"/>
  <c r="D615" i="14"/>
  <c r="C615" i="14"/>
  <c r="B615" i="14"/>
  <c r="F614" i="14"/>
  <c r="E614" i="14"/>
  <c r="D614" i="14"/>
  <c r="C614" i="14"/>
  <c r="B614" i="14"/>
  <c r="F613" i="14"/>
  <c r="E613" i="14"/>
  <c r="D613" i="14"/>
  <c r="C613" i="14"/>
  <c r="B613" i="14"/>
  <c r="F612" i="14"/>
  <c r="E612" i="14"/>
  <c r="D612" i="14"/>
  <c r="C612" i="14"/>
  <c r="B612" i="14"/>
  <c r="F611" i="14"/>
  <c r="E611" i="14"/>
  <c r="D611" i="14"/>
  <c r="C611" i="14"/>
  <c r="B611" i="14"/>
  <c r="F610" i="14"/>
  <c r="E610" i="14"/>
  <c r="D610" i="14"/>
  <c r="C610" i="14"/>
  <c r="B610" i="14"/>
  <c r="F609" i="14"/>
  <c r="E609" i="14"/>
  <c r="D609" i="14"/>
  <c r="C609" i="14"/>
  <c r="B609" i="14"/>
  <c r="F608" i="14"/>
  <c r="E608" i="14"/>
  <c r="D608" i="14"/>
  <c r="C608" i="14"/>
  <c r="B608" i="14"/>
  <c r="F607" i="14"/>
  <c r="E607" i="14"/>
  <c r="D607" i="14"/>
  <c r="C607" i="14"/>
  <c r="B607" i="14"/>
  <c r="F606" i="14"/>
  <c r="E606" i="14"/>
  <c r="D606" i="14"/>
  <c r="C606" i="14"/>
  <c r="B606" i="14"/>
  <c r="F605" i="14"/>
  <c r="E605" i="14"/>
  <c r="D605" i="14"/>
  <c r="C605" i="14"/>
  <c r="B605" i="14"/>
  <c r="F604" i="14"/>
  <c r="E604" i="14"/>
  <c r="D604" i="14"/>
  <c r="C604" i="14"/>
  <c r="B604" i="14"/>
  <c r="F603" i="14"/>
  <c r="E603" i="14"/>
  <c r="D603" i="14"/>
  <c r="C603" i="14"/>
  <c r="B603" i="14"/>
  <c r="F602" i="14"/>
  <c r="E602" i="14"/>
  <c r="D602" i="14"/>
  <c r="C602" i="14"/>
  <c r="B602" i="14"/>
  <c r="F601" i="14"/>
  <c r="E601" i="14"/>
  <c r="D601" i="14"/>
  <c r="C601" i="14"/>
  <c r="B601" i="14"/>
  <c r="F600" i="14"/>
  <c r="E600" i="14"/>
  <c r="D600" i="14"/>
  <c r="C600" i="14"/>
  <c r="B600" i="14"/>
  <c r="F599" i="14"/>
  <c r="E599" i="14"/>
  <c r="D599" i="14"/>
  <c r="C599" i="14"/>
  <c r="B599" i="14"/>
  <c r="F598" i="14"/>
  <c r="E598" i="14"/>
  <c r="D598" i="14"/>
  <c r="C598" i="14"/>
  <c r="B598" i="14"/>
  <c r="F597" i="14"/>
  <c r="E597" i="14"/>
  <c r="D597" i="14"/>
  <c r="C597" i="14"/>
  <c r="B597" i="14"/>
  <c r="F596" i="14"/>
  <c r="E596" i="14"/>
  <c r="D596" i="14"/>
  <c r="C596" i="14"/>
  <c r="B596" i="14"/>
  <c r="F595" i="14"/>
  <c r="E595" i="14"/>
  <c r="D595" i="14"/>
  <c r="C595" i="14"/>
  <c r="B595" i="14"/>
  <c r="F594" i="14"/>
  <c r="E594" i="14"/>
  <c r="D594" i="14"/>
  <c r="C594" i="14"/>
  <c r="B594" i="14"/>
  <c r="F593" i="14"/>
  <c r="E593" i="14"/>
  <c r="D593" i="14"/>
  <c r="C593" i="14"/>
  <c r="B593" i="14"/>
  <c r="F592" i="14"/>
  <c r="E592" i="14"/>
  <c r="D592" i="14"/>
  <c r="C592" i="14"/>
  <c r="B592" i="14"/>
  <c r="F591" i="14"/>
  <c r="E591" i="14"/>
  <c r="D591" i="14"/>
  <c r="C591" i="14"/>
  <c r="B591" i="14"/>
  <c r="F590" i="14"/>
  <c r="E590" i="14"/>
  <c r="D590" i="14"/>
  <c r="C590" i="14"/>
  <c r="B590" i="14"/>
  <c r="F589" i="14"/>
  <c r="E589" i="14"/>
  <c r="D589" i="14"/>
  <c r="C589" i="14"/>
  <c r="B589" i="14"/>
  <c r="F588" i="14"/>
  <c r="E588" i="14"/>
  <c r="D588" i="14"/>
  <c r="C588" i="14"/>
  <c r="B588" i="14"/>
  <c r="F587" i="14"/>
  <c r="E587" i="14"/>
  <c r="D587" i="14"/>
  <c r="C587" i="14"/>
  <c r="B587" i="14"/>
  <c r="F586" i="14"/>
  <c r="E586" i="14"/>
  <c r="D586" i="14"/>
  <c r="C586" i="14"/>
  <c r="B586" i="14"/>
  <c r="F585" i="14"/>
  <c r="E585" i="14"/>
  <c r="D585" i="14"/>
  <c r="C585" i="14"/>
  <c r="B585" i="14"/>
  <c r="F584" i="14"/>
  <c r="E584" i="14"/>
  <c r="D584" i="14"/>
  <c r="C584" i="14"/>
  <c r="B584" i="14"/>
  <c r="F583" i="14"/>
  <c r="E583" i="14"/>
  <c r="D583" i="14"/>
  <c r="C583" i="14"/>
  <c r="B583" i="14"/>
  <c r="F582" i="14"/>
  <c r="E582" i="14"/>
  <c r="D582" i="14"/>
  <c r="C582" i="14"/>
  <c r="B582" i="14"/>
  <c r="F581" i="14"/>
  <c r="E581" i="14"/>
  <c r="D581" i="14"/>
  <c r="C581" i="14"/>
  <c r="B581" i="14"/>
  <c r="F580" i="14"/>
  <c r="E580" i="14"/>
  <c r="D580" i="14"/>
  <c r="C580" i="14"/>
  <c r="B580" i="14"/>
  <c r="F579" i="14"/>
  <c r="E579" i="14"/>
  <c r="D579" i="14"/>
  <c r="C579" i="14"/>
  <c r="B579" i="14"/>
  <c r="F578" i="14"/>
  <c r="E578" i="14"/>
  <c r="D578" i="14"/>
  <c r="C578" i="14"/>
  <c r="B578" i="14"/>
  <c r="F577" i="14"/>
  <c r="E577" i="14"/>
  <c r="D577" i="14"/>
  <c r="C577" i="14"/>
  <c r="B577" i="14"/>
  <c r="F576" i="14"/>
  <c r="E576" i="14"/>
  <c r="D576" i="14"/>
  <c r="C576" i="14"/>
  <c r="B576" i="14"/>
  <c r="F575" i="14"/>
  <c r="E575" i="14"/>
  <c r="D575" i="14"/>
  <c r="C575" i="14"/>
  <c r="B575" i="14"/>
  <c r="F574" i="14"/>
  <c r="E574" i="14"/>
  <c r="D574" i="14"/>
  <c r="C574" i="14"/>
  <c r="B574" i="14"/>
  <c r="F573" i="14"/>
  <c r="E573" i="14"/>
  <c r="D573" i="14"/>
  <c r="C573" i="14"/>
  <c r="B573" i="14"/>
  <c r="F572" i="14"/>
  <c r="E572" i="14"/>
  <c r="D572" i="14"/>
  <c r="C572" i="14"/>
  <c r="B572" i="14"/>
  <c r="F571" i="14"/>
  <c r="E571" i="14"/>
  <c r="D571" i="14"/>
  <c r="C571" i="14"/>
  <c r="B571" i="14"/>
  <c r="F570" i="14"/>
  <c r="E570" i="14"/>
  <c r="D570" i="14"/>
  <c r="C570" i="14"/>
  <c r="B570" i="14"/>
  <c r="F569" i="14"/>
  <c r="E569" i="14"/>
  <c r="D569" i="14"/>
  <c r="C569" i="14"/>
  <c r="B569" i="14"/>
  <c r="F568" i="14"/>
  <c r="E568" i="14"/>
  <c r="D568" i="14"/>
  <c r="C568" i="14"/>
  <c r="B568" i="14"/>
  <c r="F567" i="14"/>
  <c r="E567" i="14"/>
  <c r="D567" i="14"/>
  <c r="C567" i="14"/>
  <c r="B567" i="14"/>
  <c r="F566" i="14"/>
  <c r="E566" i="14"/>
  <c r="D566" i="14"/>
  <c r="C566" i="14"/>
  <c r="B566" i="14"/>
  <c r="F565" i="14"/>
  <c r="E565" i="14"/>
  <c r="D565" i="14"/>
  <c r="C565" i="14"/>
  <c r="B565" i="14"/>
  <c r="F564" i="14"/>
  <c r="E564" i="14"/>
  <c r="D564" i="14"/>
  <c r="C564" i="14"/>
  <c r="B564" i="14"/>
  <c r="F563" i="14"/>
  <c r="E563" i="14"/>
  <c r="D563" i="14"/>
  <c r="C563" i="14"/>
  <c r="B563" i="14"/>
  <c r="F562" i="14"/>
  <c r="E562" i="14"/>
  <c r="D562" i="14"/>
  <c r="C562" i="14"/>
  <c r="B562" i="14"/>
  <c r="F561" i="14"/>
  <c r="E561" i="14"/>
  <c r="D561" i="14"/>
  <c r="C561" i="14"/>
  <c r="B561" i="14"/>
  <c r="F560" i="14"/>
  <c r="E560" i="14"/>
  <c r="D560" i="14"/>
  <c r="C560" i="14"/>
  <c r="B560" i="14"/>
  <c r="F559" i="14"/>
  <c r="E559" i="14"/>
  <c r="D559" i="14"/>
  <c r="C559" i="14"/>
  <c r="B559" i="14"/>
  <c r="F558" i="14"/>
  <c r="E558" i="14"/>
  <c r="D558" i="14"/>
  <c r="C558" i="14"/>
  <c r="B558" i="14"/>
  <c r="F557" i="14"/>
  <c r="E557" i="14"/>
  <c r="D557" i="14"/>
  <c r="C557" i="14"/>
  <c r="B557" i="14"/>
  <c r="F556" i="14"/>
  <c r="E556" i="14"/>
  <c r="D556" i="14"/>
  <c r="C556" i="14"/>
  <c r="B556" i="14"/>
  <c r="F555" i="14"/>
  <c r="E555" i="14"/>
  <c r="D555" i="14"/>
  <c r="C555" i="14"/>
  <c r="B555" i="14"/>
  <c r="F554" i="14"/>
  <c r="E554" i="14"/>
  <c r="D554" i="14"/>
  <c r="C554" i="14"/>
  <c r="B554" i="14"/>
  <c r="F553" i="14"/>
  <c r="E553" i="14"/>
  <c r="D553" i="14"/>
  <c r="C553" i="14"/>
  <c r="B553" i="14"/>
  <c r="F552" i="14"/>
  <c r="E552" i="14"/>
  <c r="D552" i="14"/>
  <c r="C552" i="14"/>
  <c r="B552" i="14"/>
  <c r="F551" i="14"/>
  <c r="E551" i="14"/>
  <c r="D551" i="14"/>
  <c r="C551" i="14"/>
  <c r="B551" i="14"/>
  <c r="F550" i="14"/>
  <c r="E550" i="14"/>
  <c r="D550" i="14"/>
  <c r="C550" i="14"/>
  <c r="B550" i="14"/>
  <c r="F549" i="14"/>
  <c r="E549" i="14"/>
  <c r="D549" i="14"/>
  <c r="C549" i="14"/>
  <c r="B549" i="14"/>
  <c r="F548" i="14"/>
  <c r="E548" i="14"/>
  <c r="D548" i="14"/>
  <c r="C548" i="14"/>
  <c r="B548" i="14"/>
  <c r="F547" i="14"/>
  <c r="E547" i="14"/>
  <c r="D547" i="14"/>
  <c r="C547" i="14"/>
  <c r="B547" i="14"/>
  <c r="F546" i="14"/>
  <c r="E546" i="14"/>
  <c r="D546" i="14"/>
  <c r="C546" i="14"/>
  <c r="B546" i="14"/>
  <c r="F545" i="14"/>
  <c r="E545" i="14"/>
  <c r="D545" i="14"/>
  <c r="C545" i="14"/>
  <c r="B545" i="14"/>
  <c r="F544" i="14"/>
  <c r="E544" i="14"/>
  <c r="D544" i="14"/>
  <c r="C544" i="14"/>
  <c r="B544" i="14"/>
  <c r="F543" i="14"/>
  <c r="E543" i="14"/>
  <c r="D543" i="14"/>
  <c r="C543" i="14"/>
  <c r="B543" i="14"/>
  <c r="F542" i="14"/>
  <c r="E542" i="14"/>
  <c r="D542" i="14"/>
  <c r="C542" i="14"/>
  <c r="B542" i="14"/>
  <c r="F541" i="14"/>
  <c r="E541" i="14"/>
  <c r="D541" i="14"/>
  <c r="C541" i="14"/>
  <c r="B541" i="14"/>
  <c r="F540" i="14"/>
  <c r="E540" i="14"/>
  <c r="D540" i="14"/>
  <c r="C540" i="14"/>
  <c r="B540" i="14"/>
  <c r="F539" i="14"/>
  <c r="E539" i="14"/>
  <c r="D539" i="14"/>
  <c r="C539" i="14"/>
  <c r="B539" i="14"/>
  <c r="F538" i="14"/>
  <c r="E538" i="14"/>
  <c r="D538" i="14"/>
  <c r="C538" i="14"/>
  <c r="B538" i="14"/>
  <c r="F537" i="14"/>
  <c r="E537" i="14"/>
  <c r="D537" i="14"/>
  <c r="C537" i="14"/>
  <c r="B537" i="14"/>
  <c r="F536" i="14"/>
  <c r="E536" i="14"/>
  <c r="D536" i="14"/>
  <c r="C536" i="14"/>
  <c r="B536" i="14"/>
  <c r="F535" i="14"/>
  <c r="E535" i="14"/>
  <c r="D535" i="14"/>
  <c r="C535" i="14"/>
  <c r="B535" i="14"/>
  <c r="F534" i="14"/>
  <c r="E534" i="14"/>
  <c r="D534" i="14"/>
  <c r="C534" i="14"/>
  <c r="B534" i="14"/>
  <c r="F533" i="14"/>
  <c r="E533" i="14"/>
  <c r="D533" i="14"/>
  <c r="C533" i="14"/>
  <c r="B533" i="14"/>
  <c r="F532" i="14"/>
  <c r="E532" i="14"/>
  <c r="D532" i="14"/>
  <c r="C532" i="14"/>
  <c r="B532" i="14"/>
  <c r="F531" i="14"/>
  <c r="E531" i="14"/>
  <c r="D531" i="14"/>
  <c r="C531" i="14"/>
  <c r="B531" i="14"/>
  <c r="F530" i="14"/>
  <c r="E530" i="14"/>
  <c r="D530" i="14"/>
  <c r="C530" i="14"/>
  <c r="B530" i="14"/>
  <c r="F529" i="14"/>
  <c r="E529" i="14"/>
  <c r="D529" i="14"/>
  <c r="C529" i="14"/>
  <c r="B529" i="14"/>
  <c r="F528" i="14"/>
  <c r="E528" i="14"/>
  <c r="D528" i="14"/>
  <c r="C528" i="14"/>
  <c r="B528" i="14"/>
  <c r="F527" i="14"/>
  <c r="E527" i="14"/>
  <c r="D527" i="14"/>
  <c r="C527" i="14"/>
  <c r="B527" i="14"/>
  <c r="F526" i="14"/>
  <c r="E526" i="14"/>
  <c r="D526" i="14"/>
  <c r="C526" i="14"/>
  <c r="B526" i="14"/>
  <c r="F525" i="14"/>
  <c r="E525" i="14"/>
  <c r="D525" i="14"/>
  <c r="C525" i="14"/>
  <c r="B525" i="14"/>
  <c r="F524" i="14"/>
  <c r="E524" i="14"/>
  <c r="D524" i="14"/>
  <c r="C524" i="14"/>
  <c r="B524" i="14"/>
  <c r="F523" i="14"/>
  <c r="E523" i="14"/>
  <c r="D523" i="14"/>
  <c r="C523" i="14"/>
  <c r="B523" i="14"/>
  <c r="F522" i="14"/>
  <c r="E522" i="14"/>
  <c r="D522" i="14"/>
  <c r="C522" i="14"/>
  <c r="B522" i="14"/>
  <c r="F521" i="14"/>
  <c r="E521" i="14"/>
  <c r="D521" i="14"/>
  <c r="C521" i="14"/>
  <c r="B521" i="14"/>
  <c r="F520" i="14"/>
  <c r="E520" i="14"/>
  <c r="D520" i="14"/>
  <c r="C520" i="14"/>
  <c r="B520" i="14"/>
  <c r="F519" i="14"/>
  <c r="E519" i="14"/>
  <c r="D519" i="14"/>
  <c r="C519" i="14"/>
  <c r="B519" i="14"/>
  <c r="F518" i="14"/>
  <c r="E518" i="14"/>
  <c r="D518" i="14"/>
  <c r="C518" i="14"/>
  <c r="B518" i="14"/>
  <c r="F517" i="14"/>
  <c r="E517" i="14"/>
  <c r="D517" i="14"/>
  <c r="C517" i="14"/>
  <c r="B517" i="14"/>
  <c r="F516" i="14"/>
  <c r="E516" i="14"/>
  <c r="D516" i="14"/>
  <c r="C516" i="14"/>
  <c r="B516" i="14"/>
  <c r="F515" i="14"/>
  <c r="E515" i="14"/>
  <c r="D515" i="14"/>
  <c r="C515" i="14"/>
  <c r="B515" i="14"/>
  <c r="F514" i="14"/>
  <c r="E514" i="14"/>
  <c r="D514" i="14"/>
  <c r="C514" i="14"/>
  <c r="B514" i="14"/>
  <c r="F513" i="14"/>
  <c r="E513" i="14"/>
  <c r="D513" i="14"/>
  <c r="C513" i="14"/>
  <c r="B513" i="14"/>
  <c r="F512" i="14"/>
  <c r="E512" i="14"/>
  <c r="D512" i="14"/>
  <c r="C512" i="14"/>
  <c r="B512" i="14"/>
  <c r="F511" i="14"/>
  <c r="E511" i="14"/>
  <c r="D511" i="14"/>
  <c r="C511" i="14"/>
  <c r="B511" i="14"/>
  <c r="F510" i="14"/>
  <c r="E510" i="14"/>
  <c r="D510" i="14"/>
  <c r="C510" i="14"/>
  <c r="B510" i="14"/>
  <c r="F509" i="14"/>
  <c r="E509" i="14"/>
  <c r="D509" i="14"/>
  <c r="C509" i="14"/>
  <c r="B509" i="14"/>
  <c r="F508" i="14"/>
  <c r="E508" i="14"/>
  <c r="D508" i="14"/>
  <c r="C508" i="14"/>
  <c r="B508" i="14"/>
  <c r="F507" i="14"/>
  <c r="E507" i="14"/>
  <c r="D507" i="14"/>
  <c r="C507" i="14"/>
  <c r="B507" i="14"/>
  <c r="F506" i="14"/>
  <c r="E506" i="14"/>
  <c r="D506" i="14"/>
  <c r="C506" i="14"/>
  <c r="B506" i="14"/>
  <c r="F505" i="14"/>
  <c r="E505" i="14"/>
  <c r="D505" i="14"/>
  <c r="C505" i="14"/>
  <c r="B505" i="14"/>
  <c r="F504" i="14"/>
  <c r="E504" i="14"/>
  <c r="D504" i="14"/>
  <c r="C504" i="14"/>
  <c r="B504" i="14"/>
  <c r="F503" i="14"/>
  <c r="E503" i="14"/>
  <c r="D503" i="14"/>
  <c r="C503" i="14"/>
  <c r="B503" i="14"/>
  <c r="F502" i="14"/>
  <c r="E502" i="14"/>
  <c r="D502" i="14"/>
  <c r="C502" i="14"/>
  <c r="B502" i="14"/>
  <c r="F501" i="14"/>
  <c r="E501" i="14"/>
  <c r="D501" i="14"/>
  <c r="C501" i="14"/>
  <c r="B501" i="14"/>
  <c r="F500" i="14"/>
  <c r="E500" i="14"/>
  <c r="D500" i="14"/>
  <c r="C500" i="14"/>
  <c r="B500" i="14"/>
  <c r="F499" i="14"/>
  <c r="E499" i="14"/>
  <c r="D499" i="14"/>
  <c r="C499" i="14"/>
  <c r="B499" i="14"/>
  <c r="F498" i="14"/>
  <c r="E498" i="14"/>
  <c r="D498" i="14"/>
  <c r="C498" i="14"/>
  <c r="B498" i="14"/>
  <c r="F497" i="14"/>
  <c r="E497" i="14"/>
  <c r="D497" i="14"/>
  <c r="C497" i="14"/>
  <c r="B497" i="14"/>
  <c r="F496" i="14"/>
  <c r="E496" i="14"/>
  <c r="D496" i="14"/>
  <c r="C496" i="14"/>
  <c r="B496" i="14"/>
  <c r="F495" i="14"/>
  <c r="E495" i="14"/>
  <c r="D495" i="14"/>
  <c r="C495" i="14"/>
  <c r="B495" i="14"/>
  <c r="F494" i="14"/>
  <c r="E494" i="14"/>
  <c r="D494" i="14"/>
  <c r="C494" i="14"/>
  <c r="B494" i="14"/>
  <c r="F493" i="14"/>
  <c r="E493" i="14"/>
  <c r="D493" i="14"/>
  <c r="C493" i="14"/>
  <c r="B493" i="14"/>
  <c r="F492" i="14"/>
  <c r="E492" i="14"/>
  <c r="D492" i="14"/>
  <c r="C492" i="14"/>
  <c r="B492" i="14"/>
  <c r="F491" i="14"/>
  <c r="E491" i="14"/>
  <c r="D491" i="14"/>
  <c r="C491" i="14"/>
  <c r="B491" i="14"/>
  <c r="F490" i="14"/>
  <c r="E490" i="14"/>
  <c r="D490" i="14"/>
  <c r="C490" i="14"/>
  <c r="B490" i="14"/>
  <c r="F489" i="14"/>
  <c r="E489" i="14"/>
  <c r="D489" i="14"/>
  <c r="C489" i="14"/>
  <c r="B489" i="14"/>
  <c r="F488" i="14"/>
  <c r="E488" i="14"/>
  <c r="D488" i="14"/>
  <c r="C488" i="14"/>
  <c r="B488" i="14"/>
  <c r="F487" i="14"/>
  <c r="E487" i="14"/>
  <c r="D487" i="14"/>
  <c r="C487" i="14"/>
  <c r="B487" i="14"/>
  <c r="F486" i="14"/>
  <c r="E486" i="14"/>
  <c r="D486" i="14"/>
  <c r="C486" i="14"/>
  <c r="B486" i="14"/>
  <c r="F485" i="14"/>
  <c r="E485" i="14"/>
  <c r="D485" i="14"/>
  <c r="C485" i="14"/>
  <c r="B485" i="14"/>
  <c r="F484" i="14"/>
  <c r="E484" i="14"/>
  <c r="D484" i="14"/>
  <c r="C484" i="14"/>
  <c r="B484" i="14"/>
  <c r="F483" i="14"/>
  <c r="E483" i="14"/>
  <c r="D483" i="14"/>
  <c r="C483" i="14"/>
  <c r="B483" i="14"/>
  <c r="F482" i="14"/>
  <c r="E482" i="14"/>
  <c r="D482" i="14"/>
  <c r="C482" i="14"/>
  <c r="B482" i="14"/>
  <c r="F481" i="14"/>
  <c r="E481" i="14"/>
  <c r="D481" i="14"/>
  <c r="C481" i="14"/>
  <c r="B481" i="14"/>
  <c r="F480" i="14"/>
  <c r="E480" i="14"/>
  <c r="D480" i="14"/>
  <c r="C480" i="14"/>
  <c r="B480" i="14"/>
  <c r="F479" i="14"/>
  <c r="E479" i="14"/>
  <c r="D479" i="14"/>
  <c r="C479" i="14"/>
  <c r="B479" i="14"/>
  <c r="F478" i="14"/>
  <c r="E478" i="14"/>
  <c r="D478" i="14"/>
  <c r="C478" i="14"/>
  <c r="B478" i="14"/>
  <c r="F477" i="14"/>
  <c r="E477" i="14"/>
  <c r="D477" i="14"/>
  <c r="C477" i="14"/>
  <c r="B477" i="14"/>
  <c r="F476" i="14"/>
  <c r="E476" i="14"/>
  <c r="D476" i="14"/>
  <c r="C476" i="14"/>
  <c r="B476" i="14"/>
  <c r="F475" i="14"/>
  <c r="E475" i="14"/>
  <c r="D475" i="14"/>
  <c r="C475" i="14"/>
  <c r="B475" i="14"/>
  <c r="F474" i="14"/>
  <c r="E474" i="14"/>
  <c r="D474" i="14"/>
  <c r="C474" i="14"/>
  <c r="B474" i="14"/>
  <c r="F473" i="14"/>
  <c r="E473" i="14"/>
  <c r="D473" i="14"/>
  <c r="C473" i="14"/>
  <c r="B473" i="14"/>
  <c r="F472" i="14"/>
  <c r="E472" i="14"/>
  <c r="D472" i="14"/>
  <c r="C472" i="14"/>
  <c r="B472" i="14"/>
  <c r="F471" i="14"/>
  <c r="E471" i="14"/>
  <c r="D471" i="14"/>
  <c r="C471" i="14"/>
  <c r="B471" i="14"/>
  <c r="F470" i="14"/>
  <c r="E470" i="14"/>
  <c r="D470" i="14"/>
  <c r="C470" i="14"/>
  <c r="B470" i="14"/>
  <c r="F469" i="14"/>
  <c r="E469" i="14"/>
  <c r="D469" i="14"/>
  <c r="C469" i="14"/>
  <c r="B469" i="14"/>
  <c r="F468" i="14"/>
  <c r="E468" i="14"/>
  <c r="D468" i="14"/>
  <c r="C468" i="14"/>
  <c r="B468" i="14"/>
  <c r="F467" i="14"/>
  <c r="E467" i="14"/>
  <c r="D467" i="14"/>
  <c r="C467" i="14"/>
  <c r="B467" i="14"/>
  <c r="F466" i="14"/>
  <c r="E466" i="14"/>
  <c r="D466" i="14"/>
  <c r="C466" i="14"/>
  <c r="B466" i="14"/>
  <c r="F465" i="14"/>
  <c r="E465" i="14"/>
  <c r="D465" i="14"/>
  <c r="C465" i="14"/>
  <c r="B465" i="14"/>
  <c r="F464" i="14"/>
  <c r="E464" i="14"/>
  <c r="D464" i="14"/>
  <c r="C464" i="14"/>
  <c r="B464" i="14"/>
  <c r="F463" i="14"/>
  <c r="E463" i="14"/>
  <c r="D463" i="14"/>
  <c r="C463" i="14"/>
  <c r="B463" i="14"/>
  <c r="F462" i="14"/>
  <c r="E462" i="14"/>
  <c r="D462" i="14"/>
  <c r="C462" i="14"/>
  <c r="B462" i="14"/>
  <c r="F461" i="14"/>
  <c r="E461" i="14"/>
  <c r="D461" i="14"/>
  <c r="C461" i="14"/>
  <c r="B461" i="14"/>
  <c r="F460" i="14"/>
  <c r="E460" i="14"/>
  <c r="D460" i="14"/>
  <c r="C460" i="14"/>
  <c r="B460" i="14"/>
  <c r="F459" i="14"/>
  <c r="E459" i="14"/>
  <c r="D459" i="14"/>
  <c r="C459" i="14"/>
  <c r="B459" i="14"/>
  <c r="F458" i="14"/>
  <c r="E458" i="14"/>
  <c r="D458" i="14"/>
  <c r="C458" i="14"/>
  <c r="B458" i="14"/>
  <c r="F457" i="14"/>
  <c r="E457" i="14"/>
  <c r="D457" i="14"/>
  <c r="C457" i="14"/>
  <c r="B457" i="14"/>
  <c r="F456" i="14"/>
  <c r="E456" i="14"/>
  <c r="D456" i="14"/>
  <c r="C456" i="14"/>
  <c r="B456" i="14"/>
  <c r="F455" i="14"/>
  <c r="E455" i="14"/>
  <c r="D455" i="14"/>
  <c r="C455" i="14"/>
  <c r="B455" i="14"/>
  <c r="F454" i="14"/>
  <c r="E454" i="14"/>
  <c r="D454" i="14"/>
  <c r="C454" i="14"/>
  <c r="B454" i="14"/>
  <c r="F453" i="14"/>
  <c r="E453" i="14"/>
  <c r="D453" i="14"/>
  <c r="C453" i="14"/>
  <c r="B453" i="14"/>
  <c r="F452" i="14"/>
  <c r="E452" i="14"/>
  <c r="D452" i="14"/>
  <c r="C452" i="14"/>
  <c r="B452" i="14"/>
  <c r="F451" i="14"/>
  <c r="E451" i="14"/>
  <c r="D451" i="14"/>
  <c r="C451" i="14"/>
  <c r="B451" i="14"/>
  <c r="F450" i="14"/>
  <c r="E450" i="14"/>
  <c r="D450" i="14"/>
  <c r="C450" i="14"/>
  <c r="B450" i="14"/>
  <c r="F449" i="14"/>
  <c r="E449" i="14"/>
  <c r="D449" i="14"/>
  <c r="C449" i="14"/>
  <c r="B449" i="14"/>
  <c r="F448" i="14"/>
  <c r="E448" i="14"/>
  <c r="D448" i="14"/>
  <c r="C448" i="14"/>
  <c r="B448" i="14"/>
  <c r="F447" i="14"/>
  <c r="E447" i="14"/>
  <c r="D447" i="14"/>
  <c r="C447" i="14"/>
  <c r="B447" i="14"/>
  <c r="F446" i="14"/>
  <c r="E446" i="14"/>
  <c r="D446" i="14"/>
  <c r="C446" i="14"/>
  <c r="B446" i="14"/>
  <c r="F445" i="14"/>
  <c r="E445" i="14"/>
  <c r="D445" i="14"/>
  <c r="C445" i="14"/>
  <c r="B445" i="14"/>
  <c r="F444" i="14"/>
  <c r="E444" i="14"/>
  <c r="D444" i="14"/>
  <c r="C444" i="14"/>
  <c r="B444" i="14"/>
  <c r="F443" i="14"/>
  <c r="E443" i="14"/>
  <c r="D443" i="14"/>
  <c r="C443" i="14"/>
  <c r="B443" i="14"/>
  <c r="F442" i="14"/>
  <c r="E442" i="14"/>
  <c r="D442" i="14"/>
  <c r="C442" i="14"/>
  <c r="B442" i="14"/>
  <c r="F441" i="14"/>
  <c r="E441" i="14"/>
  <c r="D441" i="14"/>
  <c r="C441" i="14"/>
  <c r="B441" i="14"/>
  <c r="F440" i="14"/>
  <c r="E440" i="14"/>
  <c r="D440" i="14"/>
  <c r="C440" i="14"/>
  <c r="B440" i="14"/>
  <c r="F439" i="14"/>
  <c r="E439" i="14"/>
  <c r="D439" i="14"/>
  <c r="C439" i="14"/>
  <c r="B439" i="14"/>
  <c r="F438" i="14"/>
  <c r="E438" i="14"/>
  <c r="D438" i="14"/>
  <c r="C438" i="14"/>
  <c r="B438" i="14"/>
  <c r="F437" i="14"/>
  <c r="E437" i="14"/>
  <c r="D437" i="14"/>
  <c r="C437" i="14"/>
  <c r="B437" i="14"/>
  <c r="F436" i="14"/>
  <c r="E436" i="14"/>
  <c r="D436" i="14"/>
  <c r="C436" i="14"/>
  <c r="B436" i="14"/>
  <c r="F435" i="14"/>
  <c r="E435" i="14"/>
  <c r="D435" i="14"/>
  <c r="C435" i="14"/>
  <c r="B435" i="14"/>
  <c r="F434" i="14"/>
  <c r="E434" i="14"/>
  <c r="D434" i="14"/>
  <c r="C434" i="14"/>
  <c r="B434" i="14"/>
  <c r="F433" i="14"/>
  <c r="E433" i="14"/>
  <c r="D433" i="14"/>
  <c r="C433" i="14"/>
  <c r="B433" i="14"/>
  <c r="F432" i="14"/>
  <c r="E432" i="14"/>
  <c r="D432" i="14"/>
  <c r="C432" i="14"/>
  <c r="B432" i="14"/>
  <c r="F431" i="14"/>
  <c r="E431" i="14"/>
  <c r="D431" i="14"/>
  <c r="C431" i="14"/>
  <c r="B431" i="14"/>
  <c r="F430" i="14"/>
  <c r="E430" i="14"/>
  <c r="D430" i="14"/>
  <c r="C430" i="14"/>
  <c r="B430" i="14"/>
  <c r="F429" i="14"/>
  <c r="E429" i="14"/>
  <c r="D429" i="14"/>
  <c r="C429" i="14"/>
  <c r="B429" i="14"/>
  <c r="F428" i="14"/>
  <c r="E428" i="14"/>
  <c r="D428" i="14"/>
  <c r="C428" i="14"/>
  <c r="B428" i="14"/>
  <c r="F427" i="14"/>
  <c r="E427" i="14"/>
  <c r="D427" i="14"/>
  <c r="C427" i="14"/>
  <c r="B427" i="14"/>
  <c r="F426" i="14"/>
  <c r="E426" i="14"/>
  <c r="D426" i="14"/>
  <c r="C426" i="14"/>
  <c r="B426" i="14"/>
  <c r="F425" i="14"/>
  <c r="E425" i="14"/>
  <c r="D425" i="14"/>
  <c r="C425" i="14"/>
  <c r="B425" i="14"/>
  <c r="F424" i="14"/>
  <c r="E424" i="14"/>
  <c r="D424" i="14"/>
  <c r="C424" i="14"/>
  <c r="B424" i="14"/>
  <c r="F423" i="14"/>
  <c r="E423" i="14"/>
  <c r="D423" i="14"/>
  <c r="C423" i="14"/>
  <c r="B423" i="14"/>
  <c r="F422" i="14"/>
  <c r="E422" i="14"/>
  <c r="D422" i="14"/>
  <c r="C422" i="14"/>
  <c r="B422" i="14"/>
  <c r="F421" i="14"/>
  <c r="E421" i="14"/>
  <c r="D421" i="14"/>
  <c r="C421" i="14"/>
  <c r="B421" i="14"/>
  <c r="F420" i="14"/>
  <c r="E420" i="14"/>
  <c r="D420" i="14"/>
  <c r="C420" i="14"/>
  <c r="B420" i="14"/>
  <c r="F419" i="14"/>
  <c r="E419" i="14"/>
  <c r="D419" i="14"/>
  <c r="C419" i="14"/>
  <c r="B419" i="14"/>
  <c r="F418" i="14"/>
  <c r="E418" i="14"/>
  <c r="D418" i="14"/>
  <c r="C418" i="14"/>
  <c r="B418" i="14"/>
  <c r="F417" i="14"/>
  <c r="E417" i="14"/>
  <c r="D417" i="14"/>
  <c r="C417" i="14"/>
  <c r="B417" i="14"/>
  <c r="F416" i="14"/>
  <c r="E416" i="14"/>
  <c r="D416" i="14"/>
  <c r="C416" i="14"/>
  <c r="B416" i="14"/>
  <c r="F415" i="14"/>
  <c r="E415" i="14"/>
  <c r="D415" i="14"/>
  <c r="C415" i="14"/>
  <c r="B415" i="14"/>
  <c r="F414" i="14"/>
  <c r="E414" i="14"/>
  <c r="D414" i="14"/>
  <c r="C414" i="14"/>
  <c r="B414" i="14"/>
  <c r="F413" i="14"/>
  <c r="E413" i="14"/>
  <c r="D413" i="14"/>
  <c r="C413" i="14"/>
  <c r="B413" i="14"/>
  <c r="F412" i="14"/>
  <c r="E412" i="14"/>
  <c r="D412" i="14"/>
  <c r="C412" i="14"/>
  <c r="B412" i="14"/>
  <c r="F411" i="14"/>
  <c r="E411" i="14"/>
  <c r="D411" i="14"/>
  <c r="C411" i="14"/>
  <c r="B411" i="14"/>
  <c r="F410" i="14"/>
  <c r="E410" i="14"/>
  <c r="D410" i="14"/>
  <c r="C410" i="14"/>
  <c r="B410" i="14"/>
  <c r="F409" i="14"/>
  <c r="E409" i="14"/>
  <c r="D409" i="14"/>
  <c r="C409" i="14"/>
  <c r="B409" i="14"/>
  <c r="F408" i="14"/>
  <c r="E408" i="14"/>
  <c r="D408" i="14"/>
  <c r="C408" i="14"/>
  <c r="B408" i="14"/>
  <c r="F407" i="14"/>
  <c r="E407" i="14"/>
  <c r="D407" i="14"/>
  <c r="C407" i="14"/>
  <c r="B407" i="14"/>
  <c r="F406" i="14"/>
  <c r="E406" i="14"/>
  <c r="D406" i="14"/>
  <c r="C406" i="14"/>
  <c r="B406" i="14"/>
  <c r="F405" i="14"/>
  <c r="E405" i="14"/>
  <c r="D405" i="14"/>
  <c r="C405" i="14"/>
  <c r="B405" i="14"/>
  <c r="F404" i="14"/>
  <c r="E404" i="14"/>
  <c r="D404" i="14"/>
  <c r="C404" i="14"/>
  <c r="B404" i="14"/>
  <c r="F403" i="14"/>
  <c r="E403" i="14"/>
  <c r="D403" i="14"/>
  <c r="C403" i="14"/>
  <c r="B403" i="14"/>
  <c r="F402" i="14"/>
  <c r="E402" i="14"/>
  <c r="D402" i="14"/>
  <c r="C402" i="14"/>
  <c r="B402" i="14"/>
  <c r="F401" i="14"/>
  <c r="E401" i="14"/>
  <c r="D401" i="14"/>
  <c r="C401" i="14"/>
  <c r="B401" i="14"/>
  <c r="F400" i="14"/>
  <c r="E400" i="14"/>
  <c r="D400" i="14"/>
  <c r="C400" i="14"/>
  <c r="B400" i="14"/>
  <c r="F399" i="14"/>
  <c r="E399" i="14"/>
  <c r="D399" i="14"/>
  <c r="C399" i="14"/>
  <c r="B399" i="14"/>
  <c r="F398" i="14"/>
  <c r="E398" i="14"/>
  <c r="D398" i="14"/>
  <c r="C398" i="14"/>
  <c r="B398" i="14"/>
  <c r="F397" i="14"/>
  <c r="E397" i="14"/>
  <c r="D397" i="14"/>
  <c r="C397" i="14"/>
  <c r="B397" i="14"/>
  <c r="F396" i="14"/>
  <c r="E396" i="14"/>
  <c r="D396" i="14"/>
  <c r="C396" i="14"/>
  <c r="B396" i="14"/>
  <c r="F395" i="14"/>
  <c r="E395" i="14"/>
  <c r="D395" i="14"/>
  <c r="C395" i="14"/>
  <c r="B395" i="14"/>
  <c r="F394" i="14"/>
  <c r="E394" i="14"/>
  <c r="D394" i="14"/>
  <c r="C394" i="14"/>
  <c r="B394" i="14"/>
  <c r="F393" i="14"/>
  <c r="E393" i="14"/>
  <c r="D393" i="14"/>
  <c r="C393" i="14"/>
  <c r="B393" i="14"/>
  <c r="F392" i="14"/>
  <c r="E392" i="14"/>
  <c r="D392" i="14"/>
  <c r="C392" i="14"/>
  <c r="B392" i="14"/>
  <c r="F391" i="14"/>
  <c r="E391" i="14"/>
  <c r="D391" i="14"/>
  <c r="C391" i="14"/>
  <c r="B391" i="14"/>
  <c r="F390" i="14"/>
  <c r="E390" i="14"/>
  <c r="D390" i="14"/>
  <c r="C390" i="14"/>
  <c r="B390" i="14"/>
  <c r="F389" i="14"/>
  <c r="E389" i="14"/>
  <c r="D389" i="14"/>
  <c r="C389" i="14"/>
  <c r="B389" i="14"/>
  <c r="F388" i="14"/>
  <c r="E388" i="14"/>
  <c r="D388" i="14"/>
  <c r="C388" i="14"/>
  <c r="B388" i="14"/>
  <c r="F387" i="14"/>
  <c r="E387" i="14"/>
  <c r="D387" i="14"/>
  <c r="C387" i="14"/>
  <c r="B387" i="14"/>
  <c r="F386" i="14"/>
  <c r="E386" i="14"/>
  <c r="D386" i="14"/>
  <c r="C386" i="14"/>
  <c r="B386" i="14"/>
  <c r="F385" i="14"/>
  <c r="E385" i="14"/>
  <c r="D385" i="14"/>
  <c r="C385" i="14"/>
  <c r="B385" i="14"/>
  <c r="F384" i="14"/>
  <c r="E384" i="14"/>
  <c r="D384" i="14"/>
  <c r="C384" i="14"/>
  <c r="B384" i="14"/>
  <c r="F383" i="14"/>
  <c r="E383" i="14"/>
  <c r="D383" i="14"/>
  <c r="C383" i="14"/>
  <c r="B383" i="14"/>
  <c r="F382" i="14"/>
  <c r="E382" i="14"/>
  <c r="D382" i="14"/>
  <c r="C382" i="14"/>
  <c r="B382" i="14"/>
  <c r="F381" i="14"/>
  <c r="E381" i="14"/>
  <c r="D381" i="14"/>
  <c r="C381" i="14"/>
  <c r="B381" i="14"/>
  <c r="F380" i="14"/>
  <c r="E380" i="14"/>
  <c r="D380" i="14"/>
  <c r="C380" i="14"/>
  <c r="B380" i="14"/>
  <c r="F379" i="14"/>
  <c r="E379" i="14"/>
  <c r="D379" i="14"/>
  <c r="C379" i="14"/>
  <c r="B379" i="14"/>
  <c r="F378" i="14"/>
  <c r="E378" i="14"/>
  <c r="D378" i="14"/>
  <c r="C378" i="14"/>
  <c r="B378" i="14"/>
  <c r="F377" i="14"/>
  <c r="E377" i="14"/>
  <c r="D377" i="14"/>
  <c r="C377" i="14"/>
  <c r="B377" i="14"/>
  <c r="F376" i="14"/>
  <c r="E376" i="14"/>
  <c r="D376" i="14"/>
  <c r="C376" i="14"/>
  <c r="B376" i="14"/>
  <c r="F375" i="14"/>
  <c r="E375" i="14"/>
  <c r="D375" i="14"/>
  <c r="C375" i="14"/>
  <c r="B375" i="14"/>
  <c r="F374" i="14"/>
  <c r="E374" i="14"/>
  <c r="D374" i="14"/>
  <c r="C374" i="14"/>
  <c r="B374" i="14"/>
  <c r="F373" i="14"/>
  <c r="E373" i="14"/>
  <c r="D373" i="14"/>
  <c r="C373" i="14"/>
  <c r="B373" i="14"/>
  <c r="F372" i="14"/>
  <c r="E372" i="14"/>
  <c r="D372" i="14"/>
  <c r="C372" i="14"/>
  <c r="B372" i="14"/>
  <c r="F371" i="14"/>
  <c r="E371" i="14"/>
  <c r="D371" i="14"/>
  <c r="C371" i="14"/>
  <c r="B371" i="14"/>
  <c r="F370" i="14"/>
  <c r="E370" i="14"/>
  <c r="D370" i="14"/>
  <c r="C370" i="14"/>
  <c r="B370" i="14"/>
  <c r="F369" i="14"/>
  <c r="E369" i="14"/>
  <c r="D369" i="14"/>
  <c r="C369" i="14"/>
  <c r="B369" i="14"/>
  <c r="F368" i="14"/>
  <c r="E368" i="14"/>
  <c r="D368" i="14"/>
  <c r="C368" i="14"/>
  <c r="B368" i="14"/>
  <c r="F367" i="14"/>
  <c r="E367" i="14"/>
  <c r="D367" i="14"/>
  <c r="C367" i="14"/>
  <c r="B367" i="14"/>
  <c r="F366" i="14"/>
  <c r="E366" i="14"/>
  <c r="D366" i="14"/>
  <c r="C366" i="14"/>
  <c r="B366" i="14"/>
  <c r="F365" i="14"/>
  <c r="E365" i="14"/>
  <c r="D365" i="14"/>
  <c r="C365" i="14"/>
  <c r="B365" i="14"/>
  <c r="F364" i="14"/>
  <c r="E364" i="14"/>
  <c r="D364" i="14"/>
  <c r="C364" i="14"/>
  <c r="B364" i="14"/>
  <c r="F363" i="14"/>
  <c r="E363" i="14"/>
  <c r="D363" i="14"/>
  <c r="C363" i="14"/>
  <c r="B363" i="14"/>
  <c r="F362" i="14"/>
  <c r="E362" i="14"/>
  <c r="D362" i="14"/>
  <c r="C362" i="14"/>
  <c r="B362" i="14"/>
  <c r="F361" i="14"/>
  <c r="E361" i="14"/>
  <c r="D361" i="14"/>
  <c r="C361" i="14"/>
  <c r="B361" i="14"/>
  <c r="F360" i="14"/>
  <c r="E360" i="14"/>
  <c r="D360" i="14"/>
  <c r="C360" i="14"/>
  <c r="B360" i="14"/>
  <c r="F359" i="14"/>
  <c r="E359" i="14"/>
  <c r="D359" i="14"/>
  <c r="C359" i="14"/>
  <c r="B359" i="14"/>
  <c r="F358" i="14"/>
  <c r="E358" i="14"/>
  <c r="D358" i="14"/>
  <c r="C358" i="14"/>
  <c r="B358" i="14"/>
  <c r="F357" i="14"/>
  <c r="E357" i="14"/>
  <c r="D357" i="14"/>
  <c r="C357" i="14"/>
  <c r="B357" i="14"/>
  <c r="F356" i="14"/>
  <c r="E356" i="14"/>
  <c r="D356" i="14"/>
  <c r="C356" i="14"/>
  <c r="B356" i="14"/>
  <c r="F355" i="14"/>
  <c r="E355" i="14"/>
  <c r="D355" i="14"/>
  <c r="C355" i="14"/>
  <c r="B355" i="14"/>
  <c r="F354" i="14"/>
  <c r="E354" i="14"/>
  <c r="D354" i="14"/>
  <c r="C354" i="14"/>
  <c r="B354" i="14"/>
  <c r="F353" i="14"/>
  <c r="E353" i="14"/>
  <c r="D353" i="14"/>
  <c r="C353" i="14"/>
  <c r="B353" i="14"/>
  <c r="F352" i="14"/>
  <c r="E352" i="14"/>
  <c r="D352" i="14"/>
  <c r="C352" i="14"/>
  <c r="B352" i="14"/>
  <c r="F351" i="14"/>
  <c r="E351" i="14"/>
  <c r="D351" i="14"/>
  <c r="C351" i="14"/>
  <c r="B351" i="14"/>
  <c r="F350" i="14"/>
  <c r="E350" i="14"/>
  <c r="D350" i="14"/>
  <c r="C350" i="14"/>
  <c r="B350" i="14"/>
  <c r="F349" i="14"/>
  <c r="E349" i="14"/>
  <c r="D349" i="14"/>
  <c r="C349" i="14"/>
  <c r="B349" i="14"/>
  <c r="F348" i="14"/>
  <c r="E348" i="14"/>
  <c r="D348" i="14"/>
  <c r="C348" i="14"/>
  <c r="B348" i="14"/>
  <c r="F347" i="14"/>
  <c r="E347" i="14"/>
  <c r="D347" i="14"/>
  <c r="C347" i="14"/>
  <c r="B347" i="14"/>
  <c r="F346" i="14"/>
  <c r="E346" i="14"/>
  <c r="D346" i="14"/>
  <c r="C346" i="14"/>
  <c r="B346" i="14"/>
  <c r="F345" i="14"/>
  <c r="E345" i="14"/>
  <c r="D345" i="14"/>
  <c r="C345" i="14"/>
  <c r="B345" i="14"/>
  <c r="F344" i="14"/>
  <c r="E344" i="14"/>
  <c r="D344" i="14"/>
  <c r="C344" i="14"/>
  <c r="B344" i="14"/>
  <c r="F343" i="14"/>
  <c r="E343" i="14"/>
  <c r="D343" i="14"/>
  <c r="C343" i="14"/>
  <c r="B343" i="14"/>
  <c r="F342" i="14"/>
  <c r="E342" i="14"/>
  <c r="D342" i="14"/>
  <c r="C342" i="14"/>
  <c r="B342" i="14"/>
  <c r="F341" i="14"/>
  <c r="E341" i="14"/>
  <c r="D341" i="14"/>
  <c r="C341" i="14"/>
  <c r="B341" i="14"/>
  <c r="F340" i="14"/>
  <c r="E340" i="14"/>
  <c r="D340" i="14"/>
  <c r="C340" i="14"/>
  <c r="B340" i="14"/>
  <c r="F339" i="14"/>
  <c r="E339" i="14"/>
  <c r="D339" i="14"/>
  <c r="C339" i="14"/>
  <c r="B339" i="14"/>
  <c r="F338" i="14"/>
  <c r="E338" i="14"/>
  <c r="D338" i="14"/>
  <c r="C338" i="14"/>
  <c r="B338" i="14"/>
  <c r="F337" i="14"/>
  <c r="E337" i="14"/>
  <c r="D337" i="14"/>
  <c r="C337" i="14"/>
  <c r="B337" i="14"/>
  <c r="F336" i="14"/>
  <c r="E336" i="14"/>
  <c r="D336" i="14"/>
  <c r="C336" i="14"/>
  <c r="B336" i="14"/>
  <c r="F335" i="14"/>
  <c r="E335" i="14"/>
  <c r="D335" i="14"/>
  <c r="C335" i="14"/>
  <c r="B335" i="14"/>
  <c r="F334" i="14"/>
  <c r="E334" i="14"/>
  <c r="D334" i="14"/>
  <c r="C334" i="14"/>
  <c r="B334" i="14"/>
  <c r="F333" i="14"/>
  <c r="E333" i="14"/>
  <c r="D333" i="14"/>
  <c r="C333" i="14"/>
  <c r="B333" i="14"/>
  <c r="F332" i="14"/>
  <c r="E332" i="14"/>
  <c r="D332" i="14"/>
  <c r="C332" i="14"/>
  <c r="B332" i="14"/>
  <c r="F331" i="14"/>
  <c r="E331" i="14"/>
  <c r="D331" i="14"/>
  <c r="C331" i="14"/>
  <c r="B331" i="14"/>
  <c r="F330" i="14"/>
  <c r="E330" i="14"/>
  <c r="D330" i="14"/>
  <c r="C330" i="14"/>
  <c r="B330" i="14"/>
  <c r="F329" i="14"/>
  <c r="E329" i="14"/>
  <c r="D329" i="14"/>
  <c r="C329" i="14"/>
  <c r="B329" i="14"/>
  <c r="F328" i="14"/>
  <c r="E328" i="14"/>
  <c r="D328" i="14"/>
  <c r="C328" i="14"/>
  <c r="B328" i="14"/>
  <c r="F327" i="14"/>
  <c r="E327" i="14"/>
  <c r="D327" i="14"/>
  <c r="C327" i="14"/>
  <c r="B327" i="14"/>
  <c r="F326" i="14"/>
  <c r="E326" i="14"/>
  <c r="D326" i="14"/>
  <c r="C326" i="14"/>
  <c r="B326" i="14"/>
  <c r="F325" i="14"/>
  <c r="E325" i="14"/>
  <c r="D325" i="14"/>
  <c r="C325" i="14"/>
  <c r="B325" i="14"/>
  <c r="F324" i="14"/>
  <c r="E324" i="14"/>
  <c r="D324" i="14"/>
  <c r="C324" i="14"/>
  <c r="B324" i="14"/>
  <c r="F323" i="14"/>
  <c r="E323" i="14"/>
  <c r="D323" i="14"/>
  <c r="C323" i="14"/>
  <c r="B323" i="14"/>
  <c r="F322" i="14"/>
  <c r="E322" i="14"/>
  <c r="D322" i="14"/>
  <c r="C322" i="14"/>
  <c r="B322" i="14"/>
  <c r="F321" i="14"/>
  <c r="E321" i="14"/>
  <c r="D321" i="14"/>
  <c r="C321" i="14"/>
  <c r="B321" i="14"/>
  <c r="F320" i="14"/>
  <c r="E320" i="14"/>
  <c r="D320" i="14"/>
  <c r="C320" i="14"/>
  <c r="B320" i="14"/>
  <c r="F319" i="14"/>
  <c r="E319" i="14"/>
  <c r="D319" i="14"/>
  <c r="C319" i="14"/>
  <c r="B319" i="14"/>
  <c r="F318" i="14"/>
  <c r="E318" i="14"/>
  <c r="D318" i="14"/>
  <c r="C318" i="14"/>
  <c r="B318" i="14"/>
  <c r="F317" i="14"/>
  <c r="E317" i="14"/>
  <c r="D317" i="14"/>
  <c r="C317" i="14"/>
  <c r="B317" i="14"/>
  <c r="F316" i="14"/>
  <c r="E316" i="14"/>
  <c r="D316" i="14"/>
  <c r="C316" i="14"/>
  <c r="B316" i="14"/>
  <c r="F315" i="14"/>
  <c r="E315" i="14"/>
  <c r="D315" i="14"/>
  <c r="C315" i="14"/>
  <c r="B315" i="14"/>
  <c r="F314" i="14"/>
  <c r="E314" i="14"/>
  <c r="D314" i="14"/>
  <c r="C314" i="14"/>
  <c r="B314" i="14"/>
  <c r="F313" i="14"/>
  <c r="E313" i="14"/>
  <c r="D313" i="14"/>
  <c r="C313" i="14"/>
  <c r="B313" i="14"/>
  <c r="F312" i="14"/>
  <c r="E312" i="14"/>
  <c r="D312" i="14"/>
  <c r="C312" i="14"/>
  <c r="B312" i="14"/>
  <c r="F311" i="14"/>
  <c r="E311" i="14"/>
  <c r="D311" i="14"/>
  <c r="C311" i="14"/>
  <c r="B311" i="14"/>
  <c r="F310" i="14"/>
  <c r="E310" i="14"/>
  <c r="D310" i="14"/>
  <c r="C310" i="14"/>
  <c r="B310" i="14"/>
  <c r="F309" i="14"/>
  <c r="E309" i="14"/>
  <c r="D309" i="14"/>
  <c r="C309" i="14"/>
  <c r="B309" i="14"/>
  <c r="F308" i="14"/>
  <c r="E308" i="14"/>
  <c r="D308" i="14"/>
  <c r="C308" i="14"/>
  <c r="B308" i="14"/>
  <c r="F307" i="14"/>
  <c r="E307" i="14"/>
  <c r="D307" i="14"/>
  <c r="C307" i="14"/>
  <c r="B307" i="14"/>
  <c r="F306" i="14"/>
  <c r="E306" i="14"/>
  <c r="D306" i="14"/>
  <c r="C306" i="14"/>
  <c r="B306" i="14"/>
  <c r="F305" i="14"/>
  <c r="E305" i="14"/>
  <c r="D305" i="14"/>
  <c r="C305" i="14"/>
  <c r="B305" i="14"/>
  <c r="F304" i="14"/>
  <c r="E304" i="14"/>
  <c r="D304" i="14"/>
  <c r="C304" i="14"/>
  <c r="B304" i="14"/>
  <c r="F303" i="14"/>
  <c r="E303" i="14"/>
  <c r="D303" i="14"/>
  <c r="C303" i="14"/>
  <c r="B303" i="14"/>
  <c r="F302" i="14"/>
  <c r="E302" i="14"/>
  <c r="D302" i="14"/>
  <c r="C302" i="14"/>
  <c r="B302" i="14"/>
  <c r="F301" i="14"/>
  <c r="E301" i="14"/>
  <c r="D301" i="14"/>
  <c r="C301" i="14"/>
  <c r="B301" i="14"/>
  <c r="F300" i="14"/>
  <c r="E300" i="14"/>
  <c r="D300" i="14"/>
  <c r="C300" i="14"/>
  <c r="B300" i="14"/>
  <c r="F299" i="14"/>
  <c r="E299" i="14"/>
  <c r="D299" i="14"/>
  <c r="C299" i="14"/>
  <c r="B299" i="14"/>
  <c r="F298" i="14"/>
  <c r="E298" i="14"/>
  <c r="D298" i="14"/>
  <c r="C298" i="14"/>
  <c r="B298" i="14"/>
  <c r="F297" i="14"/>
  <c r="E297" i="14"/>
  <c r="D297" i="14"/>
  <c r="C297" i="14"/>
  <c r="B297" i="14"/>
  <c r="F296" i="14"/>
  <c r="E296" i="14"/>
  <c r="D296" i="14"/>
  <c r="C296" i="14"/>
  <c r="B296" i="14"/>
  <c r="F295" i="14"/>
  <c r="E295" i="14"/>
  <c r="D295" i="14"/>
  <c r="C295" i="14"/>
  <c r="B295" i="14"/>
  <c r="F294" i="14"/>
  <c r="E294" i="14"/>
  <c r="D294" i="14"/>
  <c r="C294" i="14"/>
  <c r="B294" i="14"/>
  <c r="F293" i="14"/>
  <c r="E293" i="14"/>
  <c r="D293" i="14"/>
  <c r="C293" i="14"/>
  <c r="B293" i="14"/>
  <c r="F292" i="14"/>
  <c r="E292" i="14"/>
  <c r="D292" i="14"/>
  <c r="C292" i="14"/>
  <c r="B292" i="14"/>
  <c r="F291" i="14"/>
  <c r="E291" i="14"/>
  <c r="D291" i="14"/>
  <c r="C291" i="14"/>
  <c r="B291" i="14"/>
  <c r="F290" i="14"/>
  <c r="E290" i="14"/>
  <c r="D290" i="14"/>
  <c r="C290" i="14"/>
  <c r="B290" i="14"/>
  <c r="F289" i="14"/>
  <c r="E289" i="14"/>
  <c r="D289" i="14"/>
  <c r="C289" i="14"/>
  <c r="B289" i="14"/>
  <c r="F288" i="14"/>
  <c r="E288" i="14"/>
  <c r="D288" i="14"/>
  <c r="C288" i="14"/>
  <c r="B288" i="14"/>
  <c r="F287" i="14"/>
  <c r="E287" i="14"/>
  <c r="D287" i="14"/>
  <c r="C287" i="14"/>
  <c r="B287" i="14"/>
  <c r="F286" i="14"/>
  <c r="E286" i="14"/>
  <c r="D286" i="14"/>
  <c r="C286" i="14"/>
  <c r="B286" i="14"/>
  <c r="F285" i="14"/>
  <c r="E285" i="14"/>
  <c r="D285" i="14"/>
  <c r="C285" i="14"/>
  <c r="B285" i="14"/>
  <c r="F284" i="14"/>
  <c r="E284" i="14"/>
  <c r="D284" i="14"/>
  <c r="C284" i="14"/>
  <c r="B284" i="14"/>
  <c r="F283" i="14"/>
  <c r="E283" i="14"/>
  <c r="D283" i="14"/>
  <c r="C283" i="14"/>
  <c r="B283" i="14"/>
  <c r="F282" i="14"/>
  <c r="E282" i="14"/>
  <c r="D282" i="14"/>
  <c r="C282" i="14"/>
  <c r="B282" i="14"/>
  <c r="F281" i="14"/>
  <c r="E281" i="14"/>
  <c r="D281" i="14"/>
  <c r="C281" i="14"/>
  <c r="B281" i="14"/>
  <c r="F280" i="14"/>
  <c r="E280" i="14"/>
  <c r="D280" i="14"/>
  <c r="C280" i="14"/>
  <c r="B280" i="14"/>
  <c r="F279" i="14"/>
  <c r="E279" i="14"/>
  <c r="D279" i="14"/>
  <c r="C279" i="14"/>
  <c r="B279" i="14"/>
  <c r="F278" i="14"/>
  <c r="E278" i="14"/>
  <c r="D278" i="14"/>
  <c r="C278" i="14"/>
  <c r="B278" i="14"/>
  <c r="F277" i="14"/>
  <c r="E277" i="14"/>
  <c r="D277" i="14"/>
  <c r="C277" i="14"/>
  <c r="B277" i="14"/>
  <c r="F276" i="14"/>
  <c r="E276" i="14"/>
  <c r="D276" i="14"/>
  <c r="C276" i="14"/>
  <c r="B276" i="14"/>
  <c r="F275" i="14"/>
  <c r="E275" i="14"/>
  <c r="D275" i="14"/>
  <c r="C275" i="14"/>
  <c r="B275" i="14"/>
  <c r="F274" i="14"/>
  <c r="E274" i="14"/>
  <c r="D274" i="14"/>
  <c r="C274" i="14"/>
  <c r="B274" i="14"/>
  <c r="F273" i="14"/>
  <c r="E273" i="14"/>
  <c r="D273" i="14"/>
  <c r="C273" i="14"/>
  <c r="B273" i="14"/>
  <c r="F272" i="14"/>
  <c r="E272" i="14"/>
  <c r="D272" i="14"/>
  <c r="C272" i="14"/>
  <c r="B272" i="14"/>
  <c r="F271" i="14"/>
  <c r="E271" i="14"/>
  <c r="D271" i="14"/>
  <c r="C271" i="14"/>
  <c r="B271" i="14"/>
  <c r="F270" i="14"/>
  <c r="E270" i="14"/>
  <c r="D270" i="14"/>
  <c r="C270" i="14"/>
  <c r="B270" i="14"/>
  <c r="F269" i="14"/>
  <c r="E269" i="14"/>
  <c r="D269" i="14"/>
  <c r="C269" i="14"/>
  <c r="B269" i="14"/>
  <c r="F268" i="14"/>
  <c r="E268" i="14"/>
  <c r="D268" i="14"/>
  <c r="C268" i="14"/>
  <c r="B268" i="14"/>
  <c r="F267" i="14"/>
  <c r="E267" i="14"/>
  <c r="D267" i="14"/>
  <c r="C267" i="14"/>
  <c r="B267" i="14"/>
  <c r="F266" i="14"/>
  <c r="E266" i="14"/>
  <c r="D266" i="14"/>
  <c r="C266" i="14"/>
  <c r="B266" i="14"/>
  <c r="F265" i="14"/>
  <c r="E265" i="14"/>
  <c r="D265" i="14"/>
  <c r="C265" i="14"/>
  <c r="B265" i="14"/>
  <c r="F264" i="14"/>
  <c r="E264" i="14"/>
  <c r="D264" i="14"/>
  <c r="C264" i="14"/>
  <c r="B264" i="14"/>
  <c r="F263" i="14"/>
  <c r="E263" i="14"/>
  <c r="D263" i="14"/>
  <c r="C263" i="14"/>
  <c r="B263" i="14"/>
  <c r="F262" i="14"/>
  <c r="E262" i="14"/>
  <c r="D262" i="14"/>
  <c r="C262" i="14"/>
  <c r="B262" i="14"/>
  <c r="F261" i="14"/>
  <c r="E261" i="14"/>
  <c r="D261" i="14"/>
  <c r="C261" i="14"/>
  <c r="B261" i="14"/>
  <c r="F260" i="14"/>
  <c r="E260" i="14"/>
  <c r="D260" i="14"/>
  <c r="C260" i="14"/>
  <c r="B260" i="14"/>
  <c r="F259" i="14"/>
  <c r="E259" i="14"/>
  <c r="D259" i="14"/>
  <c r="C259" i="14"/>
  <c r="B259" i="14"/>
  <c r="F258" i="14"/>
  <c r="E258" i="14"/>
  <c r="D258" i="14"/>
  <c r="C258" i="14"/>
  <c r="B258" i="14"/>
  <c r="F257" i="14"/>
  <c r="E257" i="14"/>
  <c r="D257" i="14"/>
  <c r="C257" i="14"/>
  <c r="B257" i="14"/>
  <c r="F256" i="14"/>
  <c r="E256" i="14"/>
  <c r="D256" i="14"/>
  <c r="C256" i="14"/>
  <c r="B256" i="14"/>
  <c r="F255" i="14"/>
  <c r="E255" i="14"/>
  <c r="D255" i="14"/>
  <c r="C255" i="14"/>
  <c r="B255" i="14"/>
  <c r="F254" i="14"/>
  <c r="E254" i="14"/>
  <c r="D254" i="14"/>
  <c r="C254" i="14"/>
  <c r="B254" i="14"/>
  <c r="F253" i="14"/>
  <c r="E253" i="14"/>
  <c r="D253" i="14"/>
  <c r="C253" i="14"/>
  <c r="B253" i="14"/>
  <c r="F252" i="14"/>
  <c r="E252" i="14"/>
  <c r="D252" i="14"/>
  <c r="C252" i="14"/>
  <c r="B252" i="14"/>
  <c r="F251" i="14"/>
  <c r="E251" i="14"/>
  <c r="D251" i="14"/>
  <c r="C251" i="14"/>
  <c r="B251" i="14"/>
  <c r="F250" i="14"/>
  <c r="E250" i="14"/>
  <c r="D250" i="14"/>
  <c r="C250" i="14"/>
  <c r="B250" i="14"/>
  <c r="F249" i="14"/>
  <c r="E249" i="14"/>
  <c r="D249" i="14"/>
  <c r="C249" i="14"/>
  <c r="B249" i="14"/>
  <c r="F248" i="14"/>
  <c r="E248" i="14"/>
  <c r="D248" i="14"/>
  <c r="C248" i="14"/>
  <c r="B248" i="14"/>
  <c r="F247" i="14"/>
  <c r="E247" i="14"/>
  <c r="D247" i="14"/>
  <c r="C247" i="14"/>
  <c r="B247" i="14"/>
  <c r="F246" i="14"/>
  <c r="E246" i="14"/>
  <c r="D246" i="14"/>
  <c r="C246" i="14"/>
  <c r="B246" i="14"/>
  <c r="F245" i="14"/>
  <c r="E245" i="14"/>
  <c r="D245" i="14"/>
  <c r="C245" i="14"/>
  <c r="B245" i="14"/>
  <c r="F244" i="14"/>
  <c r="E244" i="14"/>
  <c r="D244" i="14"/>
  <c r="C244" i="14"/>
  <c r="B244" i="14"/>
  <c r="F243" i="14"/>
  <c r="E243" i="14"/>
  <c r="D243" i="14"/>
  <c r="C243" i="14"/>
  <c r="B243" i="14"/>
  <c r="F242" i="14"/>
  <c r="E242" i="14"/>
  <c r="D242" i="14"/>
  <c r="C242" i="14"/>
  <c r="B242" i="14"/>
  <c r="F241" i="14"/>
  <c r="E241" i="14"/>
  <c r="D241" i="14"/>
  <c r="C241" i="14"/>
  <c r="B241" i="14"/>
  <c r="F240" i="14"/>
  <c r="E240" i="14"/>
  <c r="D240" i="14"/>
  <c r="C240" i="14"/>
  <c r="B240" i="14"/>
  <c r="F239" i="14"/>
  <c r="E239" i="14"/>
  <c r="D239" i="14"/>
  <c r="C239" i="14"/>
  <c r="B239" i="14"/>
  <c r="F238" i="14"/>
  <c r="E238" i="14"/>
  <c r="D238" i="14"/>
  <c r="C238" i="14"/>
  <c r="B238" i="14"/>
  <c r="F237" i="14"/>
  <c r="E237" i="14"/>
  <c r="D237" i="14"/>
  <c r="C237" i="14"/>
  <c r="B237" i="14"/>
  <c r="F236" i="14"/>
  <c r="E236" i="14"/>
  <c r="D236" i="14"/>
  <c r="C236" i="14"/>
  <c r="B236" i="14"/>
  <c r="F235" i="14"/>
  <c r="E235" i="14"/>
  <c r="D235" i="14"/>
  <c r="C235" i="14"/>
  <c r="B235" i="14"/>
  <c r="F234" i="14"/>
  <c r="E234" i="14"/>
  <c r="D234" i="14"/>
  <c r="C234" i="14"/>
  <c r="B234" i="14"/>
  <c r="F233" i="14"/>
  <c r="E233" i="14"/>
  <c r="D233" i="14"/>
  <c r="C233" i="14"/>
  <c r="B233" i="14"/>
  <c r="F232" i="14"/>
  <c r="E232" i="14"/>
  <c r="D232" i="14"/>
  <c r="C232" i="14"/>
  <c r="B232" i="14"/>
  <c r="F231" i="14"/>
  <c r="E231" i="14"/>
  <c r="D231" i="14"/>
  <c r="C231" i="14"/>
  <c r="B231" i="14"/>
  <c r="F230" i="14"/>
  <c r="E230" i="14"/>
  <c r="D230" i="14"/>
  <c r="C230" i="14"/>
  <c r="B230" i="14"/>
  <c r="F229" i="14"/>
  <c r="E229" i="14"/>
  <c r="D229" i="14"/>
  <c r="C229" i="14"/>
  <c r="B229" i="14"/>
  <c r="F228" i="14"/>
  <c r="E228" i="14"/>
  <c r="D228" i="14"/>
  <c r="C228" i="14"/>
  <c r="B228" i="14"/>
  <c r="F227" i="14"/>
  <c r="E227" i="14"/>
  <c r="D227" i="14"/>
  <c r="C227" i="14"/>
  <c r="B227" i="14"/>
  <c r="F226" i="14"/>
  <c r="E226" i="14"/>
  <c r="D226" i="14"/>
  <c r="C226" i="14"/>
  <c r="B226" i="14"/>
  <c r="F225" i="14"/>
  <c r="E225" i="14"/>
  <c r="D225" i="14"/>
  <c r="C225" i="14"/>
  <c r="B225" i="14"/>
  <c r="F224" i="14"/>
  <c r="E224" i="14"/>
  <c r="D224" i="14"/>
  <c r="C224" i="14"/>
  <c r="B224" i="14"/>
  <c r="F223" i="14"/>
  <c r="E223" i="14"/>
  <c r="D223" i="14"/>
  <c r="C223" i="14"/>
  <c r="B223" i="14"/>
  <c r="F222" i="14"/>
  <c r="E222" i="14"/>
  <c r="D222" i="14"/>
  <c r="C222" i="14"/>
  <c r="B222" i="14"/>
  <c r="F221" i="14"/>
  <c r="E221" i="14"/>
  <c r="D221" i="14"/>
  <c r="C221" i="14"/>
  <c r="B221" i="14"/>
  <c r="F220" i="14"/>
  <c r="E220" i="14"/>
  <c r="D220" i="14"/>
  <c r="C220" i="14"/>
  <c r="B220" i="14"/>
  <c r="F219" i="14"/>
  <c r="E219" i="14"/>
  <c r="D219" i="14"/>
  <c r="C219" i="14"/>
  <c r="B219" i="14"/>
  <c r="F218" i="14"/>
  <c r="E218" i="14"/>
  <c r="D218" i="14"/>
  <c r="C218" i="14"/>
  <c r="B218" i="14"/>
  <c r="F217" i="14"/>
  <c r="E217" i="14"/>
  <c r="D217" i="14"/>
  <c r="C217" i="14"/>
  <c r="B217" i="14"/>
  <c r="F216" i="14"/>
  <c r="E216" i="14"/>
  <c r="D216" i="14"/>
  <c r="C216" i="14"/>
  <c r="B216" i="14"/>
  <c r="F215" i="14"/>
  <c r="E215" i="14"/>
  <c r="D215" i="14"/>
  <c r="C215" i="14"/>
  <c r="B215" i="14"/>
  <c r="F214" i="14"/>
  <c r="E214" i="14"/>
  <c r="D214" i="14"/>
  <c r="C214" i="14"/>
  <c r="B214" i="14"/>
  <c r="F213" i="14"/>
  <c r="E213" i="14"/>
  <c r="D213" i="14"/>
  <c r="C213" i="14"/>
  <c r="B213" i="14"/>
  <c r="F212" i="14"/>
  <c r="E212" i="14"/>
  <c r="D212" i="14"/>
  <c r="C212" i="14"/>
  <c r="B212" i="14"/>
  <c r="F211" i="14"/>
  <c r="E211" i="14"/>
  <c r="D211" i="14"/>
  <c r="C211" i="14"/>
  <c r="B211" i="14"/>
  <c r="F210" i="14"/>
  <c r="E210" i="14"/>
  <c r="D210" i="14"/>
  <c r="C210" i="14"/>
  <c r="B210" i="14"/>
  <c r="F209" i="14"/>
  <c r="E209" i="14"/>
  <c r="D209" i="14"/>
  <c r="C209" i="14"/>
  <c r="B209" i="14"/>
  <c r="F208" i="14"/>
  <c r="E208" i="14"/>
  <c r="D208" i="14"/>
  <c r="C208" i="14"/>
  <c r="B208" i="14"/>
  <c r="F207" i="14"/>
  <c r="E207" i="14"/>
  <c r="D207" i="14"/>
  <c r="C207" i="14"/>
  <c r="B207" i="14"/>
  <c r="F206" i="14"/>
  <c r="E206" i="14"/>
  <c r="D206" i="14"/>
  <c r="C206" i="14"/>
  <c r="B206" i="14"/>
  <c r="F205" i="14"/>
  <c r="E205" i="14"/>
  <c r="D205" i="14"/>
  <c r="C205" i="14"/>
  <c r="B205" i="14"/>
  <c r="F204" i="14"/>
  <c r="E204" i="14"/>
  <c r="D204" i="14"/>
  <c r="C204" i="14"/>
  <c r="B204" i="14"/>
  <c r="F203" i="14"/>
  <c r="E203" i="14"/>
  <c r="D203" i="14"/>
  <c r="C203" i="14"/>
  <c r="B203" i="14"/>
  <c r="F202" i="14"/>
  <c r="E202" i="14"/>
  <c r="D202" i="14"/>
  <c r="C202" i="14"/>
  <c r="B202" i="14"/>
  <c r="F201" i="14"/>
  <c r="E201" i="14"/>
  <c r="D201" i="14"/>
  <c r="C201" i="14"/>
  <c r="B201" i="14"/>
  <c r="F200" i="14"/>
  <c r="E200" i="14"/>
  <c r="D200" i="14"/>
  <c r="C200" i="14"/>
  <c r="B200" i="14"/>
  <c r="F199" i="14"/>
  <c r="E199" i="14"/>
  <c r="D199" i="14"/>
  <c r="C199" i="14"/>
  <c r="B199" i="14"/>
  <c r="F198" i="14"/>
  <c r="E198" i="14"/>
  <c r="D198" i="14"/>
  <c r="C198" i="14"/>
  <c r="B198" i="14"/>
  <c r="F197" i="14"/>
  <c r="E197" i="14"/>
  <c r="D197" i="14"/>
  <c r="C197" i="14"/>
  <c r="B197" i="14"/>
  <c r="F196" i="14"/>
  <c r="E196" i="14"/>
  <c r="D196" i="14"/>
  <c r="C196" i="14"/>
  <c r="B196" i="14"/>
  <c r="F195" i="14"/>
  <c r="E195" i="14"/>
  <c r="D195" i="14"/>
  <c r="C195" i="14"/>
  <c r="B195" i="14"/>
  <c r="F194" i="14"/>
  <c r="E194" i="14"/>
  <c r="D194" i="14"/>
  <c r="C194" i="14"/>
  <c r="B194" i="14"/>
  <c r="F193" i="14"/>
  <c r="E193" i="14"/>
  <c r="D193" i="14"/>
  <c r="C193" i="14"/>
  <c r="B193" i="14"/>
  <c r="F192" i="14"/>
  <c r="E192" i="14"/>
  <c r="D192" i="14"/>
  <c r="C192" i="14"/>
  <c r="B192" i="14"/>
  <c r="F191" i="14"/>
  <c r="E191" i="14"/>
  <c r="D191" i="14"/>
  <c r="C191" i="14"/>
  <c r="B191" i="14"/>
  <c r="F190" i="14"/>
  <c r="E190" i="14"/>
  <c r="D190" i="14"/>
  <c r="C190" i="14"/>
  <c r="B190" i="14"/>
  <c r="F189" i="14"/>
  <c r="E189" i="14"/>
  <c r="D189" i="14"/>
  <c r="C189" i="14"/>
  <c r="B189" i="14"/>
  <c r="F188" i="14"/>
  <c r="E188" i="14"/>
  <c r="D188" i="14"/>
  <c r="C188" i="14"/>
  <c r="B188" i="14"/>
  <c r="F187" i="14"/>
  <c r="E187" i="14"/>
  <c r="D187" i="14"/>
  <c r="C187" i="14"/>
  <c r="B187" i="14"/>
  <c r="F186" i="14"/>
  <c r="E186" i="14"/>
  <c r="D186" i="14"/>
  <c r="C186" i="14"/>
  <c r="B186" i="14"/>
  <c r="F185" i="14"/>
  <c r="E185" i="14"/>
  <c r="D185" i="14"/>
  <c r="C185" i="14"/>
  <c r="B185" i="14"/>
  <c r="F184" i="14"/>
  <c r="E184" i="14"/>
  <c r="D184" i="14"/>
  <c r="C184" i="14"/>
  <c r="B184" i="14"/>
  <c r="F183" i="14"/>
  <c r="E183" i="14"/>
  <c r="D183" i="14"/>
  <c r="C183" i="14"/>
  <c r="B183" i="14"/>
  <c r="F182" i="14"/>
  <c r="E182" i="14"/>
  <c r="D182" i="14"/>
  <c r="C182" i="14"/>
  <c r="B182" i="14"/>
  <c r="F181" i="14"/>
  <c r="E181" i="14"/>
  <c r="D181" i="14"/>
  <c r="C181" i="14"/>
  <c r="B181" i="14"/>
  <c r="F180" i="14"/>
  <c r="E180" i="14"/>
  <c r="D180" i="14"/>
  <c r="C180" i="14"/>
  <c r="B180" i="14"/>
  <c r="F179" i="14"/>
  <c r="E179" i="14"/>
  <c r="D179" i="14"/>
  <c r="C179" i="14"/>
  <c r="B179" i="14"/>
  <c r="F178" i="14"/>
  <c r="E178" i="14"/>
  <c r="D178" i="14"/>
  <c r="C178" i="14"/>
  <c r="B178" i="14"/>
  <c r="F177" i="14"/>
  <c r="E177" i="14"/>
  <c r="D177" i="14"/>
  <c r="C177" i="14"/>
  <c r="B177" i="14"/>
  <c r="F176" i="14"/>
  <c r="E176" i="14"/>
  <c r="D176" i="14"/>
  <c r="C176" i="14"/>
  <c r="B176" i="14"/>
  <c r="F175" i="14"/>
  <c r="E175" i="14"/>
  <c r="D175" i="14"/>
  <c r="C175" i="14"/>
  <c r="B175" i="14"/>
  <c r="F174" i="14"/>
  <c r="E174" i="14"/>
  <c r="D174" i="14"/>
  <c r="C174" i="14"/>
  <c r="B174" i="14"/>
  <c r="F173" i="14"/>
  <c r="E173" i="14"/>
  <c r="D173" i="14"/>
  <c r="C173" i="14"/>
  <c r="B173" i="14"/>
  <c r="F172" i="14"/>
  <c r="E172" i="14"/>
  <c r="D172" i="14"/>
  <c r="C172" i="14"/>
  <c r="B172" i="14"/>
  <c r="F171" i="14"/>
  <c r="E171" i="14"/>
  <c r="D171" i="14"/>
  <c r="C171" i="14"/>
  <c r="B171" i="14"/>
  <c r="F170" i="14"/>
  <c r="E170" i="14"/>
  <c r="D170" i="14"/>
  <c r="C170" i="14"/>
  <c r="B170" i="14"/>
  <c r="F169" i="14"/>
  <c r="E169" i="14"/>
  <c r="D169" i="14"/>
  <c r="C169" i="14"/>
  <c r="B169" i="14"/>
  <c r="F168" i="14"/>
  <c r="E168" i="14"/>
  <c r="D168" i="14"/>
  <c r="C168" i="14"/>
  <c r="B168" i="14"/>
  <c r="F167" i="14"/>
  <c r="E167" i="14"/>
  <c r="D167" i="14"/>
  <c r="C167" i="14"/>
  <c r="B167" i="14"/>
  <c r="F166" i="14"/>
  <c r="E166" i="14"/>
  <c r="D166" i="14"/>
  <c r="C166" i="14"/>
  <c r="B166" i="14"/>
  <c r="F165" i="14"/>
  <c r="E165" i="14"/>
  <c r="D165" i="14"/>
  <c r="C165" i="14"/>
  <c r="B165" i="14"/>
  <c r="F164" i="14"/>
  <c r="E164" i="14"/>
  <c r="D164" i="14"/>
  <c r="C164" i="14"/>
  <c r="B164" i="14"/>
  <c r="F163" i="14"/>
  <c r="E163" i="14"/>
  <c r="D163" i="14"/>
  <c r="C163" i="14"/>
  <c r="B163" i="14"/>
  <c r="F162" i="14"/>
  <c r="E162" i="14"/>
  <c r="D162" i="14"/>
  <c r="C162" i="14"/>
  <c r="B162" i="14"/>
  <c r="F161" i="14"/>
  <c r="E161" i="14"/>
  <c r="D161" i="14"/>
  <c r="C161" i="14"/>
  <c r="B161" i="14"/>
  <c r="F160" i="14"/>
  <c r="E160" i="14"/>
  <c r="D160" i="14"/>
  <c r="C160" i="14"/>
  <c r="B160" i="14"/>
  <c r="F159" i="14"/>
  <c r="E159" i="14"/>
  <c r="D159" i="14"/>
  <c r="C159" i="14"/>
  <c r="B159" i="14"/>
  <c r="F158" i="14"/>
  <c r="E158" i="14"/>
  <c r="D158" i="14"/>
  <c r="C158" i="14"/>
  <c r="B158" i="14"/>
  <c r="F157" i="14"/>
  <c r="E157" i="14"/>
  <c r="D157" i="14"/>
  <c r="C157" i="14"/>
  <c r="B157" i="14"/>
  <c r="F156" i="14"/>
  <c r="E156" i="14"/>
  <c r="D156" i="14"/>
  <c r="C156" i="14"/>
  <c r="B156" i="14"/>
  <c r="F155" i="14"/>
  <c r="E155" i="14"/>
  <c r="D155" i="14"/>
  <c r="C155" i="14"/>
  <c r="B155" i="14"/>
  <c r="F154" i="14"/>
  <c r="E154" i="14"/>
  <c r="D154" i="14"/>
  <c r="C154" i="14"/>
  <c r="B154" i="14"/>
  <c r="F153" i="14"/>
  <c r="E153" i="14"/>
  <c r="D153" i="14"/>
  <c r="C153" i="14"/>
  <c r="B153" i="14"/>
  <c r="F152" i="14"/>
  <c r="E152" i="14"/>
  <c r="D152" i="14"/>
  <c r="C152" i="14"/>
  <c r="B152" i="14"/>
  <c r="F151" i="14"/>
  <c r="E151" i="14"/>
  <c r="D151" i="14"/>
  <c r="C151" i="14"/>
  <c r="B151" i="14"/>
  <c r="F150" i="14"/>
  <c r="E150" i="14"/>
  <c r="D150" i="14"/>
  <c r="C150" i="14"/>
  <c r="B150" i="14"/>
  <c r="F149" i="14"/>
  <c r="E149" i="14"/>
  <c r="D149" i="14"/>
  <c r="C149" i="14"/>
  <c r="B149" i="14"/>
  <c r="F148" i="14"/>
  <c r="E148" i="14"/>
  <c r="D148" i="14"/>
  <c r="C148" i="14"/>
  <c r="B148" i="14"/>
  <c r="F147" i="14"/>
  <c r="E147" i="14"/>
  <c r="D147" i="14"/>
  <c r="C147" i="14"/>
  <c r="B147" i="14"/>
  <c r="F146" i="14"/>
  <c r="E146" i="14"/>
  <c r="D146" i="14"/>
  <c r="C146" i="14"/>
  <c r="B146" i="14"/>
  <c r="F145" i="14"/>
  <c r="E145" i="14"/>
  <c r="D145" i="14"/>
  <c r="C145" i="14"/>
  <c r="B145" i="14"/>
  <c r="F144" i="14"/>
  <c r="E144" i="14"/>
  <c r="D144" i="14"/>
  <c r="C144" i="14"/>
  <c r="B144" i="14"/>
  <c r="F143" i="14"/>
  <c r="E143" i="14"/>
  <c r="D143" i="14"/>
  <c r="C143" i="14"/>
  <c r="B143" i="14"/>
  <c r="F142" i="14"/>
  <c r="E142" i="14"/>
  <c r="D142" i="14"/>
  <c r="C142" i="14"/>
  <c r="B142" i="14"/>
  <c r="F141" i="14"/>
  <c r="E141" i="14"/>
  <c r="D141" i="14"/>
  <c r="C141" i="14"/>
  <c r="B141" i="14"/>
  <c r="F140" i="14"/>
  <c r="E140" i="14"/>
  <c r="D140" i="14"/>
  <c r="C140" i="14"/>
  <c r="B140" i="14"/>
  <c r="F139" i="14"/>
  <c r="E139" i="14"/>
  <c r="D139" i="14"/>
  <c r="C139" i="14"/>
  <c r="B139" i="14"/>
  <c r="F138" i="14"/>
  <c r="E138" i="14"/>
  <c r="D138" i="14"/>
  <c r="C138" i="14"/>
  <c r="B138" i="14"/>
  <c r="F137" i="14"/>
  <c r="E137" i="14"/>
  <c r="D137" i="14"/>
  <c r="C137" i="14"/>
  <c r="B137" i="14"/>
  <c r="F136" i="14"/>
  <c r="E136" i="14"/>
  <c r="D136" i="14"/>
  <c r="C136" i="14"/>
  <c r="B136" i="14"/>
  <c r="F135" i="14"/>
  <c r="E135" i="14"/>
  <c r="D135" i="14"/>
  <c r="C135" i="14"/>
  <c r="B135" i="14"/>
  <c r="F134" i="14"/>
  <c r="E134" i="14"/>
  <c r="D134" i="14"/>
  <c r="C134" i="14"/>
  <c r="B134" i="14"/>
  <c r="F133" i="14"/>
  <c r="E133" i="14"/>
  <c r="D133" i="14"/>
  <c r="C133" i="14"/>
  <c r="B133" i="14"/>
  <c r="F132" i="14"/>
  <c r="E132" i="14"/>
  <c r="D132" i="14"/>
  <c r="C132" i="14"/>
  <c r="B132" i="14"/>
  <c r="F131" i="14"/>
  <c r="E131" i="14"/>
  <c r="D131" i="14"/>
  <c r="C131" i="14"/>
  <c r="B131" i="14"/>
  <c r="F130" i="14"/>
  <c r="E130" i="14"/>
  <c r="D130" i="14"/>
  <c r="C130" i="14"/>
  <c r="B130" i="14"/>
  <c r="F129" i="14"/>
  <c r="E129" i="14"/>
  <c r="D129" i="14"/>
  <c r="C129" i="14"/>
  <c r="B129" i="14"/>
  <c r="F128" i="14"/>
  <c r="E128" i="14"/>
  <c r="D128" i="14"/>
  <c r="C128" i="14"/>
  <c r="B128" i="14"/>
  <c r="F127" i="14"/>
  <c r="E127" i="14"/>
  <c r="D127" i="14"/>
  <c r="C127" i="14"/>
  <c r="B127" i="14"/>
  <c r="F126" i="14"/>
  <c r="E126" i="14"/>
  <c r="D126" i="14"/>
  <c r="C126" i="14"/>
  <c r="B126" i="14"/>
  <c r="F125" i="14"/>
  <c r="E125" i="14"/>
  <c r="D125" i="14"/>
  <c r="C125" i="14"/>
  <c r="B125" i="14"/>
  <c r="F124" i="14"/>
  <c r="E124" i="14"/>
  <c r="D124" i="14"/>
  <c r="C124" i="14"/>
  <c r="B124" i="14"/>
  <c r="F123" i="14"/>
  <c r="E123" i="14"/>
  <c r="D123" i="14"/>
  <c r="C123" i="14"/>
  <c r="B123" i="14"/>
  <c r="F122" i="14"/>
  <c r="E122" i="14"/>
  <c r="D122" i="14"/>
  <c r="C122" i="14"/>
  <c r="B122" i="14"/>
  <c r="F121" i="14"/>
  <c r="E121" i="14"/>
  <c r="D121" i="14"/>
  <c r="C121" i="14"/>
  <c r="B121" i="14"/>
  <c r="F120" i="14"/>
  <c r="E120" i="14"/>
  <c r="D120" i="14"/>
  <c r="C120" i="14"/>
  <c r="B120" i="14"/>
  <c r="F119" i="14"/>
  <c r="E119" i="14"/>
  <c r="D119" i="14"/>
  <c r="C119" i="14"/>
  <c r="B119" i="14"/>
  <c r="F118" i="14"/>
  <c r="E118" i="14"/>
  <c r="D118" i="14"/>
  <c r="C118" i="14"/>
  <c r="B118" i="14"/>
  <c r="F117" i="14"/>
  <c r="E117" i="14"/>
  <c r="D117" i="14"/>
  <c r="C117" i="14"/>
  <c r="B117" i="14"/>
  <c r="F116" i="14"/>
  <c r="E116" i="14"/>
  <c r="D116" i="14"/>
  <c r="C116" i="14"/>
  <c r="B116" i="14"/>
  <c r="F115" i="14"/>
  <c r="E115" i="14"/>
  <c r="D115" i="14"/>
  <c r="C115" i="14"/>
  <c r="B115" i="14"/>
  <c r="F114" i="14"/>
  <c r="E114" i="14"/>
  <c r="D114" i="14"/>
  <c r="C114" i="14"/>
  <c r="B114" i="14"/>
  <c r="F113" i="14"/>
  <c r="E113" i="14"/>
  <c r="D113" i="14"/>
  <c r="C113" i="14"/>
  <c r="B113" i="14"/>
  <c r="F112" i="14"/>
  <c r="E112" i="14"/>
  <c r="D112" i="14"/>
  <c r="C112" i="14"/>
  <c r="B112" i="14"/>
  <c r="F111" i="14"/>
  <c r="E111" i="14"/>
  <c r="D111" i="14"/>
  <c r="C111" i="14"/>
  <c r="B111" i="14"/>
  <c r="F110" i="14"/>
  <c r="E110" i="14"/>
  <c r="D110" i="14"/>
  <c r="C110" i="14"/>
  <c r="B110" i="14"/>
  <c r="F109" i="14"/>
  <c r="E109" i="14"/>
  <c r="D109" i="14"/>
  <c r="C109" i="14"/>
  <c r="B109" i="14"/>
  <c r="F108" i="14"/>
  <c r="E108" i="14"/>
  <c r="D108" i="14"/>
  <c r="C108" i="14"/>
  <c r="B108" i="14"/>
  <c r="F107" i="14"/>
  <c r="E107" i="14"/>
  <c r="D107" i="14"/>
  <c r="C107" i="14"/>
  <c r="B107" i="14"/>
  <c r="F106" i="14"/>
  <c r="E106" i="14"/>
  <c r="D106" i="14"/>
  <c r="C106" i="14"/>
  <c r="B106" i="14"/>
  <c r="F105" i="14"/>
  <c r="E105" i="14"/>
  <c r="D105" i="14"/>
  <c r="C105" i="14"/>
  <c r="B105" i="14"/>
  <c r="F104" i="14"/>
  <c r="E104" i="14"/>
  <c r="D104" i="14"/>
  <c r="C104" i="14"/>
  <c r="B104" i="14"/>
  <c r="F103" i="14"/>
  <c r="E103" i="14"/>
  <c r="D103" i="14"/>
  <c r="C103" i="14"/>
  <c r="B103" i="14"/>
  <c r="F102" i="14"/>
  <c r="E102" i="14"/>
  <c r="D102" i="14"/>
  <c r="C102" i="14"/>
  <c r="B102" i="14"/>
  <c r="F101" i="14"/>
  <c r="E101" i="14"/>
  <c r="D101" i="14"/>
  <c r="C101" i="14"/>
  <c r="B101" i="14"/>
  <c r="F100" i="14"/>
  <c r="E100" i="14"/>
  <c r="D100" i="14"/>
  <c r="C100" i="14"/>
  <c r="B100" i="14"/>
  <c r="F99" i="14"/>
  <c r="E99" i="14"/>
  <c r="D99" i="14"/>
  <c r="C99" i="14"/>
  <c r="B99" i="14"/>
  <c r="F98" i="14"/>
  <c r="E98" i="14"/>
  <c r="D98" i="14"/>
  <c r="C98" i="14"/>
  <c r="B98" i="14"/>
  <c r="F97" i="14"/>
  <c r="E97" i="14"/>
  <c r="D97" i="14"/>
  <c r="C97" i="14"/>
  <c r="B97" i="14"/>
  <c r="F96" i="14"/>
  <c r="E96" i="14"/>
  <c r="D96" i="14"/>
  <c r="C96" i="14"/>
  <c r="B96" i="14"/>
  <c r="F95" i="14"/>
  <c r="E95" i="14"/>
  <c r="D95" i="14"/>
  <c r="C95" i="14"/>
  <c r="B95" i="14"/>
  <c r="F94" i="14"/>
  <c r="E94" i="14"/>
  <c r="D94" i="14"/>
  <c r="C94" i="14"/>
  <c r="B94" i="14"/>
  <c r="F93" i="14"/>
  <c r="E93" i="14"/>
  <c r="D93" i="14"/>
  <c r="C93" i="14"/>
  <c r="B93" i="14"/>
  <c r="F92" i="14"/>
  <c r="E92" i="14"/>
  <c r="D92" i="14"/>
  <c r="C92" i="14"/>
  <c r="B92" i="14"/>
  <c r="F91" i="14"/>
  <c r="E91" i="14"/>
  <c r="D91" i="14"/>
  <c r="C91" i="14"/>
  <c r="B91" i="14"/>
  <c r="F90" i="14"/>
  <c r="E90" i="14"/>
  <c r="D90" i="14"/>
  <c r="C90" i="14"/>
  <c r="B90" i="14"/>
  <c r="F89" i="14"/>
  <c r="E89" i="14"/>
  <c r="D89" i="14"/>
  <c r="C89" i="14"/>
  <c r="B89" i="14"/>
  <c r="F88" i="14"/>
  <c r="E88" i="14"/>
  <c r="D88" i="14"/>
  <c r="C88" i="14"/>
  <c r="B88" i="14"/>
  <c r="F87" i="14"/>
  <c r="E87" i="14"/>
  <c r="D87" i="14"/>
  <c r="C87" i="14"/>
  <c r="B87" i="14"/>
  <c r="F86" i="14"/>
  <c r="E86" i="14"/>
  <c r="D86" i="14"/>
  <c r="C86" i="14"/>
  <c r="B86" i="14"/>
  <c r="F85" i="14"/>
  <c r="E85" i="14"/>
  <c r="D85" i="14"/>
  <c r="C85" i="14"/>
  <c r="B85" i="14"/>
  <c r="F84" i="14"/>
  <c r="E84" i="14"/>
  <c r="D84" i="14"/>
  <c r="C84" i="14"/>
  <c r="B84" i="14"/>
  <c r="F83" i="14"/>
  <c r="E83" i="14"/>
  <c r="D83" i="14"/>
  <c r="C83" i="14"/>
  <c r="B83" i="14"/>
  <c r="F82" i="14"/>
  <c r="E82" i="14"/>
  <c r="D82" i="14"/>
  <c r="C82" i="14"/>
  <c r="B82" i="14"/>
  <c r="F81" i="14"/>
  <c r="E81" i="14"/>
  <c r="D81" i="14"/>
  <c r="C81" i="14"/>
  <c r="B81" i="14"/>
  <c r="F80" i="14"/>
  <c r="E80" i="14"/>
  <c r="D80" i="14"/>
  <c r="C80" i="14"/>
  <c r="B80" i="14"/>
  <c r="F79" i="14"/>
  <c r="E79" i="14"/>
  <c r="D79" i="14"/>
  <c r="C79" i="14"/>
  <c r="B79" i="14"/>
  <c r="F78" i="14"/>
  <c r="E78" i="14"/>
  <c r="D78" i="14"/>
  <c r="C78" i="14"/>
  <c r="B78" i="14"/>
  <c r="F77" i="14"/>
  <c r="E77" i="14"/>
  <c r="D77" i="14"/>
  <c r="C77" i="14"/>
  <c r="B77" i="14"/>
  <c r="F76" i="14"/>
  <c r="E76" i="14"/>
  <c r="D76" i="14"/>
  <c r="C76" i="14"/>
  <c r="B76" i="14"/>
  <c r="F75" i="14"/>
  <c r="E75" i="14"/>
  <c r="D75" i="14"/>
  <c r="C75" i="14"/>
  <c r="B75" i="14"/>
  <c r="F74" i="14"/>
  <c r="E74" i="14"/>
  <c r="D74" i="14"/>
  <c r="C74" i="14"/>
  <c r="B74" i="14"/>
  <c r="F73" i="14"/>
  <c r="E73" i="14"/>
  <c r="D73" i="14"/>
  <c r="C73" i="14"/>
  <c r="B73" i="14"/>
  <c r="F72" i="14"/>
  <c r="E72" i="14"/>
  <c r="D72" i="14"/>
  <c r="C72" i="14"/>
  <c r="B72" i="14"/>
  <c r="F71" i="14"/>
  <c r="E71" i="14"/>
  <c r="D71" i="14"/>
  <c r="C71" i="14"/>
  <c r="B71" i="14"/>
  <c r="F70" i="14"/>
  <c r="E70" i="14"/>
  <c r="D70" i="14"/>
  <c r="C70" i="14"/>
  <c r="B70" i="14"/>
  <c r="F69" i="14"/>
  <c r="E69" i="14"/>
  <c r="D69" i="14"/>
  <c r="C69" i="14"/>
  <c r="B69" i="14"/>
  <c r="F68" i="14"/>
  <c r="E68" i="14"/>
  <c r="D68" i="14"/>
  <c r="C68" i="14"/>
  <c r="B68" i="14"/>
  <c r="F67" i="14"/>
  <c r="E67" i="14"/>
  <c r="D67" i="14"/>
  <c r="C67" i="14"/>
  <c r="B67" i="14"/>
  <c r="F66" i="14"/>
  <c r="E66" i="14"/>
  <c r="D66" i="14"/>
  <c r="C66" i="14"/>
  <c r="B66" i="14"/>
  <c r="F65" i="14"/>
  <c r="E65" i="14"/>
  <c r="D65" i="14"/>
  <c r="C65" i="14"/>
  <c r="B65" i="14"/>
  <c r="F64" i="14"/>
  <c r="E64" i="14"/>
  <c r="D64" i="14"/>
  <c r="C64" i="14"/>
  <c r="B64" i="14"/>
  <c r="F63" i="14"/>
  <c r="E63" i="14"/>
  <c r="D63" i="14"/>
  <c r="C63" i="14"/>
  <c r="B63" i="14"/>
  <c r="F62" i="14"/>
  <c r="E62" i="14"/>
  <c r="D62" i="14"/>
  <c r="C62" i="14"/>
  <c r="B62" i="14"/>
  <c r="F61" i="14"/>
  <c r="E61" i="14"/>
  <c r="D61" i="14"/>
  <c r="C61" i="14"/>
  <c r="B61" i="14"/>
  <c r="F60" i="14"/>
  <c r="E60" i="14"/>
  <c r="D60" i="14"/>
  <c r="C60" i="14"/>
  <c r="B60" i="14"/>
  <c r="F59" i="14"/>
  <c r="E59" i="14"/>
  <c r="D59" i="14"/>
  <c r="C59" i="14"/>
  <c r="B59" i="14"/>
  <c r="F58" i="14"/>
  <c r="E58" i="14"/>
  <c r="D58" i="14"/>
  <c r="C58" i="14"/>
  <c r="B58" i="14"/>
  <c r="F57" i="14"/>
  <c r="E57" i="14"/>
  <c r="D57" i="14"/>
  <c r="C57" i="14"/>
  <c r="B57" i="14"/>
  <c r="F56" i="14"/>
  <c r="E56" i="14"/>
  <c r="D56" i="14"/>
  <c r="C56" i="14"/>
  <c r="B56" i="14"/>
  <c r="F55" i="14"/>
  <c r="E55" i="14"/>
  <c r="D55" i="14"/>
  <c r="C55" i="14"/>
  <c r="B55" i="14"/>
  <c r="F54" i="14"/>
  <c r="E54" i="14"/>
  <c r="D54" i="14"/>
  <c r="C54" i="14"/>
  <c r="B54" i="14"/>
  <c r="F53" i="14"/>
  <c r="E53" i="14"/>
  <c r="D53" i="14"/>
  <c r="C53" i="14"/>
  <c r="B53" i="14"/>
  <c r="F52" i="14"/>
  <c r="E52" i="14"/>
  <c r="D52" i="14"/>
  <c r="C52" i="14"/>
  <c r="B52" i="14"/>
  <c r="F51" i="14"/>
  <c r="E51" i="14"/>
  <c r="D51" i="14"/>
  <c r="C51" i="14"/>
  <c r="B51" i="14"/>
  <c r="F50" i="14"/>
  <c r="E50" i="14"/>
  <c r="D50" i="14"/>
  <c r="C50" i="14"/>
  <c r="B50" i="14"/>
  <c r="F49" i="14"/>
  <c r="E49" i="14"/>
  <c r="D49" i="14"/>
  <c r="C49" i="14"/>
  <c r="B49" i="14"/>
  <c r="F48" i="14"/>
  <c r="E48" i="14"/>
  <c r="D48" i="14"/>
  <c r="C48" i="14"/>
  <c r="B48" i="14"/>
  <c r="F47" i="14"/>
  <c r="E47" i="14"/>
  <c r="D47" i="14"/>
  <c r="C47" i="14"/>
  <c r="B47" i="14"/>
  <c r="F46" i="14"/>
  <c r="E46" i="14"/>
  <c r="D46" i="14"/>
  <c r="C46" i="14"/>
  <c r="B46" i="14"/>
  <c r="F45" i="14"/>
  <c r="E45" i="14"/>
  <c r="D45" i="14"/>
  <c r="C45" i="14"/>
  <c r="B45" i="14"/>
  <c r="F44" i="14"/>
  <c r="E44" i="14"/>
  <c r="D44" i="14"/>
  <c r="C44" i="14"/>
  <c r="B44" i="14"/>
  <c r="F43" i="14"/>
  <c r="E43" i="14"/>
  <c r="D43" i="14"/>
  <c r="C43" i="14"/>
  <c r="B43" i="14"/>
  <c r="F42" i="14"/>
  <c r="E42" i="14"/>
  <c r="D42" i="14"/>
  <c r="C42" i="14"/>
  <c r="B42" i="14"/>
  <c r="F41" i="14"/>
  <c r="E41" i="14"/>
  <c r="D41" i="14"/>
  <c r="C41" i="14"/>
  <c r="B41" i="14"/>
  <c r="F40" i="14"/>
  <c r="E40" i="14"/>
  <c r="D40" i="14"/>
  <c r="C40" i="14"/>
  <c r="B40" i="14"/>
  <c r="F39" i="14"/>
  <c r="E39" i="14"/>
  <c r="D39" i="14"/>
  <c r="C39" i="14"/>
  <c r="B39" i="14"/>
  <c r="F38" i="14"/>
  <c r="E38" i="14"/>
  <c r="D38" i="14"/>
  <c r="C38" i="14"/>
  <c r="B38" i="14"/>
  <c r="F37" i="14"/>
  <c r="E37" i="14"/>
  <c r="D37" i="14"/>
  <c r="C37" i="14"/>
  <c r="B37" i="14"/>
  <c r="F36" i="14"/>
  <c r="E36" i="14"/>
  <c r="D36" i="14"/>
  <c r="C36" i="14"/>
  <c r="B36" i="14"/>
  <c r="F35" i="14"/>
  <c r="E35" i="14"/>
  <c r="D35" i="14"/>
  <c r="C35" i="14"/>
  <c r="B35" i="14"/>
  <c r="F34" i="14"/>
  <c r="E34" i="14"/>
  <c r="D34" i="14"/>
  <c r="C34" i="14"/>
  <c r="B34" i="14"/>
  <c r="F33" i="14"/>
  <c r="E33" i="14"/>
  <c r="D33" i="14"/>
  <c r="C33" i="14"/>
  <c r="B33" i="14"/>
  <c r="F32" i="14"/>
  <c r="E32" i="14"/>
  <c r="D32" i="14"/>
  <c r="C32" i="14"/>
  <c r="B32" i="14"/>
  <c r="F31" i="14"/>
  <c r="E31" i="14"/>
  <c r="D31" i="14"/>
  <c r="C31" i="14"/>
  <c r="B31" i="14"/>
  <c r="F30" i="14"/>
  <c r="E30" i="14"/>
  <c r="D30" i="14"/>
  <c r="C30" i="14"/>
  <c r="B30" i="14"/>
  <c r="F29" i="14"/>
  <c r="E29" i="14"/>
  <c r="D29" i="14"/>
  <c r="C29" i="14"/>
  <c r="B29" i="14"/>
  <c r="F28" i="14"/>
  <c r="E28" i="14"/>
  <c r="D28" i="14"/>
  <c r="C28" i="14"/>
  <c r="B28" i="14"/>
  <c r="F27" i="14"/>
  <c r="E27" i="14"/>
  <c r="D27" i="14"/>
  <c r="C27" i="14"/>
  <c r="B27" i="14"/>
  <c r="F26" i="14"/>
  <c r="E26" i="14"/>
  <c r="D26" i="14"/>
  <c r="C26" i="14"/>
  <c r="B26" i="14"/>
  <c r="F25" i="14"/>
  <c r="E25" i="14"/>
  <c r="D25" i="14"/>
  <c r="C25" i="14"/>
  <c r="B25" i="14"/>
  <c r="F24" i="14"/>
  <c r="E24" i="14"/>
  <c r="D24" i="14"/>
  <c r="C24" i="14"/>
  <c r="B24" i="14"/>
  <c r="F23" i="14"/>
  <c r="E23" i="14"/>
  <c r="D23" i="14"/>
  <c r="C23" i="14"/>
  <c r="B23" i="14"/>
  <c r="F22" i="14"/>
  <c r="E22" i="14"/>
  <c r="D22" i="14"/>
  <c r="C22" i="14"/>
  <c r="B22" i="14"/>
  <c r="F21" i="14"/>
  <c r="E21" i="14"/>
  <c r="D21" i="14"/>
  <c r="C21" i="14"/>
  <c r="B21" i="14"/>
  <c r="F20" i="14"/>
  <c r="E20" i="14"/>
  <c r="D20" i="14"/>
  <c r="C20" i="14"/>
  <c r="B20" i="14"/>
  <c r="F19" i="14"/>
  <c r="E19" i="14"/>
  <c r="D19" i="14"/>
  <c r="C19" i="14"/>
  <c r="B19" i="14"/>
  <c r="F18" i="14"/>
  <c r="E18" i="14"/>
  <c r="D18" i="14"/>
  <c r="C18" i="14"/>
  <c r="B18" i="14"/>
  <c r="F17" i="14"/>
  <c r="E17" i="14"/>
  <c r="D17" i="14"/>
  <c r="C17" i="14"/>
  <c r="B17" i="14"/>
  <c r="F16" i="14"/>
  <c r="E16" i="14"/>
  <c r="D16" i="14"/>
  <c r="C16" i="14"/>
  <c r="B16" i="14"/>
  <c r="F15" i="14"/>
  <c r="E15" i="14"/>
  <c r="D15" i="14"/>
  <c r="C15" i="14"/>
  <c r="B15" i="14"/>
  <c r="F14" i="14"/>
  <c r="E14" i="14"/>
  <c r="D14" i="14"/>
  <c r="C14" i="14"/>
  <c r="B14" i="14"/>
  <c r="F13" i="14"/>
  <c r="E13" i="14"/>
  <c r="D13" i="14"/>
  <c r="C13" i="14"/>
  <c r="B13" i="14"/>
  <c r="F12" i="14"/>
  <c r="E12" i="14"/>
  <c r="D12" i="14"/>
  <c r="C12" i="14"/>
  <c r="B12" i="14"/>
  <c r="F11" i="14"/>
  <c r="E11" i="14"/>
  <c r="D11" i="14"/>
  <c r="C11" i="14"/>
  <c r="B11" i="14"/>
  <c r="F10" i="14"/>
  <c r="E10" i="14"/>
  <c r="D10" i="14"/>
  <c r="C10" i="14"/>
  <c r="B10" i="14"/>
  <c r="F9" i="14"/>
  <c r="E9" i="14"/>
  <c r="D9" i="14"/>
  <c r="C9" i="14"/>
  <c r="B9" i="14"/>
  <c r="F8" i="14"/>
  <c r="E8" i="14"/>
  <c r="D8" i="14"/>
  <c r="C8" i="14"/>
  <c r="B8" i="14"/>
  <c r="F7" i="14"/>
  <c r="E7" i="14"/>
  <c r="D7" i="14"/>
  <c r="C7" i="14"/>
  <c r="B7" i="14"/>
  <c r="F6" i="14"/>
  <c r="E6" i="14"/>
  <c r="D6" i="14"/>
  <c r="C6" i="14"/>
  <c r="B6" i="14"/>
  <c r="F5" i="14"/>
  <c r="E5" i="14"/>
  <c r="D5" i="14"/>
  <c r="C5" i="14"/>
  <c r="B5" i="14"/>
  <c r="F4" i="14"/>
  <c r="E4" i="14"/>
  <c r="D4" i="14"/>
  <c r="C4" i="14"/>
  <c r="B4" i="14"/>
  <c r="F3" i="14"/>
  <c r="E3" i="14"/>
  <c r="D3" i="14"/>
  <c r="C3" i="14"/>
  <c r="B3" i="14"/>
  <c r="F2" i="14"/>
  <c r="E2" i="14"/>
  <c r="D2" i="14"/>
  <c r="C2" i="14"/>
  <c r="B2" i="14"/>
  <c r="M1499" i="4"/>
  <c r="L1499" i="4"/>
  <c r="L1499" i="4" a="1"/>
  <c r="K1499" i="4"/>
  <c r="J1499" i="4"/>
  <c r="I1499" i="4"/>
  <c r="M1498" i="4"/>
  <c r="L1498" i="4"/>
  <c r="L1498" i="4" a="1"/>
  <c r="K1498" i="4"/>
  <c r="J1498" i="4"/>
  <c r="I1498" i="4"/>
  <c r="M1497" i="4"/>
  <c r="L1497" i="4"/>
  <c r="L1497" i="4" a="1"/>
  <c r="K1497" i="4"/>
  <c r="J1497" i="4"/>
  <c r="I1497" i="4"/>
  <c r="M1496" i="4"/>
  <c r="L1496" i="4"/>
  <c r="L1496" i="4" a="1"/>
  <c r="K1496" i="4"/>
  <c r="J1496" i="4"/>
  <c r="I1496" i="4"/>
  <c r="M1495" i="4"/>
  <c r="L1495" i="4"/>
  <c r="L1495" i="4" a="1"/>
  <c r="K1495" i="4"/>
  <c r="J1495" i="4"/>
  <c r="I1495" i="4"/>
  <c r="M1494" i="4"/>
  <c r="L1494" i="4"/>
  <c r="L1494" i="4" a="1"/>
  <c r="K1494" i="4"/>
  <c r="J1494" i="4"/>
  <c r="I1494" i="4"/>
  <c r="M1493" i="4"/>
  <c r="L1493" i="4"/>
  <c r="L1493" i="4" a="1"/>
  <c r="K1493" i="4"/>
  <c r="J1493" i="4"/>
  <c r="I1493" i="4"/>
  <c r="M1492" i="4"/>
  <c r="L1492" i="4"/>
  <c r="L1492" i="4" a="1"/>
  <c r="K1492" i="4"/>
  <c r="J1492" i="4"/>
  <c r="I1492" i="4"/>
  <c r="M1491" i="4"/>
  <c r="L1491" i="4"/>
  <c r="L1491" i="4" a="1"/>
  <c r="K1491" i="4"/>
  <c r="J1491" i="4"/>
  <c r="I1491" i="4"/>
  <c r="M1490" i="4"/>
  <c r="L1490" i="4"/>
  <c r="L1490" i="4" a="1"/>
  <c r="K1490" i="4"/>
  <c r="J1490" i="4"/>
  <c r="I1490" i="4"/>
  <c r="M1489" i="4"/>
  <c r="L1489" i="4"/>
  <c r="L1489" i="4" a="1"/>
  <c r="K1489" i="4"/>
  <c r="J1489" i="4"/>
  <c r="I1489" i="4"/>
  <c r="M1488" i="4"/>
  <c r="L1488" i="4"/>
  <c r="L1488" i="4" a="1"/>
  <c r="K1488" i="4"/>
  <c r="J1488" i="4"/>
  <c r="I1488" i="4"/>
  <c r="M1487" i="4"/>
  <c r="L1487" i="4"/>
  <c r="L1487" i="4" a="1"/>
  <c r="K1487" i="4"/>
  <c r="J1487" i="4"/>
  <c r="I1487" i="4"/>
  <c r="M1486" i="4"/>
  <c r="L1486" i="4"/>
  <c r="L1486" i="4" a="1"/>
  <c r="K1486" i="4"/>
  <c r="J1486" i="4"/>
  <c r="I1486" i="4"/>
  <c r="M1485" i="4"/>
  <c r="L1485" i="4"/>
  <c r="L1485" i="4" a="1"/>
  <c r="K1485" i="4"/>
  <c r="J1485" i="4"/>
  <c r="I1485" i="4"/>
  <c r="M1484" i="4"/>
  <c r="L1484" i="4"/>
  <c r="L1484" i="4" a="1"/>
  <c r="K1484" i="4"/>
  <c r="J1484" i="4"/>
  <c r="I1484" i="4"/>
  <c r="M1483" i="4"/>
  <c r="L1483" i="4"/>
  <c r="L1483" i="4" a="1"/>
  <c r="K1483" i="4"/>
  <c r="J1483" i="4"/>
  <c r="I1483" i="4"/>
  <c r="M1482" i="4"/>
  <c r="L1482" i="4"/>
  <c r="L1482" i="4" a="1"/>
  <c r="K1482" i="4"/>
  <c r="J1482" i="4"/>
  <c r="I1482" i="4"/>
  <c r="M1481" i="4"/>
  <c r="L1481" i="4"/>
  <c r="L1481" i="4" a="1"/>
  <c r="K1481" i="4"/>
  <c r="J1481" i="4"/>
  <c r="I1481" i="4"/>
  <c r="M1480" i="4"/>
  <c r="L1480" i="4"/>
  <c r="L1480" i="4" a="1"/>
  <c r="K1480" i="4"/>
  <c r="J1480" i="4"/>
  <c r="I1480" i="4"/>
  <c r="M1479" i="4"/>
  <c r="L1479" i="4"/>
  <c r="L1479" i="4" a="1"/>
  <c r="K1479" i="4"/>
  <c r="J1479" i="4"/>
  <c r="I1479" i="4"/>
  <c r="M1478" i="4"/>
  <c r="L1478" i="4"/>
  <c r="L1478" i="4" a="1"/>
  <c r="K1478" i="4"/>
  <c r="J1478" i="4"/>
  <c r="I1478" i="4"/>
  <c r="M1477" i="4"/>
  <c r="L1477" i="4"/>
  <c r="L1477" i="4" a="1"/>
  <c r="K1477" i="4"/>
  <c r="J1477" i="4"/>
  <c r="I1477" i="4"/>
  <c r="M1476" i="4"/>
  <c r="L1476" i="4"/>
  <c r="L1476" i="4" a="1"/>
  <c r="K1476" i="4"/>
  <c r="J1476" i="4"/>
  <c r="I1476" i="4"/>
  <c r="M1475" i="4"/>
  <c r="L1475" i="4"/>
  <c r="L1475" i="4" a="1"/>
  <c r="K1475" i="4"/>
  <c r="J1475" i="4"/>
  <c r="I1475" i="4"/>
  <c r="M1474" i="4"/>
  <c r="L1474" i="4"/>
  <c r="L1474" i="4" a="1"/>
  <c r="K1474" i="4"/>
  <c r="J1474" i="4"/>
  <c r="I1474" i="4"/>
  <c r="M1473" i="4"/>
  <c r="L1473" i="4"/>
  <c r="L1473" i="4" a="1"/>
  <c r="K1473" i="4"/>
  <c r="J1473" i="4"/>
  <c r="I1473" i="4"/>
  <c r="M1472" i="4"/>
  <c r="L1472" i="4"/>
  <c r="L1472" i="4" a="1"/>
  <c r="K1472" i="4"/>
  <c r="J1472" i="4"/>
  <c r="I1472" i="4"/>
  <c r="M1471" i="4"/>
  <c r="L1471" i="4"/>
  <c r="L1471" i="4" a="1"/>
  <c r="K1471" i="4"/>
  <c r="J1471" i="4"/>
  <c r="I1471" i="4"/>
  <c r="M1470" i="4"/>
  <c r="L1470" i="4"/>
  <c r="L1470" i="4" a="1"/>
  <c r="K1470" i="4"/>
  <c r="J1470" i="4"/>
  <c r="I1470" i="4"/>
  <c r="M1469" i="4"/>
  <c r="L1469" i="4"/>
  <c r="L1469" i="4" a="1"/>
  <c r="K1469" i="4"/>
  <c r="J1469" i="4"/>
  <c r="I1469" i="4"/>
  <c r="M1468" i="4"/>
  <c r="L1468" i="4"/>
  <c r="L1468" i="4" a="1"/>
  <c r="K1468" i="4"/>
  <c r="J1468" i="4"/>
  <c r="I1468" i="4"/>
  <c r="M1467" i="4"/>
  <c r="L1467" i="4"/>
  <c r="L1467" i="4" a="1"/>
  <c r="K1467" i="4"/>
  <c r="J1467" i="4"/>
  <c r="I1467" i="4"/>
  <c r="M1466" i="4"/>
  <c r="L1466" i="4"/>
  <c r="L1466" i="4" a="1"/>
  <c r="K1466" i="4"/>
  <c r="J1466" i="4"/>
  <c r="I1466" i="4"/>
  <c r="M1465" i="4"/>
  <c r="L1465" i="4"/>
  <c r="L1465" i="4" a="1"/>
  <c r="K1465" i="4"/>
  <c r="J1465" i="4"/>
  <c r="I1465" i="4"/>
  <c r="M1464" i="4"/>
  <c r="L1464" i="4"/>
  <c r="L1464" i="4" a="1"/>
  <c r="K1464" i="4"/>
  <c r="J1464" i="4"/>
  <c r="I1464" i="4"/>
  <c r="M1463" i="4"/>
  <c r="L1463" i="4"/>
  <c r="L1463" i="4" a="1"/>
  <c r="K1463" i="4"/>
  <c r="J1463" i="4"/>
  <c r="I1463" i="4"/>
  <c r="M1462" i="4"/>
  <c r="L1462" i="4"/>
  <c r="L1462" i="4" a="1"/>
  <c r="K1462" i="4"/>
  <c r="J1462" i="4"/>
  <c r="I1462" i="4"/>
  <c r="M1461" i="4"/>
  <c r="L1461" i="4"/>
  <c r="L1461" i="4" a="1"/>
  <c r="K1461" i="4"/>
  <c r="J1461" i="4"/>
  <c r="I1461" i="4"/>
  <c r="M1460" i="4"/>
  <c r="L1460" i="4"/>
  <c r="L1460" i="4" a="1"/>
  <c r="K1460" i="4"/>
  <c r="J1460" i="4"/>
  <c r="I1460" i="4"/>
  <c r="M1459" i="4"/>
  <c r="L1459" i="4"/>
  <c r="L1459" i="4" a="1"/>
  <c r="K1459" i="4"/>
  <c r="J1459" i="4"/>
  <c r="I1459" i="4"/>
  <c r="M1458" i="4"/>
  <c r="L1458" i="4"/>
  <c r="L1458" i="4" a="1"/>
  <c r="K1458" i="4"/>
  <c r="J1458" i="4"/>
  <c r="I1458" i="4"/>
  <c r="M1457" i="4"/>
  <c r="L1457" i="4"/>
  <c r="L1457" i="4" a="1"/>
  <c r="K1457" i="4"/>
  <c r="J1457" i="4"/>
  <c r="I1457" i="4"/>
  <c r="M1456" i="4"/>
  <c r="L1456" i="4"/>
  <c r="L1456" i="4" a="1"/>
  <c r="K1456" i="4"/>
  <c r="J1456" i="4"/>
  <c r="I1456" i="4"/>
  <c r="M1455" i="4"/>
  <c r="L1455" i="4"/>
  <c r="L1455" i="4" a="1"/>
  <c r="K1455" i="4"/>
  <c r="J1455" i="4"/>
  <c r="I1455" i="4"/>
  <c r="M1454" i="4"/>
  <c r="L1454" i="4"/>
  <c r="L1454" i="4" a="1"/>
  <c r="K1454" i="4"/>
  <c r="J1454" i="4"/>
  <c r="I1454" i="4"/>
  <c r="M1453" i="4"/>
  <c r="L1453" i="4"/>
  <c r="L1453" i="4" a="1"/>
  <c r="K1453" i="4"/>
  <c r="J1453" i="4"/>
  <c r="I1453" i="4"/>
  <c r="M1452" i="4"/>
  <c r="L1452" i="4"/>
  <c r="L1452" i="4" a="1"/>
  <c r="K1452" i="4"/>
  <c r="J1452" i="4"/>
  <c r="I1452" i="4"/>
  <c r="M1451" i="4"/>
  <c r="L1451" i="4"/>
  <c r="L1451" i="4" a="1"/>
  <c r="K1451" i="4"/>
  <c r="J1451" i="4"/>
  <c r="I1451" i="4"/>
  <c r="M1450" i="4"/>
  <c r="L1450" i="4"/>
  <c r="L1450" i="4" a="1"/>
  <c r="K1450" i="4"/>
  <c r="J1450" i="4"/>
  <c r="I1450" i="4"/>
  <c r="M1449" i="4"/>
  <c r="L1449" i="4"/>
  <c r="L1449" i="4" a="1"/>
  <c r="K1449" i="4"/>
  <c r="J1449" i="4"/>
  <c r="I1449" i="4"/>
  <c r="M1448" i="4"/>
  <c r="L1448" i="4"/>
  <c r="L1448" i="4" a="1"/>
  <c r="K1448" i="4"/>
  <c r="J1448" i="4"/>
  <c r="I1448" i="4"/>
  <c r="M1447" i="4"/>
  <c r="L1447" i="4"/>
  <c r="L1447" i="4" a="1"/>
  <c r="K1447" i="4"/>
  <c r="J1447" i="4"/>
  <c r="I1447" i="4"/>
  <c r="M1446" i="4"/>
  <c r="L1446" i="4"/>
  <c r="L1446" i="4" a="1"/>
  <c r="K1446" i="4"/>
  <c r="J1446" i="4"/>
  <c r="I1446" i="4"/>
  <c r="M1445" i="4"/>
  <c r="L1445" i="4"/>
  <c r="L1445" i="4" a="1"/>
  <c r="K1445" i="4"/>
  <c r="J1445" i="4"/>
  <c r="I1445" i="4"/>
  <c r="M1444" i="4"/>
  <c r="L1444" i="4"/>
  <c r="L1444" i="4" a="1"/>
  <c r="K1444" i="4"/>
  <c r="J1444" i="4"/>
  <c r="I1444" i="4"/>
  <c r="M1443" i="4"/>
  <c r="L1443" i="4"/>
  <c r="L1443" i="4" a="1"/>
  <c r="K1443" i="4"/>
  <c r="J1443" i="4"/>
  <c r="I1443" i="4"/>
  <c r="M1442" i="4"/>
  <c r="L1442" i="4"/>
  <c r="L1442" i="4" a="1"/>
  <c r="K1442" i="4"/>
  <c r="J1442" i="4"/>
  <c r="I1442" i="4"/>
  <c r="M1441" i="4"/>
  <c r="L1441" i="4"/>
  <c r="L1441" i="4" a="1"/>
  <c r="K1441" i="4"/>
  <c r="J1441" i="4"/>
  <c r="I1441" i="4"/>
  <c r="M1440" i="4"/>
  <c r="L1440" i="4"/>
  <c r="L1440" i="4" a="1"/>
  <c r="K1440" i="4"/>
  <c r="J1440" i="4"/>
  <c r="I1440" i="4"/>
  <c r="M1439" i="4"/>
  <c r="L1439" i="4"/>
  <c r="L1439" i="4" a="1"/>
  <c r="K1439" i="4"/>
  <c r="J1439" i="4"/>
  <c r="I1439" i="4"/>
  <c r="M1438" i="4"/>
  <c r="L1438" i="4"/>
  <c r="L1438" i="4" a="1"/>
  <c r="K1438" i="4"/>
  <c r="J1438" i="4"/>
  <c r="I1438" i="4"/>
  <c r="M1437" i="4"/>
  <c r="L1437" i="4"/>
  <c r="L1437" i="4" a="1"/>
  <c r="K1437" i="4"/>
  <c r="J1437" i="4"/>
  <c r="I1437" i="4"/>
  <c r="M1436" i="4"/>
  <c r="L1436" i="4"/>
  <c r="L1436" i="4" a="1"/>
  <c r="K1436" i="4"/>
  <c r="J1436" i="4"/>
  <c r="I1436" i="4"/>
  <c r="M1435" i="4"/>
  <c r="L1435" i="4"/>
  <c r="L1435" i="4" a="1"/>
  <c r="K1435" i="4"/>
  <c r="J1435" i="4"/>
  <c r="I1435" i="4"/>
  <c r="M1434" i="4"/>
  <c r="L1434" i="4"/>
  <c r="L1434" i="4" a="1"/>
  <c r="K1434" i="4"/>
  <c r="J1434" i="4"/>
  <c r="I1434" i="4"/>
  <c r="M1433" i="4"/>
  <c r="L1433" i="4"/>
  <c r="L1433" i="4" a="1"/>
  <c r="K1433" i="4"/>
  <c r="J1433" i="4"/>
  <c r="I1433" i="4"/>
  <c r="M1432" i="4"/>
  <c r="L1432" i="4"/>
  <c r="L1432" i="4" a="1"/>
  <c r="K1432" i="4"/>
  <c r="J1432" i="4"/>
  <c r="I1432" i="4"/>
  <c r="M1431" i="4"/>
  <c r="L1431" i="4"/>
  <c r="L1431" i="4" a="1"/>
  <c r="K1431" i="4"/>
  <c r="J1431" i="4"/>
  <c r="I1431" i="4"/>
  <c r="M1430" i="4"/>
  <c r="L1430" i="4"/>
  <c r="L1430" i="4" a="1"/>
  <c r="K1430" i="4"/>
  <c r="J1430" i="4"/>
  <c r="I1430" i="4"/>
  <c r="M1429" i="4"/>
  <c r="L1429" i="4"/>
  <c r="L1429" i="4" a="1"/>
  <c r="K1429" i="4"/>
  <c r="J1429" i="4"/>
  <c r="I1429" i="4"/>
  <c r="M1428" i="4"/>
  <c r="L1428" i="4"/>
  <c r="L1428" i="4" a="1"/>
  <c r="K1428" i="4"/>
  <c r="J1428" i="4"/>
  <c r="I1428" i="4"/>
  <c r="M1427" i="4"/>
  <c r="L1427" i="4"/>
  <c r="L1427" i="4" a="1"/>
  <c r="K1427" i="4"/>
  <c r="J1427" i="4"/>
  <c r="I1427" i="4"/>
  <c r="M1426" i="4"/>
  <c r="L1426" i="4"/>
  <c r="L1426" i="4" a="1"/>
  <c r="K1426" i="4"/>
  <c r="J1426" i="4"/>
  <c r="I1426" i="4"/>
  <c r="M1425" i="4"/>
  <c r="L1425" i="4"/>
  <c r="L1425" i="4" a="1"/>
  <c r="K1425" i="4"/>
  <c r="J1425" i="4"/>
  <c r="I1425" i="4"/>
  <c r="M1424" i="4"/>
  <c r="L1424" i="4"/>
  <c r="L1424" i="4" a="1"/>
  <c r="K1424" i="4"/>
  <c r="J1424" i="4"/>
  <c r="I1424" i="4"/>
  <c r="M1423" i="4"/>
  <c r="L1423" i="4"/>
  <c r="L1423" i="4" a="1"/>
  <c r="K1423" i="4"/>
  <c r="J1423" i="4"/>
  <c r="I1423" i="4"/>
  <c r="M1422" i="4"/>
  <c r="L1422" i="4"/>
  <c r="L1422" i="4" a="1"/>
  <c r="K1422" i="4"/>
  <c r="J1422" i="4"/>
  <c r="I1422" i="4"/>
  <c r="M1421" i="4"/>
  <c r="L1421" i="4"/>
  <c r="L1421" i="4" a="1"/>
  <c r="K1421" i="4"/>
  <c r="J1421" i="4"/>
  <c r="I1421" i="4"/>
  <c r="M1420" i="4"/>
  <c r="L1420" i="4"/>
  <c r="L1420" i="4" a="1"/>
  <c r="K1420" i="4"/>
  <c r="J1420" i="4"/>
  <c r="I1420" i="4"/>
  <c r="M1419" i="4"/>
  <c r="L1419" i="4"/>
  <c r="L1419" i="4" a="1"/>
  <c r="K1419" i="4"/>
  <c r="J1419" i="4"/>
  <c r="I1419" i="4"/>
  <c r="M1418" i="4"/>
  <c r="L1418" i="4"/>
  <c r="L1418" i="4" a="1"/>
  <c r="K1418" i="4"/>
  <c r="J1418" i="4"/>
  <c r="I1418" i="4"/>
  <c r="M1417" i="4"/>
  <c r="L1417" i="4"/>
  <c r="L1417" i="4" a="1"/>
  <c r="K1417" i="4"/>
  <c r="J1417" i="4"/>
  <c r="I1417" i="4"/>
  <c r="M1416" i="4"/>
  <c r="L1416" i="4"/>
  <c r="L1416" i="4" a="1"/>
  <c r="K1416" i="4"/>
  <c r="J1416" i="4"/>
  <c r="I1416" i="4"/>
  <c r="M1415" i="4"/>
  <c r="L1415" i="4"/>
  <c r="L1415" i="4" a="1"/>
  <c r="K1415" i="4"/>
  <c r="J1415" i="4"/>
  <c r="I1415" i="4"/>
  <c r="M1414" i="4"/>
  <c r="L1414" i="4"/>
  <c r="L1414" i="4" a="1"/>
  <c r="K1414" i="4"/>
  <c r="J1414" i="4"/>
  <c r="I1414" i="4"/>
  <c r="M1413" i="4"/>
  <c r="L1413" i="4"/>
  <c r="L1413" i="4" a="1"/>
  <c r="K1413" i="4"/>
  <c r="J1413" i="4"/>
  <c r="I1413" i="4"/>
  <c r="M1412" i="4"/>
  <c r="L1412" i="4"/>
  <c r="L1412" i="4" a="1"/>
  <c r="K1412" i="4"/>
  <c r="J1412" i="4"/>
  <c r="I1412" i="4"/>
  <c r="M1411" i="4"/>
  <c r="L1411" i="4"/>
  <c r="L1411" i="4" a="1"/>
  <c r="K1411" i="4"/>
  <c r="J1411" i="4"/>
  <c r="I1411" i="4"/>
  <c r="M1410" i="4"/>
  <c r="L1410" i="4"/>
  <c r="L1410" i="4" a="1"/>
  <c r="K1410" i="4"/>
  <c r="J1410" i="4"/>
  <c r="I1410" i="4"/>
  <c r="M1409" i="4"/>
  <c r="L1409" i="4"/>
  <c r="L1409" i="4" a="1"/>
  <c r="K1409" i="4"/>
  <c r="J1409" i="4"/>
  <c r="I1409" i="4"/>
  <c r="M1408" i="4"/>
  <c r="L1408" i="4"/>
  <c r="L1408" i="4" a="1"/>
  <c r="K1408" i="4"/>
  <c r="J1408" i="4"/>
  <c r="I1408" i="4"/>
  <c r="M1407" i="4"/>
  <c r="L1407" i="4"/>
  <c r="L1407" i="4" a="1"/>
  <c r="K1407" i="4"/>
  <c r="J1407" i="4"/>
  <c r="I1407" i="4"/>
  <c r="M1406" i="4"/>
  <c r="L1406" i="4"/>
  <c r="L1406" i="4" a="1"/>
  <c r="K1406" i="4"/>
  <c r="J1406" i="4"/>
  <c r="I1406" i="4"/>
  <c r="M1405" i="4"/>
  <c r="L1405" i="4"/>
  <c r="L1405" i="4" a="1"/>
  <c r="K1405" i="4"/>
  <c r="J1405" i="4"/>
  <c r="I1405" i="4"/>
  <c r="M1404" i="4"/>
  <c r="L1404" i="4"/>
  <c r="L1404" i="4" a="1"/>
  <c r="K1404" i="4"/>
  <c r="J1404" i="4"/>
  <c r="I1404" i="4"/>
  <c r="M1403" i="4"/>
  <c r="L1403" i="4"/>
  <c r="L1403" i="4" a="1"/>
  <c r="K1403" i="4"/>
  <c r="J1403" i="4"/>
  <c r="I1403" i="4"/>
  <c r="M1402" i="4"/>
  <c r="L1402" i="4"/>
  <c r="L1402" i="4" a="1"/>
  <c r="K1402" i="4"/>
  <c r="J1402" i="4"/>
  <c r="I1402" i="4"/>
  <c r="M1401" i="4"/>
  <c r="L1401" i="4"/>
  <c r="L1401" i="4" a="1"/>
  <c r="K1401" i="4"/>
  <c r="J1401" i="4"/>
  <c r="I1401" i="4"/>
  <c r="M1400" i="4"/>
  <c r="L1400" i="4"/>
  <c r="L1400" i="4" a="1"/>
  <c r="K1400" i="4"/>
  <c r="J1400" i="4"/>
  <c r="I1400" i="4"/>
  <c r="M1399" i="4"/>
  <c r="L1399" i="4"/>
  <c r="L1399" i="4" a="1"/>
  <c r="K1399" i="4"/>
  <c r="J1399" i="4"/>
  <c r="I1399" i="4"/>
  <c r="M1398" i="4"/>
  <c r="L1398" i="4"/>
  <c r="L1398" i="4" a="1"/>
  <c r="K1398" i="4"/>
  <c r="J1398" i="4"/>
  <c r="I1398" i="4"/>
  <c r="M1397" i="4"/>
  <c r="L1397" i="4"/>
  <c r="L1397" i="4" a="1"/>
  <c r="K1397" i="4"/>
  <c r="J1397" i="4"/>
  <c r="I1397" i="4"/>
  <c r="M1396" i="4"/>
  <c r="L1396" i="4"/>
  <c r="L1396" i="4" a="1"/>
  <c r="K1396" i="4"/>
  <c r="J1396" i="4"/>
  <c r="I1396" i="4"/>
  <c r="M1395" i="4"/>
  <c r="L1395" i="4"/>
  <c r="L1395" i="4" a="1"/>
  <c r="K1395" i="4"/>
  <c r="J1395" i="4"/>
  <c r="I1395" i="4"/>
  <c r="M1394" i="4"/>
  <c r="L1394" i="4"/>
  <c r="L1394" i="4" a="1"/>
  <c r="K1394" i="4"/>
  <c r="J1394" i="4"/>
  <c r="I1394" i="4"/>
  <c r="M1393" i="4"/>
  <c r="L1393" i="4"/>
  <c r="L1393" i="4" a="1"/>
  <c r="K1393" i="4"/>
  <c r="J1393" i="4"/>
  <c r="I1393" i="4"/>
  <c r="M1392" i="4"/>
  <c r="L1392" i="4"/>
  <c r="L1392" i="4" a="1"/>
  <c r="K1392" i="4"/>
  <c r="J1392" i="4"/>
  <c r="I1392" i="4"/>
  <c r="M1391" i="4"/>
  <c r="L1391" i="4"/>
  <c r="L1391" i="4" a="1"/>
  <c r="K1391" i="4"/>
  <c r="J1391" i="4"/>
  <c r="I1391" i="4"/>
  <c r="M1390" i="4"/>
  <c r="L1390" i="4"/>
  <c r="L1390" i="4" a="1"/>
  <c r="K1390" i="4"/>
  <c r="J1390" i="4"/>
  <c r="I1390" i="4"/>
  <c r="M1389" i="4"/>
  <c r="L1389" i="4"/>
  <c r="L1389" i="4" a="1"/>
  <c r="K1389" i="4"/>
  <c r="J1389" i="4"/>
  <c r="I1389" i="4"/>
  <c r="M1388" i="4"/>
  <c r="L1388" i="4"/>
  <c r="L1388" i="4" a="1"/>
  <c r="K1388" i="4"/>
  <c r="J1388" i="4"/>
  <c r="I1388" i="4"/>
  <c r="M1387" i="4"/>
  <c r="L1387" i="4"/>
  <c r="L1387" i="4" a="1"/>
  <c r="K1387" i="4"/>
  <c r="J1387" i="4"/>
  <c r="I1387" i="4"/>
  <c r="M1386" i="4"/>
  <c r="L1386" i="4"/>
  <c r="L1386" i="4" a="1"/>
  <c r="K1386" i="4"/>
  <c r="J1386" i="4"/>
  <c r="I1386" i="4"/>
  <c r="M1385" i="4"/>
  <c r="L1385" i="4"/>
  <c r="L1385" i="4" a="1"/>
  <c r="K1385" i="4"/>
  <c r="J1385" i="4"/>
  <c r="I1385" i="4"/>
  <c r="M1384" i="4"/>
  <c r="L1384" i="4"/>
  <c r="L1384" i="4" a="1"/>
  <c r="K1384" i="4"/>
  <c r="J1384" i="4"/>
  <c r="I1384" i="4"/>
  <c r="M1383" i="4"/>
  <c r="L1383" i="4"/>
  <c r="L1383" i="4" a="1"/>
  <c r="K1383" i="4"/>
  <c r="J1383" i="4"/>
  <c r="I1383" i="4"/>
  <c r="M1382" i="4"/>
  <c r="L1382" i="4"/>
  <c r="L1382" i="4" a="1"/>
  <c r="K1382" i="4"/>
  <c r="J1382" i="4"/>
  <c r="I1382" i="4"/>
  <c r="M1381" i="4"/>
  <c r="L1381" i="4"/>
  <c r="L1381" i="4" a="1"/>
  <c r="K1381" i="4"/>
  <c r="J1381" i="4"/>
  <c r="I1381" i="4"/>
  <c r="M1380" i="4"/>
  <c r="L1380" i="4"/>
  <c r="L1380" i="4" a="1"/>
  <c r="K1380" i="4"/>
  <c r="J1380" i="4"/>
  <c r="I1380" i="4"/>
  <c r="M1379" i="4"/>
  <c r="L1379" i="4"/>
  <c r="L1379" i="4" a="1"/>
  <c r="K1379" i="4"/>
  <c r="J1379" i="4"/>
  <c r="I1379" i="4"/>
  <c r="M1378" i="4"/>
  <c r="L1378" i="4"/>
  <c r="L1378" i="4" a="1"/>
  <c r="K1378" i="4"/>
  <c r="J1378" i="4"/>
  <c r="I1378" i="4"/>
  <c r="M1377" i="4"/>
  <c r="L1377" i="4"/>
  <c r="L1377" i="4" a="1"/>
  <c r="K1377" i="4"/>
  <c r="J1377" i="4"/>
  <c r="I1377" i="4"/>
  <c r="M1376" i="4"/>
  <c r="L1376" i="4"/>
  <c r="L1376" i="4" a="1"/>
  <c r="K1376" i="4"/>
  <c r="J1376" i="4"/>
  <c r="I1376" i="4"/>
  <c r="M1375" i="4"/>
  <c r="L1375" i="4"/>
  <c r="L1375" i="4" a="1"/>
  <c r="K1375" i="4"/>
  <c r="J1375" i="4"/>
  <c r="I1375" i="4"/>
  <c r="M1374" i="4"/>
  <c r="L1374" i="4"/>
  <c r="L1374" i="4" a="1"/>
  <c r="K1374" i="4"/>
  <c r="J1374" i="4"/>
  <c r="I1374" i="4"/>
  <c r="M1373" i="4"/>
  <c r="L1373" i="4"/>
  <c r="L1373" i="4" a="1"/>
  <c r="K1373" i="4"/>
  <c r="J1373" i="4"/>
  <c r="I1373" i="4"/>
  <c r="M1372" i="4"/>
  <c r="L1372" i="4"/>
  <c r="L1372" i="4" a="1"/>
  <c r="K1372" i="4"/>
  <c r="J1372" i="4"/>
  <c r="I1372" i="4"/>
  <c r="M1371" i="4"/>
  <c r="L1371" i="4"/>
  <c r="L1371" i="4" a="1"/>
  <c r="K1371" i="4"/>
  <c r="J1371" i="4"/>
  <c r="I1371" i="4"/>
  <c r="M1370" i="4"/>
  <c r="L1370" i="4"/>
  <c r="L1370" i="4" a="1"/>
  <c r="K1370" i="4"/>
  <c r="J1370" i="4"/>
  <c r="I1370" i="4"/>
  <c r="M1369" i="4"/>
  <c r="L1369" i="4"/>
  <c r="L1369" i="4" a="1"/>
  <c r="K1369" i="4"/>
  <c r="J1369" i="4"/>
  <c r="I1369" i="4"/>
  <c r="M1368" i="4"/>
  <c r="L1368" i="4"/>
  <c r="L1368" i="4" a="1"/>
  <c r="K1368" i="4"/>
  <c r="J1368" i="4"/>
  <c r="I1368" i="4"/>
  <c r="M1367" i="4"/>
  <c r="L1367" i="4"/>
  <c r="L1367" i="4" a="1"/>
  <c r="K1367" i="4"/>
  <c r="J1367" i="4"/>
  <c r="I1367" i="4"/>
  <c r="M1366" i="4"/>
  <c r="L1366" i="4"/>
  <c r="L1366" i="4" a="1"/>
  <c r="K1366" i="4"/>
  <c r="J1366" i="4"/>
  <c r="I1366" i="4"/>
  <c r="M1365" i="4"/>
  <c r="L1365" i="4"/>
  <c r="L1365" i="4" a="1"/>
  <c r="K1365" i="4"/>
  <c r="J1365" i="4"/>
  <c r="I1365" i="4"/>
  <c r="M1364" i="4"/>
  <c r="L1364" i="4"/>
  <c r="L1364" i="4" a="1"/>
  <c r="K1364" i="4"/>
  <c r="J1364" i="4"/>
  <c r="I1364" i="4"/>
  <c r="M1363" i="4"/>
  <c r="L1363" i="4"/>
  <c r="L1363" i="4" a="1"/>
  <c r="K1363" i="4"/>
  <c r="J1363" i="4"/>
  <c r="I1363" i="4"/>
  <c r="M1362" i="4"/>
  <c r="L1362" i="4"/>
  <c r="L1362" i="4" a="1"/>
  <c r="K1362" i="4"/>
  <c r="J1362" i="4"/>
  <c r="I1362" i="4"/>
  <c r="M1361" i="4"/>
  <c r="L1361" i="4"/>
  <c r="L1361" i="4" a="1"/>
  <c r="K1361" i="4"/>
  <c r="J1361" i="4"/>
  <c r="I1361" i="4"/>
  <c r="M1360" i="4"/>
  <c r="L1360" i="4"/>
  <c r="L1360" i="4" a="1"/>
  <c r="K1360" i="4"/>
  <c r="J1360" i="4"/>
  <c r="I1360" i="4"/>
  <c r="M1359" i="4"/>
  <c r="L1359" i="4"/>
  <c r="L1359" i="4" a="1"/>
  <c r="K1359" i="4"/>
  <c r="J1359" i="4"/>
  <c r="I1359" i="4"/>
  <c r="M1358" i="4"/>
  <c r="L1358" i="4"/>
  <c r="L1358" i="4" a="1"/>
  <c r="K1358" i="4"/>
  <c r="J1358" i="4"/>
  <c r="I1358" i="4"/>
  <c r="M1357" i="4"/>
  <c r="L1357" i="4"/>
  <c r="L1357" i="4" a="1"/>
  <c r="K1357" i="4"/>
  <c r="J1357" i="4"/>
  <c r="I1357" i="4"/>
  <c r="M1356" i="4"/>
  <c r="L1356" i="4"/>
  <c r="L1356" i="4" a="1"/>
  <c r="K1356" i="4"/>
  <c r="J1356" i="4"/>
  <c r="I1356" i="4"/>
  <c r="M1355" i="4"/>
  <c r="L1355" i="4"/>
  <c r="L1355" i="4" a="1"/>
  <c r="K1355" i="4"/>
  <c r="J1355" i="4"/>
  <c r="I1355" i="4"/>
  <c r="M1354" i="4"/>
  <c r="L1354" i="4"/>
  <c r="L1354" i="4" a="1"/>
  <c r="K1354" i="4"/>
  <c r="J1354" i="4"/>
  <c r="I1354" i="4"/>
  <c r="M1353" i="4"/>
  <c r="L1353" i="4"/>
  <c r="L1353" i="4" a="1"/>
  <c r="K1353" i="4"/>
  <c r="J1353" i="4"/>
  <c r="I1353" i="4"/>
  <c r="M1352" i="4"/>
  <c r="L1352" i="4"/>
  <c r="L1352" i="4" a="1"/>
  <c r="K1352" i="4"/>
  <c r="J1352" i="4"/>
  <c r="I1352" i="4"/>
  <c r="M1351" i="4"/>
  <c r="L1351" i="4"/>
  <c r="L1351" i="4" a="1"/>
  <c r="K1351" i="4"/>
  <c r="J1351" i="4"/>
  <c r="I1351" i="4"/>
  <c r="M1350" i="4"/>
  <c r="L1350" i="4"/>
  <c r="L1350" i="4" a="1"/>
  <c r="K1350" i="4"/>
  <c r="J1350" i="4"/>
  <c r="I1350" i="4"/>
  <c r="M1349" i="4"/>
  <c r="L1349" i="4"/>
  <c r="L1349" i="4" a="1"/>
  <c r="K1349" i="4"/>
  <c r="J1349" i="4"/>
  <c r="I1349" i="4"/>
  <c r="M1348" i="4"/>
  <c r="L1348" i="4"/>
  <c r="L1348" i="4" a="1"/>
  <c r="K1348" i="4"/>
  <c r="J1348" i="4"/>
  <c r="I1348" i="4"/>
  <c r="M1347" i="4"/>
  <c r="L1347" i="4"/>
  <c r="L1347" i="4" a="1"/>
  <c r="K1347" i="4"/>
  <c r="J1347" i="4"/>
  <c r="I1347" i="4"/>
  <c r="M1346" i="4"/>
  <c r="L1346" i="4"/>
  <c r="L1346" i="4" a="1"/>
  <c r="K1346" i="4"/>
  <c r="J1346" i="4"/>
  <c r="I1346" i="4"/>
  <c r="M1345" i="4"/>
  <c r="L1345" i="4"/>
  <c r="L1345" i="4" a="1"/>
  <c r="K1345" i="4"/>
  <c r="J1345" i="4"/>
  <c r="I1345" i="4"/>
  <c r="M1344" i="4"/>
  <c r="L1344" i="4"/>
  <c r="L1344" i="4" a="1"/>
  <c r="K1344" i="4"/>
  <c r="J1344" i="4"/>
  <c r="I1344" i="4"/>
  <c r="M1343" i="4"/>
  <c r="L1343" i="4"/>
  <c r="L1343" i="4" a="1"/>
  <c r="K1343" i="4"/>
  <c r="J1343" i="4"/>
  <c r="I1343" i="4"/>
  <c r="M1342" i="4"/>
  <c r="L1342" i="4"/>
  <c r="L1342" i="4" a="1"/>
  <c r="K1342" i="4"/>
  <c r="J1342" i="4"/>
  <c r="I1342" i="4"/>
  <c r="M1341" i="4"/>
  <c r="L1341" i="4"/>
  <c r="L1341" i="4" a="1"/>
  <c r="K1341" i="4"/>
  <c r="J1341" i="4"/>
  <c r="I1341" i="4"/>
  <c r="M1340" i="4"/>
  <c r="L1340" i="4"/>
  <c r="L1340" i="4" a="1"/>
  <c r="K1340" i="4"/>
  <c r="J1340" i="4"/>
  <c r="I1340" i="4"/>
  <c r="M1339" i="4"/>
  <c r="L1339" i="4"/>
  <c r="L1339" i="4" a="1"/>
  <c r="K1339" i="4"/>
  <c r="J1339" i="4"/>
  <c r="I1339" i="4"/>
  <c r="M1338" i="4"/>
  <c r="L1338" i="4"/>
  <c r="L1338" i="4" a="1"/>
  <c r="K1338" i="4"/>
  <c r="J1338" i="4"/>
  <c r="I1338" i="4"/>
  <c r="M1337" i="4"/>
  <c r="L1337" i="4"/>
  <c r="L1337" i="4" a="1"/>
  <c r="K1337" i="4"/>
  <c r="J1337" i="4"/>
  <c r="I1337" i="4"/>
  <c r="M1336" i="4"/>
  <c r="L1336" i="4"/>
  <c r="L1336" i="4" a="1"/>
  <c r="K1336" i="4"/>
  <c r="J1336" i="4"/>
  <c r="I1336" i="4"/>
  <c r="M1335" i="4"/>
  <c r="L1335" i="4"/>
  <c r="L1335" i="4" a="1"/>
  <c r="K1335" i="4"/>
  <c r="J1335" i="4"/>
  <c r="I1335" i="4"/>
  <c r="M1334" i="4"/>
  <c r="L1334" i="4"/>
  <c r="L1334" i="4" a="1"/>
  <c r="K1334" i="4"/>
  <c r="J1334" i="4"/>
  <c r="I1334" i="4"/>
  <c r="M1333" i="4"/>
  <c r="L1333" i="4"/>
  <c r="L1333" i="4" a="1"/>
  <c r="K1333" i="4"/>
  <c r="J1333" i="4"/>
  <c r="I1333" i="4"/>
  <c r="M1332" i="4"/>
  <c r="L1332" i="4"/>
  <c r="L1332" i="4" a="1"/>
  <c r="K1332" i="4"/>
  <c r="J1332" i="4"/>
  <c r="I1332" i="4"/>
  <c r="M1331" i="4"/>
  <c r="L1331" i="4"/>
  <c r="L1331" i="4" a="1"/>
  <c r="K1331" i="4"/>
  <c r="J1331" i="4"/>
  <c r="I1331" i="4"/>
  <c r="M1330" i="4"/>
  <c r="L1330" i="4"/>
  <c r="L1330" i="4" a="1"/>
  <c r="K1330" i="4"/>
  <c r="J1330" i="4"/>
  <c r="I1330" i="4"/>
  <c r="M1329" i="4"/>
  <c r="L1329" i="4"/>
  <c r="L1329" i="4" a="1"/>
  <c r="K1329" i="4"/>
  <c r="J1329" i="4"/>
  <c r="I1329" i="4"/>
  <c r="M1328" i="4"/>
  <c r="L1328" i="4"/>
  <c r="L1328" i="4" a="1"/>
  <c r="K1328" i="4"/>
  <c r="J1328" i="4"/>
  <c r="I1328" i="4"/>
  <c r="M1327" i="4"/>
  <c r="L1327" i="4"/>
  <c r="L1327" i="4" a="1"/>
  <c r="K1327" i="4"/>
  <c r="J1327" i="4"/>
  <c r="I1327" i="4"/>
  <c r="M1326" i="4"/>
  <c r="L1326" i="4"/>
  <c r="L1326" i="4" a="1"/>
  <c r="K1326" i="4"/>
  <c r="J1326" i="4"/>
  <c r="I1326" i="4"/>
  <c r="M1325" i="4"/>
  <c r="L1325" i="4"/>
  <c r="L1325" i="4" a="1"/>
  <c r="K1325" i="4"/>
  <c r="J1325" i="4"/>
  <c r="I1325" i="4"/>
  <c r="M1324" i="4"/>
  <c r="L1324" i="4"/>
  <c r="L1324" i="4" a="1"/>
  <c r="K1324" i="4"/>
  <c r="J1324" i="4"/>
  <c r="I1324" i="4"/>
  <c r="M1323" i="4"/>
  <c r="L1323" i="4"/>
  <c r="L1323" i="4" a="1"/>
  <c r="K1323" i="4"/>
  <c r="J1323" i="4"/>
  <c r="I1323" i="4"/>
  <c r="M1322" i="4"/>
  <c r="L1322" i="4"/>
  <c r="L1322" i="4" a="1"/>
  <c r="K1322" i="4"/>
  <c r="J1322" i="4"/>
  <c r="I1322" i="4"/>
  <c r="M1321" i="4"/>
  <c r="L1321" i="4"/>
  <c r="L1321" i="4" a="1"/>
  <c r="K1321" i="4"/>
  <c r="J1321" i="4"/>
  <c r="I1321" i="4"/>
  <c r="M1320" i="4"/>
  <c r="L1320" i="4"/>
  <c r="L1320" i="4" a="1"/>
  <c r="K1320" i="4"/>
  <c r="J1320" i="4"/>
  <c r="I1320" i="4"/>
  <c r="M1319" i="4"/>
  <c r="L1319" i="4"/>
  <c r="L1319" i="4" a="1"/>
  <c r="K1319" i="4"/>
  <c r="J1319" i="4"/>
  <c r="I1319" i="4"/>
  <c r="M1318" i="4"/>
  <c r="L1318" i="4"/>
  <c r="L1318" i="4" a="1"/>
  <c r="K1318" i="4"/>
  <c r="J1318" i="4"/>
  <c r="I1318" i="4"/>
  <c r="M1317" i="4"/>
  <c r="L1317" i="4"/>
  <c r="L1317" i="4" a="1"/>
  <c r="K1317" i="4"/>
  <c r="J1317" i="4"/>
  <c r="I1317" i="4"/>
  <c r="M1316" i="4"/>
  <c r="L1316" i="4"/>
  <c r="L1316" i="4" a="1"/>
  <c r="K1316" i="4"/>
  <c r="J1316" i="4"/>
  <c r="I1316" i="4"/>
  <c r="M1315" i="4"/>
  <c r="L1315" i="4"/>
  <c r="L1315" i="4" a="1"/>
  <c r="K1315" i="4"/>
  <c r="J1315" i="4"/>
  <c r="I1315" i="4"/>
  <c r="M1314" i="4"/>
  <c r="L1314" i="4"/>
  <c r="L1314" i="4" a="1"/>
  <c r="K1314" i="4"/>
  <c r="J1314" i="4"/>
  <c r="I1314" i="4"/>
  <c r="M1313" i="4"/>
  <c r="L1313" i="4"/>
  <c r="L1313" i="4" a="1"/>
  <c r="K1313" i="4"/>
  <c r="J1313" i="4"/>
  <c r="I1313" i="4"/>
  <c r="M1312" i="4"/>
  <c r="L1312" i="4"/>
  <c r="L1312" i="4" a="1"/>
  <c r="K1312" i="4"/>
  <c r="J1312" i="4"/>
  <c r="I1312" i="4"/>
  <c r="M1311" i="4"/>
  <c r="L1311" i="4"/>
  <c r="L1311" i="4" a="1"/>
  <c r="K1311" i="4"/>
  <c r="J1311" i="4"/>
  <c r="I1311" i="4"/>
  <c r="M1310" i="4"/>
  <c r="L1310" i="4"/>
  <c r="L1310" i="4" a="1"/>
  <c r="K1310" i="4"/>
  <c r="J1310" i="4"/>
  <c r="I1310" i="4"/>
  <c r="M1309" i="4"/>
  <c r="L1309" i="4"/>
  <c r="L1309" i="4" a="1"/>
  <c r="K1309" i="4"/>
  <c r="J1309" i="4"/>
  <c r="I1309" i="4"/>
  <c r="M1308" i="4"/>
  <c r="L1308" i="4"/>
  <c r="L1308" i="4" a="1"/>
  <c r="K1308" i="4"/>
  <c r="J1308" i="4"/>
  <c r="I1308" i="4"/>
  <c r="M1307" i="4"/>
  <c r="L1307" i="4"/>
  <c r="L1307" i="4" a="1"/>
  <c r="K1307" i="4"/>
  <c r="J1307" i="4"/>
  <c r="I1307" i="4"/>
  <c r="M1306" i="4"/>
  <c r="L1306" i="4"/>
  <c r="L1306" i="4" a="1"/>
  <c r="K1306" i="4"/>
  <c r="J1306" i="4"/>
  <c r="I1306" i="4"/>
  <c r="M1305" i="4"/>
  <c r="L1305" i="4"/>
  <c r="L1305" i="4" a="1"/>
  <c r="K1305" i="4"/>
  <c r="J1305" i="4"/>
  <c r="I1305" i="4"/>
  <c r="M1304" i="4"/>
  <c r="L1304" i="4"/>
  <c r="L1304" i="4" a="1"/>
  <c r="K1304" i="4"/>
  <c r="J1304" i="4"/>
  <c r="I1304" i="4"/>
  <c r="M1303" i="4"/>
  <c r="L1303" i="4"/>
  <c r="L1303" i="4" a="1"/>
  <c r="K1303" i="4"/>
  <c r="J1303" i="4"/>
  <c r="I1303" i="4"/>
  <c r="M1302" i="4"/>
  <c r="L1302" i="4"/>
  <c r="L1302" i="4" a="1"/>
  <c r="K1302" i="4"/>
  <c r="J1302" i="4"/>
  <c r="I1302" i="4"/>
  <c r="M1301" i="4"/>
  <c r="L1301" i="4"/>
  <c r="L1301" i="4" a="1"/>
  <c r="K1301" i="4"/>
  <c r="J1301" i="4"/>
  <c r="I1301" i="4"/>
  <c r="M1300" i="4"/>
  <c r="L1300" i="4"/>
  <c r="L1300" i="4" a="1"/>
  <c r="K1300" i="4"/>
  <c r="J1300" i="4"/>
  <c r="I1300" i="4"/>
  <c r="M1299" i="4"/>
  <c r="L1299" i="4"/>
  <c r="L1299" i="4" a="1"/>
  <c r="K1299" i="4"/>
  <c r="J1299" i="4"/>
  <c r="I1299" i="4"/>
  <c r="M1298" i="4"/>
  <c r="L1298" i="4"/>
  <c r="L1298" i="4" a="1"/>
  <c r="K1298" i="4"/>
  <c r="J1298" i="4"/>
  <c r="I1298" i="4"/>
  <c r="M1297" i="4"/>
  <c r="L1297" i="4"/>
  <c r="L1297" i="4" a="1"/>
  <c r="K1297" i="4"/>
  <c r="J1297" i="4"/>
  <c r="I1297" i="4"/>
  <c r="M1296" i="4"/>
  <c r="L1296" i="4"/>
  <c r="L1296" i="4" a="1"/>
  <c r="K1296" i="4"/>
  <c r="J1296" i="4"/>
  <c r="I1296" i="4"/>
  <c r="M1295" i="4"/>
  <c r="L1295" i="4"/>
  <c r="L1295" i="4" a="1"/>
  <c r="K1295" i="4"/>
  <c r="J1295" i="4"/>
  <c r="I1295" i="4"/>
  <c r="M1294" i="4"/>
  <c r="L1294" i="4"/>
  <c r="L1294" i="4" a="1"/>
  <c r="K1294" i="4"/>
  <c r="J1294" i="4"/>
  <c r="I1294" i="4"/>
  <c r="M1293" i="4"/>
  <c r="L1293" i="4"/>
  <c r="L1293" i="4" a="1"/>
  <c r="K1293" i="4"/>
  <c r="J1293" i="4"/>
  <c r="I1293" i="4"/>
  <c r="M1292" i="4"/>
  <c r="L1292" i="4"/>
  <c r="L1292" i="4" a="1"/>
  <c r="K1292" i="4"/>
  <c r="J1292" i="4"/>
  <c r="I1292" i="4"/>
  <c r="M1291" i="4"/>
  <c r="L1291" i="4"/>
  <c r="L1291" i="4" a="1"/>
  <c r="K1291" i="4"/>
  <c r="J1291" i="4"/>
  <c r="I1291" i="4"/>
  <c r="M1290" i="4"/>
  <c r="L1290" i="4"/>
  <c r="L1290" i="4" a="1"/>
  <c r="K1290" i="4"/>
  <c r="J1290" i="4"/>
  <c r="I1290" i="4"/>
  <c r="M1289" i="4"/>
  <c r="L1289" i="4"/>
  <c r="L1289" i="4" a="1"/>
  <c r="K1289" i="4"/>
  <c r="J1289" i="4"/>
  <c r="I1289" i="4"/>
  <c r="M1288" i="4"/>
  <c r="L1288" i="4"/>
  <c r="L1288" i="4" a="1"/>
  <c r="K1288" i="4"/>
  <c r="J1288" i="4"/>
  <c r="I1288" i="4"/>
  <c r="M1287" i="4"/>
  <c r="L1287" i="4"/>
  <c r="L1287" i="4" a="1"/>
  <c r="K1287" i="4"/>
  <c r="J1287" i="4"/>
  <c r="I1287" i="4"/>
  <c r="M1286" i="4"/>
  <c r="L1286" i="4"/>
  <c r="L1286" i="4" a="1"/>
  <c r="K1286" i="4"/>
  <c r="J1286" i="4"/>
  <c r="I1286" i="4"/>
  <c r="M1285" i="4"/>
  <c r="L1285" i="4"/>
  <c r="L1285" i="4" a="1"/>
  <c r="K1285" i="4"/>
  <c r="J1285" i="4"/>
  <c r="I1285" i="4"/>
  <c r="M1284" i="4"/>
  <c r="L1284" i="4"/>
  <c r="L1284" i="4" a="1"/>
  <c r="K1284" i="4"/>
  <c r="J1284" i="4"/>
  <c r="I1284" i="4"/>
  <c r="M1283" i="4"/>
  <c r="L1283" i="4"/>
  <c r="L1283" i="4" a="1"/>
  <c r="K1283" i="4"/>
  <c r="J1283" i="4"/>
  <c r="I1283" i="4"/>
  <c r="M1282" i="4"/>
  <c r="L1282" i="4"/>
  <c r="L1282" i="4" a="1"/>
  <c r="K1282" i="4"/>
  <c r="J1282" i="4"/>
  <c r="I1282" i="4"/>
  <c r="M1281" i="4"/>
  <c r="L1281" i="4"/>
  <c r="L1281" i="4" a="1"/>
  <c r="K1281" i="4"/>
  <c r="J1281" i="4"/>
  <c r="I1281" i="4"/>
  <c r="M1280" i="4"/>
  <c r="L1280" i="4"/>
  <c r="L1280" i="4" a="1"/>
  <c r="K1280" i="4"/>
  <c r="J1280" i="4"/>
  <c r="I1280" i="4"/>
  <c r="M1279" i="4"/>
  <c r="L1279" i="4"/>
  <c r="L1279" i="4" a="1"/>
  <c r="K1279" i="4"/>
  <c r="J1279" i="4"/>
  <c r="I1279" i="4"/>
  <c r="M1278" i="4"/>
  <c r="L1278" i="4"/>
  <c r="L1278" i="4" a="1"/>
  <c r="K1278" i="4"/>
  <c r="J1278" i="4"/>
  <c r="I1278" i="4"/>
  <c r="M1277" i="4"/>
  <c r="L1277" i="4"/>
  <c r="L1277" i="4" a="1"/>
  <c r="K1277" i="4"/>
  <c r="J1277" i="4"/>
  <c r="I1277" i="4"/>
  <c r="M1276" i="4"/>
  <c r="L1276" i="4"/>
  <c r="L1276" i="4" a="1"/>
  <c r="K1276" i="4"/>
  <c r="J1276" i="4"/>
  <c r="I1276" i="4"/>
  <c r="M1275" i="4"/>
  <c r="L1275" i="4"/>
  <c r="L1275" i="4" a="1"/>
  <c r="K1275" i="4"/>
  <c r="J1275" i="4"/>
  <c r="I1275" i="4"/>
  <c r="M1274" i="4"/>
  <c r="L1274" i="4"/>
  <c r="L1274" i="4" a="1"/>
  <c r="K1274" i="4"/>
  <c r="J1274" i="4"/>
  <c r="I1274" i="4"/>
  <c r="M1273" i="4"/>
  <c r="L1273" i="4"/>
  <c r="L1273" i="4" a="1"/>
  <c r="K1273" i="4"/>
  <c r="J1273" i="4"/>
  <c r="I1273" i="4"/>
  <c r="M1272" i="4"/>
  <c r="L1272" i="4"/>
  <c r="L1272" i="4" a="1"/>
  <c r="K1272" i="4"/>
  <c r="J1272" i="4"/>
  <c r="I1272" i="4"/>
  <c r="M1271" i="4"/>
  <c r="L1271" i="4"/>
  <c r="L1271" i="4" a="1"/>
  <c r="K1271" i="4"/>
  <c r="J1271" i="4"/>
  <c r="I1271" i="4"/>
  <c r="M1270" i="4"/>
  <c r="L1270" i="4"/>
  <c r="L1270" i="4" a="1"/>
  <c r="K1270" i="4"/>
  <c r="J1270" i="4"/>
  <c r="I1270" i="4"/>
  <c r="M1269" i="4"/>
  <c r="L1269" i="4"/>
  <c r="L1269" i="4" a="1"/>
  <c r="K1269" i="4"/>
  <c r="J1269" i="4"/>
  <c r="I1269" i="4"/>
  <c r="M1268" i="4"/>
  <c r="L1268" i="4"/>
  <c r="L1268" i="4" a="1"/>
  <c r="K1268" i="4"/>
  <c r="J1268" i="4"/>
  <c r="I1268" i="4"/>
  <c r="M1267" i="4"/>
  <c r="L1267" i="4"/>
  <c r="L1267" i="4" a="1"/>
  <c r="K1267" i="4"/>
  <c r="J1267" i="4"/>
  <c r="I1267" i="4"/>
  <c r="M1266" i="4"/>
  <c r="L1266" i="4"/>
  <c r="L1266" i="4" a="1"/>
  <c r="K1266" i="4"/>
  <c r="J1266" i="4"/>
  <c r="I1266" i="4"/>
  <c r="M1265" i="4"/>
  <c r="L1265" i="4"/>
  <c r="L1265" i="4" a="1"/>
  <c r="K1265" i="4"/>
  <c r="J1265" i="4"/>
  <c r="I1265" i="4"/>
  <c r="M1264" i="4"/>
  <c r="L1264" i="4"/>
  <c r="L1264" i="4" a="1"/>
  <c r="K1264" i="4"/>
  <c r="J1264" i="4"/>
  <c r="I1264" i="4"/>
  <c r="M1263" i="4"/>
  <c r="L1263" i="4"/>
  <c r="L1263" i="4" a="1"/>
  <c r="K1263" i="4"/>
  <c r="J1263" i="4"/>
  <c r="I1263" i="4"/>
  <c r="M1262" i="4"/>
  <c r="L1262" i="4"/>
  <c r="L1262" i="4" a="1"/>
  <c r="K1262" i="4"/>
  <c r="J1262" i="4"/>
  <c r="I1262" i="4"/>
  <c r="M1261" i="4"/>
  <c r="L1261" i="4"/>
  <c r="L1261" i="4" a="1"/>
  <c r="K1261" i="4"/>
  <c r="J1261" i="4"/>
  <c r="I1261" i="4"/>
  <c r="M1260" i="4"/>
  <c r="L1260" i="4"/>
  <c r="L1260" i="4" a="1"/>
  <c r="K1260" i="4"/>
  <c r="J1260" i="4"/>
  <c r="I1260" i="4"/>
  <c r="M1259" i="4"/>
  <c r="L1259" i="4"/>
  <c r="L1259" i="4" a="1"/>
  <c r="K1259" i="4"/>
  <c r="J1259" i="4"/>
  <c r="I1259" i="4"/>
  <c r="M1258" i="4"/>
  <c r="L1258" i="4"/>
  <c r="L1258" i="4" a="1"/>
  <c r="K1258" i="4"/>
  <c r="J1258" i="4"/>
  <c r="I1258" i="4"/>
  <c r="M1257" i="4"/>
  <c r="L1257" i="4"/>
  <c r="L1257" i="4" a="1"/>
  <c r="K1257" i="4"/>
  <c r="J1257" i="4"/>
  <c r="I1257" i="4"/>
  <c r="M1256" i="4"/>
  <c r="L1256" i="4"/>
  <c r="L1256" i="4" a="1"/>
  <c r="K1256" i="4"/>
  <c r="J1256" i="4"/>
  <c r="I1256" i="4"/>
  <c r="M1255" i="4"/>
  <c r="L1255" i="4"/>
  <c r="L1255" i="4" a="1"/>
  <c r="K1255" i="4"/>
  <c r="J1255" i="4"/>
  <c r="I1255" i="4"/>
  <c r="M1254" i="4"/>
  <c r="L1254" i="4"/>
  <c r="L1254" i="4" a="1"/>
  <c r="K1254" i="4"/>
  <c r="J1254" i="4"/>
  <c r="I1254" i="4"/>
  <c r="M1253" i="4"/>
  <c r="L1253" i="4"/>
  <c r="L1253" i="4" a="1"/>
  <c r="K1253" i="4"/>
  <c r="J1253" i="4"/>
  <c r="I1253" i="4"/>
  <c r="M1252" i="4"/>
  <c r="L1252" i="4"/>
  <c r="L1252" i="4" a="1"/>
  <c r="K1252" i="4"/>
  <c r="J1252" i="4"/>
  <c r="I1252" i="4"/>
  <c r="M1251" i="4"/>
  <c r="L1251" i="4"/>
  <c r="L1251" i="4" a="1"/>
  <c r="K1251" i="4"/>
  <c r="J1251" i="4"/>
  <c r="I1251" i="4"/>
  <c r="M1250" i="4"/>
  <c r="L1250" i="4"/>
  <c r="L1250" i="4" a="1"/>
  <c r="K1250" i="4"/>
  <c r="J1250" i="4"/>
  <c r="I1250" i="4"/>
  <c r="M1249" i="4"/>
  <c r="L1249" i="4"/>
  <c r="L1249" i="4" a="1"/>
  <c r="K1249" i="4"/>
  <c r="J1249" i="4"/>
  <c r="I1249" i="4"/>
  <c r="M1248" i="4"/>
  <c r="L1248" i="4"/>
  <c r="L1248" i="4" a="1"/>
  <c r="K1248" i="4"/>
  <c r="J1248" i="4"/>
  <c r="I1248" i="4"/>
  <c r="M1247" i="4"/>
  <c r="L1247" i="4"/>
  <c r="L1247" i="4" a="1"/>
  <c r="K1247" i="4"/>
  <c r="J1247" i="4"/>
  <c r="I1247" i="4"/>
  <c r="M1246" i="4"/>
  <c r="L1246" i="4"/>
  <c r="L1246" i="4" a="1"/>
  <c r="K1246" i="4"/>
  <c r="J1246" i="4"/>
  <c r="I1246" i="4"/>
  <c r="M1245" i="4"/>
  <c r="L1245" i="4"/>
  <c r="L1245" i="4" a="1"/>
  <c r="K1245" i="4"/>
  <c r="J1245" i="4"/>
  <c r="I1245" i="4"/>
  <c r="M1244" i="4"/>
  <c r="L1244" i="4"/>
  <c r="L1244" i="4" a="1"/>
  <c r="K1244" i="4"/>
  <c r="J1244" i="4"/>
  <c r="I1244" i="4"/>
  <c r="M1243" i="4"/>
  <c r="L1243" i="4"/>
  <c r="L1243" i="4" a="1"/>
  <c r="K1243" i="4"/>
  <c r="J1243" i="4"/>
  <c r="I1243" i="4"/>
  <c r="M1242" i="4"/>
  <c r="L1242" i="4"/>
  <c r="L1242" i="4" a="1"/>
  <c r="K1242" i="4"/>
  <c r="J1242" i="4"/>
  <c r="I1242" i="4"/>
  <c r="M1241" i="4"/>
  <c r="L1241" i="4"/>
  <c r="L1241" i="4" a="1"/>
  <c r="K1241" i="4"/>
  <c r="J1241" i="4"/>
  <c r="I1241" i="4"/>
  <c r="M1240" i="4"/>
  <c r="L1240" i="4"/>
  <c r="L1240" i="4" a="1"/>
  <c r="K1240" i="4"/>
  <c r="J1240" i="4"/>
  <c r="I1240" i="4"/>
  <c r="M1239" i="4"/>
  <c r="L1239" i="4"/>
  <c r="L1239" i="4" a="1"/>
  <c r="K1239" i="4"/>
  <c r="J1239" i="4"/>
  <c r="I1239" i="4"/>
  <c r="M1238" i="4"/>
  <c r="L1238" i="4"/>
  <c r="L1238" i="4" a="1"/>
  <c r="K1238" i="4"/>
  <c r="J1238" i="4"/>
  <c r="I1238" i="4"/>
  <c r="M1237" i="4"/>
  <c r="L1237" i="4"/>
  <c r="L1237" i="4" a="1"/>
  <c r="K1237" i="4"/>
  <c r="J1237" i="4"/>
  <c r="I1237" i="4"/>
  <c r="M1236" i="4"/>
  <c r="L1236" i="4"/>
  <c r="L1236" i="4" a="1"/>
  <c r="K1236" i="4"/>
  <c r="J1236" i="4"/>
  <c r="I1236" i="4"/>
  <c r="M1235" i="4"/>
  <c r="L1235" i="4"/>
  <c r="L1235" i="4" a="1"/>
  <c r="K1235" i="4"/>
  <c r="J1235" i="4"/>
  <c r="I1235" i="4"/>
  <c r="M1234" i="4"/>
  <c r="L1234" i="4"/>
  <c r="L1234" i="4" a="1"/>
  <c r="K1234" i="4"/>
  <c r="J1234" i="4"/>
  <c r="I1234" i="4"/>
  <c r="M1233" i="4"/>
  <c r="L1233" i="4"/>
  <c r="L1233" i="4" a="1"/>
  <c r="K1233" i="4"/>
  <c r="J1233" i="4"/>
  <c r="I1233" i="4"/>
  <c r="M1232" i="4"/>
  <c r="L1232" i="4"/>
  <c r="L1232" i="4" a="1"/>
  <c r="K1232" i="4"/>
  <c r="J1232" i="4"/>
  <c r="I1232" i="4"/>
  <c r="M1231" i="4"/>
  <c r="L1231" i="4"/>
  <c r="L1231" i="4" a="1"/>
  <c r="K1231" i="4"/>
  <c r="J1231" i="4"/>
  <c r="I1231" i="4"/>
  <c r="M1230" i="4"/>
  <c r="L1230" i="4"/>
  <c r="L1230" i="4" a="1"/>
  <c r="K1230" i="4"/>
  <c r="J1230" i="4"/>
  <c r="I1230" i="4"/>
  <c r="M1229" i="4"/>
  <c r="L1229" i="4"/>
  <c r="L1229" i="4" a="1"/>
  <c r="K1229" i="4"/>
  <c r="J1229" i="4"/>
  <c r="I1229" i="4"/>
  <c r="M1228" i="4"/>
  <c r="L1228" i="4"/>
  <c r="L1228" i="4" a="1"/>
  <c r="K1228" i="4"/>
  <c r="J1228" i="4"/>
  <c r="I1228" i="4"/>
  <c r="M1227" i="4"/>
  <c r="L1227" i="4"/>
  <c r="L1227" i="4" a="1"/>
  <c r="K1227" i="4"/>
  <c r="J1227" i="4"/>
  <c r="I1227" i="4"/>
  <c r="M1226" i="4"/>
  <c r="L1226" i="4"/>
  <c r="L1226" i="4" a="1"/>
  <c r="K1226" i="4"/>
  <c r="J1226" i="4"/>
  <c r="I1226" i="4"/>
  <c r="M1225" i="4"/>
  <c r="L1225" i="4"/>
  <c r="L1225" i="4" a="1"/>
  <c r="K1225" i="4"/>
  <c r="J1225" i="4"/>
  <c r="I1225" i="4"/>
  <c r="M1224" i="4"/>
  <c r="L1224" i="4"/>
  <c r="L1224" i="4" a="1"/>
  <c r="K1224" i="4"/>
  <c r="J1224" i="4"/>
  <c r="I1224" i="4"/>
  <c r="M1223" i="4"/>
  <c r="L1223" i="4"/>
  <c r="L1223" i="4" a="1"/>
  <c r="K1223" i="4"/>
  <c r="J1223" i="4"/>
  <c r="I1223" i="4"/>
  <c r="M1222" i="4"/>
  <c r="L1222" i="4"/>
  <c r="L1222" i="4" a="1"/>
  <c r="K1222" i="4"/>
  <c r="J1222" i="4"/>
  <c r="I1222" i="4"/>
  <c r="M1221" i="4"/>
  <c r="L1221" i="4"/>
  <c r="L1221" i="4" a="1"/>
  <c r="K1221" i="4"/>
  <c r="J1221" i="4"/>
  <c r="I1221" i="4"/>
  <c r="M1220" i="4"/>
  <c r="L1220" i="4"/>
  <c r="L1220" i="4" a="1"/>
  <c r="K1220" i="4"/>
  <c r="J1220" i="4"/>
  <c r="I1220" i="4"/>
  <c r="M1219" i="4"/>
  <c r="L1219" i="4"/>
  <c r="L1219" i="4" a="1"/>
  <c r="K1219" i="4"/>
  <c r="J1219" i="4"/>
  <c r="I1219" i="4"/>
  <c r="M1218" i="4"/>
  <c r="L1218" i="4"/>
  <c r="L1218" i="4" a="1"/>
  <c r="K1218" i="4"/>
  <c r="J1218" i="4"/>
  <c r="I1218" i="4"/>
  <c r="M1217" i="4"/>
  <c r="L1217" i="4"/>
  <c r="L1217" i="4" a="1"/>
  <c r="K1217" i="4"/>
  <c r="J1217" i="4"/>
  <c r="I1217" i="4"/>
  <c r="M1216" i="4"/>
  <c r="L1216" i="4"/>
  <c r="L1216" i="4" a="1"/>
  <c r="K1216" i="4"/>
  <c r="J1216" i="4"/>
  <c r="I1216" i="4"/>
  <c r="M1215" i="4"/>
  <c r="L1215" i="4"/>
  <c r="L1215" i="4" a="1"/>
  <c r="K1215" i="4"/>
  <c r="J1215" i="4"/>
  <c r="I1215" i="4"/>
  <c r="M1214" i="4"/>
  <c r="L1214" i="4"/>
  <c r="L1214" i="4" a="1"/>
  <c r="K1214" i="4"/>
  <c r="J1214" i="4"/>
  <c r="I1214" i="4"/>
  <c r="M1213" i="4"/>
  <c r="L1213" i="4"/>
  <c r="L1213" i="4" a="1"/>
  <c r="K1213" i="4"/>
  <c r="J1213" i="4"/>
  <c r="I1213" i="4"/>
  <c r="M1212" i="4"/>
  <c r="L1212" i="4"/>
  <c r="L1212" i="4" a="1"/>
  <c r="K1212" i="4"/>
  <c r="J1212" i="4"/>
  <c r="I1212" i="4"/>
  <c r="M1211" i="4"/>
  <c r="L1211" i="4"/>
  <c r="L1211" i="4" a="1"/>
  <c r="K1211" i="4"/>
  <c r="J1211" i="4"/>
  <c r="I1211" i="4"/>
  <c r="M1210" i="4"/>
  <c r="L1210" i="4"/>
  <c r="L1210" i="4" a="1"/>
  <c r="K1210" i="4"/>
  <c r="J1210" i="4"/>
  <c r="I1210" i="4"/>
  <c r="M1209" i="4"/>
  <c r="L1209" i="4"/>
  <c r="L1209" i="4" a="1"/>
  <c r="K1209" i="4"/>
  <c r="J1209" i="4"/>
  <c r="I1209" i="4"/>
  <c r="M1208" i="4"/>
  <c r="L1208" i="4"/>
  <c r="L1208" i="4" a="1"/>
  <c r="K1208" i="4"/>
  <c r="J1208" i="4"/>
  <c r="I1208" i="4"/>
  <c r="M1207" i="4"/>
  <c r="L1207" i="4"/>
  <c r="L1207" i="4" a="1"/>
  <c r="K1207" i="4"/>
  <c r="J1207" i="4"/>
  <c r="I1207" i="4"/>
  <c r="M1206" i="4"/>
  <c r="L1206" i="4"/>
  <c r="L1206" i="4" a="1"/>
  <c r="K1206" i="4"/>
  <c r="J1206" i="4"/>
  <c r="I1206" i="4"/>
  <c r="M1205" i="4"/>
  <c r="L1205" i="4"/>
  <c r="L1205" i="4" a="1"/>
  <c r="K1205" i="4"/>
  <c r="J1205" i="4"/>
  <c r="I1205" i="4"/>
  <c r="M1204" i="4"/>
  <c r="L1204" i="4"/>
  <c r="L1204" i="4" a="1"/>
  <c r="K1204" i="4"/>
  <c r="J1204" i="4"/>
  <c r="I1204" i="4"/>
  <c r="M1203" i="4"/>
  <c r="L1203" i="4"/>
  <c r="L1203" i="4" a="1"/>
  <c r="K1203" i="4"/>
  <c r="J1203" i="4"/>
  <c r="I1203" i="4"/>
  <c r="M1202" i="4"/>
  <c r="L1202" i="4"/>
  <c r="L1202" i="4" a="1"/>
  <c r="K1202" i="4"/>
  <c r="J1202" i="4"/>
  <c r="I1202" i="4"/>
  <c r="M1201" i="4"/>
  <c r="L1201" i="4"/>
  <c r="L1201" i="4" a="1"/>
  <c r="K1201" i="4"/>
  <c r="J1201" i="4"/>
  <c r="I1201" i="4"/>
  <c r="M1200" i="4"/>
  <c r="L1200" i="4"/>
  <c r="L1200" i="4" a="1"/>
  <c r="K1200" i="4"/>
  <c r="J1200" i="4"/>
  <c r="I1200" i="4"/>
  <c r="M1199" i="4"/>
  <c r="L1199" i="4"/>
  <c r="L1199" i="4" a="1"/>
  <c r="K1199" i="4"/>
  <c r="J1199" i="4"/>
  <c r="I1199" i="4"/>
  <c r="M1198" i="4"/>
  <c r="L1198" i="4"/>
  <c r="L1198" i="4" a="1"/>
  <c r="K1198" i="4"/>
  <c r="J1198" i="4"/>
  <c r="I1198" i="4"/>
  <c r="M1197" i="4"/>
  <c r="L1197" i="4"/>
  <c r="L1197" i="4" a="1"/>
  <c r="K1197" i="4"/>
  <c r="J1197" i="4"/>
  <c r="I1197" i="4"/>
  <c r="M1196" i="4"/>
  <c r="L1196" i="4"/>
  <c r="L1196" i="4" a="1"/>
  <c r="K1196" i="4"/>
  <c r="J1196" i="4"/>
  <c r="I1196" i="4"/>
  <c r="M1195" i="4"/>
  <c r="L1195" i="4"/>
  <c r="L1195" i="4" a="1"/>
  <c r="K1195" i="4"/>
  <c r="J1195" i="4"/>
  <c r="I1195" i="4"/>
  <c r="M1194" i="4"/>
  <c r="L1194" i="4"/>
  <c r="L1194" i="4" a="1"/>
  <c r="K1194" i="4"/>
  <c r="J1194" i="4"/>
  <c r="I1194" i="4"/>
  <c r="M1193" i="4"/>
  <c r="L1193" i="4"/>
  <c r="L1193" i="4" a="1"/>
  <c r="K1193" i="4"/>
  <c r="J1193" i="4"/>
  <c r="I1193" i="4"/>
  <c r="M1192" i="4"/>
  <c r="L1192" i="4"/>
  <c r="L1192" i="4" a="1"/>
  <c r="K1192" i="4"/>
  <c r="J1192" i="4"/>
  <c r="I1192" i="4"/>
  <c r="M1191" i="4"/>
  <c r="L1191" i="4"/>
  <c r="L1191" i="4" a="1"/>
  <c r="K1191" i="4"/>
  <c r="J1191" i="4"/>
  <c r="I1191" i="4"/>
  <c r="M1190" i="4"/>
  <c r="L1190" i="4"/>
  <c r="L1190" i="4" a="1"/>
  <c r="K1190" i="4"/>
  <c r="J1190" i="4"/>
  <c r="I1190" i="4"/>
  <c r="M1189" i="4"/>
  <c r="L1189" i="4"/>
  <c r="L1189" i="4" a="1"/>
  <c r="K1189" i="4"/>
  <c r="J1189" i="4"/>
  <c r="I1189" i="4"/>
  <c r="M1188" i="4"/>
  <c r="L1188" i="4"/>
  <c r="L1188" i="4" a="1"/>
  <c r="K1188" i="4"/>
  <c r="J1188" i="4"/>
  <c r="I1188" i="4"/>
  <c r="M1187" i="4"/>
  <c r="L1187" i="4"/>
  <c r="L1187" i="4" a="1"/>
  <c r="K1187" i="4"/>
  <c r="J1187" i="4"/>
  <c r="I1187" i="4"/>
  <c r="M1186" i="4"/>
  <c r="L1186" i="4"/>
  <c r="L1186" i="4" a="1"/>
  <c r="K1186" i="4"/>
  <c r="J1186" i="4"/>
  <c r="I1186" i="4"/>
  <c r="M1185" i="4"/>
  <c r="L1185" i="4"/>
  <c r="L1185" i="4" a="1"/>
  <c r="K1185" i="4"/>
  <c r="J1185" i="4"/>
  <c r="I1185" i="4"/>
  <c r="M1184" i="4"/>
  <c r="L1184" i="4"/>
  <c r="L1184" i="4" a="1"/>
  <c r="K1184" i="4"/>
  <c r="J1184" i="4"/>
  <c r="I1184" i="4"/>
  <c r="M1183" i="4"/>
  <c r="L1183" i="4"/>
  <c r="L1183" i="4" a="1"/>
  <c r="K1183" i="4"/>
  <c r="J1183" i="4"/>
  <c r="I1183" i="4"/>
  <c r="M1182" i="4"/>
  <c r="L1182" i="4"/>
  <c r="L1182" i="4" a="1"/>
  <c r="K1182" i="4"/>
  <c r="J1182" i="4"/>
  <c r="I1182" i="4"/>
  <c r="M1181" i="4"/>
  <c r="L1181" i="4"/>
  <c r="L1181" i="4" a="1"/>
  <c r="K1181" i="4"/>
  <c r="J1181" i="4"/>
  <c r="I1181" i="4"/>
  <c r="M1180" i="4"/>
  <c r="L1180" i="4"/>
  <c r="L1180" i="4" a="1"/>
  <c r="K1180" i="4"/>
  <c r="J1180" i="4"/>
  <c r="I1180" i="4"/>
  <c r="M1179" i="4"/>
  <c r="L1179" i="4"/>
  <c r="L1179" i="4" a="1"/>
  <c r="K1179" i="4"/>
  <c r="J1179" i="4"/>
  <c r="I1179" i="4"/>
  <c r="M1178" i="4"/>
  <c r="L1178" i="4"/>
  <c r="L1178" i="4" a="1"/>
  <c r="K1178" i="4"/>
  <c r="J1178" i="4"/>
  <c r="I1178" i="4"/>
  <c r="M1177" i="4"/>
  <c r="L1177" i="4"/>
  <c r="L1177" i="4" a="1"/>
  <c r="K1177" i="4"/>
  <c r="J1177" i="4"/>
  <c r="I1177" i="4"/>
  <c r="M1176" i="4"/>
  <c r="L1176" i="4"/>
  <c r="L1176" i="4" a="1"/>
  <c r="K1176" i="4"/>
  <c r="J1176" i="4"/>
  <c r="I1176" i="4"/>
  <c r="M1175" i="4"/>
  <c r="L1175" i="4"/>
  <c r="L1175" i="4" a="1"/>
  <c r="K1175" i="4"/>
  <c r="J1175" i="4"/>
  <c r="I1175" i="4"/>
  <c r="M1174" i="4"/>
  <c r="L1174" i="4"/>
  <c r="L1174" i="4" a="1"/>
  <c r="K1174" i="4"/>
  <c r="J1174" i="4"/>
  <c r="I1174" i="4"/>
  <c r="M1173" i="4"/>
  <c r="L1173" i="4"/>
  <c r="L1173" i="4" a="1"/>
  <c r="K1173" i="4"/>
  <c r="J1173" i="4"/>
  <c r="I1173" i="4"/>
  <c r="M1172" i="4"/>
  <c r="L1172" i="4"/>
  <c r="L1172" i="4" a="1"/>
  <c r="K1172" i="4"/>
  <c r="J1172" i="4"/>
  <c r="I1172" i="4"/>
  <c r="M1171" i="4"/>
  <c r="L1171" i="4"/>
  <c r="L1171" i="4" a="1"/>
  <c r="K1171" i="4"/>
  <c r="J1171" i="4"/>
  <c r="I1171" i="4"/>
  <c r="M1170" i="4"/>
  <c r="L1170" i="4"/>
  <c r="L1170" i="4" a="1"/>
  <c r="K1170" i="4"/>
  <c r="J1170" i="4"/>
  <c r="I1170" i="4"/>
  <c r="M1169" i="4"/>
  <c r="L1169" i="4"/>
  <c r="L1169" i="4" a="1"/>
  <c r="K1169" i="4"/>
  <c r="J1169" i="4"/>
  <c r="I1169" i="4"/>
  <c r="M1168" i="4"/>
  <c r="L1168" i="4"/>
  <c r="L1168" i="4" a="1"/>
  <c r="K1168" i="4"/>
  <c r="J1168" i="4"/>
  <c r="I1168" i="4"/>
  <c r="M1167" i="4"/>
  <c r="L1167" i="4"/>
  <c r="L1167" i="4" a="1"/>
  <c r="K1167" i="4"/>
  <c r="J1167" i="4"/>
  <c r="I1167" i="4"/>
  <c r="M1166" i="4"/>
  <c r="L1166" i="4"/>
  <c r="L1166" i="4" a="1"/>
  <c r="K1166" i="4"/>
  <c r="J1166" i="4"/>
  <c r="I1166" i="4"/>
  <c r="M1165" i="4"/>
  <c r="L1165" i="4"/>
  <c r="L1165" i="4" a="1"/>
  <c r="K1165" i="4"/>
  <c r="J1165" i="4"/>
  <c r="I1165" i="4"/>
  <c r="M1164" i="4"/>
  <c r="L1164" i="4"/>
  <c r="L1164" i="4" a="1"/>
  <c r="K1164" i="4"/>
  <c r="J1164" i="4"/>
  <c r="I1164" i="4"/>
  <c r="M1163" i="4"/>
  <c r="L1163" i="4"/>
  <c r="L1163" i="4" a="1"/>
  <c r="K1163" i="4"/>
  <c r="J1163" i="4"/>
  <c r="I1163" i="4"/>
  <c r="M1162" i="4"/>
  <c r="L1162" i="4"/>
  <c r="L1162" i="4" a="1"/>
  <c r="K1162" i="4"/>
  <c r="J1162" i="4"/>
  <c r="I1162" i="4"/>
  <c r="M1161" i="4"/>
  <c r="L1161" i="4"/>
  <c r="L1161" i="4" a="1"/>
  <c r="K1161" i="4"/>
  <c r="J1161" i="4"/>
  <c r="I1161" i="4"/>
  <c r="M1160" i="4"/>
  <c r="L1160" i="4"/>
  <c r="L1160" i="4" a="1"/>
  <c r="K1160" i="4"/>
  <c r="J1160" i="4"/>
  <c r="I1160" i="4"/>
  <c r="M1159" i="4"/>
  <c r="L1159" i="4"/>
  <c r="L1159" i="4" a="1"/>
  <c r="K1159" i="4"/>
  <c r="J1159" i="4"/>
  <c r="I1159" i="4"/>
  <c r="M1158" i="4"/>
  <c r="L1158" i="4"/>
  <c r="L1158" i="4" a="1"/>
  <c r="K1158" i="4"/>
  <c r="J1158" i="4"/>
  <c r="I1158" i="4"/>
  <c r="M1157" i="4"/>
  <c r="L1157" i="4"/>
  <c r="L1157" i="4" a="1"/>
  <c r="K1157" i="4"/>
  <c r="J1157" i="4"/>
  <c r="I1157" i="4"/>
  <c r="M1156" i="4"/>
  <c r="L1156" i="4"/>
  <c r="L1156" i="4" a="1"/>
  <c r="K1156" i="4"/>
  <c r="J1156" i="4"/>
  <c r="I1156" i="4"/>
  <c r="M1155" i="4"/>
  <c r="L1155" i="4"/>
  <c r="L1155" i="4" a="1"/>
  <c r="K1155" i="4"/>
  <c r="J1155" i="4"/>
  <c r="I1155" i="4"/>
  <c r="M1154" i="4"/>
  <c r="L1154" i="4"/>
  <c r="L1154" i="4" a="1"/>
  <c r="K1154" i="4"/>
  <c r="J1154" i="4"/>
  <c r="I1154" i="4"/>
  <c r="M1153" i="4"/>
  <c r="L1153" i="4"/>
  <c r="L1153" i="4" a="1"/>
  <c r="K1153" i="4"/>
  <c r="J1153" i="4"/>
  <c r="I1153" i="4"/>
  <c r="M1152" i="4"/>
  <c r="L1152" i="4"/>
  <c r="L1152" i="4" a="1"/>
  <c r="K1152" i="4"/>
  <c r="J1152" i="4"/>
  <c r="I1152" i="4"/>
  <c r="M1151" i="4"/>
  <c r="L1151" i="4"/>
  <c r="L1151" i="4" a="1"/>
  <c r="K1151" i="4"/>
  <c r="J1151" i="4"/>
  <c r="I1151" i="4"/>
  <c r="M1150" i="4"/>
  <c r="L1150" i="4"/>
  <c r="L1150" i="4" a="1"/>
  <c r="K1150" i="4"/>
  <c r="J1150" i="4"/>
  <c r="I1150" i="4"/>
  <c r="M1149" i="4"/>
  <c r="L1149" i="4"/>
  <c r="L1149" i="4" a="1"/>
  <c r="K1149" i="4"/>
  <c r="J1149" i="4"/>
  <c r="I1149" i="4"/>
  <c r="M1148" i="4"/>
  <c r="L1148" i="4"/>
  <c r="L1148" i="4" a="1"/>
  <c r="K1148" i="4"/>
  <c r="J1148" i="4"/>
  <c r="I1148" i="4"/>
  <c r="M1147" i="4"/>
  <c r="L1147" i="4"/>
  <c r="L1147" i="4" a="1"/>
  <c r="K1147" i="4"/>
  <c r="J1147" i="4"/>
  <c r="I1147" i="4"/>
  <c r="M1146" i="4"/>
  <c r="L1146" i="4"/>
  <c r="L1146" i="4" a="1"/>
  <c r="K1146" i="4"/>
  <c r="J1146" i="4"/>
  <c r="I1146" i="4"/>
  <c r="M1145" i="4"/>
  <c r="L1145" i="4"/>
  <c r="L1145" i="4" a="1"/>
  <c r="K1145" i="4"/>
  <c r="J1145" i="4"/>
  <c r="I1145" i="4"/>
  <c r="M1144" i="4"/>
  <c r="L1144" i="4"/>
  <c r="L1144" i="4" a="1"/>
  <c r="K1144" i="4"/>
  <c r="J1144" i="4"/>
  <c r="I1144" i="4"/>
  <c r="M1143" i="4"/>
  <c r="L1143" i="4"/>
  <c r="L1143" i="4" a="1"/>
  <c r="K1143" i="4"/>
  <c r="J1143" i="4"/>
  <c r="I1143" i="4"/>
  <c r="M1142" i="4"/>
  <c r="L1142" i="4"/>
  <c r="L1142" i="4" a="1"/>
  <c r="K1142" i="4"/>
  <c r="J1142" i="4"/>
  <c r="I1142" i="4"/>
  <c r="M1141" i="4"/>
  <c r="L1141" i="4"/>
  <c r="L1141" i="4" a="1"/>
  <c r="K1141" i="4"/>
  <c r="J1141" i="4"/>
  <c r="I1141" i="4"/>
  <c r="M1140" i="4"/>
  <c r="L1140" i="4"/>
  <c r="L1140" i="4" a="1"/>
  <c r="K1140" i="4"/>
  <c r="J1140" i="4"/>
  <c r="I1140" i="4"/>
  <c r="M1139" i="4"/>
  <c r="L1139" i="4"/>
  <c r="L1139" i="4" a="1"/>
  <c r="K1139" i="4"/>
  <c r="J1139" i="4"/>
  <c r="I1139" i="4"/>
  <c r="M1138" i="4"/>
  <c r="L1138" i="4"/>
  <c r="L1138" i="4" a="1"/>
  <c r="K1138" i="4"/>
  <c r="J1138" i="4"/>
  <c r="I1138" i="4"/>
  <c r="M1137" i="4"/>
  <c r="L1137" i="4"/>
  <c r="L1137" i="4" a="1"/>
  <c r="K1137" i="4"/>
  <c r="J1137" i="4"/>
  <c r="I1137" i="4"/>
  <c r="M1136" i="4"/>
  <c r="L1136" i="4"/>
  <c r="L1136" i="4" a="1"/>
  <c r="K1136" i="4"/>
  <c r="J1136" i="4"/>
  <c r="I1136" i="4"/>
  <c r="M1135" i="4"/>
  <c r="L1135" i="4"/>
  <c r="L1135" i="4" a="1"/>
  <c r="K1135" i="4"/>
  <c r="J1135" i="4"/>
  <c r="I1135" i="4"/>
  <c r="M1134" i="4"/>
  <c r="L1134" i="4"/>
  <c r="L1134" i="4" a="1"/>
  <c r="K1134" i="4"/>
  <c r="J1134" i="4"/>
  <c r="I1134" i="4"/>
  <c r="M1133" i="4"/>
  <c r="L1133" i="4"/>
  <c r="L1133" i="4" a="1"/>
  <c r="K1133" i="4"/>
  <c r="J1133" i="4"/>
  <c r="I1133" i="4"/>
  <c r="M1132" i="4"/>
  <c r="L1132" i="4"/>
  <c r="L1132" i="4" a="1"/>
  <c r="K1132" i="4"/>
  <c r="J1132" i="4"/>
  <c r="I1132" i="4"/>
  <c r="M1131" i="4"/>
  <c r="L1131" i="4"/>
  <c r="L1131" i="4" a="1"/>
  <c r="K1131" i="4"/>
  <c r="J1131" i="4"/>
  <c r="I1131" i="4"/>
  <c r="M1130" i="4"/>
  <c r="L1130" i="4"/>
  <c r="L1130" i="4" a="1"/>
  <c r="K1130" i="4"/>
  <c r="J1130" i="4"/>
  <c r="I1130" i="4"/>
  <c r="M1129" i="4"/>
  <c r="L1129" i="4"/>
  <c r="L1129" i="4" a="1"/>
  <c r="K1129" i="4"/>
  <c r="J1129" i="4"/>
  <c r="I1129" i="4"/>
  <c r="M1128" i="4"/>
  <c r="L1128" i="4"/>
  <c r="L1128" i="4" a="1"/>
  <c r="K1128" i="4"/>
  <c r="J1128" i="4"/>
  <c r="I1128" i="4"/>
  <c r="M1127" i="4"/>
  <c r="L1127" i="4"/>
  <c r="L1127" i="4" a="1"/>
  <c r="K1127" i="4"/>
  <c r="J1127" i="4"/>
  <c r="I1127" i="4"/>
  <c r="M1126" i="4"/>
  <c r="L1126" i="4"/>
  <c r="L1126" i="4" a="1"/>
  <c r="K1126" i="4"/>
  <c r="J1126" i="4"/>
  <c r="I1126" i="4"/>
  <c r="M1125" i="4"/>
  <c r="L1125" i="4"/>
  <c r="L1125" i="4" a="1"/>
  <c r="K1125" i="4"/>
  <c r="J1125" i="4"/>
  <c r="I1125" i="4"/>
  <c r="M1124" i="4"/>
  <c r="L1124" i="4"/>
  <c r="L1124" i="4" a="1"/>
  <c r="K1124" i="4"/>
  <c r="J1124" i="4"/>
  <c r="I1124" i="4"/>
  <c r="M1123" i="4"/>
  <c r="L1123" i="4"/>
  <c r="L1123" i="4" a="1"/>
  <c r="K1123" i="4"/>
  <c r="J1123" i="4"/>
  <c r="I1123" i="4"/>
  <c r="M1122" i="4"/>
  <c r="L1122" i="4"/>
  <c r="L1122" i="4" a="1"/>
  <c r="K1122" i="4"/>
  <c r="J1122" i="4"/>
  <c r="I1122" i="4"/>
  <c r="M1121" i="4"/>
  <c r="L1121" i="4"/>
  <c r="L1121" i="4" a="1"/>
  <c r="K1121" i="4"/>
  <c r="J1121" i="4"/>
  <c r="I1121" i="4"/>
  <c r="M1120" i="4"/>
  <c r="L1120" i="4"/>
  <c r="L1120" i="4" a="1"/>
  <c r="K1120" i="4"/>
  <c r="J1120" i="4"/>
  <c r="I1120" i="4"/>
  <c r="M1119" i="4"/>
  <c r="L1119" i="4"/>
  <c r="L1119" i="4" a="1"/>
  <c r="K1119" i="4"/>
  <c r="J1119" i="4"/>
  <c r="I1119" i="4"/>
  <c r="M1118" i="4"/>
  <c r="L1118" i="4"/>
  <c r="L1118" i="4" a="1"/>
  <c r="K1118" i="4"/>
  <c r="J1118" i="4"/>
  <c r="I1118" i="4"/>
  <c r="M1117" i="4"/>
  <c r="L1117" i="4"/>
  <c r="L1117" i="4" a="1"/>
  <c r="K1117" i="4"/>
  <c r="J1117" i="4"/>
  <c r="I1117" i="4"/>
  <c r="M1116" i="4"/>
  <c r="L1116" i="4"/>
  <c r="L1116" i="4" a="1"/>
  <c r="K1116" i="4"/>
  <c r="J1116" i="4"/>
  <c r="I1116" i="4"/>
  <c r="M1115" i="4"/>
  <c r="L1115" i="4"/>
  <c r="L1115" i="4" a="1"/>
  <c r="K1115" i="4"/>
  <c r="J1115" i="4"/>
  <c r="I1115" i="4"/>
  <c r="M1114" i="4"/>
  <c r="L1114" i="4"/>
  <c r="L1114" i="4" a="1"/>
  <c r="K1114" i="4"/>
  <c r="J1114" i="4"/>
  <c r="I1114" i="4"/>
  <c r="M1113" i="4"/>
  <c r="L1113" i="4"/>
  <c r="L1113" i="4" a="1"/>
  <c r="K1113" i="4"/>
  <c r="J1113" i="4"/>
  <c r="I1113" i="4"/>
  <c r="M1112" i="4"/>
  <c r="L1112" i="4"/>
  <c r="L1112" i="4" a="1"/>
  <c r="K1112" i="4"/>
  <c r="J1112" i="4"/>
  <c r="I1112" i="4"/>
  <c r="M1111" i="4"/>
  <c r="L1111" i="4"/>
  <c r="L1111" i="4" a="1"/>
  <c r="K1111" i="4"/>
  <c r="J1111" i="4"/>
  <c r="I1111" i="4"/>
  <c r="M1110" i="4"/>
  <c r="L1110" i="4"/>
  <c r="L1110" i="4" a="1"/>
  <c r="K1110" i="4"/>
  <c r="J1110" i="4"/>
  <c r="I1110" i="4"/>
  <c r="M1109" i="4"/>
  <c r="L1109" i="4"/>
  <c r="L1109" i="4" a="1"/>
  <c r="K1109" i="4"/>
  <c r="J1109" i="4"/>
  <c r="I1109" i="4"/>
  <c r="M1108" i="4"/>
  <c r="L1108" i="4"/>
  <c r="L1108" i="4" a="1"/>
  <c r="K1108" i="4"/>
  <c r="J1108" i="4"/>
  <c r="I1108" i="4"/>
  <c r="M1107" i="4"/>
  <c r="L1107" i="4"/>
  <c r="L1107" i="4" a="1"/>
  <c r="K1107" i="4"/>
  <c r="J1107" i="4"/>
  <c r="I1107" i="4"/>
  <c r="M1106" i="4"/>
  <c r="L1106" i="4"/>
  <c r="L1106" i="4" a="1"/>
  <c r="K1106" i="4"/>
  <c r="J1106" i="4"/>
  <c r="I1106" i="4"/>
  <c r="M1105" i="4"/>
  <c r="L1105" i="4"/>
  <c r="L1105" i="4" a="1"/>
  <c r="K1105" i="4"/>
  <c r="J1105" i="4"/>
  <c r="I1105" i="4"/>
  <c r="M1104" i="4"/>
  <c r="L1104" i="4"/>
  <c r="L1104" i="4" a="1"/>
  <c r="K1104" i="4"/>
  <c r="J1104" i="4"/>
  <c r="I1104" i="4"/>
  <c r="M1103" i="4"/>
  <c r="L1103" i="4"/>
  <c r="L1103" i="4" a="1"/>
  <c r="K1103" i="4"/>
  <c r="J1103" i="4"/>
  <c r="I1103" i="4"/>
  <c r="M1102" i="4"/>
  <c r="L1102" i="4"/>
  <c r="L1102" i="4" a="1"/>
  <c r="K1102" i="4"/>
  <c r="J1102" i="4"/>
  <c r="I1102" i="4"/>
  <c r="M1101" i="4"/>
  <c r="L1101" i="4"/>
  <c r="L1101" i="4" a="1"/>
  <c r="K1101" i="4"/>
  <c r="J1101" i="4"/>
  <c r="I1101" i="4"/>
  <c r="M1100" i="4"/>
  <c r="L1100" i="4"/>
  <c r="L1100" i="4" a="1"/>
  <c r="K1100" i="4"/>
  <c r="J1100" i="4"/>
  <c r="I1100" i="4"/>
  <c r="M1099" i="4"/>
  <c r="L1099" i="4"/>
  <c r="L1099" i="4" a="1"/>
  <c r="K1099" i="4"/>
  <c r="J1099" i="4"/>
  <c r="I1099" i="4"/>
  <c r="M1098" i="4"/>
  <c r="L1098" i="4"/>
  <c r="L1098" i="4" a="1"/>
  <c r="K1098" i="4"/>
  <c r="J1098" i="4"/>
  <c r="I1098" i="4"/>
  <c r="M1097" i="4"/>
  <c r="L1097" i="4"/>
  <c r="L1097" i="4" a="1"/>
  <c r="K1097" i="4"/>
  <c r="J1097" i="4"/>
  <c r="I1097" i="4"/>
  <c r="M1096" i="4"/>
  <c r="L1096" i="4"/>
  <c r="L1096" i="4" a="1"/>
  <c r="K1096" i="4"/>
  <c r="J1096" i="4"/>
  <c r="I1096" i="4"/>
  <c r="M1095" i="4"/>
  <c r="L1095" i="4"/>
  <c r="L1095" i="4" a="1"/>
  <c r="K1095" i="4"/>
  <c r="J1095" i="4"/>
  <c r="I1095" i="4"/>
  <c r="M1094" i="4"/>
  <c r="L1094" i="4"/>
  <c r="L1094" i="4" a="1"/>
  <c r="K1094" i="4"/>
  <c r="J1094" i="4"/>
  <c r="I1094" i="4"/>
  <c r="M1093" i="4"/>
  <c r="L1093" i="4"/>
  <c r="L1093" i="4" a="1"/>
  <c r="K1093" i="4"/>
  <c r="J1093" i="4"/>
  <c r="I1093" i="4"/>
  <c r="M1092" i="4"/>
  <c r="L1092" i="4"/>
  <c r="L1092" i="4" a="1"/>
  <c r="K1092" i="4"/>
  <c r="J1092" i="4"/>
  <c r="I1092" i="4"/>
  <c r="M1091" i="4"/>
  <c r="L1091" i="4"/>
  <c r="L1091" i="4" a="1"/>
  <c r="K1091" i="4"/>
  <c r="J1091" i="4"/>
  <c r="I1091" i="4"/>
  <c r="M1090" i="4"/>
  <c r="L1090" i="4"/>
  <c r="L1090" i="4" a="1"/>
  <c r="K1090" i="4"/>
  <c r="J1090" i="4"/>
  <c r="I1090" i="4"/>
  <c r="M1089" i="4"/>
  <c r="L1089" i="4"/>
  <c r="L1089" i="4" a="1"/>
  <c r="K1089" i="4"/>
  <c r="J1089" i="4"/>
  <c r="I1089" i="4"/>
  <c r="M1088" i="4"/>
  <c r="L1088" i="4"/>
  <c r="L1088" i="4" a="1"/>
  <c r="K1088" i="4"/>
  <c r="J1088" i="4"/>
  <c r="I1088" i="4"/>
  <c r="M1087" i="4"/>
  <c r="L1087" i="4"/>
  <c r="L1087" i="4" a="1"/>
  <c r="K1087" i="4"/>
  <c r="J1087" i="4"/>
  <c r="I1087" i="4"/>
  <c r="M1086" i="4"/>
  <c r="L1086" i="4"/>
  <c r="L1086" i="4" a="1"/>
  <c r="K1086" i="4"/>
  <c r="J1086" i="4"/>
  <c r="I1086" i="4"/>
  <c r="M1085" i="4"/>
  <c r="L1085" i="4"/>
  <c r="L1085" i="4" a="1"/>
  <c r="K1085" i="4"/>
  <c r="J1085" i="4"/>
  <c r="I1085" i="4"/>
  <c r="M1084" i="4"/>
  <c r="L1084" i="4"/>
  <c r="L1084" i="4" a="1"/>
  <c r="K1084" i="4"/>
  <c r="J1084" i="4"/>
  <c r="I1084" i="4"/>
  <c r="M1083" i="4"/>
  <c r="L1083" i="4"/>
  <c r="L1083" i="4" a="1"/>
  <c r="K1083" i="4"/>
  <c r="J1083" i="4"/>
  <c r="I1083" i="4"/>
  <c r="M1082" i="4"/>
  <c r="L1082" i="4"/>
  <c r="L1082" i="4" a="1"/>
  <c r="K1082" i="4"/>
  <c r="J1082" i="4"/>
  <c r="I1082" i="4"/>
  <c r="M1081" i="4"/>
  <c r="L1081" i="4"/>
  <c r="L1081" i="4" a="1"/>
  <c r="K1081" i="4"/>
  <c r="J1081" i="4"/>
  <c r="I1081" i="4"/>
  <c r="M1080" i="4"/>
  <c r="L1080" i="4"/>
  <c r="L1080" i="4" a="1"/>
  <c r="K1080" i="4"/>
  <c r="J1080" i="4"/>
  <c r="I1080" i="4"/>
  <c r="M1079" i="4"/>
  <c r="L1079" i="4"/>
  <c r="L1079" i="4" a="1"/>
  <c r="K1079" i="4"/>
  <c r="J1079" i="4"/>
  <c r="I1079" i="4"/>
  <c r="M1078" i="4"/>
  <c r="L1078" i="4"/>
  <c r="L1078" i="4" a="1"/>
  <c r="K1078" i="4"/>
  <c r="J1078" i="4"/>
  <c r="I1078" i="4"/>
  <c r="M1077" i="4"/>
  <c r="L1077" i="4"/>
  <c r="L1077" i="4" a="1"/>
  <c r="K1077" i="4"/>
  <c r="J1077" i="4"/>
  <c r="I1077" i="4"/>
  <c r="M1076" i="4"/>
  <c r="L1076" i="4"/>
  <c r="L1076" i="4" a="1"/>
  <c r="K1076" i="4"/>
  <c r="J1076" i="4"/>
  <c r="I1076" i="4"/>
  <c r="M1075" i="4"/>
  <c r="L1075" i="4"/>
  <c r="L1075" i="4" a="1"/>
  <c r="K1075" i="4"/>
  <c r="J1075" i="4"/>
  <c r="I1075" i="4"/>
  <c r="M1074" i="4"/>
  <c r="L1074" i="4"/>
  <c r="L1074" i="4" a="1"/>
  <c r="K1074" i="4"/>
  <c r="J1074" i="4"/>
  <c r="I1074" i="4"/>
  <c r="M1073" i="4"/>
  <c r="L1073" i="4"/>
  <c r="L1073" i="4" a="1"/>
  <c r="K1073" i="4"/>
  <c r="J1073" i="4"/>
  <c r="I1073" i="4"/>
  <c r="M1072" i="4"/>
  <c r="L1072" i="4"/>
  <c r="L1072" i="4" a="1"/>
  <c r="K1072" i="4"/>
  <c r="J1072" i="4"/>
  <c r="I1072" i="4"/>
  <c r="M1071" i="4"/>
  <c r="L1071" i="4"/>
  <c r="L1071" i="4" a="1"/>
  <c r="K1071" i="4"/>
  <c r="J1071" i="4"/>
  <c r="I1071" i="4"/>
  <c r="M1070" i="4"/>
  <c r="L1070" i="4"/>
  <c r="L1070" i="4" a="1"/>
  <c r="K1070" i="4"/>
  <c r="J1070" i="4"/>
  <c r="I1070" i="4"/>
  <c r="M1069" i="4"/>
  <c r="L1069" i="4"/>
  <c r="L1069" i="4" a="1"/>
  <c r="K1069" i="4"/>
  <c r="J1069" i="4"/>
  <c r="I1069" i="4"/>
  <c r="M1068" i="4"/>
  <c r="L1068" i="4"/>
  <c r="L1068" i="4" a="1"/>
  <c r="K1068" i="4"/>
  <c r="J1068" i="4"/>
  <c r="I1068" i="4"/>
  <c r="M1067" i="4"/>
  <c r="L1067" i="4"/>
  <c r="L1067" i="4" a="1"/>
  <c r="K1067" i="4"/>
  <c r="J1067" i="4"/>
  <c r="I1067" i="4"/>
  <c r="M1066" i="4"/>
  <c r="L1066" i="4"/>
  <c r="L1066" i="4" a="1"/>
  <c r="K1066" i="4"/>
  <c r="J1066" i="4"/>
  <c r="I1066" i="4"/>
  <c r="M1065" i="4"/>
  <c r="L1065" i="4"/>
  <c r="L1065" i="4" a="1"/>
  <c r="K1065" i="4"/>
  <c r="J1065" i="4"/>
  <c r="I1065" i="4"/>
  <c r="M1064" i="4"/>
  <c r="L1064" i="4"/>
  <c r="L1064" i="4" a="1"/>
  <c r="K1064" i="4"/>
  <c r="J1064" i="4"/>
  <c r="I1064" i="4"/>
  <c r="M1063" i="4"/>
  <c r="L1063" i="4"/>
  <c r="L1063" i="4" a="1"/>
  <c r="K1063" i="4"/>
  <c r="J1063" i="4"/>
  <c r="I1063" i="4"/>
  <c r="M1062" i="4"/>
  <c r="L1062" i="4"/>
  <c r="L1062" i="4" a="1"/>
  <c r="K1062" i="4"/>
  <c r="J1062" i="4"/>
  <c r="I1062" i="4"/>
  <c r="M1061" i="4"/>
  <c r="L1061" i="4"/>
  <c r="L1061" i="4" a="1"/>
  <c r="K1061" i="4"/>
  <c r="J1061" i="4"/>
  <c r="I1061" i="4"/>
  <c r="M1060" i="4"/>
  <c r="L1060" i="4"/>
  <c r="L1060" i="4" a="1"/>
  <c r="K1060" i="4"/>
  <c r="J1060" i="4"/>
  <c r="I1060" i="4"/>
  <c r="M1059" i="4"/>
  <c r="L1059" i="4"/>
  <c r="L1059" i="4" a="1"/>
  <c r="K1059" i="4"/>
  <c r="J1059" i="4"/>
  <c r="I1059" i="4"/>
  <c r="M1058" i="4"/>
  <c r="L1058" i="4"/>
  <c r="L1058" i="4" a="1"/>
  <c r="K1058" i="4"/>
  <c r="J1058" i="4"/>
  <c r="I1058" i="4"/>
  <c r="M1057" i="4"/>
  <c r="L1057" i="4"/>
  <c r="L1057" i="4" a="1"/>
  <c r="K1057" i="4"/>
  <c r="J1057" i="4"/>
  <c r="I1057" i="4"/>
  <c r="M1056" i="4"/>
  <c r="L1056" i="4"/>
  <c r="L1056" i="4" a="1"/>
  <c r="K1056" i="4"/>
  <c r="J1056" i="4"/>
  <c r="I1056" i="4"/>
  <c r="M1055" i="4"/>
  <c r="L1055" i="4"/>
  <c r="L1055" i="4" a="1"/>
  <c r="K1055" i="4"/>
  <c r="J1055" i="4"/>
  <c r="I1055" i="4"/>
  <c r="M1054" i="4"/>
  <c r="L1054" i="4"/>
  <c r="L1054" i="4" a="1"/>
  <c r="K1054" i="4"/>
  <c r="J1054" i="4"/>
  <c r="I1054" i="4"/>
  <c r="M1053" i="4"/>
  <c r="L1053" i="4"/>
  <c r="L1053" i="4" a="1"/>
  <c r="K1053" i="4"/>
  <c r="J1053" i="4"/>
  <c r="I1053" i="4"/>
  <c r="M1052" i="4"/>
  <c r="L1052" i="4"/>
  <c r="L1052" i="4" a="1"/>
  <c r="K1052" i="4"/>
  <c r="J1052" i="4"/>
  <c r="I1052" i="4"/>
  <c r="M1051" i="4"/>
  <c r="L1051" i="4"/>
  <c r="L1051" i="4" a="1"/>
  <c r="K1051" i="4"/>
  <c r="J1051" i="4"/>
  <c r="I1051" i="4"/>
  <c r="M1050" i="4"/>
  <c r="L1050" i="4"/>
  <c r="L1050" i="4" a="1"/>
  <c r="K1050" i="4"/>
  <c r="J1050" i="4"/>
  <c r="I1050" i="4"/>
  <c r="M1049" i="4"/>
  <c r="L1049" i="4"/>
  <c r="L1049" i="4" a="1"/>
  <c r="K1049" i="4"/>
  <c r="J1049" i="4"/>
  <c r="I1049" i="4"/>
  <c r="M1048" i="4"/>
  <c r="L1048" i="4"/>
  <c r="L1048" i="4" a="1"/>
  <c r="K1048" i="4"/>
  <c r="J1048" i="4"/>
  <c r="I1048" i="4"/>
  <c r="M1047" i="4"/>
  <c r="L1047" i="4"/>
  <c r="L1047" i="4" a="1"/>
  <c r="K1047" i="4"/>
  <c r="J1047" i="4"/>
  <c r="I1047" i="4"/>
  <c r="M1046" i="4"/>
  <c r="L1046" i="4"/>
  <c r="L1046" i="4" a="1"/>
  <c r="K1046" i="4"/>
  <c r="J1046" i="4"/>
  <c r="I1046" i="4"/>
  <c r="M1045" i="4"/>
  <c r="L1045" i="4"/>
  <c r="L1045" i="4" a="1"/>
  <c r="K1045" i="4"/>
  <c r="J1045" i="4"/>
  <c r="I1045" i="4"/>
  <c r="M1044" i="4"/>
  <c r="L1044" i="4"/>
  <c r="L1044" i="4" a="1"/>
  <c r="K1044" i="4"/>
  <c r="J1044" i="4"/>
  <c r="I1044" i="4"/>
  <c r="M1043" i="4"/>
  <c r="L1043" i="4"/>
  <c r="L1043" i="4" a="1"/>
  <c r="K1043" i="4"/>
  <c r="J1043" i="4"/>
  <c r="I1043" i="4"/>
  <c r="M1042" i="4"/>
  <c r="L1042" i="4"/>
  <c r="L1042" i="4" a="1"/>
  <c r="K1042" i="4"/>
  <c r="J1042" i="4"/>
  <c r="I1042" i="4"/>
  <c r="M1041" i="4"/>
  <c r="L1041" i="4"/>
  <c r="L1041" i="4" a="1"/>
  <c r="K1041" i="4"/>
  <c r="J1041" i="4"/>
  <c r="I1041" i="4"/>
  <c r="M1040" i="4"/>
  <c r="L1040" i="4"/>
  <c r="L1040" i="4" a="1"/>
  <c r="K1040" i="4"/>
  <c r="J1040" i="4"/>
  <c r="I1040" i="4"/>
  <c r="M1039" i="4"/>
  <c r="L1039" i="4"/>
  <c r="L1039" i="4" a="1"/>
  <c r="K1039" i="4"/>
  <c r="J1039" i="4"/>
  <c r="I1039" i="4"/>
  <c r="M1038" i="4"/>
  <c r="L1038" i="4"/>
  <c r="L1038" i="4" a="1"/>
  <c r="K1038" i="4"/>
  <c r="J1038" i="4"/>
  <c r="I1038" i="4"/>
  <c r="M1037" i="4"/>
  <c r="L1037" i="4"/>
  <c r="L1037" i="4" a="1"/>
  <c r="K1037" i="4"/>
  <c r="J1037" i="4"/>
  <c r="I1037" i="4"/>
  <c r="M1036" i="4"/>
  <c r="L1036" i="4"/>
  <c r="L1036" i="4" a="1"/>
  <c r="K1036" i="4"/>
  <c r="J1036" i="4"/>
  <c r="I1036" i="4"/>
  <c r="M1035" i="4"/>
  <c r="L1035" i="4"/>
  <c r="L1035" i="4" a="1"/>
  <c r="K1035" i="4"/>
  <c r="J1035" i="4"/>
  <c r="I1035" i="4"/>
  <c r="M1034" i="4"/>
  <c r="L1034" i="4"/>
  <c r="L1034" i="4" a="1"/>
  <c r="K1034" i="4"/>
  <c r="J1034" i="4"/>
  <c r="I1034" i="4"/>
  <c r="M1033" i="4"/>
  <c r="L1033" i="4"/>
  <c r="L1033" i="4" a="1"/>
  <c r="K1033" i="4"/>
  <c r="J1033" i="4"/>
  <c r="I1033" i="4"/>
  <c r="M1032" i="4"/>
  <c r="L1032" i="4"/>
  <c r="L1032" i="4" a="1"/>
  <c r="K1032" i="4"/>
  <c r="J1032" i="4"/>
  <c r="I1032" i="4"/>
  <c r="M1031" i="4"/>
  <c r="L1031" i="4"/>
  <c r="L1031" i="4" a="1"/>
  <c r="K1031" i="4"/>
  <c r="J1031" i="4"/>
  <c r="I1031" i="4"/>
  <c r="M1030" i="4"/>
  <c r="L1030" i="4"/>
  <c r="L1030" i="4" a="1"/>
  <c r="K1030" i="4"/>
  <c r="J1030" i="4"/>
  <c r="I1030" i="4"/>
  <c r="M1029" i="4"/>
  <c r="L1029" i="4"/>
  <c r="L1029" i="4" a="1"/>
  <c r="K1029" i="4"/>
  <c r="J1029" i="4"/>
  <c r="I1029" i="4"/>
  <c r="M1028" i="4"/>
  <c r="L1028" i="4"/>
  <c r="L1028" i="4" a="1"/>
  <c r="K1028" i="4"/>
  <c r="J1028" i="4"/>
  <c r="I1028" i="4"/>
  <c r="M1027" i="4"/>
  <c r="L1027" i="4"/>
  <c r="L1027" i="4" a="1"/>
  <c r="K1027" i="4"/>
  <c r="J1027" i="4"/>
  <c r="I1027" i="4"/>
  <c r="M1026" i="4"/>
  <c r="L1026" i="4"/>
  <c r="L1026" i="4" a="1"/>
  <c r="K1026" i="4"/>
  <c r="J1026" i="4"/>
  <c r="I1026" i="4"/>
  <c r="M1025" i="4"/>
  <c r="L1025" i="4"/>
  <c r="L1025" i="4" a="1"/>
  <c r="K1025" i="4"/>
  <c r="J1025" i="4"/>
  <c r="I1025" i="4"/>
  <c r="M1024" i="4"/>
  <c r="L1024" i="4"/>
  <c r="L1024" i="4" a="1"/>
  <c r="K1024" i="4"/>
  <c r="J1024" i="4"/>
  <c r="I1024" i="4"/>
  <c r="M1023" i="4"/>
  <c r="L1023" i="4"/>
  <c r="L1023" i="4" a="1"/>
  <c r="K1023" i="4"/>
  <c r="J1023" i="4"/>
  <c r="I1023" i="4"/>
  <c r="M1022" i="4"/>
  <c r="L1022" i="4"/>
  <c r="L1022" i="4" a="1"/>
  <c r="K1022" i="4"/>
  <c r="J1022" i="4"/>
  <c r="I1022" i="4"/>
  <c r="M1021" i="4"/>
  <c r="L1021" i="4"/>
  <c r="L1021" i="4" a="1"/>
  <c r="K1021" i="4"/>
  <c r="J1021" i="4"/>
  <c r="I1021" i="4"/>
  <c r="M1020" i="4"/>
  <c r="L1020" i="4"/>
  <c r="L1020" i="4" a="1"/>
  <c r="K1020" i="4"/>
  <c r="J1020" i="4"/>
  <c r="I1020" i="4"/>
  <c r="M1019" i="4"/>
  <c r="L1019" i="4"/>
  <c r="L1019" i="4" a="1"/>
  <c r="K1019" i="4"/>
  <c r="J1019" i="4"/>
  <c r="I1019" i="4"/>
  <c r="M1018" i="4"/>
  <c r="L1018" i="4"/>
  <c r="L1018" i="4" a="1"/>
  <c r="K1018" i="4"/>
  <c r="J1018" i="4"/>
  <c r="I1018" i="4"/>
  <c r="M1017" i="4"/>
  <c r="L1017" i="4"/>
  <c r="L1017" i="4" a="1"/>
  <c r="K1017" i="4"/>
  <c r="J1017" i="4"/>
  <c r="I1017" i="4"/>
  <c r="M1016" i="4"/>
  <c r="L1016" i="4"/>
  <c r="L1016" i="4" a="1"/>
  <c r="K1016" i="4"/>
  <c r="J1016" i="4"/>
  <c r="I1016" i="4"/>
  <c r="M1015" i="4"/>
  <c r="L1015" i="4"/>
  <c r="L1015" i="4" a="1"/>
  <c r="K1015" i="4"/>
  <c r="J1015" i="4"/>
  <c r="I1015" i="4"/>
  <c r="M1014" i="4"/>
  <c r="L1014" i="4"/>
  <c r="L1014" i="4" a="1"/>
  <c r="K1014" i="4"/>
  <c r="J1014" i="4"/>
  <c r="I1014" i="4"/>
  <c r="M1013" i="4"/>
  <c r="L1013" i="4"/>
  <c r="L1013" i="4" a="1"/>
  <c r="K1013" i="4"/>
  <c r="J1013" i="4"/>
  <c r="I1013" i="4"/>
  <c r="M1012" i="4"/>
  <c r="L1012" i="4"/>
  <c r="L1012" i="4" a="1"/>
  <c r="K1012" i="4"/>
  <c r="J1012" i="4"/>
  <c r="I1012" i="4"/>
  <c r="M1011" i="4"/>
  <c r="L1011" i="4"/>
  <c r="L1011" i="4" a="1"/>
  <c r="K1011" i="4"/>
  <c r="J1011" i="4"/>
  <c r="I1011" i="4"/>
  <c r="M1010" i="4"/>
  <c r="L1010" i="4"/>
  <c r="L1010" i="4" a="1"/>
  <c r="K1010" i="4"/>
  <c r="J1010" i="4"/>
  <c r="I1010" i="4"/>
  <c r="M1009" i="4"/>
  <c r="L1009" i="4"/>
  <c r="L1009" i="4" a="1"/>
  <c r="K1009" i="4"/>
  <c r="J1009" i="4"/>
  <c r="I1009" i="4"/>
  <c r="M1008" i="4"/>
  <c r="L1008" i="4"/>
  <c r="L1008" i="4" a="1"/>
  <c r="K1008" i="4"/>
  <c r="J1008" i="4"/>
  <c r="I1008" i="4"/>
  <c r="M1007" i="4"/>
  <c r="L1007" i="4"/>
  <c r="L1007" i="4" a="1"/>
  <c r="K1007" i="4"/>
  <c r="J1007" i="4"/>
  <c r="I1007" i="4"/>
  <c r="M1006" i="4"/>
  <c r="L1006" i="4"/>
  <c r="L1006" i="4" a="1"/>
  <c r="K1006" i="4"/>
  <c r="J1006" i="4"/>
  <c r="I1006" i="4"/>
  <c r="M1005" i="4"/>
  <c r="L1005" i="4"/>
  <c r="L1005" i="4" a="1"/>
  <c r="K1005" i="4"/>
  <c r="J1005" i="4"/>
  <c r="I1005" i="4"/>
  <c r="M1004" i="4"/>
  <c r="L1004" i="4"/>
  <c r="L1004" i="4" a="1"/>
  <c r="K1004" i="4"/>
  <c r="J1004" i="4"/>
  <c r="I1004" i="4"/>
  <c r="M1003" i="4"/>
  <c r="L1003" i="4"/>
  <c r="L1003" i="4" a="1"/>
  <c r="K1003" i="4"/>
  <c r="J1003" i="4"/>
  <c r="I1003" i="4"/>
  <c r="M1002" i="4"/>
  <c r="L1002" i="4"/>
  <c r="L1002" i="4" a="1"/>
  <c r="K1002" i="4"/>
  <c r="J1002" i="4"/>
  <c r="I1002" i="4"/>
  <c r="M1001" i="4"/>
  <c r="L1001" i="4"/>
  <c r="L1001" i="4" a="1"/>
  <c r="K1001" i="4"/>
  <c r="J1001" i="4"/>
  <c r="I1001" i="4"/>
  <c r="M1000" i="4"/>
  <c r="L1000" i="4"/>
  <c r="L1000" i="4" a="1"/>
  <c r="K1000" i="4"/>
  <c r="J1000" i="4"/>
  <c r="I1000" i="4"/>
  <c r="M999" i="4"/>
  <c r="L999" i="4"/>
  <c r="L999" i="4" a="1"/>
  <c r="K999" i="4"/>
  <c r="J999" i="4"/>
  <c r="I999" i="4"/>
  <c r="M998" i="4"/>
  <c r="L998" i="4"/>
  <c r="L998" i="4" a="1"/>
  <c r="K998" i="4"/>
  <c r="J998" i="4"/>
  <c r="I998" i="4"/>
  <c r="M997" i="4"/>
  <c r="L997" i="4"/>
  <c r="L997" i="4" a="1"/>
  <c r="K997" i="4"/>
  <c r="J997" i="4"/>
  <c r="I997" i="4"/>
  <c r="M996" i="4"/>
  <c r="L996" i="4"/>
  <c r="L996" i="4" a="1"/>
  <c r="K996" i="4"/>
  <c r="J996" i="4"/>
  <c r="I996" i="4"/>
  <c r="M995" i="4"/>
  <c r="L995" i="4"/>
  <c r="L995" i="4" a="1"/>
  <c r="K995" i="4"/>
  <c r="J995" i="4"/>
  <c r="I995" i="4"/>
  <c r="M994" i="4"/>
  <c r="L994" i="4"/>
  <c r="L994" i="4" a="1"/>
  <c r="K994" i="4"/>
  <c r="J994" i="4"/>
  <c r="I994" i="4"/>
  <c r="M993" i="4"/>
  <c r="L993" i="4"/>
  <c r="L993" i="4" a="1"/>
  <c r="K993" i="4"/>
  <c r="J993" i="4"/>
  <c r="I993" i="4"/>
  <c r="M992" i="4"/>
  <c r="L992" i="4"/>
  <c r="L992" i="4" a="1"/>
  <c r="K992" i="4"/>
  <c r="J992" i="4"/>
  <c r="I992" i="4"/>
  <c r="M991" i="4"/>
  <c r="L991" i="4"/>
  <c r="L991" i="4" a="1"/>
  <c r="K991" i="4"/>
  <c r="J991" i="4"/>
  <c r="I991" i="4"/>
  <c r="M990" i="4"/>
  <c r="L990" i="4"/>
  <c r="L990" i="4" a="1"/>
  <c r="K990" i="4"/>
  <c r="J990" i="4"/>
  <c r="I990" i="4"/>
  <c r="M989" i="4"/>
  <c r="L989" i="4"/>
  <c r="L989" i="4" a="1"/>
  <c r="K989" i="4"/>
  <c r="J989" i="4"/>
  <c r="I989" i="4"/>
  <c r="M988" i="4"/>
  <c r="L988" i="4"/>
  <c r="L988" i="4" a="1"/>
  <c r="K988" i="4"/>
  <c r="J988" i="4"/>
  <c r="I988" i="4"/>
  <c r="M987" i="4"/>
  <c r="L987" i="4"/>
  <c r="L987" i="4" a="1"/>
  <c r="K987" i="4"/>
  <c r="J987" i="4"/>
  <c r="I987" i="4"/>
  <c r="M986" i="4"/>
  <c r="L986" i="4"/>
  <c r="L986" i="4" a="1"/>
  <c r="K986" i="4"/>
  <c r="J986" i="4"/>
  <c r="I986" i="4"/>
  <c r="M985" i="4"/>
  <c r="L985" i="4"/>
  <c r="L985" i="4" a="1"/>
  <c r="K985" i="4"/>
  <c r="J985" i="4"/>
  <c r="I985" i="4"/>
  <c r="M984" i="4"/>
  <c r="L984" i="4"/>
  <c r="L984" i="4" a="1"/>
  <c r="K984" i="4"/>
  <c r="J984" i="4"/>
  <c r="I984" i="4"/>
  <c r="M983" i="4"/>
  <c r="L983" i="4"/>
  <c r="L983" i="4" a="1"/>
  <c r="K983" i="4"/>
  <c r="J983" i="4"/>
  <c r="I983" i="4"/>
  <c r="M982" i="4"/>
  <c r="L982" i="4"/>
  <c r="L982" i="4" a="1"/>
  <c r="K982" i="4"/>
  <c r="J982" i="4"/>
  <c r="I982" i="4"/>
  <c r="M981" i="4"/>
  <c r="L981" i="4"/>
  <c r="L981" i="4" a="1"/>
  <c r="K981" i="4"/>
  <c r="J981" i="4"/>
  <c r="I981" i="4"/>
  <c r="M980" i="4"/>
  <c r="L980" i="4"/>
  <c r="L980" i="4" a="1"/>
  <c r="K980" i="4"/>
  <c r="J980" i="4"/>
  <c r="I980" i="4"/>
  <c r="M979" i="4"/>
  <c r="L979" i="4"/>
  <c r="L979" i="4" a="1"/>
  <c r="K979" i="4"/>
  <c r="J979" i="4"/>
  <c r="I979" i="4"/>
  <c r="M978" i="4"/>
  <c r="L978" i="4"/>
  <c r="L978" i="4" a="1"/>
  <c r="K978" i="4"/>
  <c r="J978" i="4"/>
  <c r="I978" i="4"/>
  <c r="M977" i="4"/>
  <c r="L977" i="4"/>
  <c r="L977" i="4" a="1"/>
  <c r="K977" i="4"/>
  <c r="J977" i="4"/>
  <c r="I977" i="4"/>
  <c r="M976" i="4"/>
  <c r="L976" i="4"/>
  <c r="L976" i="4" a="1"/>
  <c r="K976" i="4"/>
  <c r="J976" i="4"/>
  <c r="I976" i="4"/>
  <c r="M975" i="4"/>
  <c r="L975" i="4"/>
  <c r="L975" i="4" a="1"/>
  <c r="K975" i="4"/>
  <c r="J975" i="4"/>
  <c r="I975" i="4"/>
  <c r="M974" i="4"/>
  <c r="L974" i="4"/>
  <c r="L974" i="4" a="1"/>
  <c r="K974" i="4"/>
  <c r="J974" i="4"/>
  <c r="I974" i="4"/>
  <c r="M973" i="4"/>
  <c r="L973" i="4"/>
  <c r="L973" i="4" a="1"/>
  <c r="K973" i="4"/>
  <c r="J973" i="4"/>
  <c r="I973" i="4"/>
  <c r="M972" i="4"/>
  <c r="L972" i="4"/>
  <c r="L972" i="4" a="1"/>
  <c r="K972" i="4"/>
  <c r="J972" i="4"/>
  <c r="I972" i="4"/>
  <c r="M971" i="4"/>
  <c r="L971" i="4"/>
  <c r="L971" i="4" a="1"/>
  <c r="K971" i="4"/>
  <c r="J971" i="4"/>
  <c r="I971" i="4"/>
  <c r="M970" i="4"/>
  <c r="L970" i="4"/>
  <c r="L970" i="4" a="1"/>
  <c r="K970" i="4"/>
  <c r="J970" i="4"/>
  <c r="I970" i="4"/>
  <c r="M969" i="4"/>
  <c r="L969" i="4"/>
  <c r="L969" i="4" a="1"/>
  <c r="K969" i="4"/>
  <c r="J969" i="4"/>
  <c r="I969" i="4"/>
  <c r="M968" i="4"/>
  <c r="L968" i="4"/>
  <c r="L968" i="4" a="1"/>
  <c r="K968" i="4"/>
  <c r="J968" i="4"/>
  <c r="I968" i="4"/>
  <c r="M967" i="4"/>
  <c r="L967" i="4"/>
  <c r="L967" i="4" a="1"/>
  <c r="K967" i="4"/>
  <c r="J967" i="4"/>
  <c r="I967" i="4"/>
  <c r="M966" i="4"/>
  <c r="L966" i="4"/>
  <c r="L966" i="4" a="1"/>
  <c r="K966" i="4"/>
  <c r="J966" i="4"/>
  <c r="I966" i="4"/>
  <c r="M965" i="4"/>
  <c r="L965" i="4"/>
  <c r="L965" i="4" a="1"/>
  <c r="K965" i="4"/>
  <c r="J965" i="4"/>
  <c r="I965" i="4"/>
  <c r="M964" i="4"/>
  <c r="L964" i="4"/>
  <c r="L964" i="4" a="1"/>
  <c r="K964" i="4"/>
  <c r="J964" i="4"/>
  <c r="I964" i="4"/>
  <c r="M963" i="4"/>
  <c r="L963" i="4"/>
  <c r="L963" i="4" a="1"/>
  <c r="K963" i="4"/>
  <c r="J963" i="4"/>
  <c r="I963" i="4"/>
  <c r="M962" i="4"/>
  <c r="L962" i="4"/>
  <c r="L962" i="4" a="1"/>
  <c r="K962" i="4"/>
  <c r="J962" i="4"/>
  <c r="I962" i="4"/>
  <c r="M961" i="4"/>
  <c r="L961" i="4"/>
  <c r="L961" i="4" a="1"/>
  <c r="K961" i="4"/>
  <c r="J961" i="4"/>
  <c r="I961" i="4"/>
  <c r="M960" i="4"/>
  <c r="L960" i="4"/>
  <c r="L960" i="4" a="1"/>
  <c r="K960" i="4"/>
  <c r="J960" i="4"/>
  <c r="I960" i="4"/>
  <c r="M959" i="4"/>
  <c r="L959" i="4"/>
  <c r="L959" i="4" a="1"/>
  <c r="K959" i="4"/>
  <c r="J959" i="4"/>
  <c r="I959" i="4"/>
  <c r="M958" i="4"/>
  <c r="L958" i="4"/>
  <c r="L958" i="4" a="1"/>
  <c r="K958" i="4"/>
  <c r="J958" i="4"/>
  <c r="I958" i="4"/>
  <c r="M957" i="4"/>
  <c r="L957" i="4"/>
  <c r="L957" i="4" a="1"/>
  <c r="K957" i="4"/>
  <c r="J957" i="4"/>
  <c r="I957" i="4"/>
  <c r="M956" i="4"/>
  <c r="L956" i="4"/>
  <c r="L956" i="4" a="1"/>
  <c r="K956" i="4"/>
  <c r="J956" i="4"/>
  <c r="I956" i="4"/>
  <c r="M955" i="4"/>
  <c r="L955" i="4"/>
  <c r="L955" i="4" a="1"/>
  <c r="K955" i="4"/>
  <c r="J955" i="4"/>
  <c r="I955" i="4"/>
  <c r="M954" i="4"/>
  <c r="L954" i="4"/>
  <c r="L954" i="4" a="1"/>
  <c r="K954" i="4"/>
  <c r="J954" i="4"/>
  <c r="I954" i="4"/>
  <c r="M953" i="4"/>
  <c r="L953" i="4"/>
  <c r="L953" i="4" a="1"/>
  <c r="K953" i="4"/>
  <c r="J953" i="4"/>
  <c r="I953" i="4"/>
  <c r="M952" i="4"/>
  <c r="L952" i="4"/>
  <c r="L952" i="4" a="1"/>
  <c r="K952" i="4"/>
  <c r="J952" i="4"/>
  <c r="I952" i="4"/>
  <c r="M951" i="4"/>
  <c r="L951" i="4"/>
  <c r="L951" i="4" a="1"/>
  <c r="K951" i="4"/>
  <c r="J951" i="4"/>
  <c r="I951" i="4"/>
  <c r="M950" i="4"/>
  <c r="L950" i="4"/>
  <c r="L950" i="4" a="1"/>
  <c r="K950" i="4"/>
  <c r="J950" i="4"/>
  <c r="I950" i="4"/>
  <c r="M949" i="4"/>
  <c r="L949" i="4"/>
  <c r="L949" i="4" a="1"/>
  <c r="K949" i="4"/>
  <c r="J949" i="4"/>
  <c r="I949" i="4"/>
  <c r="M948" i="4"/>
  <c r="L948" i="4"/>
  <c r="L948" i="4" a="1"/>
  <c r="K948" i="4"/>
  <c r="J948" i="4"/>
  <c r="I948" i="4"/>
  <c r="M947" i="4"/>
  <c r="L947" i="4"/>
  <c r="L947" i="4" a="1"/>
  <c r="K947" i="4"/>
  <c r="J947" i="4"/>
  <c r="I947" i="4"/>
  <c r="M946" i="4"/>
  <c r="L946" i="4"/>
  <c r="L946" i="4" a="1"/>
  <c r="K946" i="4"/>
  <c r="J946" i="4"/>
  <c r="I946" i="4"/>
  <c r="M945" i="4"/>
  <c r="L945" i="4"/>
  <c r="L945" i="4" a="1"/>
  <c r="K945" i="4"/>
  <c r="J945" i="4"/>
  <c r="I945" i="4"/>
  <c r="M944" i="4"/>
  <c r="L944" i="4"/>
  <c r="L944" i="4" a="1"/>
  <c r="K944" i="4"/>
  <c r="J944" i="4"/>
  <c r="I944" i="4"/>
  <c r="M943" i="4"/>
  <c r="L943" i="4"/>
  <c r="L943" i="4" a="1"/>
  <c r="K943" i="4"/>
  <c r="J943" i="4"/>
  <c r="I943" i="4"/>
  <c r="M942" i="4"/>
  <c r="L942" i="4"/>
  <c r="L942" i="4" a="1"/>
  <c r="K942" i="4"/>
  <c r="J942" i="4"/>
  <c r="I942" i="4"/>
  <c r="M941" i="4"/>
  <c r="L941" i="4"/>
  <c r="L941" i="4" a="1"/>
  <c r="K941" i="4"/>
  <c r="J941" i="4"/>
  <c r="I941" i="4"/>
  <c r="M940" i="4"/>
  <c r="L940" i="4"/>
  <c r="L940" i="4" a="1"/>
  <c r="K940" i="4"/>
  <c r="J940" i="4"/>
  <c r="I940" i="4"/>
  <c r="M939" i="4"/>
  <c r="L939" i="4"/>
  <c r="L939" i="4" a="1"/>
  <c r="K939" i="4"/>
  <c r="J939" i="4"/>
  <c r="I939" i="4"/>
  <c r="M938" i="4"/>
  <c r="L938" i="4"/>
  <c r="L938" i="4" a="1"/>
  <c r="K938" i="4"/>
  <c r="J938" i="4"/>
  <c r="I938" i="4"/>
  <c r="M937" i="4"/>
  <c r="L937" i="4"/>
  <c r="L937" i="4" a="1"/>
  <c r="K937" i="4"/>
  <c r="J937" i="4"/>
  <c r="I937" i="4"/>
  <c r="M936" i="4"/>
  <c r="L936" i="4"/>
  <c r="L936" i="4" a="1"/>
  <c r="K936" i="4"/>
  <c r="J936" i="4"/>
  <c r="I936" i="4"/>
  <c r="M935" i="4"/>
  <c r="L935" i="4"/>
  <c r="L935" i="4" a="1"/>
  <c r="K935" i="4"/>
  <c r="J935" i="4"/>
  <c r="I935" i="4"/>
  <c r="M934" i="4"/>
  <c r="L934" i="4"/>
  <c r="L934" i="4" a="1"/>
  <c r="K934" i="4"/>
  <c r="J934" i="4"/>
  <c r="I934" i="4"/>
  <c r="M933" i="4"/>
  <c r="L933" i="4"/>
  <c r="L933" i="4" a="1"/>
  <c r="K933" i="4"/>
  <c r="J933" i="4"/>
  <c r="I933" i="4"/>
  <c r="M932" i="4"/>
  <c r="L932" i="4"/>
  <c r="L932" i="4" a="1"/>
  <c r="K932" i="4"/>
  <c r="J932" i="4"/>
  <c r="I932" i="4"/>
  <c r="M931" i="4"/>
  <c r="L931" i="4"/>
  <c r="L931" i="4" a="1"/>
  <c r="K931" i="4"/>
  <c r="J931" i="4"/>
  <c r="I931" i="4"/>
  <c r="M930" i="4"/>
  <c r="L930" i="4"/>
  <c r="L930" i="4" a="1"/>
  <c r="K930" i="4"/>
  <c r="J930" i="4"/>
  <c r="I930" i="4"/>
  <c r="M929" i="4"/>
  <c r="L929" i="4"/>
  <c r="L929" i="4" a="1"/>
  <c r="K929" i="4"/>
  <c r="J929" i="4"/>
  <c r="I929" i="4"/>
  <c r="M928" i="4"/>
  <c r="L928" i="4"/>
  <c r="L928" i="4" a="1"/>
  <c r="K928" i="4"/>
  <c r="J928" i="4"/>
  <c r="I928" i="4"/>
  <c r="M927" i="4"/>
  <c r="L927" i="4"/>
  <c r="L927" i="4" a="1"/>
  <c r="K927" i="4"/>
  <c r="J927" i="4"/>
  <c r="I927" i="4"/>
  <c r="M926" i="4"/>
  <c r="L926" i="4"/>
  <c r="L926" i="4" a="1"/>
  <c r="K926" i="4"/>
  <c r="J926" i="4"/>
  <c r="I926" i="4"/>
  <c r="M925" i="4"/>
  <c r="L925" i="4"/>
  <c r="L925" i="4" a="1"/>
  <c r="K925" i="4"/>
  <c r="J925" i="4"/>
  <c r="I925" i="4"/>
  <c r="M924" i="4"/>
  <c r="L924" i="4"/>
  <c r="L924" i="4" a="1"/>
  <c r="K924" i="4"/>
  <c r="J924" i="4"/>
  <c r="I924" i="4"/>
  <c r="M923" i="4"/>
  <c r="L923" i="4"/>
  <c r="L923" i="4" a="1"/>
  <c r="K923" i="4"/>
  <c r="J923" i="4"/>
  <c r="I923" i="4"/>
  <c r="M922" i="4"/>
  <c r="L922" i="4"/>
  <c r="L922" i="4" a="1"/>
  <c r="K922" i="4"/>
  <c r="J922" i="4"/>
  <c r="I922" i="4"/>
  <c r="M921" i="4"/>
  <c r="L921" i="4"/>
  <c r="L921" i="4" a="1"/>
  <c r="K921" i="4"/>
  <c r="J921" i="4"/>
  <c r="I921" i="4"/>
  <c r="M920" i="4"/>
  <c r="L920" i="4"/>
  <c r="L920" i="4" a="1"/>
  <c r="K920" i="4"/>
  <c r="J920" i="4"/>
  <c r="I920" i="4"/>
  <c r="M919" i="4"/>
  <c r="L919" i="4"/>
  <c r="L919" i="4" a="1"/>
  <c r="K919" i="4"/>
  <c r="J919" i="4"/>
  <c r="I919" i="4"/>
  <c r="M918" i="4"/>
  <c r="L918" i="4"/>
  <c r="L918" i="4" a="1"/>
  <c r="K918" i="4"/>
  <c r="J918" i="4"/>
  <c r="I918" i="4"/>
  <c r="M917" i="4"/>
  <c r="L917" i="4"/>
  <c r="L917" i="4" a="1"/>
  <c r="K917" i="4"/>
  <c r="J917" i="4"/>
  <c r="I917" i="4"/>
  <c r="M916" i="4"/>
  <c r="L916" i="4"/>
  <c r="L916" i="4" a="1"/>
  <c r="K916" i="4"/>
  <c r="J916" i="4"/>
  <c r="I916" i="4"/>
  <c r="M915" i="4"/>
  <c r="L915" i="4"/>
  <c r="L915" i="4" a="1"/>
  <c r="K915" i="4"/>
  <c r="J915" i="4"/>
  <c r="I915" i="4"/>
  <c r="M914" i="4"/>
  <c r="L914" i="4"/>
  <c r="L914" i="4" a="1"/>
  <c r="K914" i="4"/>
  <c r="J914" i="4"/>
  <c r="I914" i="4"/>
  <c r="M913" i="4"/>
  <c r="L913" i="4"/>
  <c r="L913" i="4" a="1"/>
  <c r="K913" i="4"/>
  <c r="J913" i="4"/>
  <c r="I913" i="4"/>
  <c r="M912" i="4"/>
  <c r="L912" i="4"/>
  <c r="L912" i="4" a="1"/>
  <c r="K912" i="4"/>
  <c r="J912" i="4"/>
  <c r="I912" i="4"/>
  <c r="M911" i="4"/>
  <c r="L911" i="4"/>
  <c r="L911" i="4" a="1"/>
  <c r="K911" i="4"/>
  <c r="J911" i="4"/>
  <c r="I911" i="4"/>
  <c r="M910" i="4"/>
  <c r="L910" i="4"/>
  <c r="L910" i="4" a="1"/>
  <c r="K910" i="4"/>
  <c r="J910" i="4"/>
  <c r="I910" i="4"/>
  <c r="M909" i="4"/>
  <c r="L909" i="4"/>
  <c r="L909" i="4" a="1"/>
  <c r="K909" i="4"/>
  <c r="J909" i="4"/>
  <c r="I909" i="4"/>
  <c r="M908" i="4"/>
  <c r="L908" i="4"/>
  <c r="L908" i="4" a="1"/>
  <c r="K908" i="4"/>
  <c r="J908" i="4"/>
  <c r="I908" i="4"/>
  <c r="M907" i="4"/>
  <c r="L907" i="4"/>
  <c r="L907" i="4" a="1"/>
  <c r="K907" i="4"/>
  <c r="J907" i="4"/>
  <c r="I907" i="4"/>
  <c r="M906" i="4"/>
  <c r="L906" i="4"/>
  <c r="L906" i="4" a="1"/>
  <c r="K906" i="4"/>
  <c r="J906" i="4"/>
  <c r="I906" i="4"/>
  <c r="M905" i="4"/>
  <c r="L905" i="4"/>
  <c r="L905" i="4" a="1"/>
  <c r="K905" i="4"/>
  <c r="J905" i="4"/>
  <c r="I905" i="4"/>
  <c r="M904" i="4"/>
  <c r="L904" i="4"/>
  <c r="L904" i="4" a="1"/>
  <c r="K904" i="4"/>
  <c r="J904" i="4"/>
  <c r="I904" i="4"/>
  <c r="M903" i="4"/>
  <c r="L903" i="4"/>
  <c r="L903" i="4" a="1"/>
  <c r="K903" i="4"/>
  <c r="J903" i="4"/>
  <c r="I903" i="4"/>
  <c r="M902" i="4"/>
  <c r="L902" i="4"/>
  <c r="L902" i="4" a="1"/>
  <c r="K902" i="4"/>
  <c r="J902" i="4"/>
  <c r="I902" i="4"/>
  <c r="M901" i="4"/>
  <c r="L901" i="4"/>
  <c r="L901" i="4" a="1"/>
  <c r="K901" i="4"/>
  <c r="J901" i="4"/>
  <c r="I901" i="4"/>
  <c r="M900" i="4"/>
  <c r="L900" i="4"/>
  <c r="L900" i="4" a="1"/>
  <c r="K900" i="4"/>
  <c r="J900" i="4"/>
  <c r="I900" i="4"/>
  <c r="M899" i="4"/>
  <c r="L899" i="4"/>
  <c r="L899" i="4" a="1"/>
  <c r="K899" i="4"/>
  <c r="J899" i="4"/>
  <c r="I899" i="4"/>
  <c r="M898" i="4"/>
  <c r="L898" i="4"/>
  <c r="L898" i="4" a="1"/>
  <c r="K898" i="4"/>
  <c r="J898" i="4"/>
  <c r="I898" i="4"/>
  <c r="M897" i="4"/>
  <c r="L897" i="4"/>
  <c r="L897" i="4" a="1"/>
  <c r="K897" i="4"/>
  <c r="J897" i="4"/>
  <c r="I897" i="4"/>
  <c r="M896" i="4"/>
  <c r="L896" i="4"/>
  <c r="L896" i="4" a="1"/>
  <c r="K896" i="4"/>
  <c r="J896" i="4"/>
  <c r="I896" i="4"/>
  <c r="M895" i="4"/>
  <c r="L895" i="4"/>
  <c r="L895" i="4" a="1"/>
  <c r="K895" i="4"/>
  <c r="J895" i="4"/>
  <c r="I895" i="4"/>
  <c r="M894" i="4"/>
  <c r="L894" i="4"/>
  <c r="L894" i="4" a="1"/>
  <c r="K894" i="4"/>
  <c r="J894" i="4"/>
  <c r="I894" i="4"/>
  <c r="M893" i="4"/>
  <c r="L893" i="4"/>
  <c r="L893" i="4" a="1"/>
  <c r="K893" i="4"/>
  <c r="J893" i="4"/>
  <c r="I893" i="4"/>
  <c r="M892" i="4"/>
  <c r="L892" i="4"/>
  <c r="L892" i="4" a="1"/>
  <c r="K892" i="4"/>
  <c r="J892" i="4"/>
  <c r="I892" i="4"/>
  <c r="M891" i="4"/>
  <c r="L891" i="4"/>
  <c r="L891" i="4" a="1"/>
  <c r="K891" i="4"/>
  <c r="J891" i="4"/>
  <c r="I891" i="4"/>
  <c r="M890" i="4"/>
  <c r="L890" i="4"/>
  <c r="L890" i="4" a="1"/>
  <c r="K890" i="4"/>
  <c r="J890" i="4"/>
  <c r="I890" i="4"/>
  <c r="M889" i="4"/>
  <c r="L889" i="4"/>
  <c r="L889" i="4" a="1"/>
  <c r="K889" i="4"/>
  <c r="J889" i="4"/>
  <c r="I889" i="4"/>
  <c r="M888" i="4"/>
  <c r="L888" i="4"/>
  <c r="L888" i="4" a="1"/>
  <c r="K888" i="4"/>
  <c r="J888" i="4"/>
  <c r="I888" i="4"/>
  <c r="M887" i="4"/>
  <c r="L887" i="4"/>
  <c r="L887" i="4" a="1"/>
  <c r="K887" i="4"/>
  <c r="J887" i="4"/>
  <c r="I887" i="4"/>
  <c r="M886" i="4"/>
  <c r="L886" i="4"/>
  <c r="L886" i="4" a="1"/>
  <c r="K886" i="4"/>
  <c r="J886" i="4"/>
  <c r="I886" i="4"/>
  <c r="M885" i="4"/>
  <c r="L885" i="4"/>
  <c r="L885" i="4" a="1"/>
  <c r="K885" i="4"/>
  <c r="J885" i="4"/>
  <c r="I885" i="4"/>
  <c r="M884" i="4"/>
  <c r="L884" i="4"/>
  <c r="L884" i="4" a="1"/>
  <c r="K884" i="4"/>
  <c r="J884" i="4"/>
  <c r="I884" i="4"/>
  <c r="M883" i="4"/>
  <c r="L883" i="4"/>
  <c r="L883" i="4" a="1"/>
  <c r="K883" i="4"/>
  <c r="J883" i="4"/>
  <c r="I883" i="4"/>
  <c r="M882" i="4"/>
  <c r="L882" i="4"/>
  <c r="L882" i="4" a="1"/>
  <c r="K882" i="4"/>
  <c r="J882" i="4"/>
  <c r="I882" i="4"/>
  <c r="M881" i="4"/>
  <c r="L881" i="4"/>
  <c r="L881" i="4" a="1"/>
  <c r="K881" i="4"/>
  <c r="J881" i="4"/>
  <c r="I881" i="4"/>
  <c r="M880" i="4"/>
  <c r="L880" i="4"/>
  <c r="L880" i="4" a="1"/>
  <c r="K880" i="4"/>
  <c r="J880" i="4"/>
  <c r="I880" i="4"/>
  <c r="M879" i="4"/>
  <c r="L879" i="4"/>
  <c r="L879" i="4" a="1"/>
  <c r="K879" i="4"/>
  <c r="J879" i="4"/>
  <c r="I879" i="4"/>
  <c r="M878" i="4"/>
  <c r="L878" i="4"/>
  <c r="L878" i="4" a="1"/>
  <c r="K878" i="4"/>
  <c r="J878" i="4"/>
  <c r="I878" i="4"/>
  <c r="M877" i="4"/>
  <c r="L877" i="4"/>
  <c r="L877" i="4" a="1"/>
  <c r="K877" i="4"/>
  <c r="J877" i="4"/>
  <c r="I877" i="4"/>
  <c r="M876" i="4"/>
  <c r="L876" i="4"/>
  <c r="L876" i="4" a="1"/>
  <c r="K876" i="4"/>
  <c r="J876" i="4"/>
  <c r="I876" i="4"/>
  <c r="M875" i="4"/>
  <c r="L875" i="4"/>
  <c r="L875" i="4" a="1"/>
  <c r="K875" i="4"/>
  <c r="J875" i="4"/>
  <c r="I875" i="4"/>
  <c r="M874" i="4"/>
  <c r="L874" i="4"/>
  <c r="L874" i="4" a="1"/>
  <c r="K874" i="4"/>
  <c r="J874" i="4"/>
  <c r="I874" i="4"/>
  <c r="M873" i="4"/>
  <c r="L873" i="4"/>
  <c r="L873" i="4" a="1"/>
  <c r="K873" i="4"/>
  <c r="J873" i="4"/>
  <c r="I873" i="4"/>
  <c r="M872" i="4"/>
  <c r="L872" i="4"/>
  <c r="L872" i="4" a="1"/>
  <c r="K872" i="4"/>
  <c r="J872" i="4"/>
  <c r="I872" i="4"/>
  <c r="M871" i="4"/>
  <c r="L871" i="4"/>
  <c r="L871" i="4" a="1"/>
  <c r="K871" i="4"/>
  <c r="J871" i="4"/>
  <c r="I871" i="4"/>
  <c r="M870" i="4"/>
  <c r="L870" i="4"/>
  <c r="L870" i="4" a="1"/>
  <c r="K870" i="4"/>
  <c r="J870" i="4"/>
  <c r="I870" i="4"/>
  <c r="M869" i="4"/>
  <c r="L869" i="4"/>
  <c r="L869" i="4" a="1"/>
  <c r="K869" i="4"/>
  <c r="J869" i="4"/>
  <c r="I869" i="4"/>
  <c r="M868" i="4"/>
  <c r="L868" i="4"/>
  <c r="L868" i="4" a="1"/>
  <c r="K868" i="4"/>
  <c r="J868" i="4"/>
  <c r="I868" i="4"/>
  <c r="M867" i="4"/>
  <c r="L867" i="4"/>
  <c r="L867" i="4" a="1"/>
  <c r="K867" i="4"/>
  <c r="J867" i="4"/>
  <c r="I867" i="4"/>
  <c r="M866" i="4"/>
  <c r="L866" i="4"/>
  <c r="L866" i="4" a="1"/>
  <c r="K866" i="4"/>
  <c r="J866" i="4"/>
  <c r="I866" i="4"/>
  <c r="M865" i="4"/>
  <c r="L865" i="4"/>
  <c r="L865" i="4" a="1"/>
  <c r="K865" i="4"/>
  <c r="J865" i="4"/>
  <c r="I865" i="4"/>
  <c r="M864" i="4"/>
  <c r="L864" i="4"/>
  <c r="L864" i="4" a="1"/>
  <c r="K864" i="4"/>
  <c r="J864" i="4"/>
  <c r="I864" i="4"/>
  <c r="M863" i="4"/>
  <c r="L863" i="4"/>
  <c r="L863" i="4" a="1"/>
  <c r="K863" i="4"/>
  <c r="J863" i="4"/>
  <c r="I863" i="4"/>
  <c r="M862" i="4"/>
  <c r="L862" i="4"/>
  <c r="L862" i="4" a="1"/>
  <c r="K862" i="4"/>
  <c r="J862" i="4"/>
  <c r="I862" i="4"/>
  <c r="M861" i="4"/>
  <c r="L861" i="4"/>
  <c r="L861" i="4" a="1"/>
  <c r="K861" i="4"/>
  <c r="J861" i="4"/>
  <c r="I861" i="4"/>
  <c r="M860" i="4"/>
  <c r="L860" i="4"/>
  <c r="L860" i="4" a="1"/>
  <c r="K860" i="4"/>
  <c r="J860" i="4"/>
  <c r="I860" i="4"/>
  <c r="M859" i="4"/>
  <c r="L859" i="4"/>
  <c r="L859" i="4" a="1"/>
  <c r="K859" i="4"/>
  <c r="J859" i="4"/>
  <c r="I859" i="4"/>
  <c r="M858" i="4"/>
  <c r="L858" i="4"/>
  <c r="L858" i="4" a="1"/>
  <c r="K858" i="4"/>
  <c r="J858" i="4"/>
  <c r="I858" i="4"/>
  <c r="M857" i="4"/>
  <c r="L857" i="4"/>
  <c r="L857" i="4" a="1"/>
  <c r="K857" i="4"/>
  <c r="J857" i="4"/>
  <c r="I857" i="4"/>
  <c r="M856" i="4"/>
  <c r="L856" i="4"/>
  <c r="L856" i="4" a="1"/>
  <c r="K856" i="4"/>
  <c r="J856" i="4"/>
  <c r="I856" i="4"/>
  <c r="M855" i="4"/>
  <c r="L855" i="4"/>
  <c r="L855" i="4" a="1"/>
  <c r="K855" i="4"/>
  <c r="J855" i="4"/>
  <c r="I855" i="4"/>
  <c r="M854" i="4"/>
  <c r="L854" i="4"/>
  <c r="L854" i="4" a="1"/>
  <c r="K854" i="4"/>
  <c r="J854" i="4"/>
  <c r="I854" i="4"/>
  <c r="M853" i="4"/>
  <c r="L853" i="4"/>
  <c r="L853" i="4" a="1"/>
  <c r="K853" i="4"/>
  <c r="J853" i="4"/>
  <c r="I853" i="4"/>
  <c r="M852" i="4"/>
  <c r="L852" i="4"/>
  <c r="L852" i="4" a="1"/>
  <c r="K852" i="4"/>
  <c r="J852" i="4"/>
  <c r="I852" i="4"/>
  <c r="M851" i="4"/>
  <c r="L851" i="4"/>
  <c r="L851" i="4" a="1"/>
  <c r="K851" i="4"/>
  <c r="J851" i="4"/>
  <c r="I851" i="4"/>
  <c r="M850" i="4"/>
  <c r="L850" i="4"/>
  <c r="L850" i="4" a="1"/>
  <c r="K850" i="4"/>
  <c r="J850" i="4"/>
  <c r="I850" i="4"/>
  <c r="M849" i="4"/>
  <c r="L849" i="4"/>
  <c r="L849" i="4" a="1"/>
  <c r="K849" i="4"/>
  <c r="J849" i="4"/>
  <c r="I849" i="4"/>
  <c r="M848" i="4"/>
  <c r="L848" i="4"/>
  <c r="L848" i="4" a="1"/>
  <c r="K848" i="4"/>
  <c r="J848" i="4"/>
  <c r="I848" i="4"/>
  <c r="M847" i="4"/>
  <c r="L847" i="4"/>
  <c r="L847" i="4" a="1"/>
  <c r="K847" i="4"/>
  <c r="J847" i="4"/>
  <c r="I847" i="4"/>
  <c r="M846" i="4"/>
  <c r="L846" i="4"/>
  <c r="L846" i="4" a="1"/>
  <c r="K846" i="4"/>
  <c r="J846" i="4"/>
  <c r="I846" i="4"/>
  <c r="M845" i="4"/>
  <c r="L845" i="4"/>
  <c r="L845" i="4" a="1"/>
  <c r="K845" i="4"/>
  <c r="J845" i="4"/>
  <c r="I845" i="4"/>
  <c r="M844" i="4"/>
  <c r="L844" i="4"/>
  <c r="L844" i="4" a="1"/>
  <c r="K844" i="4"/>
  <c r="J844" i="4"/>
  <c r="I844" i="4"/>
  <c r="M843" i="4"/>
  <c r="L843" i="4"/>
  <c r="L843" i="4" a="1"/>
  <c r="K843" i="4"/>
  <c r="J843" i="4"/>
  <c r="I843" i="4"/>
  <c r="M842" i="4"/>
  <c r="L842" i="4"/>
  <c r="L842" i="4" a="1"/>
  <c r="K842" i="4"/>
  <c r="J842" i="4"/>
  <c r="I842" i="4"/>
  <c r="M841" i="4"/>
  <c r="L841" i="4"/>
  <c r="L841" i="4" a="1"/>
  <c r="K841" i="4"/>
  <c r="J841" i="4"/>
  <c r="I841" i="4"/>
  <c r="M840" i="4"/>
  <c r="L840" i="4"/>
  <c r="L840" i="4" a="1"/>
  <c r="K840" i="4"/>
  <c r="J840" i="4"/>
  <c r="I840" i="4"/>
  <c r="M839" i="4"/>
  <c r="L839" i="4"/>
  <c r="L839" i="4" a="1"/>
  <c r="K839" i="4"/>
  <c r="J839" i="4"/>
  <c r="I839" i="4"/>
  <c r="M838" i="4"/>
  <c r="L838" i="4"/>
  <c r="L838" i="4" a="1"/>
  <c r="K838" i="4"/>
  <c r="J838" i="4"/>
  <c r="I838" i="4"/>
  <c r="M837" i="4"/>
  <c r="L837" i="4"/>
  <c r="L837" i="4" a="1"/>
  <c r="K837" i="4"/>
  <c r="J837" i="4"/>
  <c r="I837" i="4"/>
  <c r="M836" i="4"/>
  <c r="L836" i="4"/>
  <c r="L836" i="4" a="1"/>
  <c r="K836" i="4"/>
  <c r="J836" i="4"/>
  <c r="I836" i="4"/>
  <c r="M835" i="4"/>
  <c r="L835" i="4"/>
  <c r="L835" i="4" a="1"/>
  <c r="K835" i="4"/>
  <c r="J835" i="4"/>
  <c r="I835" i="4"/>
  <c r="M834" i="4"/>
  <c r="L834" i="4"/>
  <c r="L834" i="4" a="1"/>
  <c r="K834" i="4"/>
  <c r="J834" i="4"/>
  <c r="I834" i="4"/>
  <c r="M833" i="4"/>
  <c r="L833" i="4"/>
  <c r="L833" i="4" a="1"/>
  <c r="K833" i="4"/>
  <c r="J833" i="4"/>
  <c r="I833" i="4"/>
  <c r="M832" i="4"/>
  <c r="L832" i="4"/>
  <c r="L832" i="4" a="1"/>
  <c r="K832" i="4"/>
  <c r="J832" i="4"/>
  <c r="I832" i="4"/>
  <c r="M831" i="4"/>
  <c r="L831" i="4"/>
  <c r="L831" i="4" a="1"/>
  <c r="K831" i="4"/>
  <c r="J831" i="4"/>
  <c r="I831" i="4"/>
  <c r="M830" i="4"/>
  <c r="L830" i="4"/>
  <c r="L830" i="4" a="1"/>
  <c r="K830" i="4"/>
  <c r="J830" i="4"/>
  <c r="I830" i="4"/>
  <c r="M829" i="4"/>
  <c r="L829" i="4"/>
  <c r="L829" i="4" a="1"/>
  <c r="K829" i="4"/>
  <c r="J829" i="4"/>
  <c r="I829" i="4"/>
  <c r="M828" i="4"/>
  <c r="L828" i="4"/>
  <c r="L828" i="4" a="1"/>
  <c r="K828" i="4"/>
  <c r="J828" i="4"/>
  <c r="I828" i="4"/>
  <c r="M827" i="4"/>
  <c r="L827" i="4"/>
  <c r="L827" i="4" a="1"/>
  <c r="K827" i="4"/>
  <c r="J827" i="4"/>
  <c r="I827" i="4"/>
  <c r="M826" i="4"/>
  <c r="L826" i="4"/>
  <c r="L826" i="4" a="1"/>
  <c r="K826" i="4"/>
  <c r="J826" i="4"/>
  <c r="I826" i="4"/>
  <c r="M825" i="4"/>
  <c r="L825" i="4"/>
  <c r="L825" i="4" a="1"/>
  <c r="K825" i="4"/>
  <c r="J825" i="4"/>
  <c r="I825" i="4"/>
  <c r="M824" i="4"/>
  <c r="L824" i="4"/>
  <c r="L824" i="4" a="1"/>
  <c r="K824" i="4"/>
  <c r="J824" i="4"/>
  <c r="I824" i="4"/>
  <c r="M823" i="4"/>
  <c r="L823" i="4"/>
  <c r="L823" i="4" a="1"/>
  <c r="K823" i="4"/>
  <c r="J823" i="4"/>
  <c r="I823" i="4"/>
  <c r="M822" i="4"/>
  <c r="L822" i="4"/>
  <c r="L822" i="4" a="1"/>
  <c r="K822" i="4"/>
  <c r="J822" i="4"/>
  <c r="I822" i="4"/>
  <c r="M821" i="4"/>
  <c r="L821" i="4"/>
  <c r="L821" i="4" a="1"/>
  <c r="K821" i="4"/>
  <c r="J821" i="4"/>
  <c r="I821" i="4"/>
  <c r="M820" i="4"/>
  <c r="L820" i="4"/>
  <c r="L820" i="4" a="1"/>
  <c r="K820" i="4"/>
  <c r="J820" i="4"/>
  <c r="I820" i="4"/>
  <c r="M819" i="4"/>
  <c r="L819" i="4"/>
  <c r="L819" i="4" a="1"/>
  <c r="K819" i="4"/>
  <c r="J819" i="4"/>
  <c r="I819" i="4"/>
  <c r="M818" i="4"/>
  <c r="L818" i="4"/>
  <c r="L818" i="4" a="1"/>
  <c r="K818" i="4"/>
  <c r="J818" i="4"/>
  <c r="I818" i="4"/>
  <c r="M817" i="4"/>
  <c r="L817" i="4"/>
  <c r="L817" i="4" a="1"/>
  <c r="K817" i="4"/>
  <c r="J817" i="4"/>
  <c r="I817" i="4"/>
  <c r="M816" i="4"/>
  <c r="L816" i="4"/>
  <c r="L816" i="4" a="1"/>
  <c r="K816" i="4"/>
  <c r="J816" i="4"/>
  <c r="I816" i="4"/>
  <c r="M815" i="4"/>
  <c r="L815" i="4"/>
  <c r="L815" i="4" a="1"/>
  <c r="K815" i="4"/>
  <c r="J815" i="4"/>
  <c r="I815" i="4"/>
  <c r="M814" i="4"/>
  <c r="L814" i="4"/>
  <c r="L814" i="4" a="1"/>
  <c r="K814" i="4"/>
  <c r="J814" i="4"/>
  <c r="I814" i="4"/>
  <c r="M813" i="4"/>
  <c r="L813" i="4"/>
  <c r="L813" i="4" a="1"/>
  <c r="K813" i="4"/>
  <c r="J813" i="4"/>
  <c r="I813" i="4"/>
  <c r="M812" i="4"/>
  <c r="L812" i="4"/>
  <c r="L812" i="4" a="1"/>
  <c r="K812" i="4"/>
  <c r="J812" i="4"/>
  <c r="I812" i="4"/>
  <c r="M811" i="4"/>
  <c r="L811" i="4"/>
  <c r="L811" i="4" a="1"/>
  <c r="K811" i="4"/>
  <c r="J811" i="4"/>
  <c r="I811" i="4"/>
  <c r="M810" i="4"/>
  <c r="L810" i="4"/>
  <c r="L810" i="4" a="1"/>
  <c r="K810" i="4"/>
  <c r="J810" i="4"/>
  <c r="I810" i="4"/>
  <c r="M809" i="4"/>
  <c r="L809" i="4"/>
  <c r="L809" i="4" a="1"/>
  <c r="K809" i="4"/>
  <c r="J809" i="4"/>
  <c r="I809" i="4"/>
  <c r="M808" i="4"/>
  <c r="L808" i="4"/>
  <c r="L808" i="4" a="1"/>
  <c r="K808" i="4"/>
  <c r="J808" i="4"/>
  <c r="I808" i="4"/>
  <c r="M807" i="4"/>
  <c r="L807" i="4"/>
  <c r="L807" i="4" a="1"/>
  <c r="K807" i="4"/>
  <c r="J807" i="4"/>
  <c r="I807" i="4"/>
  <c r="M806" i="4"/>
  <c r="L806" i="4"/>
  <c r="L806" i="4" a="1"/>
  <c r="K806" i="4"/>
  <c r="J806" i="4"/>
  <c r="I806" i="4"/>
  <c r="M805" i="4"/>
  <c r="L805" i="4"/>
  <c r="L805" i="4" a="1"/>
  <c r="K805" i="4"/>
  <c r="J805" i="4"/>
  <c r="I805" i="4"/>
  <c r="M804" i="4"/>
  <c r="L804" i="4"/>
  <c r="L804" i="4" a="1"/>
  <c r="K804" i="4"/>
  <c r="J804" i="4"/>
  <c r="I804" i="4"/>
  <c r="M803" i="4"/>
  <c r="L803" i="4"/>
  <c r="L803" i="4" a="1"/>
  <c r="K803" i="4"/>
  <c r="J803" i="4"/>
  <c r="I803" i="4"/>
  <c r="M802" i="4"/>
  <c r="L802" i="4"/>
  <c r="L802" i="4" a="1"/>
  <c r="K802" i="4"/>
  <c r="J802" i="4"/>
  <c r="I802" i="4"/>
  <c r="M801" i="4"/>
  <c r="L801" i="4"/>
  <c r="L801" i="4" a="1"/>
  <c r="K801" i="4"/>
  <c r="J801" i="4"/>
  <c r="I801" i="4"/>
  <c r="M800" i="4"/>
  <c r="L800" i="4"/>
  <c r="L800" i="4" a="1"/>
  <c r="K800" i="4"/>
  <c r="J800" i="4"/>
  <c r="I800" i="4"/>
  <c r="M799" i="4"/>
  <c r="L799" i="4"/>
  <c r="L799" i="4" a="1"/>
  <c r="K799" i="4"/>
  <c r="J799" i="4"/>
  <c r="I799" i="4"/>
  <c r="M798" i="4"/>
  <c r="L798" i="4"/>
  <c r="L798" i="4" a="1"/>
  <c r="K798" i="4"/>
  <c r="J798" i="4"/>
  <c r="I798" i="4"/>
  <c r="M797" i="4"/>
  <c r="L797" i="4"/>
  <c r="L797" i="4" a="1"/>
  <c r="K797" i="4"/>
  <c r="J797" i="4"/>
  <c r="I797" i="4"/>
  <c r="M796" i="4"/>
  <c r="L796" i="4"/>
  <c r="L796" i="4" a="1"/>
  <c r="K796" i="4"/>
  <c r="J796" i="4"/>
  <c r="I796" i="4"/>
  <c r="M795" i="4"/>
  <c r="L795" i="4"/>
  <c r="L795" i="4" a="1"/>
  <c r="K795" i="4"/>
  <c r="J795" i="4"/>
  <c r="I795" i="4"/>
  <c r="M794" i="4"/>
  <c r="L794" i="4"/>
  <c r="L794" i="4" a="1"/>
  <c r="K794" i="4"/>
  <c r="J794" i="4"/>
  <c r="I794" i="4"/>
  <c r="M793" i="4"/>
  <c r="L793" i="4"/>
  <c r="L793" i="4" a="1"/>
  <c r="K793" i="4"/>
  <c r="J793" i="4"/>
  <c r="I793" i="4"/>
  <c r="M792" i="4"/>
  <c r="L792" i="4"/>
  <c r="L792" i="4" a="1"/>
  <c r="K792" i="4"/>
  <c r="J792" i="4"/>
  <c r="I792" i="4"/>
  <c r="M791" i="4"/>
  <c r="L791" i="4"/>
  <c r="L791" i="4" a="1"/>
  <c r="K791" i="4"/>
  <c r="J791" i="4"/>
  <c r="I791" i="4"/>
  <c r="M790" i="4"/>
  <c r="L790" i="4"/>
  <c r="L790" i="4" a="1"/>
  <c r="K790" i="4"/>
  <c r="J790" i="4"/>
  <c r="I790" i="4"/>
  <c r="M789" i="4"/>
  <c r="L789" i="4"/>
  <c r="L789" i="4" a="1"/>
  <c r="K789" i="4"/>
  <c r="J789" i="4"/>
  <c r="I789" i="4"/>
  <c r="M788" i="4"/>
  <c r="L788" i="4"/>
  <c r="L788" i="4" a="1"/>
  <c r="K788" i="4"/>
  <c r="J788" i="4"/>
  <c r="I788" i="4"/>
  <c r="M787" i="4"/>
  <c r="L787" i="4"/>
  <c r="L787" i="4" a="1"/>
  <c r="K787" i="4"/>
  <c r="J787" i="4"/>
  <c r="I787" i="4"/>
  <c r="M786" i="4"/>
  <c r="L786" i="4"/>
  <c r="L786" i="4" a="1"/>
  <c r="K786" i="4"/>
  <c r="J786" i="4"/>
  <c r="I786" i="4"/>
  <c r="M785" i="4"/>
  <c r="L785" i="4"/>
  <c r="L785" i="4" a="1"/>
  <c r="K785" i="4"/>
  <c r="J785" i="4"/>
  <c r="I785" i="4"/>
  <c r="M784" i="4"/>
  <c r="L784" i="4"/>
  <c r="L784" i="4" a="1"/>
  <c r="K784" i="4"/>
  <c r="J784" i="4"/>
  <c r="I784" i="4"/>
  <c r="M783" i="4"/>
  <c r="L783" i="4"/>
  <c r="L783" i="4" a="1"/>
  <c r="K783" i="4"/>
  <c r="J783" i="4"/>
  <c r="I783" i="4"/>
  <c r="M782" i="4"/>
  <c r="L782" i="4"/>
  <c r="L782" i="4" a="1"/>
  <c r="K782" i="4"/>
  <c r="J782" i="4"/>
  <c r="I782" i="4"/>
  <c r="M781" i="4"/>
  <c r="L781" i="4"/>
  <c r="L781" i="4" a="1"/>
  <c r="K781" i="4"/>
  <c r="J781" i="4"/>
  <c r="I781" i="4"/>
  <c r="M780" i="4"/>
  <c r="L780" i="4"/>
  <c r="L780" i="4" a="1"/>
  <c r="K780" i="4"/>
  <c r="J780" i="4"/>
  <c r="I780" i="4"/>
  <c r="M779" i="4"/>
  <c r="L779" i="4"/>
  <c r="L779" i="4" a="1"/>
  <c r="K779" i="4"/>
  <c r="J779" i="4"/>
  <c r="I779" i="4"/>
  <c r="M778" i="4"/>
  <c r="L778" i="4"/>
  <c r="L778" i="4" a="1"/>
  <c r="K778" i="4"/>
  <c r="J778" i="4"/>
  <c r="I778" i="4"/>
  <c r="M777" i="4"/>
  <c r="L777" i="4"/>
  <c r="L777" i="4" a="1"/>
  <c r="K777" i="4"/>
  <c r="J777" i="4"/>
  <c r="I777" i="4"/>
  <c r="M776" i="4"/>
  <c r="L776" i="4"/>
  <c r="L776" i="4" a="1"/>
  <c r="K776" i="4"/>
  <c r="J776" i="4"/>
  <c r="I776" i="4"/>
  <c r="M775" i="4"/>
  <c r="L775" i="4"/>
  <c r="L775" i="4" a="1"/>
  <c r="K775" i="4"/>
  <c r="J775" i="4"/>
  <c r="I775" i="4"/>
  <c r="M774" i="4"/>
  <c r="L774" i="4"/>
  <c r="L774" i="4" a="1"/>
  <c r="K774" i="4"/>
  <c r="J774" i="4"/>
  <c r="I774" i="4"/>
  <c r="M773" i="4"/>
  <c r="L773" i="4"/>
  <c r="L773" i="4" a="1"/>
  <c r="K773" i="4"/>
  <c r="J773" i="4"/>
  <c r="I773" i="4"/>
  <c r="M772" i="4"/>
  <c r="L772" i="4"/>
  <c r="L772" i="4" a="1"/>
  <c r="K772" i="4"/>
  <c r="J772" i="4"/>
  <c r="I772" i="4"/>
  <c r="M771" i="4"/>
  <c r="L771" i="4"/>
  <c r="L771" i="4" a="1"/>
  <c r="K771" i="4"/>
  <c r="J771" i="4"/>
  <c r="I771" i="4"/>
  <c r="M770" i="4"/>
  <c r="L770" i="4"/>
  <c r="L770" i="4" a="1"/>
  <c r="K770" i="4"/>
  <c r="J770" i="4"/>
  <c r="I770" i="4"/>
  <c r="M769" i="4"/>
  <c r="L769" i="4"/>
  <c r="L769" i="4" a="1"/>
  <c r="K769" i="4"/>
  <c r="J769" i="4"/>
  <c r="I769" i="4"/>
  <c r="M768" i="4"/>
  <c r="L768" i="4"/>
  <c r="L768" i="4" a="1"/>
  <c r="K768" i="4"/>
  <c r="J768" i="4"/>
  <c r="I768" i="4"/>
  <c r="M767" i="4"/>
  <c r="L767" i="4"/>
  <c r="L767" i="4" a="1"/>
  <c r="K767" i="4"/>
  <c r="J767" i="4"/>
  <c r="I767" i="4"/>
  <c r="M766" i="4"/>
  <c r="L766" i="4"/>
  <c r="L766" i="4" a="1"/>
  <c r="K766" i="4"/>
  <c r="J766" i="4"/>
  <c r="I766" i="4"/>
  <c r="M765" i="4"/>
  <c r="L765" i="4"/>
  <c r="L765" i="4" a="1"/>
  <c r="K765" i="4"/>
  <c r="J765" i="4"/>
  <c r="I765" i="4"/>
  <c r="M764" i="4"/>
  <c r="L764" i="4"/>
  <c r="L764" i="4" a="1"/>
  <c r="K764" i="4"/>
  <c r="J764" i="4"/>
  <c r="I764" i="4"/>
  <c r="M763" i="4"/>
  <c r="L763" i="4"/>
  <c r="L763" i="4" a="1"/>
  <c r="K763" i="4"/>
  <c r="J763" i="4"/>
  <c r="I763" i="4"/>
  <c r="M762" i="4"/>
  <c r="L762" i="4"/>
  <c r="L762" i="4" a="1"/>
  <c r="K762" i="4"/>
  <c r="J762" i="4"/>
  <c r="I762" i="4"/>
  <c r="M761" i="4"/>
  <c r="L761" i="4"/>
  <c r="L761" i="4" a="1"/>
  <c r="K761" i="4"/>
  <c r="J761" i="4"/>
  <c r="I761" i="4"/>
  <c r="M760" i="4"/>
  <c r="L760" i="4"/>
  <c r="L760" i="4" a="1"/>
  <c r="K760" i="4"/>
  <c r="J760" i="4"/>
  <c r="I760" i="4"/>
  <c r="M759" i="4"/>
  <c r="L759" i="4"/>
  <c r="L759" i="4" a="1"/>
  <c r="K759" i="4"/>
  <c r="J759" i="4"/>
  <c r="I759" i="4"/>
  <c r="M758" i="4"/>
  <c r="L758" i="4"/>
  <c r="L758" i="4" a="1"/>
  <c r="K758" i="4"/>
  <c r="J758" i="4"/>
  <c r="I758" i="4"/>
  <c r="M757" i="4"/>
  <c r="L757" i="4"/>
  <c r="L757" i="4" a="1"/>
  <c r="K757" i="4"/>
  <c r="J757" i="4"/>
  <c r="I757" i="4"/>
  <c r="M756" i="4"/>
  <c r="L756" i="4"/>
  <c r="L756" i="4" a="1"/>
  <c r="K756" i="4"/>
  <c r="J756" i="4"/>
  <c r="I756" i="4"/>
  <c r="M755" i="4"/>
  <c r="L755" i="4"/>
  <c r="L755" i="4" a="1"/>
  <c r="K755" i="4"/>
  <c r="J755" i="4"/>
  <c r="I755" i="4"/>
  <c r="M754" i="4"/>
  <c r="L754" i="4"/>
  <c r="L754" i="4" a="1"/>
  <c r="K754" i="4"/>
  <c r="J754" i="4"/>
  <c r="I754" i="4"/>
  <c r="M753" i="4"/>
  <c r="L753" i="4"/>
  <c r="L753" i="4" a="1"/>
  <c r="K753" i="4"/>
  <c r="J753" i="4"/>
  <c r="I753" i="4"/>
  <c r="M752" i="4"/>
  <c r="L752" i="4"/>
  <c r="L752" i="4" a="1"/>
  <c r="K752" i="4"/>
  <c r="J752" i="4"/>
  <c r="I752" i="4"/>
  <c r="M751" i="4"/>
  <c r="L751" i="4"/>
  <c r="L751" i="4" a="1"/>
  <c r="K751" i="4"/>
  <c r="J751" i="4"/>
  <c r="I751" i="4"/>
  <c r="M750" i="4"/>
  <c r="L750" i="4"/>
  <c r="L750" i="4" a="1"/>
  <c r="K750" i="4"/>
  <c r="J750" i="4"/>
  <c r="I750" i="4"/>
  <c r="M749" i="4"/>
  <c r="L749" i="4"/>
  <c r="L749" i="4" a="1"/>
  <c r="K749" i="4"/>
  <c r="J749" i="4"/>
  <c r="I749" i="4"/>
  <c r="M748" i="4"/>
  <c r="L748" i="4"/>
  <c r="L748" i="4" a="1"/>
  <c r="K748" i="4"/>
  <c r="J748" i="4"/>
  <c r="I748" i="4"/>
  <c r="M747" i="4"/>
  <c r="L747" i="4"/>
  <c r="L747" i="4" a="1"/>
  <c r="K747" i="4"/>
  <c r="J747" i="4"/>
  <c r="I747" i="4"/>
  <c r="M746" i="4"/>
  <c r="L746" i="4"/>
  <c r="L746" i="4" a="1"/>
  <c r="K746" i="4"/>
  <c r="J746" i="4"/>
  <c r="I746" i="4"/>
  <c r="M745" i="4"/>
  <c r="L745" i="4"/>
  <c r="L745" i="4" a="1"/>
  <c r="K745" i="4"/>
  <c r="J745" i="4"/>
  <c r="I745" i="4"/>
  <c r="M744" i="4"/>
  <c r="L744" i="4"/>
  <c r="L744" i="4" a="1"/>
  <c r="K744" i="4"/>
  <c r="J744" i="4"/>
  <c r="I744" i="4"/>
  <c r="M743" i="4"/>
  <c r="L743" i="4"/>
  <c r="L743" i="4" a="1"/>
  <c r="K743" i="4"/>
  <c r="J743" i="4"/>
  <c r="I743" i="4"/>
  <c r="M742" i="4"/>
  <c r="L742" i="4"/>
  <c r="L742" i="4" a="1"/>
  <c r="K742" i="4"/>
  <c r="J742" i="4"/>
  <c r="I742" i="4"/>
  <c r="M741" i="4"/>
  <c r="L741" i="4"/>
  <c r="L741" i="4" a="1"/>
  <c r="K741" i="4"/>
  <c r="J741" i="4"/>
  <c r="I741" i="4"/>
  <c r="M740" i="4"/>
  <c r="L740" i="4"/>
  <c r="L740" i="4" a="1"/>
  <c r="K740" i="4"/>
  <c r="J740" i="4"/>
  <c r="I740" i="4"/>
  <c r="M739" i="4"/>
  <c r="L739" i="4"/>
  <c r="L739" i="4" a="1"/>
  <c r="K739" i="4"/>
  <c r="J739" i="4"/>
  <c r="I739" i="4"/>
  <c r="M738" i="4"/>
  <c r="L738" i="4"/>
  <c r="L738" i="4" a="1"/>
  <c r="K738" i="4"/>
  <c r="J738" i="4"/>
  <c r="I738" i="4"/>
  <c r="M737" i="4"/>
  <c r="L737" i="4"/>
  <c r="L737" i="4" a="1"/>
  <c r="K737" i="4"/>
  <c r="J737" i="4"/>
  <c r="I737" i="4"/>
  <c r="M736" i="4"/>
  <c r="L736" i="4"/>
  <c r="L736" i="4" a="1"/>
  <c r="K736" i="4"/>
  <c r="J736" i="4"/>
  <c r="I736" i="4"/>
  <c r="M735" i="4"/>
  <c r="L735" i="4"/>
  <c r="L735" i="4" a="1"/>
  <c r="K735" i="4"/>
  <c r="J735" i="4"/>
  <c r="I735" i="4"/>
  <c r="M734" i="4"/>
  <c r="L734" i="4"/>
  <c r="L734" i="4" a="1"/>
  <c r="K734" i="4"/>
  <c r="J734" i="4"/>
  <c r="I734" i="4"/>
  <c r="M733" i="4"/>
  <c r="L733" i="4"/>
  <c r="L733" i="4" a="1"/>
  <c r="K733" i="4"/>
  <c r="J733" i="4"/>
  <c r="I733" i="4"/>
  <c r="M732" i="4"/>
  <c r="L732" i="4"/>
  <c r="L732" i="4" a="1"/>
  <c r="K732" i="4"/>
  <c r="J732" i="4"/>
  <c r="I732" i="4"/>
  <c r="M731" i="4"/>
  <c r="L731" i="4"/>
  <c r="L731" i="4" a="1"/>
  <c r="K731" i="4"/>
  <c r="J731" i="4"/>
  <c r="I731" i="4"/>
  <c r="M730" i="4"/>
  <c r="L730" i="4"/>
  <c r="L730" i="4" a="1"/>
  <c r="K730" i="4"/>
  <c r="J730" i="4"/>
  <c r="I730" i="4"/>
  <c r="M729" i="4"/>
  <c r="L729" i="4"/>
  <c r="L729" i="4" a="1"/>
  <c r="K729" i="4"/>
  <c r="J729" i="4"/>
  <c r="I729" i="4"/>
  <c r="M728" i="4"/>
  <c r="L728" i="4"/>
  <c r="L728" i="4" a="1"/>
  <c r="K728" i="4"/>
  <c r="J728" i="4"/>
  <c r="I728" i="4"/>
  <c r="M727" i="4"/>
  <c r="L727" i="4"/>
  <c r="L727" i="4" a="1"/>
  <c r="K727" i="4"/>
  <c r="J727" i="4"/>
  <c r="I727" i="4"/>
  <c r="M726" i="4"/>
  <c r="L726" i="4"/>
  <c r="L726" i="4" a="1"/>
  <c r="K726" i="4"/>
  <c r="J726" i="4"/>
  <c r="I726" i="4"/>
  <c r="M725" i="4"/>
  <c r="L725" i="4"/>
  <c r="L725" i="4" a="1"/>
  <c r="K725" i="4"/>
  <c r="J725" i="4"/>
  <c r="I725" i="4"/>
  <c r="M724" i="4"/>
  <c r="L724" i="4"/>
  <c r="L724" i="4" a="1"/>
  <c r="K724" i="4"/>
  <c r="J724" i="4"/>
  <c r="I724" i="4"/>
  <c r="M723" i="4"/>
  <c r="L723" i="4"/>
  <c r="L723" i="4" a="1"/>
  <c r="K723" i="4"/>
  <c r="J723" i="4"/>
  <c r="I723" i="4"/>
  <c r="M722" i="4"/>
  <c r="L722" i="4"/>
  <c r="L722" i="4" a="1"/>
  <c r="K722" i="4"/>
  <c r="J722" i="4"/>
  <c r="I722" i="4"/>
  <c r="M721" i="4"/>
  <c r="L721" i="4"/>
  <c r="L721" i="4" a="1"/>
  <c r="K721" i="4"/>
  <c r="J721" i="4"/>
  <c r="I721" i="4"/>
  <c r="M720" i="4"/>
  <c r="L720" i="4"/>
  <c r="L720" i="4" a="1"/>
  <c r="K720" i="4"/>
  <c r="J720" i="4"/>
  <c r="I720" i="4"/>
  <c r="M719" i="4"/>
  <c r="L719" i="4"/>
  <c r="L719" i="4" a="1"/>
  <c r="K719" i="4"/>
  <c r="J719" i="4"/>
  <c r="I719" i="4"/>
  <c r="M718" i="4"/>
  <c r="L718" i="4"/>
  <c r="L718" i="4" a="1"/>
  <c r="K718" i="4"/>
  <c r="J718" i="4"/>
  <c r="I718" i="4"/>
  <c r="M717" i="4"/>
  <c r="L717" i="4"/>
  <c r="L717" i="4" a="1"/>
  <c r="K717" i="4"/>
  <c r="J717" i="4"/>
  <c r="I717" i="4"/>
  <c r="M716" i="4"/>
  <c r="L716" i="4"/>
  <c r="L716" i="4" a="1"/>
  <c r="K716" i="4"/>
  <c r="J716" i="4"/>
  <c r="I716" i="4"/>
  <c r="M715" i="4"/>
  <c r="L715" i="4"/>
  <c r="L715" i="4" a="1"/>
  <c r="K715" i="4"/>
  <c r="J715" i="4"/>
  <c r="I715" i="4"/>
  <c r="M714" i="4"/>
  <c r="L714" i="4"/>
  <c r="L714" i="4" a="1"/>
  <c r="K714" i="4"/>
  <c r="J714" i="4"/>
  <c r="I714" i="4"/>
  <c r="M713" i="4"/>
  <c r="L713" i="4"/>
  <c r="L713" i="4" a="1"/>
  <c r="K713" i="4"/>
  <c r="J713" i="4"/>
  <c r="I713" i="4"/>
  <c r="M712" i="4"/>
  <c r="L712" i="4"/>
  <c r="L712" i="4" a="1"/>
  <c r="K712" i="4"/>
  <c r="J712" i="4"/>
  <c r="I712" i="4"/>
  <c r="M711" i="4"/>
  <c r="L711" i="4"/>
  <c r="L711" i="4" a="1"/>
  <c r="K711" i="4"/>
  <c r="J711" i="4"/>
  <c r="I711" i="4"/>
  <c r="M710" i="4"/>
  <c r="L710" i="4"/>
  <c r="L710" i="4" a="1"/>
  <c r="K710" i="4"/>
  <c r="J710" i="4"/>
  <c r="I710" i="4"/>
  <c r="M709" i="4"/>
  <c r="L709" i="4"/>
  <c r="L709" i="4" a="1"/>
  <c r="K709" i="4"/>
  <c r="J709" i="4"/>
  <c r="I709" i="4"/>
  <c r="M708" i="4"/>
  <c r="L708" i="4"/>
  <c r="L708" i="4" a="1"/>
  <c r="K708" i="4"/>
  <c r="J708" i="4"/>
  <c r="I708" i="4"/>
  <c r="M707" i="4"/>
  <c r="L707" i="4"/>
  <c r="L707" i="4" a="1"/>
  <c r="K707" i="4"/>
  <c r="J707" i="4"/>
  <c r="I707" i="4"/>
  <c r="M706" i="4"/>
  <c r="L706" i="4"/>
  <c r="L706" i="4" a="1"/>
  <c r="K706" i="4"/>
  <c r="J706" i="4"/>
  <c r="I706" i="4"/>
  <c r="M705" i="4"/>
  <c r="L705" i="4"/>
  <c r="L705" i="4" a="1"/>
  <c r="K705" i="4"/>
  <c r="J705" i="4"/>
  <c r="I705" i="4"/>
  <c r="M704" i="4"/>
  <c r="L704" i="4"/>
  <c r="L704" i="4" a="1"/>
  <c r="K704" i="4"/>
  <c r="J704" i="4"/>
  <c r="I704" i="4"/>
  <c r="M703" i="4"/>
  <c r="L703" i="4"/>
  <c r="L703" i="4" a="1"/>
  <c r="K703" i="4"/>
  <c r="J703" i="4"/>
  <c r="I703" i="4"/>
  <c r="M702" i="4"/>
  <c r="L702" i="4"/>
  <c r="L702" i="4" a="1"/>
  <c r="K702" i="4"/>
  <c r="J702" i="4"/>
  <c r="I702" i="4"/>
  <c r="M701" i="4"/>
  <c r="L701" i="4"/>
  <c r="L701" i="4" a="1"/>
  <c r="K701" i="4"/>
  <c r="J701" i="4"/>
  <c r="I701" i="4"/>
  <c r="M700" i="4"/>
  <c r="L700" i="4"/>
  <c r="L700" i="4" a="1"/>
  <c r="K700" i="4"/>
  <c r="J700" i="4"/>
  <c r="I700" i="4"/>
  <c r="M699" i="4"/>
  <c r="L699" i="4"/>
  <c r="L699" i="4" a="1"/>
  <c r="K699" i="4"/>
  <c r="J699" i="4"/>
  <c r="I699" i="4"/>
  <c r="M698" i="4"/>
  <c r="L698" i="4"/>
  <c r="L698" i="4" a="1"/>
  <c r="K698" i="4"/>
  <c r="J698" i="4"/>
  <c r="I698" i="4"/>
  <c r="M697" i="4"/>
  <c r="L697" i="4"/>
  <c r="L697" i="4" a="1"/>
  <c r="K697" i="4"/>
  <c r="J697" i="4"/>
  <c r="I697" i="4"/>
  <c r="M696" i="4"/>
  <c r="L696" i="4"/>
  <c r="L696" i="4" a="1"/>
  <c r="K696" i="4"/>
  <c r="J696" i="4"/>
  <c r="I696" i="4"/>
  <c r="M695" i="4"/>
  <c r="L695" i="4"/>
  <c r="L695" i="4" a="1"/>
  <c r="K695" i="4"/>
  <c r="J695" i="4"/>
  <c r="I695" i="4"/>
  <c r="M694" i="4"/>
  <c r="L694" i="4"/>
  <c r="L694" i="4" a="1"/>
  <c r="K694" i="4"/>
  <c r="J694" i="4"/>
  <c r="I694" i="4"/>
  <c r="M693" i="4"/>
  <c r="L693" i="4"/>
  <c r="L693" i="4" a="1"/>
  <c r="K693" i="4"/>
  <c r="J693" i="4"/>
  <c r="I693" i="4"/>
  <c r="M692" i="4"/>
  <c r="L692" i="4"/>
  <c r="L692" i="4" a="1"/>
  <c r="K692" i="4"/>
  <c r="J692" i="4"/>
  <c r="I692" i="4"/>
  <c r="M691" i="4"/>
  <c r="L691" i="4"/>
  <c r="L691" i="4" a="1"/>
  <c r="K691" i="4"/>
  <c r="J691" i="4"/>
  <c r="I691" i="4"/>
  <c r="M690" i="4"/>
  <c r="L690" i="4"/>
  <c r="L690" i="4" a="1"/>
  <c r="K690" i="4"/>
  <c r="J690" i="4"/>
  <c r="I690" i="4"/>
  <c r="M689" i="4"/>
  <c r="L689" i="4"/>
  <c r="L689" i="4" a="1"/>
  <c r="K689" i="4"/>
  <c r="J689" i="4"/>
  <c r="I689" i="4"/>
  <c r="M688" i="4"/>
  <c r="L688" i="4"/>
  <c r="L688" i="4" a="1"/>
  <c r="K688" i="4"/>
  <c r="J688" i="4"/>
  <c r="I688" i="4"/>
  <c r="M687" i="4"/>
  <c r="L687" i="4"/>
  <c r="L687" i="4" a="1"/>
  <c r="K687" i="4"/>
  <c r="J687" i="4"/>
  <c r="I687" i="4"/>
  <c r="M686" i="4"/>
  <c r="L686" i="4"/>
  <c r="L686" i="4" a="1"/>
  <c r="K686" i="4"/>
  <c r="J686" i="4"/>
  <c r="I686" i="4"/>
  <c r="M685" i="4"/>
  <c r="L685" i="4"/>
  <c r="L685" i="4" a="1"/>
  <c r="K685" i="4"/>
  <c r="J685" i="4"/>
  <c r="I685" i="4"/>
  <c r="M684" i="4"/>
  <c r="L684" i="4"/>
  <c r="L684" i="4" a="1"/>
  <c r="K684" i="4"/>
  <c r="J684" i="4"/>
  <c r="I684" i="4"/>
  <c r="M683" i="4"/>
  <c r="L683" i="4"/>
  <c r="L683" i="4" a="1"/>
  <c r="K683" i="4"/>
  <c r="J683" i="4"/>
  <c r="I683" i="4"/>
  <c r="M682" i="4"/>
  <c r="L682" i="4"/>
  <c r="L682" i="4" a="1"/>
  <c r="K682" i="4"/>
  <c r="J682" i="4"/>
  <c r="I682" i="4"/>
  <c r="M681" i="4"/>
  <c r="L681" i="4"/>
  <c r="L681" i="4" a="1"/>
  <c r="K681" i="4"/>
  <c r="J681" i="4"/>
  <c r="I681" i="4"/>
  <c r="M680" i="4"/>
  <c r="L680" i="4"/>
  <c r="L680" i="4" a="1"/>
  <c r="K680" i="4"/>
  <c r="J680" i="4"/>
  <c r="I680" i="4"/>
  <c r="M679" i="4"/>
  <c r="L679" i="4"/>
  <c r="L679" i="4" a="1"/>
  <c r="K679" i="4"/>
  <c r="J679" i="4"/>
  <c r="I679" i="4"/>
  <c r="M678" i="4"/>
  <c r="L678" i="4"/>
  <c r="L678" i="4" a="1"/>
  <c r="K678" i="4"/>
  <c r="J678" i="4"/>
  <c r="I678" i="4"/>
  <c r="M677" i="4"/>
  <c r="L677" i="4"/>
  <c r="L677" i="4" a="1"/>
  <c r="K677" i="4"/>
  <c r="J677" i="4"/>
  <c r="I677" i="4"/>
  <c r="M676" i="4"/>
  <c r="L676" i="4"/>
  <c r="L676" i="4" a="1"/>
  <c r="K676" i="4"/>
  <c r="J676" i="4"/>
  <c r="I676" i="4"/>
  <c r="M675" i="4"/>
  <c r="L675" i="4"/>
  <c r="L675" i="4" a="1"/>
  <c r="K675" i="4"/>
  <c r="J675" i="4"/>
  <c r="I675" i="4"/>
  <c r="M674" i="4"/>
  <c r="L674" i="4"/>
  <c r="L674" i="4" a="1"/>
  <c r="K674" i="4"/>
  <c r="J674" i="4"/>
  <c r="I674" i="4"/>
  <c r="M673" i="4"/>
  <c r="L673" i="4"/>
  <c r="L673" i="4" a="1"/>
  <c r="K673" i="4"/>
  <c r="J673" i="4"/>
  <c r="I673" i="4"/>
  <c r="M672" i="4"/>
  <c r="L672" i="4"/>
  <c r="L672" i="4" a="1"/>
  <c r="K672" i="4"/>
  <c r="J672" i="4"/>
  <c r="I672" i="4"/>
  <c r="M671" i="4"/>
  <c r="L671" i="4"/>
  <c r="L671" i="4" a="1"/>
  <c r="K671" i="4"/>
  <c r="J671" i="4"/>
  <c r="I671" i="4"/>
  <c r="M670" i="4"/>
  <c r="L670" i="4"/>
  <c r="L670" i="4" a="1"/>
  <c r="K670" i="4"/>
  <c r="J670" i="4"/>
  <c r="I670" i="4"/>
  <c r="M669" i="4"/>
  <c r="L669" i="4"/>
  <c r="L669" i="4" a="1"/>
  <c r="K669" i="4"/>
  <c r="J669" i="4"/>
  <c r="I669" i="4"/>
  <c r="M668" i="4"/>
  <c r="L668" i="4"/>
  <c r="L668" i="4" a="1"/>
  <c r="K668" i="4"/>
  <c r="J668" i="4"/>
  <c r="I668" i="4"/>
  <c r="M667" i="4"/>
  <c r="L667" i="4"/>
  <c r="L667" i="4" a="1"/>
  <c r="K667" i="4"/>
  <c r="J667" i="4"/>
  <c r="I667" i="4"/>
  <c r="M666" i="4"/>
  <c r="L666" i="4"/>
  <c r="L666" i="4" a="1"/>
  <c r="K666" i="4"/>
  <c r="J666" i="4"/>
  <c r="I666" i="4"/>
  <c r="M665" i="4"/>
  <c r="L665" i="4"/>
  <c r="L665" i="4" a="1"/>
  <c r="K665" i="4"/>
  <c r="J665" i="4"/>
  <c r="I665" i="4"/>
  <c r="M664" i="4"/>
  <c r="L664" i="4"/>
  <c r="L664" i="4" a="1"/>
  <c r="K664" i="4"/>
  <c r="J664" i="4"/>
  <c r="I664" i="4"/>
  <c r="M663" i="4"/>
  <c r="L663" i="4"/>
  <c r="L663" i="4" a="1"/>
  <c r="K663" i="4"/>
  <c r="J663" i="4"/>
  <c r="I663" i="4"/>
  <c r="M662" i="4"/>
  <c r="L662" i="4"/>
  <c r="L662" i="4" a="1"/>
  <c r="K662" i="4"/>
  <c r="J662" i="4"/>
  <c r="I662" i="4"/>
  <c r="M661" i="4"/>
  <c r="L661" i="4"/>
  <c r="L661" i="4" a="1"/>
  <c r="K661" i="4"/>
  <c r="J661" i="4"/>
  <c r="I661" i="4"/>
  <c r="M660" i="4"/>
  <c r="L660" i="4"/>
  <c r="L660" i="4" a="1"/>
  <c r="K660" i="4"/>
  <c r="J660" i="4"/>
  <c r="I660" i="4"/>
  <c r="M659" i="4"/>
  <c r="L659" i="4"/>
  <c r="L659" i="4" a="1"/>
  <c r="K659" i="4"/>
  <c r="J659" i="4"/>
  <c r="I659" i="4"/>
  <c r="M658" i="4"/>
  <c r="L658" i="4"/>
  <c r="L658" i="4" a="1"/>
  <c r="K658" i="4"/>
  <c r="J658" i="4"/>
  <c r="I658" i="4"/>
  <c r="M657" i="4"/>
  <c r="L657" i="4"/>
  <c r="L657" i="4" a="1"/>
  <c r="K657" i="4"/>
  <c r="J657" i="4"/>
  <c r="I657" i="4"/>
  <c r="M656" i="4"/>
  <c r="L656" i="4"/>
  <c r="L656" i="4" a="1"/>
  <c r="K656" i="4"/>
  <c r="J656" i="4"/>
  <c r="I656" i="4"/>
  <c r="M655" i="4"/>
  <c r="L655" i="4"/>
  <c r="L655" i="4" a="1"/>
  <c r="K655" i="4"/>
  <c r="J655" i="4"/>
  <c r="I655" i="4"/>
  <c r="M654" i="4"/>
  <c r="L654" i="4"/>
  <c r="L654" i="4" a="1"/>
  <c r="K654" i="4"/>
  <c r="J654" i="4"/>
  <c r="I654" i="4"/>
  <c r="M653" i="4"/>
  <c r="L653" i="4"/>
  <c r="L653" i="4" a="1"/>
  <c r="K653" i="4"/>
  <c r="J653" i="4"/>
  <c r="I653" i="4"/>
  <c r="M652" i="4"/>
  <c r="L652" i="4"/>
  <c r="L652" i="4" a="1"/>
  <c r="K652" i="4"/>
  <c r="J652" i="4"/>
  <c r="I652" i="4"/>
  <c r="M651" i="4"/>
  <c r="L651" i="4"/>
  <c r="L651" i="4" a="1"/>
  <c r="K651" i="4"/>
  <c r="J651" i="4"/>
  <c r="I651" i="4"/>
  <c r="M650" i="4"/>
  <c r="L650" i="4"/>
  <c r="L650" i="4" a="1"/>
  <c r="K650" i="4"/>
  <c r="J650" i="4"/>
  <c r="I650" i="4"/>
  <c r="M649" i="4"/>
  <c r="L649" i="4"/>
  <c r="L649" i="4" a="1"/>
  <c r="K649" i="4"/>
  <c r="J649" i="4"/>
  <c r="I649" i="4"/>
  <c r="M648" i="4"/>
  <c r="L648" i="4"/>
  <c r="L648" i="4" a="1"/>
  <c r="K648" i="4"/>
  <c r="J648" i="4"/>
  <c r="I648" i="4"/>
  <c r="M647" i="4"/>
  <c r="L647" i="4"/>
  <c r="L647" i="4" a="1"/>
  <c r="K647" i="4"/>
  <c r="J647" i="4"/>
  <c r="I647" i="4"/>
  <c r="M646" i="4"/>
  <c r="L646" i="4"/>
  <c r="L646" i="4" a="1"/>
  <c r="K646" i="4"/>
  <c r="J646" i="4"/>
  <c r="I646" i="4"/>
  <c r="M645" i="4"/>
  <c r="L645" i="4"/>
  <c r="L645" i="4" a="1"/>
  <c r="K645" i="4"/>
  <c r="J645" i="4"/>
  <c r="I645" i="4"/>
  <c r="M644" i="4"/>
  <c r="L644" i="4"/>
  <c r="L644" i="4" a="1"/>
  <c r="K644" i="4"/>
  <c r="J644" i="4"/>
  <c r="I644" i="4"/>
  <c r="M643" i="4"/>
  <c r="L643" i="4"/>
  <c r="L643" i="4" a="1"/>
  <c r="K643" i="4"/>
  <c r="J643" i="4"/>
  <c r="I643" i="4"/>
  <c r="M642" i="4"/>
  <c r="L642" i="4"/>
  <c r="L642" i="4" a="1"/>
  <c r="K642" i="4"/>
  <c r="J642" i="4"/>
  <c r="I642" i="4"/>
  <c r="M641" i="4"/>
  <c r="L641" i="4"/>
  <c r="L641" i="4" a="1"/>
  <c r="K641" i="4"/>
  <c r="J641" i="4"/>
  <c r="I641" i="4"/>
  <c r="M640" i="4"/>
  <c r="L640" i="4"/>
  <c r="L640" i="4" a="1"/>
  <c r="K640" i="4"/>
  <c r="J640" i="4"/>
  <c r="I640" i="4"/>
  <c r="M639" i="4"/>
  <c r="L639" i="4"/>
  <c r="L639" i="4" a="1"/>
  <c r="K639" i="4"/>
  <c r="J639" i="4"/>
  <c r="I639" i="4"/>
  <c r="M638" i="4"/>
  <c r="L638" i="4"/>
  <c r="L638" i="4" a="1"/>
  <c r="K638" i="4"/>
  <c r="J638" i="4"/>
  <c r="I638" i="4"/>
  <c r="M637" i="4"/>
  <c r="L637" i="4"/>
  <c r="L637" i="4" a="1"/>
  <c r="K637" i="4"/>
  <c r="J637" i="4"/>
  <c r="I637" i="4"/>
  <c r="M636" i="4"/>
  <c r="L636" i="4"/>
  <c r="L636" i="4" a="1"/>
  <c r="K636" i="4"/>
  <c r="J636" i="4"/>
  <c r="I636" i="4"/>
  <c r="M635" i="4"/>
  <c r="L635" i="4"/>
  <c r="L635" i="4" a="1"/>
  <c r="K635" i="4"/>
  <c r="J635" i="4"/>
  <c r="I635" i="4"/>
  <c r="M634" i="4"/>
  <c r="L634" i="4"/>
  <c r="L634" i="4" a="1"/>
  <c r="K634" i="4"/>
  <c r="J634" i="4"/>
  <c r="I634" i="4"/>
  <c r="M633" i="4"/>
  <c r="L633" i="4"/>
  <c r="L633" i="4" a="1"/>
  <c r="K633" i="4"/>
  <c r="J633" i="4"/>
  <c r="I633" i="4"/>
  <c r="M632" i="4"/>
  <c r="L632" i="4"/>
  <c r="L632" i="4" a="1"/>
  <c r="K632" i="4"/>
  <c r="J632" i="4"/>
  <c r="I632" i="4"/>
  <c r="M631" i="4"/>
  <c r="L631" i="4"/>
  <c r="L631" i="4" a="1"/>
  <c r="K631" i="4"/>
  <c r="J631" i="4"/>
  <c r="I631" i="4"/>
  <c r="M630" i="4"/>
  <c r="L630" i="4"/>
  <c r="L630" i="4" a="1"/>
  <c r="K630" i="4"/>
  <c r="J630" i="4"/>
  <c r="I630" i="4"/>
  <c r="M629" i="4"/>
  <c r="L629" i="4"/>
  <c r="L629" i="4" a="1"/>
  <c r="K629" i="4"/>
  <c r="J629" i="4"/>
  <c r="I629" i="4"/>
  <c r="M628" i="4"/>
  <c r="L628" i="4"/>
  <c r="L628" i="4" a="1"/>
  <c r="K628" i="4"/>
  <c r="J628" i="4"/>
  <c r="I628" i="4"/>
  <c r="M627" i="4"/>
  <c r="L627" i="4"/>
  <c r="L627" i="4" a="1"/>
  <c r="K627" i="4"/>
  <c r="J627" i="4"/>
  <c r="I627" i="4"/>
  <c r="M626" i="4"/>
  <c r="L626" i="4"/>
  <c r="L626" i="4" a="1"/>
  <c r="K626" i="4"/>
  <c r="J626" i="4"/>
  <c r="I626" i="4"/>
  <c r="M625" i="4"/>
  <c r="L625" i="4"/>
  <c r="L625" i="4" a="1"/>
  <c r="K625" i="4"/>
  <c r="J625" i="4"/>
  <c r="I625" i="4"/>
  <c r="M624" i="4"/>
  <c r="L624" i="4"/>
  <c r="L624" i="4" a="1"/>
  <c r="K624" i="4"/>
  <c r="J624" i="4"/>
  <c r="I624" i="4"/>
  <c r="M623" i="4"/>
  <c r="L623" i="4"/>
  <c r="L623" i="4" a="1"/>
  <c r="K623" i="4"/>
  <c r="J623" i="4"/>
  <c r="I623" i="4"/>
  <c r="M622" i="4"/>
  <c r="L622" i="4"/>
  <c r="L622" i="4" a="1"/>
  <c r="K622" i="4"/>
  <c r="J622" i="4"/>
  <c r="I622" i="4"/>
  <c r="M621" i="4"/>
  <c r="L621" i="4"/>
  <c r="L621" i="4" a="1"/>
  <c r="K621" i="4"/>
  <c r="J621" i="4"/>
  <c r="I621" i="4"/>
  <c r="M620" i="4"/>
  <c r="L620" i="4"/>
  <c r="L620" i="4" a="1"/>
  <c r="K620" i="4"/>
  <c r="J620" i="4"/>
  <c r="I620" i="4"/>
  <c r="M619" i="4"/>
  <c r="L619" i="4"/>
  <c r="L619" i="4" a="1"/>
  <c r="K619" i="4"/>
  <c r="J619" i="4"/>
  <c r="I619" i="4"/>
  <c r="M618" i="4"/>
  <c r="L618" i="4"/>
  <c r="L618" i="4" a="1"/>
  <c r="K618" i="4"/>
  <c r="J618" i="4"/>
  <c r="I618" i="4"/>
  <c r="M617" i="4"/>
  <c r="L617" i="4"/>
  <c r="L617" i="4" a="1"/>
  <c r="K617" i="4"/>
  <c r="J617" i="4"/>
  <c r="I617" i="4"/>
  <c r="M616" i="4"/>
  <c r="L616" i="4"/>
  <c r="L616" i="4" a="1"/>
  <c r="K616" i="4"/>
  <c r="J616" i="4"/>
  <c r="I616" i="4"/>
  <c r="M615" i="4"/>
  <c r="L615" i="4"/>
  <c r="L615" i="4" a="1"/>
  <c r="K615" i="4"/>
  <c r="J615" i="4"/>
  <c r="I615" i="4"/>
  <c r="M614" i="4"/>
  <c r="L614" i="4"/>
  <c r="L614" i="4" a="1"/>
  <c r="K614" i="4"/>
  <c r="J614" i="4"/>
  <c r="I614" i="4"/>
  <c r="M613" i="4"/>
  <c r="L613" i="4"/>
  <c r="L613" i="4" a="1"/>
  <c r="K613" i="4"/>
  <c r="J613" i="4"/>
  <c r="I613" i="4"/>
  <c r="M612" i="4"/>
  <c r="L612" i="4"/>
  <c r="L612" i="4" a="1"/>
  <c r="K612" i="4"/>
  <c r="J612" i="4"/>
  <c r="I612" i="4"/>
  <c r="M611" i="4"/>
  <c r="L611" i="4"/>
  <c r="L611" i="4" a="1"/>
  <c r="K611" i="4"/>
  <c r="J611" i="4"/>
  <c r="I611" i="4"/>
  <c r="M610" i="4"/>
  <c r="L610" i="4"/>
  <c r="L610" i="4" a="1"/>
  <c r="K610" i="4"/>
  <c r="J610" i="4"/>
  <c r="I610" i="4"/>
  <c r="M609" i="4"/>
  <c r="L609" i="4"/>
  <c r="L609" i="4" a="1"/>
  <c r="K609" i="4"/>
  <c r="J609" i="4"/>
  <c r="I609" i="4"/>
  <c r="M608" i="4"/>
  <c r="L608" i="4"/>
  <c r="L608" i="4" a="1"/>
  <c r="K608" i="4"/>
  <c r="J608" i="4"/>
  <c r="I608" i="4"/>
  <c r="M607" i="4"/>
  <c r="L607" i="4"/>
  <c r="L607" i="4" a="1"/>
  <c r="K607" i="4"/>
  <c r="J607" i="4"/>
  <c r="I607" i="4"/>
  <c r="M606" i="4"/>
  <c r="L606" i="4"/>
  <c r="L606" i="4" a="1"/>
  <c r="K606" i="4"/>
  <c r="J606" i="4"/>
  <c r="I606" i="4"/>
  <c r="M605" i="4"/>
  <c r="L605" i="4"/>
  <c r="L605" i="4" a="1"/>
  <c r="K605" i="4"/>
  <c r="J605" i="4"/>
  <c r="I605" i="4"/>
  <c r="M604" i="4"/>
  <c r="L604" i="4"/>
  <c r="L604" i="4" a="1"/>
  <c r="K604" i="4"/>
  <c r="J604" i="4"/>
  <c r="I604" i="4"/>
  <c r="M603" i="4"/>
  <c r="L603" i="4"/>
  <c r="L603" i="4" a="1"/>
  <c r="K603" i="4"/>
  <c r="J603" i="4"/>
  <c r="I603" i="4"/>
  <c r="M602" i="4"/>
  <c r="L602" i="4"/>
  <c r="L602" i="4" a="1"/>
  <c r="K602" i="4"/>
  <c r="J602" i="4"/>
  <c r="I602" i="4"/>
  <c r="M601" i="4"/>
  <c r="L601" i="4"/>
  <c r="L601" i="4" a="1"/>
  <c r="K601" i="4"/>
  <c r="J601" i="4"/>
  <c r="I601" i="4"/>
  <c r="M600" i="4"/>
  <c r="L600" i="4"/>
  <c r="L600" i="4" a="1"/>
  <c r="K600" i="4"/>
  <c r="J600" i="4"/>
  <c r="I600" i="4"/>
  <c r="M599" i="4"/>
  <c r="L599" i="4"/>
  <c r="L599" i="4" a="1"/>
  <c r="K599" i="4"/>
  <c r="J599" i="4"/>
  <c r="I599" i="4"/>
  <c r="M598" i="4"/>
  <c r="L598" i="4"/>
  <c r="L598" i="4" a="1"/>
  <c r="K598" i="4"/>
  <c r="J598" i="4"/>
  <c r="I598" i="4"/>
  <c r="M597" i="4"/>
  <c r="L597" i="4"/>
  <c r="L597" i="4" a="1"/>
  <c r="K597" i="4"/>
  <c r="J597" i="4"/>
  <c r="I597" i="4"/>
  <c r="M596" i="4"/>
  <c r="L596" i="4"/>
  <c r="L596" i="4" a="1"/>
  <c r="K596" i="4"/>
  <c r="J596" i="4"/>
  <c r="I596" i="4"/>
  <c r="M595" i="4"/>
  <c r="L595" i="4"/>
  <c r="L595" i="4" a="1"/>
  <c r="K595" i="4"/>
  <c r="J595" i="4"/>
  <c r="I595" i="4"/>
  <c r="M594" i="4"/>
  <c r="L594" i="4"/>
  <c r="L594" i="4" a="1"/>
  <c r="K594" i="4"/>
  <c r="J594" i="4"/>
  <c r="I594" i="4"/>
  <c r="M593" i="4"/>
  <c r="L593" i="4"/>
  <c r="L593" i="4" a="1"/>
  <c r="K593" i="4"/>
  <c r="J593" i="4"/>
  <c r="I593" i="4"/>
  <c r="M592" i="4"/>
  <c r="L592" i="4"/>
  <c r="L592" i="4" a="1"/>
  <c r="K592" i="4"/>
  <c r="J592" i="4"/>
  <c r="I592" i="4"/>
  <c r="M591" i="4"/>
  <c r="L591" i="4"/>
  <c r="L591" i="4" a="1"/>
  <c r="K591" i="4"/>
  <c r="J591" i="4"/>
  <c r="I591" i="4"/>
  <c r="M590" i="4"/>
  <c r="L590" i="4"/>
  <c r="L590" i="4" a="1"/>
  <c r="K590" i="4"/>
  <c r="J590" i="4"/>
  <c r="I590" i="4"/>
  <c r="M589" i="4"/>
  <c r="L589" i="4"/>
  <c r="L589" i="4" a="1"/>
  <c r="K589" i="4"/>
  <c r="J589" i="4"/>
  <c r="I589" i="4"/>
  <c r="M588" i="4"/>
  <c r="L588" i="4"/>
  <c r="L588" i="4" a="1"/>
  <c r="K588" i="4"/>
  <c r="J588" i="4"/>
  <c r="I588" i="4"/>
  <c r="M587" i="4"/>
  <c r="L587" i="4"/>
  <c r="L587" i="4" a="1"/>
  <c r="K587" i="4"/>
  <c r="J587" i="4"/>
  <c r="I587" i="4"/>
  <c r="M586" i="4"/>
  <c r="L586" i="4"/>
  <c r="L586" i="4" a="1"/>
  <c r="K586" i="4"/>
  <c r="J586" i="4"/>
  <c r="I586" i="4"/>
  <c r="M585" i="4"/>
  <c r="L585" i="4"/>
  <c r="L585" i="4" a="1"/>
  <c r="K585" i="4"/>
  <c r="J585" i="4"/>
  <c r="I585" i="4"/>
  <c r="M584" i="4"/>
  <c r="L584" i="4"/>
  <c r="L584" i="4" a="1"/>
  <c r="K584" i="4"/>
  <c r="J584" i="4"/>
  <c r="I584" i="4"/>
  <c r="M583" i="4"/>
  <c r="L583" i="4"/>
  <c r="L583" i="4" a="1"/>
  <c r="K583" i="4"/>
  <c r="J583" i="4"/>
  <c r="I583" i="4"/>
  <c r="M582" i="4"/>
  <c r="L582" i="4"/>
  <c r="L582" i="4" a="1"/>
  <c r="K582" i="4"/>
  <c r="J582" i="4"/>
  <c r="I582" i="4"/>
  <c r="M581" i="4"/>
  <c r="L581" i="4"/>
  <c r="L581" i="4" a="1"/>
  <c r="K581" i="4"/>
  <c r="J581" i="4"/>
  <c r="I581" i="4"/>
  <c r="M580" i="4"/>
  <c r="L580" i="4"/>
  <c r="L580" i="4" a="1"/>
  <c r="K580" i="4"/>
  <c r="J580" i="4"/>
  <c r="I580" i="4"/>
  <c r="M579" i="4"/>
  <c r="L579" i="4"/>
  <c r="L579" i="4" a="1"/>
  <c r="K579" i="4"/>
  <c r="J579" i="4"/>
  <c r="I579" i="4"/>
  <c r="M578" i="4"/>
  <c r="L578" i="4"/>
  <c r="L578" i="4" a="1"/>
  <c r="K578" i="4"/>
  <c r="J578" i="4"/>
  <c r="I578" i="4"/>
  <c r="M577" i="4"/>
  <c r="L577" i="4"/>
  <c r="L577" i="4" a="1"/>
  <c r="K577" i="4"/>
  <c r="J577" i="4"/>
  <c r="I577" i="4"/>
  <c r="M576" i="4"/>
  <c r="L576" i="4"/>
  <c r="L576" i="4" a="1"/>
  <c r="K576" i="4"/>
  <c r="J576" i="4"/>
  <c r="I576" i="4"/>
  <c r="M575" i="4"/>
  <c r="L575" i="4"/>
  <c r="L575" i="4" a="1"/>
  <c r="K575" i="4"/>
  <c r="J575" i="4"/>
  <c r="I575" i="4"/>
  <c r="M574" i="4"/>
  <c r="L574" i="4"/>
  <c r="L574" i="4" a="1"/>
  <c r="K574" i="4"/>
  <c r="J574" i="4"/>
  <c r="I574" i="4"/>
  <c r="M573" i="4"/>
  <c r="L573" i="4"/>
  <c r="L573" i="4" a="1"/>
  <c r="K573" i="4"/>
  <c r="J573" i="4"/>
  <c r="I573" i="4"/>
  <c r="M572" i="4"/>
  <c r="L572" i="4"/>
  <c r="L572" i="4" a="1"/>
  <c r="K572" i="4"/>
  <c r="J572" i="4"/>
  <c r="I572" i="4"/>
  <c r="M571" i="4"/>
  <c r="L571" i="4"/>
  <c r="L571" i="4" a="1"/>
  <c r="K571" i="4"/>
  <c r="J571" i="4"/>
  <c r="I571" i="4"/>
  <c r="M570" i="4"/>
  <c r="L570" i="4"/>
  <c r="L570" i="4" a="1"/>
  <c r="K570" i="4"/>
  <c r="J570" i="4"/>
  <c r="I570" i="4"/>
  <c r="M569" i="4"/>
  <c r="L569" i="4"/>
  <c r="L569" i="4" a="1"/>
  <c r="K569" i="4"/>
  <c r="J569" i="4"/>
  <c r="I569" i="4"/>
  <c r="M568" i="4"/>
  <c r="L568" i="4"/>
  <c r="L568" i="4" a="1"/>
  <c r="K568" i="4"/>
  <c r="J568" i="4"/>
  <c r="I568" i="4"/>
  <c r="M567" i="4"/>
  <c r="L567" i="4"/>
  <c r="L567" i="4" a="1"/>
  <c r="K567" i="4"/>
  <c r="J567" i="4"/>
  <c r="I567" i="4"/>
  <c r="M566" i="4"/>
  <c r="L566" i="4"/>
  <c r="L566" i="4" a="1"/>
  <c r="K566" i="4"/>
  <c r="J566" i="4"/>
  <c r="I566" i="4"/>
  <c r="M565" i="4"/>
  <c r="L565" i="4"/>
  <c r="L565" i="4" a="1"/>
  <c r="K565" i="4"/>
  <c r="J565" i="4"/>
  <c r="I565" i="4"/>
  <c r="M564" i="4"/>
  <c r="L564" i="4"/>
  <c r="L564" i="4" a="1"/>
  <c r="K564" i="4"/>
  <c r="J564" i="4"/>
  <c r="I564" i="4"/>
  <c r="M563" i="4"/>
  <c r="L563" i="4"/>
  <c r="L563" i="4" a="1"/>
  <c r="K563" i="4"/>
  <c r="J563" i="4"/>
  <c r="I563" i="4"/>
  <c r="M562" i="4"/>
  <c r="L562" i="4"/>
  <c r="L562" i="4" a="1"/>
  <c r="K562" i="4"/>
  <c r="J562" i="4"/>
  <c r="I562" i="4"/>
  <c r="M561" i="4"/>
  <c r="L561" i="4"/>
  <c r="L561" i="4" a="1"/>
  <c r="K561" i="4"/>
  <c r="J561" i="4"/>
  <c r="I561" i="4"/>
  <c r="M560" i="4"/>
  <c r="L560" i="4"/>
  <c r="L560" i="4" a="1"/>
  <c r="K560" i="4"/>
  <c r="J560" i="4"/>
  <c r="I560" i="4"/>
  <c r="M559" i="4"/>
  <c r="L559" i="4"/>
  <c r="L559" i="4" a="1"/>
  <c r="K559" i="4"/>
  <c r="J559" i="4"/>
  <c r="I559" i="4"/>
  <c r="M558" i="4"/>
  <c r="L558" i="4"/>
  <c r="L558" i="4" a="1"/>
  <c r="K558" i="4"/>
  <c r="J558" i="4"/>
  <c r="I558" i="4"/>
  <c r="M557" i="4"/>
  <c r="L557" i="4"/>
  <c r="L557" i="4" a="1"/>
  <c r="K557" i="4"/>
  <c r="J557" i="4"/>
  <c r="I557" i="4"/>
  <c r="M556" i="4"/>
  <c r="L556" i="4"/>
  <c r="L556" i="4" a="1"/>
  <c r="K556" i="4"/>
  <c r="J556" i="4"/>
  <c r="I556" i="4"/>
  <c r="M555" i="4"/>
  <c r="L555" i="4"/>
  <c r="L555" i="4" a="1"/>
  <c r="K555" i="4"/>
  <c r="J555" i="4"/>
  <c r="I555" i="4"/>
  <c r="M554" i="4"/>
  <c r="L554" i="4"/>
  <c r="L554" i="4" a="1"/>
  <c r="K554" i="4"/>
  <c r="J554" i="4"/>
  <c r="I554" i="4"/>
  <c r="M553" i="4"/>
  <c r="L553" i="4"/>
  <c r="L553" i="4" a="1"/>
  <c r="K553" i="4"/>
  <c r="J553" i="4"/>
  <c r="I553" i="4"/>
  <c r="M552" i="4"/>
  <c r="L552" i="4"/>
  <c r="L552" i="4" a="1"/>
  <c r="K552" i="4"/>
  <c r="J552" i="4"/>
  <c r="I552" i="4"/>
  <c r="M551" i="4"/>
  <c r="L551" i="4"/>
  <c r="L551" i="4" a="1"/>
  <c r="K551" i="4"/>
  <c r="J551" i="4"/>
  <c r="I551" i="4"/>
  <c r="M550" i="4"/>
  <c r="L550" i="4"/>
  <c r="L550" i="4" a="1"/>
  <c r="K550" i="4"/>
  <c r="J550" i="4"/>
  <c r="I550" i="4"/>
  <c r="M549" i="4"/>
  <c r="L549" i="4"/>
  <c r="L549" i="4" a="1"/>
  <c r="K549" i="4"/>
  <c r="J549" i="4"/>
  <c r="I549" i="4"/>
  <c r="M548" i="4"/>
  <c r="L548" i="4"/>
  <c r="L548" i="4" a="1"/>
  <c r="K548" i="4"/>
  <c r="J548" i="4"/>
  <c r="I548" i="4"/>
  <c r="M547" i="4"/>
  <c r="L547" i="4"/>
  <c r="L547" i="4" a="1"/>
  <c r="K547" i="4"/>
  <c r="J547" i="4"/>
  <c r="I547" i="4"/>
  <c r="M546" i="4"/>
  <c r="L546" i="4"/>
  <c r="L546" i="4" a="1"/>
  <c r="K546" i="4"/>
  <c r="J546" i="4"/>
  <c r="I546" i="4"/>
  <c r="M545" i="4"/>
  <c r="L545" i="4"/>
  <c r="L545" i="4" a="1"/>
  <c r="K545" i="4"/>
  <c r="J545" i="4"/>
  <c r="I545" i="4"/>
  <c r="M544" i="4"/>
  <c r="L544" i="4"/>
  <c r="L544" i="4" a="1"/>
  <c r="K544" i="4"/>
  <c r="J544" i="4"/>
  <c r="I544" i="4"/>
  <c r="M543" i="4"/>
  <c r="L543" i="4"/>
  <c r="L543" i="4" a="1"/>
  <c r="K543" i="4"/>
  <c r="J543" i="4"/>
  <c r="I543" i="4"/>
  <c r="M542" i="4"/>
  <c r="L542" i="4"/>
  <c r="L542" i="4" a="1"/>
  <c r="K542" i="4"/>
  <c r="J542" i="4"/>
  <c r="I542" i="4"/>
  <c r="M541" i="4"/>
  <c r="L541" i="4"/>
  <c r="L541" i="4" a="1"/>
  <c r="K541" i="4"/>
  <c r="J541" i="4"/>
  <c r="I541" i="4"/>
  <c r="M540" i="4"/>
  <c r="L540" i="4"/>
  <c r="L540" i="4" a="1"/>
  <c r="K540" i="4"/>
  <c r="J540" i="4"/>
  <c r="I540" i="4"/>
  <c r="M539" i="4"/>
  <c r="L539" i="4"/>
  <c r="L539" i="4" a="1"/>
  <c r="K539" i="4"/>
  <c r="J539" i="4"/>
  <c r="I539" i="4"/>
  <c r="M538" i="4"/>
  <c r="L538" i="4"/>
  <c r="L538" i="4" a="1"/>
  <c r="K538" i="4"/>
  <c r="J538" i="4"/>
  <c r="I538" i="4"/>
  <c r="M537" i="4"/>
  <c r="L537" i="4"/>
  <c r="L537" i="4" a="1"/>
  <c r="K537" i="4"/>
  <c r="J537" i="4"/>
  <c r="I537" i="4"/>
  <c r="M536" i="4"/>
  <c r="L536" i="4"/>
  <c r="L536" i="4" a="1"/>
  <c r="K536" i="4"/>
  <c r="J536" i="4"/>
  <c r="I536" i="4"/>
  <c r="M535" i="4"/>
  <c r="L535" i="4"/>
  <c r="L535" i="4" a="1"/>
  <c r="K535" i="4"/>
  <c r="J535" i="4"/>
  <c r="I535" i="4"/>
  <c r="M534" i="4"/>
  <c r="L534" i="4"/>
  <c r="L534" i="4" a="1"/>
  <c r="K534" i="4"/>
  <c r="J534" i="4"/>
  <c r="I534" i="4"/>
  <c r="M533" i="4"/>
  <c r="L533" i="4"/>
  <c r="L533" i="4" a="1"/>
  <c r="K533" i="4"/>
  <c r="J533" i="4"/>
  <c r="I533" i="4"/>
  <c r="M532" i="4"/>
  <c r="L532" i="4"/>
  <c r="L532" i="4" a="1"/>
  <c r="K532" i="4"/>
  <c r="J532" i="4"/>
  <c r="I532" i="4"/>
  <c r="M531" i="4"/>
  <c r="L531" i="4"/>
  <c r="L531" i="4" a="1"/>
  <c r="K531" i="4"/>
  <c r="J531" i="4"/>
  <c r="I531" i="4"/>
  <c r="M530" i="4"/>
  <c r="L530" i="4"/>
  <c r="L530" i="4" a="1"/>
  <c r="K530" i="4"/>
  <c r="J530" i="4"/>
  <c r="I530" i="4"/>
  <c r="M529" i="4"/>
  <c r="L529" i="4"/>
  <c r="L529" i="4" a="1"/>
  <c r="K529" i="4"/>
  <c r="J529" i="4"/>
  <c r="I529" i="4"/>
  <c r="M528" i="4"/>
  <c r="L528" i="4"/>
  <c r="L528" i="4" a="1"/>
  <c r="K528" i="4"/>
  <c r="J528" i="4"/>
  <c r="I528" i="4"/>
  <c r="M527" i="4"/>
  <c r="L527" i="4"/>
  <c r="L527" i="4" a="1"/>
  <c r="K527" i="4"/>
  <c r="J527" i="4"/>
  <c r="I527" i="4"/>
  <c r="M526" i="4"/>
  <c r="L526" i="4"/>
  <c r="L526" i="4" a="1"/>
  <c r="K526" i="4"/>
  <c r="J526" i="4"/>
  <c r="I526" i="4"/>
  <c r="M525" i="4"/>
  <c r="L525" i="4"/>
  <c r="L525" i="4" a="1"/>
  <c r="K525" i="4"/>
  <c r="J525" i="4"/>
  <c r="I525" i="4"/>
  <c r="M524" i="4"/>
  <c r="L524" i="4"/>
  <c r="L524" i="4" a="1"/>
  <c r="K524" i="4"/>
  <c r="J524" i="4"/>
  <c r="I524" i="4"/>
  <c r="M523" i="4"/>
  <c r="L523" i="4"/>
  <c r="L523" i="4" a="1"/>
  <c r="K523" i="4"/>
  <c r="J523" i="4"/>
  <c r="I523" i="4"/>
  <c r="M522" i="4"/>
  <c r="L522" i="4"/>
  <c r="L522" i="4" a="1"/>
  <c r="K522" i="4"/>
  <c r="J522" i="4"/>
  <c r="I522" i="4"/>
  <c r="M521" i="4"/>
  <c r="L521" i="4"/>
  <c r="L521" i="4" a="1"/>
  <c r="K521" i="4"/>
  <c r="J521" i="4"/>
  <c r="I521" i="4"/>
  <c r="M520" i="4"/>
  <c r="L520" i="4"/>
  <c r="L520" i="4" a="1"/>
  <c r="K520" i="4"/>
  <c r="J520" i="4"/>
  <c r="I520" i="4"/>
  <c r="M519" i="4"/>
  <c r="L519" i="4"/>
  <c r="L519" i="4" a="1"/>
  <c r="K519" i="4"/>
  <c r="J519" i="4"/>
  <c r="I519" i="4"/>
  <c r="M518" i="4"/>
  <c r="L518" i="4"/>
  <c r="L518" i="4" a="1"/>
  <c r="K518" i="4"/>
  <c r="J518" i="4"/>
  <c r="I518" i="4"/>
  <c r="M517" i="4"/>
  <c r="L517" i="4"/>
  <c r="L517" i="4" a="1"/>
  <c r="K517" i="4"/>
  <c r="J517" i="4"/>
  <c r="I517" i="4"/>
  <c r="M516" i="4"/>
  <c r="L516" i="4"/>
  <c r="L516" i="4" a="1"/>
  <c r="K516" i="4"/>
  <c r="J516" i="4"/>
  <c r="I516" i="4"/>
  <c r="M515" i="4"/>
  <c r="L515" i="4"/>
  <c r="L515" i="4" a="1"/>
  <c r="K515" i="4"/>
  <c r="J515" i="4"/>
  <c r="I515" i="4"/>
  <c r="M514" i="4"/>
  <c r="L514" i="4"/>
  <c r="L514" i="4" a="1"/>
  <c r="K514" i="4"/>
  <c r="J514" i="4"/>
  <c r="I514" i="4"/>
  <c r="M513" i="4"/>
  <c r="L513" i="4"/>
  <c r="L513" i="4" a="1"/>
  <c r="K513" i="4"/>
  <c r="J513" i="4"/>
  <c r="I513" i="4"/>
  <c r="M512" i="4"/>
  <c r="L512" i="4"/>
  <c r="L512" i="4" a="1"/>
  <c r="K512" i="4"/>
  <c r="J512" i="4"/>
  <c r="I512" i="4"/>
  <c r="M511" i="4"/>
  <c r="L511" i="4"/>
  <c r="L511" i="4" a="1"/>
  <c r="K511" i="4"/>
  <c r="J511" i="4"/>
  <c r="I511" i="4"/>
  <c r="M510" i="4"/>
  <c r="L510" i="4"/>
  <c r="L510" i="4" a="1"/>
  <c r="K510" i="4"/>
  <c r="J510" i="4"/>
  <c r="I510" i="4"/>
  <c r="M509" i="4"/>
  <c r="L509" i="4"/>
  <c r="L509" i="4" a="1"/>
  <c r="K509" i="4"/>
  <c r="J509" i="4"/>
  <c r="I509" i="4"/>
  <c r="M508" i="4"/>
  <c r="L508" i="4"/>
  <c r="L508" i="4" a="1"/>
  <c r="K508" i="4"/>
  <c r="J508" i="4"/>
  <c r="I508" i="4"/>
  <c r="M507" i="4"/>
  <c r="L507" i="4"/>
  <c r="L507" i="4" a="1"/>
  <c r="K507" i="4"/>
  <c r="J507" i="4"/>
  <c r="I507" i="4"/>
  <c r="M506" i="4"/>
  <c r="L506" i="4"/>
  <c r="L506" i="4" a="1"/>
  <c r="K506" i="4"/>
  <c r="J506" i="4"/>
  <c r="I506" i="4"/>
  <c r="M505" i="4"/>
  <c r="L505" i="4"/>
  <c r="L505" i="4" a="1"/>
  <c r="K505" i="4"/>
  <c r="J505" i="4"/>
  <c r="I505" i="4"/>
  <c r="M504" i="4"/>
  <c r="L504" i="4"/>
  <c r="L504" i="4" a="1"/>
  <c r="K504" i="4"/>
  <c r="J504" i="4"/>
  <c r="I504" i="4"/>
  <c r="M503" i="4"/>
  <c r="L503" i="4"/>
  <c r="L503" i="4" a="1"/>
  <c r="K503" i="4"/>
  <c r="J503" i="4"/>
  <c r="I503" i="4"/>
  <c r="M502" i="4"/>
  <c r="L502" i="4"/>
  <c r="L502" i="4" a="1"/>
  <c r="K502" i="4"/>
  <c r="J502" i="4"/>
  <c r="I502" i="4"/>
  <c r="M501" i="4"/>
  <c r="L501" i="4"/>
  <c r="L501" i="4" a="1"/>
  <c r="K501" i="4"/>
  <c r="J501" i="4"/>
  <c r="I501" i="4"/>
  <c r="M500" i="4"/>
  <c r="L500" i="4"/>
  <c r="L500" i="4" a="1"/>
  <c r="K500" i="4"/>
  <c r="J500" i="4"/>
  <c r="I500" i="4"/>
  <c r="M499" i="4"/>
  <c r="L499" i="4"/>
  <c r="L499" i="4" a="1"/>
  <c r="K499" i="4"/>
  <c r="J499" i="4"/>
  <c r="I499" i="4"/>
  <c r="M498" i="4"/>
  <c r="L498" i="4"/>
  <c r="L498" i="4" a="1"/>
  <c r="K498" i="4"/>
  <c r="J498" i="4"/>
  <c r="I498" i="4"/>
  <c r="M497" i="4"/>
  <c r="L497" i="4"/>
  <c r="L497" i="4" a="1"/>
  <c r="K497" i="4"/>
  <c r="J497" i="4"/>
  <c r="I497" i="4"/>
  <c r="M496" i="4"/>
  <c r="L496" i="4"/>
  <c r="L496" i="4" a="1"/>
  <c r="K496" i="4"/>
  <c r="J496" i="4"/>
  <c r="I496" i="4"/>
  <c r="M495" i="4"/>
  <c r="L495" i="4"/>
  <c r="L495" i="4" a="1"/>
  <c r="K495" i="4"/>
  <c r="J495" i="4"/>
  <c r="I495" i="4"/>
  <c r="M494" i="4"/>
  <c r="L494" i="4"/>
  <c r="L494" i="4" a="1"/>
  <c r="K494" i="4"/>
  <c r="J494" i="4"/>
  <c r="I494" i="4"/>
  <c r="M493" i="4"/>
  <c r="L493" i="4"/>
  <c r="L493" i="4" a="1"/>
  <c r="K493" i="4"/>
  <c r="J493" i="4"/>
  <c r="I493" i="4"/>
  <c r="M492" i="4"/>
  <c r="L492" i="4"/>
  <c r="L492" i="4" a="1"/>
  <c r="K492" i="4"/>
  <c r="J492" i="4"/>
  <c r="I492" i="4"/>
  <c r="M491" i="4"/>
  <c r="L491" i="4"/>
  <c r="L491" i="4" a="1"/>
  <c r="K491" i="4"/>
  <c r="J491" i="4"/>
  <c r="I491" i="4"/>
  <c r="M490" i="4"/>
  <c r="L490" i="4"/>
  <c r="L490" i="4" a="1"/>
  <c r="K490" i="4"/>
  <c r="J490" i="4"/>
  <c r="I490" i="4"/>
  <c r="M489" i="4"/>
  <c r="L489" i="4"/>
  <c r="L489" i="4" a="1"/>
  <c r="K489" i="4"/>
  <c r="J489" i="4"/>
  <c r="I489" i="4"/>
  <c r="M488" i="4"/>
  <c r="L488" i="4"/>
  <c r="L488" i="4" a="1"/>
  <c r="K488" i="4"/>
  <c r="J488" i="4"/>
  <c r="I488" i="4"/>
  <c r="M487" i="4"/>
  <c r="L487" i="4"/>
  <c r="L487" i="4" a="1"/>
  <c r="K487" i="4"/>
  <c r="J487" i="4"/>
  <c r="I487" i="4"/>
  <c r="M486" i="4"/>
  <c r="L486" i="4"/>
  <c r="L486" i="4" a="1"/>
  <c r="K486" i="4"/>
  <c r="J486" i="4"/>
  <c r="I486" i="4"/>
  <c r="M485" i="4"/>
  <c r="L485" i="4"/>
  <c r="L485" i="4" a="1"/>
  <c r="K485" i="4"/>
  <c r="J485" i="4"/>
  <c r="I485" i="4"/>
  <c r="M484" i="4"/>
  <c r="L484" i="4"/>
  <c r="L484" i="4" a="1"/>
  <c r="K484" i="4"/>
  <c r="J484" i="4"/>
  <c r="I484" i="4"/>
  <c r="M483" i="4"/>
  <c r="L483" i="4"/>
  <c r="L483" i="4" a="1"/>
  <c r="K483" i="4"/>
  <c r="J483" i="4"/>
  <c r="I483" i="4"/>
  <c r="M482" i="4"/>
  <c r="L482" i="4"/>
  <c r="L482" i="4" a="1"/>
  <c r="K482" i="4"/>
  <c r="J482" i="4"/>
  <c r="I482" i="4"/>
  <c r="M481" i="4"/>
  <c r="L481" i="4"/>
  <c r="L481" i="4" a="1"/>
  <c r="K481" i="4"/>
  <c r="J481" i="4"/>
  <c r="I481" i="4"/>
  <c r="M480" i="4"/>
  <c r="L480" i="4"/>
  <c r="L480" i="4" a="1"/>
  <c r="K480" i="4"/>
  <c r="J480" i="4"/>
  <c r="I480" i="4"/>
  <c r="M479" i="4"/>
  <c r="L479" i="4"/>
  <c r="L479" i="4" a="1"/>
  <c r="K479" i="4"/>
  <c r="J479" i="4"/>
  <c r="I479" i="4"/>
  <c r="M478" i="4"/>
  <c r="L478" i="4"/>
  <c r="L478" i="4" a="1"/>
  <c r="K478" i="4"/>
  <c r="J478" i="4"/>
  <c r="I478" i="4"/>
  <c r="M477" i="4"/>
  <c r="L477" i="4"/>
  <c r="L477" i="4" a="1"/>
  <c r="K477" i="4"/>
  <c r="J477" i="4"/>
  <c r="I477" i="4"/>
  <c r="M476" i="4"/>
  <c r="L476" i="4"/>
  <c r="L476" i="4" a="1"/>
  <c r="K476" i="4"/>
  <c r="J476" i="4"/>
  <c r="I476" i="4"/>
  <c r="M475" i="4"/>
  <c r="L475" i="4"/>
  <c r="L475" i="4" a="1"/>
  <c r="K475" i="4"/>
  <c r="J475" i="4"/>
  <c r="I475" i="4"/>
  <c r="M474" i="4"/>
  <c r="L474" i="4"/>
  <c r="L474" i="4" a="1"/>
  <c r="K474" i="4"/>
  <c r="J474" i="4"/>
  <c r="I474" i="4"/>
  <c r="M473" i="4"/>
  <c r="L473" i="4"/>
  <c r="L473" i="4" a="1"/>
  <c r="K473" i="4"/>
  <c r="J473" i="4"/>
  <c r="I473" i="4"/>
  <c r="M472" i="4"/>
  <c r="L472" i="4"/>
  <c r="L472" i="4" a="1"/>
  <c r="K472" i="4"/>
  <c r="J472" i="4"/>
  <c r="I472" i="4"/>
  <c r="M471" i="4"/>
  <c r="L471" i="4"/>
  <c r="L471" i="4" a="1"/>
  <c r="K471" i="4"/>
  <c r="J471" i="4"/>
  <c r="I471" i="4"/>
  <c r="M470" i="4"/>
  <c r="L470" i="4"/>
  <c r="L470" i="4" a="1"/>
  <c r="K470" i="4"/>
  <c r="J470" i="4"/>
  <c r="I470" i="4"/>
  <c r="M469" i="4"/>
  <c r="L469" i="4"/>
  <c r="L469" i="4" a="1"/>
  <c r="K469" i="4"/>
  <c r="J469" i="4"/>
  <c r="I469" i="4"/>
  <c r="M468" i="4"/>
  <c r="L468" i="4"/>
  <c r="L468" i="4" a="1"/>
  <c r="K468" i="4"/>
  <c r="J468" i="4"/>
  <c r="I468" i="4"/>
  <c r="M467" i="4"/>
  <c r="L467" i="4"/>
  <c r="L467" i="4" a="1"/>
  <c r="K467" i="4"/>
  <c r="J467" i="4"/>
  <c r="I467" i="4"/>
  <c r="M466" i="4"/>
  <c r="L466" i="4"/>
  <c r="L466" i="4" a="1"/>
  <c r="K466" i="4"/>
  <c r="J466" i="4"/>
  <c r="I466" i="4"/>
  <c r="M465" i="4"/>
  <c r="L465" i="4"/>
  <c r="L465" i="4" a="1"/>
  <c r="K465" i="4"/>
  <c r="J465" i="4"/>
  <c r="I465" i="4"/>
  <c r="M464" i="4"/>
  <c r="L464" i="4"/>
  <c r="L464" i="4" a="1"/>
  <c r="K464" i="4"/>
  <c r="J464" i="4"/>
  <c r="I464" i="4"/>
  <c r="M463" i="4"/>
  <c r="L463" i="4"/>
  <c r="L463" i="4" a="1"/>
  <c r="K463" i="4"/>
  <c r="J463" i="4"/>
  <c r="I463" i="4"/>
  <c r="M462" i="4"/>
  <c r="L462" i="4"/>
  <c r="L462" i="4" a="1"/>
  <c r="K462" i="4"/>
  <c r="J462" i="4"/>
  <c r="I462" i="4"/>
  <c r="M461" i="4"/>
  <c r="L461" i="4"/>
  <c r="L461" i="4" a="1"/>
  <c r="K461" i="4"/>
  <c r="J461" i="4"/>
  <c r="I461" i="4"/>
  <c r="M460" i="4"/>
  <c r="L460" i="4"/>
  <c r="L460" i="4" a="1"/>
  <c r="K460" i="4"/>
  <c r="J460" i="4"/>
  <c r="I460" i="4"/>
  <c r="M459" i="4"/>
  <c r="L459" i="4"/>
  <c r="L459" i="4" a="1"/>
  <c r="K459" i="4"/>
  <c r="J459" i="4"/>
  <c r="I459" i="4"/>
  <c r="M458" i="4"/>
  <c r="L458" i="4"/>
  <c r="L458" i="4" a="1"/>
  <c r="K458" i="4"/>
  <c r="J458" i="4"/>
  <c r="I458" i="4"/>
  <c r="M457" i="4"/>
  <c r="L457" i="4"/>
  <c r="L457" i="4" a="1"/>
  <c r="K457" i="4"/>
  <c r="J457" i="4"/>
  <c r="I457" i="4"/>
  <c r="M456" i="4"/>
  <c r="L456" i="4"/>
  <c r="L456" i="4" a="1"/>
  <c r="K456" i="4"/>
  <c r="J456" i="4"/>
  <c r="I456" i="4"/>
  <c r="M455" i="4"/>
  <c r="L455" i="4"/>
  <c r="L455" i="4" a="1"/>
  <c r="K455" i="4"/>
  <c r="J455" i="4"/>
  <c r="I455" i="4"/>
  <c r="M454" i="4"/>
  <c r="L454" i="4"/>
  <c r="L454" i="4" a="1"/>
  <c r="K454" i="4"/>
  <c r="J454" i="4"/>
  <c r="I454" i="4"/>
  <c r="M453" i="4"/>
  <c r="L453" i="4"/>
  <c r="L453" i="4" a="1"/>
  <c r="K453" i="4"/>
  <c r="J453" i="4"/>
  <c r="I453" i="4"/>
  <c r="M452" i="4"/>
  <c r="L452" i="4"/>
  <c r="L452" i="4" a="1"/>
  <c r="K452" i="4"/>
  <c r="J452" i="4"/>
  <c r="I452" i="4"/>
  <c r="M451" i="4"/>
  <c r="L451" i="4"/>
  <c r="L451" i="4" a="1"/>
  <c r="K451" i="4"/>
  <c r="J451" i="4"/>
  <c r="I451" i="4"/>
  <c r="M450" i="4"/>
  <c r="L450" i="4"/>
  <c r="L450" i="4" a="1"/>
  <c r="K450" i="4"/>
  <c r="J450" i="4"/>
  <c r="I450" i="4"/>
  <c r="M449" i="4"/>
  <c r="L449" i="4"/>
  <c r="L449" i="4" a="1"/>
  <c r="K449" i="4"/>
  <c r="J449" i="4"/>
  <c r="I449" i="4"/>
  <c r="M448" i="4"/>
  <c r="L448" i="4"/>
  <c r="L448" i="4" a="1"/>
  <c r="K448" i="4"/>
  <c r="J448" i="4"/>
  <c r="I448" i="4"/>
  <c r="M447" i="4"/>
  <c r="L447" i="4"/>
  <c r="L447" i="4" a="1"/>
  <c r="K447" i="4"/>
  <c r="J447" i="4"/>
  <c r="I447" i="4"/>
  <c r="M446" i="4"/>
  <c r="L446" i="4"/>
  <c r="L446" i="4" a="1"/>
  <c r="K446" i="4"/>
  <c r="J446" i="4"/>
  <c r="I446" i="4"/>
  <c r="M445" i="4"/>
  <c r="L445" i="4"/>
  <c r="L445" i="4" a="1"/>
  <c r="K445" i="4"/>
  <c r="J445" i="4"/>
  <c r="I445" i="4"/>
  <c r="M444" i="4"/>
  <c r="L444" i="4"/>
  <c r="L444" i="4" a="1"/>
  <c r="K444" i="4"/>
  <c r="J444" i="4"/>
  <c r="I444" i="4"/>
  <c r="M443" i="4"/>
  <c r="L443" i="4"/>
  <c r="L443" i="4" a="1"/>
  <c r="K443" i="4"/>
  <c r="J443" i="4"/>
  <c r="I443" i="4"/>
  <c r="M442" i="4"/>
  <c r="L442" i="4"/>
  <c r="L442" i="4" a="1"/>
  <c r="K442" i="4"/>
  <c r="J442" i="4"/>
  <c r="I442" i="4"/>
  <c r="M441" i="4"/>
  <c r="L441" i="4"/>
  <c r="L441" i="4" a="1"/>
  <c r="K441" i="4"/>
  <c r="J441" i="4"/>
  <c r="I441" i="4"/>
  <c r="M440" i="4"/>
  <c r="L440" i="4"/>
  <c r="L440" i="4" a="1"/>
  <c r="K440" i="4"/>
  <c r="J440" i="4"/>
  <c r="I440" i="4"/>
  <c r="M439" i="4"/>
  <c r="L439" i="4"/>
  <c r="L439" i="4" a="1"/>
  <c r="K439" i="4"/>
  <c r="J439" i="4"/>
  <c r="I439" i="4"/>
  <c r="M438" i="4"/>
  <c r="L438" i="4"/>
  <c r="L438" i="4" a="1"/>
  <c r="K438" i="4"/>
  <c r="J438" i="4"/>
  <c r="I438" i="4"/>
  <c r="M437" i="4"/>
  <c r="L437" i="4"/>
  <c r="L437" i="4" a="1"/>
  <c r="K437" i="4"/>
  <c r="J437" i="4"/>
  <c r="I437" i="4"/>
  <c r="M436" i="4"/>
  <c r="L436" i="4"/>
  <c r="L436" i="4" a="1"/>
  <c r="K436" i="4"/>
  <c r="J436" i="4"/>
  <c r="I436" i="4"/>
  <c r="M435" i="4"/>
  <c r="L435" i="4"/>
  <c r="L435" i="4" a="1"/>
  <c r="K435" i="4"/>
  <c r="J435" i="4"/>
  <c r="I435" i="4"/>
  <c r="M434" i="4"/>
  <c r="L434" i="4"/>
  <c r="L434" i="4" a="1"/>
  <c r="K434" i="4"/>
  <c r="J434" i="4"/>
  <c r="I434" i="4"/>
  <c r="M433" i="4"/>
  <c r="L433" i="4"/>
  <c r="L433" i="4" a="1"/>
  <c r="K433" i="4"/>
  <c r="J433" i="4"/>
  <c r="I433" i="4"/>
  <c r="M432" i="4"/>
  <c r="L432" i="4"/>
  <c r="L432" i="4" a="1"/>
  <c r="K432" i="4"/>
  <c r="J432" i="4"/>
  <c r="I432" i="4"/>
  <c r="M431" i="4"/>
  <c r="L431" i="4"/>
  <c r="L431" i="4" a="1"/>
  <c r="K431" i="4"/>
  <c r="J431" i="4"/>
  <c r="I431" i="4"/>
  <c r="M430" i="4"/>
  <c r="L430" i="4"/>
  <c r="L430" i="4" a="1"/>
  <c r="K430" i="4"/>
  <c r="J430" i="4"/>
  <c r="I430" i="4"/>
  <c r="M429" i="4"/>
  <c r="L429" i="4"/>
  <c r="L429" i="4" a="1"/>
  <c r="K429" i="4"/>
  <c r="J429" i="4"/>
  <c r="I429" i="4"/>
  <c r="M428" i="4"/>
  <c r="L428" i="4"/>
  <c r="L428" i="4" a="1"/>
  <c r="K428" i="4"/>
  <c r="J428" i="4"/>
  <c r="I428" i="4"/>
  <c r="M427" i="4"/>
  <c r="L427" i="4"/>
  <c r="L427" i="4" a="1"/>
  <c r="K427" i="4"/>
  <c r="J427" i="4"/>
  <c r="I427" i="4"/>
  <c r="M426" i="4"/>
  <c r="L426" i="4"/>
  <c r="L426" i="4" a="1"/>
  <c r="K426" i="4"/>
  <c r="J426" i="4"/>
  <c r="I426" i="4"/>
  <c r="M425" i="4"/>
  <c r="L425" i="4"/>
  <c r="L425" i="4" a="1"/>
  <c r="K425" i="4"/>
  <c r="J425" i="4"/>
  <c r="I425" i="4"/>
  <c r="M424" i="4"/>
  <c r="L424" i="4"/>
  <c r="L424" i="4" a="1"/>
  <c r="K424" i="4"/>
  <c r="J424" i="4"/>
  <c r="I424" i="4"/>
  <c r="M423" i="4"/>
  <c r="L423" i="4"/>
  <c r="L423" i="4" a="1"/>
  <c r="K423" i="4"/>
  <c r="J423" i="4"/>
  <c r="I423" i="4"/>
  <c r="M422" i="4"/>
  <c r="L422" i="4"/>
  <c r="L422" i="4" a="1"/>
  <c r="K422" i="4"/>
  <c r="J422" i="4"/>
  <c r="I422" i="4"/>
  <c r="M421" i="4"/>
  <c r="L421" i="4"/>
  <c r="L421" i="4" a="1"/>
  <c r="K421" i="4"/>
  <c r="J421" i="4"/>
  <c r="I421" i="4"/>
  <c r="M420" i="4"/>
  <c r="L420" i="4"/>
  <c r="L420" i="4" a="1"/>
  <c r="K420" i="4"/>
  <c r="J420" i="4"/>
  <c r="I420" i="4"/>
  <c r="M419" i="4"/>
  <c r="L419" i="4"/>
  <c r="L419" i="4" a="1"/>
  <c r="K419" i="4"/>
  <c r="J419" i="4"/>
  <c r="I419" i="4"/>
  <c r="M418" i="4"/>
  <c r="L418" i="4"/>
  <c r="L418" i="4" a="1"/>
  <c r="K418" i="4"/>
  <c r="J418" i="4"/>
  <c r="I418" i="4"/>
  <c r="M417" i="4"/>
  <c r="L417" i="4"/>
  <c r="L417" i="4" a="1"/>
  <c r="K417" i="4"/>
  <c r="J417" i="4"/>
  <c r="I417" i="4"/>
  <c r="M416" i="4"/>
  <c r="L416" i="4"/>
  <c r="L416" i="4" a="1"/>
  <c r="K416" i="4"/>
  <c r="J416" i="4"/>
  <c r="I416" i="4"/>
  <c r="M415" i="4"/>
  <c r="L415" i="4"/>
  <c r="L415" i="4" a="1"/>
  <c r="K415" i="4"/>
  <c r="J415" i="4"/>
  <c r="I415" i="4"/>
  <c r="M414" i="4"/>
  <c r="L414" i="4"/>
  <c r="L414" i="4" a="1"/>
  <c r="K414" i="4"/>
  <c r="J414" i="4"/>
  <c r="I414" i="4"/>
  <c r="M413" i="4"/>
  <c r="L413" i="4"/>
  <c r="L413" i="4" a="1"/>
  <c r="K413" i="4"/>
  <c r="J413" i="4"/>
  <c r="I413" i="4"/>
  <c r="M412" i="4"/>
  <c r="L412" i="4"/>
  <c r="L412" i="4" a="1"/>
  <c r="K412" i="4"/>
  <c r="J412" i="4"/>
  <c r="I412" i="4"/>
  <c r="M411" i="4"/>
  <c r="L411" i="4"/>
  <c r="L411" i="4" a="1"/>
  <c r="K411" i="4"/>
  <c r="J411" i="4"/>
  <c r="I411" i="4"/>
  <c r="M410" i="4"/>
  <c r="L410" i="4"/>
  <c r="L410" i="4" a="1"/>
  <c r="K410" i="4"/>
  <c r="J410" i="4"/>
  <c r="I410" i="4"/>
  <c r="M409" i="4"/>
  <c r="L409" i="4"/>
  <c r="L409" i="4" a="1"/>
  <c r="K409" i="4"/>
  <c r="J409" i="4"/>
  <c r="I409" i="4"/>
  <c r="M408" i="4"/>
  <c r="L408" i="4"/>
  <c r="L408" i="4" a="1"/>
  <c r="K408" i="4"/>
  <c r="J408" i="4"/>
  <c r="I408" i="4"/>
  <c r="M407" i="4"/>
  <c r="L407" i="4"/>
  <c r="L407" i="4" a="1"/>
  <c r="K407" i="4"/>
  <c r="J407" i="4"/>
  <c r="I407" i="4"/>
  <c r="M406" i="4"/>
  <c r="L406" i="4"/>
  <c r="L406" i="4" a="1"/>
  <c r="K406" i="4"/>
  <c r="J406" i="4"/>
  <c r="I406" i="4"/>
  <c r="M405" i="4"/>
  <c r="L405" i="4"/>
  <c r="L405" i="4" a="1"/>
  <c r="K405" i="4"/>
  <c r="J405" i="4"/>
  <c r="I405" i="4"/>
  <c r="M404" i="4"/>
  <c r="L404" i="4"/>
  <c r="L404" i="4" a="1"/>
  <c r="K404" i="4"/>
  <c r="J404" i="4"/>
  <c r="I404" i="4"/>
  <c r="M403" i="4"/>
  <c r="L403" i="4"/>
  <c r="L403" i="4" a="1"/>
  <c r="K403" i="4"/>
  <c r="J403" i="4"/>
  <c r="I403" i="4"/>
  <c r="M402" i="4"/>
  <c r="L402" i="4"/>
  <c r="L402" i="4" a="1"/>
  <c r="K402" i="4"/>
  <c r="J402" i="4"/>
  <c r="I402" i="4"/>
  <c r="M401" i="4"/>
  <c r="L401" i="4"/>
  <c r="L401" i="4" a="1"/>
  <c r="K401" i="4"/>
  <c r="J401" i="4"/>
  <c r="I401" i="4"/>
  <c r="M400" i="4"/>
  <c r="L400" i="4"/>
  <c r="L400" i="4" a="1"/>
  <c r="K400" i="4"/>
  <c r="J400" i="4"/>
  <c r="I400" i="4"/>
  <c r="M399" i="4"/>
  <c r="L399" i="4"/>
  <c r="L399" i="4" a="1"/>
  <c r="K399" i="4"/>
  <c r="J399" i="4"/>
  <c r="I399" i="4"/>
  <c r="M398" i="4"/>
  <c r="L398" i="4"/>
  <c r="L398" i="4" a="1"/>
  <c r="K398" i="4"/>
  <c r="J398" i="4"/>
  <c r="I398" i="4"/>
  <c r="M397" i="4"/>
  <c r="L397" i="4"/>
  <c r="L397" i="4" a="1"/>
  <c r="K397" i="4"/>
  <c r="J397" i="4"/>
  <c r="I397" i="4"/>
  <c r="M396" i="4"/>
  <c r="L396" i="4"/>
  <c r="L396" i="4" a="1"/>
  <c r="K396" i="4"/>
  <c r="J396" i="4"/>
  <c r="I396" i="4"/>
  <c r="M395" i="4"/>
  <c r="L395" i="4"/>
  <c r="L395" i="4" a="1"/>
  <c r="K395" i="4"/>
  <c r="J395" i="4"/>
  <c r="I395" i="4"/>
  <c r="M394" i="4"/>
  <c r="L394" i="4"/>
  <c r="L394" i="4" a="1"/>
  <c r="K394" i="4"/>
  <c r="J394" i="4"/>
  <c r="I394" i="4"/>
  <c r="M393" i="4"/>
  <c r="L393" i="4"/>
  <c r="L393" i="4" a="1"/>
  <c r="K393" i="4"/>
  <c r="J393" i="4"/>
  <c r="I393" i="4"/>
  <c r="M392" i="4"/>
  <c r="L392" i="4"/>
  <c r="L392" i="4" a="1"/>
  <c r="K392" i="4"/>
  <c r="J392" i="4"/>
  <c r="I392" i="4"/>
  <c r="M391" i="4"/>
  <c r="L391" i="4"/>
  <c r="L391" i="4" a="1"/>
  <c r="K391" i="4"/>
  <c r="J391" i="4"/>
  <c r="I391" i="4"/>
  <c r="M390" i="4"/>
  <c r="L390" i="4"/>
  <c r="L390" i="4" a="1"/>
  <c r="K390" i="4"/>
  <c r="J390" i="4"/>
  <c r="I390" i="4"/>
  <c r="M389" i="4"/>
  <c r="L389" i="4"/>
  <c r="L389" i="4" a="1"/>
  <c r="K389" i="4"/>
  <c r="J389" i="4"/>
  <c r="I389" i="4"/>
  <c r="M388" i="4"/>
  <c r="L388" i="4"/>
  <c r="L388" i="4" a="1"/>
  <c r="K388" i="4"/>
  <c r="J388" i="4"/>
  <c r="I388" i="4"/>
  <c r="M387" i="4"/>
  <c r="L387" i="4"/>
  <c r="L387" i="4" a="1"/>
  <c r="K387" i="4"/>
  <c r="J387" i="4"/>
  <c r="I387" i="4"/>
  <c r="M386" i="4"/>
  <c r="L386" i="4"/>
  <c r="L386" i="4" a="1"/>
  <c r="K386" i="4"/>
  <c r="J386" i="4"/>
  <c r="I386" i="4"/>
  <c r="M385" i="4"/>
  <c r="L385" i="4"/>
  <c r="L385" i="4" a="1"/>
  <c r="K385" i="4"/>
  <c r="J385" i="4"/>
  <c r="I385" i="4"/>
  <c r="M384" i="4"/>
  <c r="L384" i="4"/>
  <c r="L384" i="4" a="1"/>
  <c r="K384" i="4"/>
  <c r="J384" i="4"/>
  <c r="I384" i="4"/>
  <c r="M383" i="4"/>
  <c r="L383" i="4"/>
  <c r="L383" i="4" a="1"/>
  <c r="K383" i="4"/>
  <c r="J383" i="4"/>
  <c r="I383" i="4"/>
  <c r="M382" i="4"/>
  <c r="L382" i="4"/>
  <c r="L382" i="4" a="1"/>
  <c r="K382" i="4"/>
  <c r="J382" i="4"/>
  <c r="I382" i="4"/>
  <c r="M381" i="4"/>
  <c r="L381" i="4"/>
  <c r="L381" i="4" a="1"/>
  <c r="K381" i="4"/>
  <c r="J381" i="4"/>
  <c r="I381" i="4"/>
  <c r="M380" i="4"/>
  <c r="L380" i="4"/>
  <c r="L380" i="4" a="1"/>
  <c r="K380" i="4"/>
  <c r="J380" i="4"/>
  <c r="I380" i="4"/>
  <c r="M379" i="4"/>
  <c r="L379" i="4"/>
  <c r="L379" i="4" a="1"/>
  <c r="K379" i="4"/>
  <c r="J379" i="4"/>
  <c r="I379" i="4"/>
  <c r="M378" i="4"/>
  <c r="L378" i="4"/>
  <c r="L378" i="4" a="1"/>
  <c r="K378" i="4"/>
  <c r="J378" i="4"/>
  <c r="I378" i="4"/>
  <c r="M377" i="4"/>
  <c r="L377" i="4"/>
  <c r="L377" i="4" a="1"/>
  <c r="K377" i="4"/>
  <c r="J377" i="4"/>
  <c r="I377" i="4"/>
  <c r="M376" i="4"/>
  <c r="L376" i="4"/>
  <c r="L376" i="4" a="1"/>
  <c r="K376" i="4"/>
  <c r="J376" i="4"/>
  <c r="I376" i="4"/>
  <c r="M375" i="4"/>
  <c r="L375" i="4"/>
  <c r="L375" i="4" a="1"/>
  <c r="K375" i="4"/>
  <c r="J375" i="4"/>
  <c r="I375" i="4"/>
  <c r="M374" i="4"/>
  <c r="L374" i="4"/>
  <c r="L374" i="4" a="1"/>
  <c r="K374" i="4"/>
  <c r="J374" i="4"/>
  <c r="I374" i="4"/>
  <c r="M373" i="4"/>
  <c r="L373" i="4"/>
  <c r="L373" i="4" a="1"/>
  <c r="K373" i="4"/>
  <c r="J373" i="4"/>
  <c r="I373" i="4"/>
  <c r="M372" i="4"/>
  <c r="L372" i="4"/>
  <c r="L372" i="4" a="1"/>
  <c r="K372" i="4"/>
  <c r="J372" i="4"/>
  <c r="I372" i="4"/>
  <c r="M371" i="4"/>
  <c r="L371" i="4"/>
  <c r="L371" i="4" a="1"/>
  <c r="K371" i="4"/>
  <c r="J371" i="4"/>
  <c r="I371" i="4"/>
  <c r="M370" i="4"/>
  <c r="L370" i="4"/>
  <c r="L370" i="4" a="1"/>
  <c r="K370" i="4"/>
  <c r="J370" i="4"/>
  <c r="I370" i="4"/>
  <c r="M369" i="4"/>
  <c r="L369" i="4"/>
  <c r="L369" i="4" a="1"/>
  <c r="K369" i="4"/>
  <c r="J369" i="4"/>
  <c r="I369" i="4"/>
  <c r="M368" i="4"/>
  <c r="L368" i="4"/>
  <c r="L368" i="4" a="1"/>
  <c r="K368" i="4"/>
  <c r="J368" i="4"/>
  <c r="I368" i="4"/>
  <c r="M367" i="4"/>
  <c r="L367" i="4"/>
  <c r="L367" i="4" a="1"/>
  <c r="K367" i="4"/>
  <c r="J367" i="4"/>
  <c r="I367" i="4"/>
  <c r="M366" i="4"/>
  <c r="L366" i="4"/>
  <c r="L366" i="4" a="1"/>
  <c r="K366" i="4"/>
  <c r="J366" i="4"/>
  <c r="I366" i="4"/>
  <c r="M365" i="4"/>
  <c r="L365" i="4"/>
  <c r="L365" i="4" a="1"/>
  <c r="K365" i="4"/>
  <c r="J365" i="4"/>
  <c r="I365" i="4"/>
  <c r="M364" i="4"/>
  <c r="L364" i="4"/>
  <c r="L364" i="4" a="1"/>
  <c r="K364" i="4"/>
  <c r="J364" i="4"/>
  <c r="I364" i="4"/>
  <c r="M363" i="4"/>
  <c r="L363" i="4"/>
  <c r="L363" i="4" a="1"/>
  <c r="K363" i="4"/>
  <c r="J363" i="4"/>
  <c r="I363" i="4"/>
  <c r="M362" i="4"/>
  <c r="L362" i="4"/>
  <c r="L362" i="4" a="1"/>
  <c r="K362" i="4"/>
  <c r="J362" i="4"/>
  <c r="I362" i="4"/>
  <c r="M361" i="4"/>
  <c r="L361" i="4"/>
  <c r="L361" i="4" a="1"/>
  <c r="K361" i="4"/>
  <c r="J361" i="4"/>
  <c r="I361" i="4"/>
  <c r="M360" i="4"/>
  <c r="L360" i="4"/>
  <c r="L360" i="4" a="1"/>
  <c r="K360" i="4"/>
  <c r="J360" i="4"/>
  <c r="I360" i="4"/>
  <c r="M359" i="4"/>
  <c r="L359" i="4"/>
  <c r="L359" i="4" a="1"/>
  <c r="K359" i="4"/>
  <c r="J359" i="4"/>
  <c r="I359" i="4"/>
  <c r="M358" i="4"/>
  <c r="L358" i="4"/>
  <c r="L358" i="4" a="1"/>
  <c r="K358" i="4"/>
  <c r="J358" i="4"/>
  <c r="I358" i="4"/>
  <c r="M357" i="4"/>
  <c r="L357" i="4"/>
  <c r="L357" i="4" a="1"/>
  <c r="K357" i="4"/>
  <c r="J357" i="4"/>
  <c r="I357" i="4"/>
  <c r="M356" i="4"/>
  <c r="L356" i="4"/>
  <c r="L356" i="4" a="1"/>
  <c r="K356" i="4"/>
  <c r="J356" i="4"/>
  <c r="I356" i="4"/>
  <c r="M355" i="4"/>
  <c r="L355" i="4"/>
  <c r="L355" i="4" a="1"/>
  <c r="K355" i="4"/>
  <c r="J355" i="4"/>
  <c r="I355" i="4"/>
  <c r="M354" i="4"/>
  <c r="L354" i="4"/>
  <c r="L354" i="4" a="1"/>
  <c r="K354" i="4"/>
  <c r="J354" i="4"/>
  <c r="I354" i="4"/>
  <c r="M353" i="4"/>
  <c r="L353" i="4"/>
  <c r="L353" i="4" a="1"/>
  <c r="K353" i="4"/>
  <c r="J353" i="4"/>
  <c r="I353" i="4"/>
  <c r="M352" i="4"/>
  <c r="L352" i="4"/>
  <c r="L352" i="4" a="1"/>
  <c r="K352" i="4"/>
  <c r="J352" i="4"/>
  <c r="I352" i="4"/>
  <c r="M351" i="4"/>
  <c r="L351" i="4"/>
  <c r="L351" i="4" a="1"/>
  <c r="K351" i="4"/>
  <c r="J351" i="4"/>
  <c r="I351" i="4"/>
  <c r="M350" i="4"/>
  <c r="L350" i="4"/>
  <c r="L350" i="4" a="1"/>
  <c r="K350" i="4"/>
  <c r="J350" i="4"/>
  <c r="I350" i="4"/>
  <c r="M349" i="4"/>
  <c r="L349" i="4"/>
  <c r="L349" i="4" a="1"/>
  <c r="K349" i="4"/>
  <c r="J349" i="4"/>
  <c r="I349" i="4"/>
  <c r="M348" i="4"/>
  <c r="L348" i="4"/>
  <c r="L348" i="4" a="1"/>
  <c r="K348" i="4"/>
  <c r="J348" i="4"/>
  <c r="I348" i="4"/>
  <c r="M347" i="4"/>
  <c r="L347" i="4"/>
  <c r="L347" i="4" a="1"/>
  <c r="K347" i="4"/>
  <c r="J347" i="4"/>
  <c r="I347" i="4"/>
  <c r="M346" i="4"/>
  <c r="L346" i="4"/>
  <c r="L346" i="4" a="1"/>
  <c r="K346" i="4"/>
  <c r="J346" i="4"/>
  <c r="I346" i="4"/>
  <c r="M345" i="4"/>
  <c r="L345" i="4"/>
  <c r="L345" i="4" a="1"/>
  <c r="K345" i="4"/>
  <c r="J345" i="4"/>
  <c r="I345" i="4"/>
  <c r="M344" i="4"/>
  <c r="L344" i="4"/>
  <c r="L344" i="4" a="1"/>
  <c r="K344" i="4"/>
  <c r="J344" i="4"/>
  <c r="I344" i="4"/>
  <c r="M343" i="4"/>
  <c r="L343" i="4"/>
  <c r="L343" i="4" a="1"/>
  <c r="K343" i="4"/>
  <c r="J343" i="4"/>
  <c r="I343" i="4"/>
  <c r="M342" i="4"/>
  <c r="L342" i="4"/>
  <c r="L342" i="4" a="1"/>
  <c r="K342" i="4"/>
  <c r="J342" i="4"/>
  <c r="I342" i="4"/>
  <c r="M341" i="4"/>
  <c r="L341" i="4"/>
  <c r="L341" i="4" a="1"/>
  <c r="K341" i="4"/>
  <c r="J341" i="4"/>
  <c r="I341" i="4"/>
  <c r="M340" i="4"/>
  <c r="L340" i="4"/>
  <c r="L340" i="4" a="1"/>
  <c r="K340" i="4"/>
  <c r="J340" i="4"/>
  <c r="I340" i="4"/>
  <c r="M339" i="4"/>
  <c r="L339" i="4"/>
  <c r="L339" i="4" a="1"/>
  <c r="K339" i="4"/>
  <c r="J339" i="4"/>
  <c r="I339" i="4"/>
  <c r="M338" i="4"/>
  <c r="L338" i="4"/>
  <c r="L338" i="4" a="1"/>
  <c r="K338" i="4"/>
  <c r="J338" i="4"/>
  <c r="I338" i="4"/>
  <c r="M337" i="4"/>
  <c r="L337" i="4"/>
  <c r="L337" i="4" a="1"/>
  <c r="K337" i="4"/>
  <c r="J337" i="4"/>
  <c r="I337" i="4"/>
  <c r="M336" i="4"/>
  <c r="L336" i="4"/>
  <c r="L336" i="4" a="1"/>
  <c r="K336" i="4"/>
  <c r="J336" i="4"/>
  <c r="I336" i="4"/>
  <c r="M335" i="4"/>
  <c r="L335" i="4"/>
  <c r="L335" i="4" a="1"/>
  <c r="K335" i="4"/>
  <c r="J335" i="4"/>
  <c r="I335" i="4"/>
  <c r="M334" i="4"/>
  <c r="L334" i="4"/>
  <c r="L334" i="4" a="1"/>
  <c r="K334" i="4"/>
  <c r="J334" i="4"/>
  <c r="I334" i="4"/>
  <c r="M333" i="4"/>
  <c r="L333" i="4"/>
  <c r="L333" i="4" a="1"/>
  <c r="K333" i="4"/>
  <c r="J333" i="4"/>
  <c r="I333" i="4"/>
  <c r="M332" i="4"/>
  <c r="L332" i="4"/>
  <c r="L332" i="4" a="1"/>
  <c r="K332" i="4"/>
  <c r="J332" i="4"/>
  <c r="I332" i="4"/>
  <c r="M331" i="4"/>
  <c r="L331" i="4"/>
  <c r="L331" i="4" a="1"/>
  <c r="K331" i="4"/>
  <c r="J331" i="4"/>
  <c r="I331" i="4"/>
  <c r="M330" i="4"/>
  <c r="L330" i="4"/>
  <c r="L330" i="4" a="1"/>
  <c r="K330" i="4"/>
  <c r="J330" i="4"/>
  <c r="I330" i="4"/>
  <c r="M329" i="4"/>
  <c r="L329" i="4"/>
  <c r="L329" i="4" a="1"/>
  <c r="K329" i="4"/>
  <c r="J329" i="4"/>
  <c r="I329" i="4"/>
  <c r="M328" i="4"/>
  <c r="L328" i="4"/>
  <c r="L328" i="4" a="1"/>
  <c r="K328" i="4"/>
  <c r="J328" i="4"/>
  <c r="I328" i="4"/>
  <c r="M327" i="4"/>
  <c r="L327" i="4"/>
  <c r="L327" i="4" a="1"/>
  <c r="K327" i="4"/>
  <c r="J327" i="4"/>
  <c r="I327" i="4"/>
  <c r="M326" i="4"/>
  <c r="L326" i="4"/>
  <c r="L326" i="4" a="1"/>
  <c r="K326" i="4"/>
  <c r="J326" i="4"/>
  <c r="I326" i="4"/>
  <c r="M325" i="4"/>
  <c r="L325" i="4"/>
  <c r="L325" i="4" a="1"/>
  <c r="K325" i="4"/>
  <c r="J325" i="4"/>
  <c r="I325" i="4"/>
  <c r="M324" i="4"/>
  <c r="L324" i="4"/>
  <c r="L324" i="4" a="1"/>
  <c r="K324" i="4"/>
  <c r="J324" i="4"/>
  <c r="I324" i="4"/>
  <c r="M323" i="4"/>
  <c r="L323" i="4"/>
  <c r="L323" i="4" a="1"/>
  <c r="K323" i="4"/>
  <c r="J323" i="4"/>
  <c r="I323" i="4"/>
  <c r="M322" i="4"/>
  <c r="L322" i="4"/>
  <c r="L322" i="4" a="1"/>
  <c r="K322" i="4"/>
  <c r="J322" i="4"/>
  <c r="I322" i="4"/>
  <c r="M321" i="4"/>
  <c r="L321" i="4"/>
  <c r="L321" i="4" a="1"/>
  <c r="K321" i="4"/>
  <c r="J321" i="4"/>
  <c r="I321" i="4"/>
  <c r="M320" i="4"/>
  <c r="L320" i="4"/>
  <c r="L320" i="4" a="1"/>
  <c r="K320" i="4"/>
  <c r="J320" i="4"/>
  <c r="I320" i="4"/>
  <c r="M319" i="4"/>
  <c r="L319" i="4"/>
  <c r="L319" i="4" a="1"/>
  <c r="K319" i="4"/>
  <c r="J319" i="4"/>
  <c r="I319" i="4"/>
  <c r="M318" i="4"/>
  <c r="L318" i="4"/>
  <c r="L318" i="4" a="1"/>
  <c r="K318" i="4"/>
  <c r="J318" i="4"/>
  <c r="I318" i="4"/>
  <c r="M317" i="4"/>
  <c r="L317" i="4"/>
  <c r="L317" i="4" a="1"/>
  <c r="K317" i="4"/>
  <c r="J317" i="4"/>
  <c r="I317" i="4"/>
  <c r="M316" i="4"/>
  <c r="L316" i="4"/>
  <c r="L316" i="4" a="1"/>
  <c r="K316" i="4"/>
  <c r="J316" i="4"/>
  <c r="I316" i="4"/>
  <c r="M315" i="4"/>
  <c r="L315" i="4"/>
  <c r="L315" i="4" a="1"/>
  <c r="K315" i="4"/>
  <c r="J315" i="4"/>
  <c r="I315" i="4"/>
  <c r="M314" i="4"/>
  <c r="L314" i="4"/>
  <c r="L314" i="4" a="1"/>
  <c r="K314" i="4"/>
  <c r="J314" i="4"/>
  <c r="I314" i="4"/>
  <c r="M313" i="4"/>
  <c r="L313" i="4"/>
  <c r="L313" i="4" a="1"/>
  <c r="K313" i="4"/>
  <c r="J313" i="4"/>
  <c r="I313" i="4"/>
  <c r="M312" i="4"/>
  <c r="L312" i="4"/>
  <c r="L312" i="4" a="1"/>
  <c r="K312" i="4"/>
  <c r="J312" i="4"/>
  <c r="I312" i="4"/>
  <c r="M311" i="4"/>
  <c r="L311" i="4"/>
  <c r="L311" i="4" a="1"/>
  <c r="K311" i="4"/>
  <c r="J311" i="4"/>
  <c r="I311" i="4"/>
  <c r="M310" i="4"/>
  <c r="L310" i="4"/>
  <c r="L310" i="4" a="1"/>
  <c r="K310" i="4"/>
  <c r="J310" i="4"/>
  <c r="I310" i="4"/>
  <c r="M309" i="4"/>
  <c r="L309" i="4"/>
  <c r="L309" i="4" a="1"/>
  <c r="K309" i="4"/>
  <c r="J309" i="4"/>
  <c r="I309" i="4"/>
  <c r="M308" i="4"/>
  <c r="L308" i="4"/>
  <c r="L308" i="4" a="1"/>
  <c r="K308" i="4"/>
  <c r="J308" i="4"/>
  <c r="I308" i="4"/>
  <c r="M307" i="4"/>
  <c r="L307" i="4"/>
  <c r="L307" i="4" a="1"/>
  <c r="K307" i="4"/>
  <c r="J307" i="4"/>
  <c r="I307" i="4"/>
  <c r="M306" i="4"/>
  <c r="L306" i="4"/>
  <c r="L306" i="4" a="1"/>
  <c r="K306" i="4"/>
  <c r="J306" i="4"/>
  <c r="I306" i="4"/>
  <c r="M305" i="4"/>
  <c r="L305" i="4"/>
  <c r="L305" i="4" a="1"/>
  <c r="K305" i="4"/>
  <c r="J305" i="4"/>
  <c r="I305" i="4"/>
  <c r="M304" i="4"/>
  <c r="L304" i="4"/>
  <c r="L304" i="4" a="1"/>
  <c r="K304" i="4"/>
  <c r="J304" i="4"/>
  <c r="I304" i="4"/>
  <c r="M303" i="4"/>
  <c r="L303" i="4"/>
  <c r="L303" i="4" a="1"/>
  <c r="K303" i="4"/>
  <c r="J303" i="4"/>
  <c r="I303" i="4"/>
  <c r="M302" i="4"/>
  <c r="L302" i="4"/>
  <c r="L302" i="4" a="1"/>
  <c r="K302" i="4"/>
  <c r="J302" i="4"/>
  <c r="I302" i="4"/>
  <c r="M301" i="4"/>
  <c r="L301" i="4"/>
  <c r="L301" i="4" a="1"/>
  <c r="K301" i="4"/>
  <c r="J301" i="4"/>
  <c r="I301" i="4"/>
  <c r="M300" i="4"/>
  <c r="L300" i="4"/>
  <c r="L300" i="4" a="1"/>
  <c r="K300" i="4"/>
  <c r="J300" i="4"/>
  <c r="I300" i="4"/>
  <c r="M299" i="4"/>
  <c r="L299" i="4"/>
  <c r="L299" i="4" a="1"/>
  <c r="K299" i="4"/>
  <c r="J299" i="4"/>
  <c r="I299" i="4"/>
  <c r="M298" i="4"/>
  <c r="L298" i="4"/>
  <c r="L298" i="4" a="1"/>
  <c r="K298" i="4"/>
  <c r="J298" i="4"/>
  <c r="I298" i="4"/>
  <c r="M297" i="4"/>
  <c r="L297" i="4"/>
  <c r="L297" i="4" a="1"/>
  <c r="K297" i="4"/>
  <c r="J297" i="4"/>
  <c r="I297" i="4"/>
  <c r="M296" i="4"/>
  <c r="L296" i="4"/>
  <c r="L296" i="4" a="1"/>
  <c r="K296" i="4"/>
  <c r="J296" i="4"/>
  <c r="I296" i="4"/>
  <c r="M295" i="4"/>
  <c r="L295" i="4"/>
  <c r="L295" i="4" a="1"/>
  <c r="K295" i="4"/>
  <c r="J295" i="4"/>
  <c r="I295" i="4"/>
  <c r="M294" i="4"/>
  <c r="L294" i="4"/>
  <c r="L294" i="4" a="1"/>
  <c r="K294" i="4"/>
  <c r="J294" i="4"/>
  <c r="I294" i="4"/>
  <c r="M293" i="4"/>
  <c r="L293" i="4"/>
  <c r="L293" i="4" a="1"/>
  <c r="K293" i="4"/>
  <c r="J293" i="4"/>
  <c r="I293" i="4"/>
  <c r="M292" i="4"/>
  <c r="L292" i="4"/>
  <c r="L292" i="4" a="1"/>
  <c r="K292" i="4"/>
  <c r="J292" i="4"/>
  <c r="I292" i="4"/>
  <c r="M291" i="4"/>
  <c r="L291" i="4"/>
  <c r="L291" i="4" a="1"/>
  <c r="K291" i="4"/>
  <c r="J291" i="4"/>
  <c r="I291" i="4"/>
  <c r="M290" i="4"/>
  <c r="L290" i="4"/>
  <c r="L290" i="4" a="1"/>
  <c r="K290" i="4"/>
  <c r="J290" i="4"/>
  <c r="I290" i="4"/>
  <c r="M289" i="4"/>
  <c r="L289" i="4"/>
  <c r="L289" i="4" a="1"/>
  <c r="K289" i="4"/>
  <c r="J289" i="4"/>
  <c r="I289" i="4"/>
  <c r="M288" i="4"/>
  <c r="L288" i="4"/>
  <c r="L288" i="4" a="1"/>
  <c r="K288" i="4"/>
  <c r="J288" i="4"/>
  <c r="I288" i="4"/>
  <c r="M287" i="4"/>
  <c r="L287" i="4"/>
  <c r="L287" i="4" a="1"/>
  <c r="K287" i="4"/>
  <c r="J287" i="4"/>
  <c r="I287" i="4"/>
  <c r="M286" i="4"/>
  <c r="L286" i="4"/>
  <c r="L286" i="4" a="1"/>
  <c r="K286" i="4"/>
  <c r="J286" i="4"/>
  <c r="I286" i="4"/>
  <c r="M285" i="4"/>
  <c r="L285" i="4"/>
  <c r="L285" i="4" a="1"/>
  <c r="K285" i="4"/>
  <c r="J285" i="4"/>
  <c r="I285" i="4"/>
  <c r="M284" i="4"/>
  <c r="L284" i="4"/>
  <c r="L284" i="4" a="1"/>
  <c r="K284" i="4"/>
  <c r="J284" i="4"/>
  <c r="I284" i="4"/>
  <c r="M283" i="4"/>
  <c r="L283" i="4"/>
  <c r="L283" i="4" a="1"/>
  <c r="K283" i="4"/>
  <c r="J283" i="4"/>
  <c r="I283" i="4"/>
  <c r="M282" i="4"/>
  <c r="L282" i="4"/>
  <c r="L282" i="4" a="1"/>
  <c r="K282" i="4"/>
  <c r="J282" i="4"/>
  <c r="I282" i="4"/>
  <c r="M281" i="4"/>
  <c r="L281" i="4"/>
  <c r="L281" i="4" a="1"/>
  <c r="K281" i="4"/>
  <c r="J281" i="4"/>
  <c r="I281" i="4"/>
  <c r="M280" i="4"/>
  <c r="L280" i="4"/>
  <c r="L280" i="4" a="1"/>
  <c r="K280" i="4"/>
  <c r="J280" i="4"/>
  <c r="I280" i="4"/>
  <c r="M279" i="4"/>
  <c r="L279" i="4"/>
  <c r="L279" i="4" a="1"/>
  <c r="K279" i="4"/>
  <c r="J279" i="4"/>
  <c r="I279" i="4"/>
  <c r="M278" i="4"/>
  <c r="L278" i="4"/>
  <c r="L278" i="4" a="1"/>
  <c r="K278" i="4"/>
  <c r="J278" i="4"/>
  <c r="I278" i="4"/>
  <c r="M277" i="4"/>
  <c r="L277" i="4"/>
  <c r="L277" i="4" a="1"/>
  <c r="K277" i="4"/>
  <c r="J277" i="4"/>
  <c r="I277" i="4"/>
  <c r="M276" i="4"/>
  <c r="L276" i="4"/>
  <c r="L276" i="4" a="1"/>
  <c r="K276" i="4"/>
  <c r="J276" i="4"/>
  <c r="I276" i="4"/>
  <c r="M275" i="4"/>
  <c r="L275" i="4"/>
  <c r="L275" i="4" a="1"/>
  <c r="K275" i="4"/>
  <c r="J275" i="4"/>
  <c r="I275" i="4"/>
  <c r="M274" i="4"/>
  <c r="L274" i="4"/>
  <c r="L274" i="4" a="1"/>
  <c r="K274" i="4"/>
  <c r="J274" i="4"/>
  <c r="I274" i="4"/>
  <c r="M273" i="4"/>
  <c r="L273" i="4"/>
  <c r="L273" i="4" a="1"/>
  <c r="K273" i="4"/>
  <c r="J273" i="4"/>
  <c r="I273" i="4"/>
  <c r="M272" i="4"/>
  <c r="L272" i="4"/>
  <c r="L272" i="4" a="1"/>
  <c r="K272" i="4"/>
  <c r="J272" i="4"/>
  <c r="I272" i="4"/>
  <c r="M271" i="4"/>
  <c r="L271" i="4"/>
  <c r="L271" i="4" a="1"/>
  <c r="K271" i="4"/>
  <c r="J271" i="4"/>
  <c r="I271" i="4"/>
  <c r="M270" i="4"/>
  <c r="L270" i="4"/>
  <c r="L270" i="4" a="1"/>
  <c r="K270" i="4"/>
  <c r="J270" i="4"/>
  <c r="I270" i="4"/>
  <c r="M269" i="4"/>
  <c r="L269" i="4"/>
  <c r="L269" i="4" a="1"/>
  <c r="K269" i="4"/>
  <c r="J269" i="4"/>
  <c r="I269" i="4"/>
  <c r="M268" i="4"/>
  <c r="L268" i="4"/>
  <c r="L268" i="4" a="1"/>
  <c r="K268" i="4"/>
  <c r="J268" i="4"/>
  <c r="I268" i="4"/>
  <c r="M267" i="4"/>
  <c r="L267" i="4"/>
  <c r="L267" i="4" a="1"/>
  <c r="K267" i="4"/>
  <c r="J267" i="4"/>
  <c r="I267" i="4"/>
  <c r="M266" i="4"/>
  <c r="L266" i="4"/>
  <c r="L266" i="4" a="1"/>
  <c r="K266" i="4"/>
  <c r="J266" i="4"/>
  <c r="I266" i="4"/>
  <c r="M265" i="4"/>
  <c r="L265" i="4"/>
  <c r="L265" i="4" a="1"/>
  <c r="K265" i="4"/>
  <c r="J265" i="4"/>
  <c r="I265" i="4"/>
  <c r="M264" i="4"/>
  <c r="L264" i="4"/>
  <c r="L264" i="4" a="1"/>
  <c r="K264" i="4"/>
  <c r="J264" i="4"/>
  <c r="I264" i="4"/>
  <c r="M263" i="4"/>
  <c r="L263" i="4"/>
  <c r="L263" i="4" a="1"/>
  <c r="K263" i="4"/>
  <c r="J263" i="4"/>
  <c r="I263" i="4"/>
  <c r="M262" i="4"/>
  <c r="L262" i="4"/>
  <c r="L262" i="4" a="1"/>
  <c r="K262" i="4"/>
  <c r="J262" i="4"/>
  <c r="I262" i="4"/>
  <c r="M261" i="4"/>
  <c r="L261" i="4"/>
  <c r="L261" i="4" a="1"/>
  <c r="K261" i="4"/>
  <c r="J261" i="4"/>
  <c r="I261" i="4"/>
  <c r="M260" i="4"/>
  <c r="L260" i="4"/>
  <c r="L260" i="4" a="1"/>
  <c r="K260" i="4"/>
  <c r="J260" i="4"/>
  <c r="I260" i="4"/>
  <c r="M259" i="4"/>
  <c r="L259" i="4"/>
  <c r="L259" i="4" a="1"/>
  <c r="K259" i="4"/>
  <c r="J259" i="4"/>
  <c r="I259" i="4"/>
  <c r="M258" i="4"/>
  <c r="L258" i="4"/>
  <c r="L258" i="4" a="1"/>
  <c r="K258" i="4"/>
  <c r="J258" i="4"/>
  <c r="I258" i="4"/>
  <c r="M257" i="4"/>
  <c r="L257" i="4"/>
  <c r="L257" i="4" a="1"/>
  <c r="K257" i="4"/>
  <c r="J257" i="4"/>
  <c r="I257" i="4"/>
  <c r="M256" i="4"/>
  <c r="L256" i="4"/>
  <c r="L256" i="4" a="1"/>
  <c r="K256" i="4"/>
  <c r="J256" i="4"/>
  <c r="I256" i="4"/>
  <c r="M255" i="4"/>
  <c r="L255" i="4"/>
  <c r="L255" i="4" a="1"/>
  <c r="K255" i="4"/>
  <c r="J255" i="4"/>
  <c r="I255" i="4"/>
  <c r="M254" i="4"/>
  <c r="L254" i="4"/>
  <c r="L254" i="4" a="1"/>
  <c r="K254" i="4"/>
  <c r="J254" i="4"/>
  <c r="I254" i="4"/>
  <c r="M253" i="4"/>
  <c r="L253" i="4"/>
  <c r="L253" i="4" a="1"/>
  <c r="K253" i="4"/>
  <c r="J253" i="4"/>
  <c r="I253" i="4"/>
  <c r="M252" i="4"/>
  <c r="L252" i="4"/>
  <c r="L252" i="4" a="1"/>
  <c r="K252" i="4"/>
  <c r="J252" i="4"/>
  <c r="I252" i="4"/>
  <c r="M251" i="4"/>
  <c r="L251" i="4"/>
  <c r="L251" i="4" a="1"/>
  <c r="K251" i="4"/>
  <c r="J251" i="4"/>
  <c r="I251" i="4"/>
  <c r="M250" i="4"/>
  <c r="L250" i="4"/>
  <c r="L250" i="4" a="1"/>
  <c r="K250" i="4"/>
  <c r="J250" i="4"/>
  <c r="I250" i="4"/>
  <c r="M249" i="4"/>
  <c r="L249" i="4"/>
  <c r="L249" i="4" a="1"/>
  <c r="K249" i="4"/>
  <c r="J249" i="4"/>
  <c r="I249" i="4"/>
  <c r="M248" i="4"/>
  <c r="L248" i="4"/>
  <c r="L248" i="4" a="1"/>
  <c r="K248" i="4"/>
  <c r="J248" i="4"/>
  <c r="I248" i="4"/>
  <c r="M247" i="4"/>
  <c r="L247" i="4"/>
  <c r="L247" i="4" a="1"/>
  <c r="K247" i="4"/>
  <c r="J247" i="4"/>
  <c r="I247" i="4"/>
  <c r="M246" i="4"/>
  <c r="L246" i="4"/>
  <c r="L246" i="4" a="1"/>
  <c r="K246" i="4"/>
  <c r="J246" i="4"/>
  <c r="I246" i="4"/>
  <c r="M245" i="4"/>
  <c r="L245" i="4"/>
  <c r="L245" i="4" a="1"/>
  <c r="K245" i="4"/>
  <c r="J245" i="4"/>
  <c r="I245" i="4"/>
  <c r="M244" i="4"/>
  <c r="L244" i="4"/>
  <c r="L244" i="4" a="1"/>
  <c r="K244" i="4"/>
  <c r="J244" i="4"/>
  <c r="I244" i="4"/>
  <c r="M243" i="4"/>
  <c r="L243" i="4"/>
  <c r="L243" i="4" a="1"/>
  <c r="K243" i="4"/>
  <c r="J243" i="4"/>
  <c r="I243" i="4"/>
  <c r="M242" i="4"/>
  <c r="L242" i="4"/>
  <c r="L242" i="4" a="1"/>
  <c r="K242" i="4"/>
  <c r="J242" i="4"/>
  <c r="I242" i="4"/>
  <c r="M241" i="4"/>
  <c r="L241" i="4"/>
  <c r="L241" i="4" a="1"/>
  <c r="K241" i="4"/>
  <c r="J241" i="4"/>
  <c r="I241" i="4"/>
  <c r="M240" i="4"/>
  <c r="L240" i="4"/>
  <c r="L240" i="4" a="1"/>
  <c r="K240" i="4"/>
  <c r="J240" i="4"/>
  <c r="I240" i="4"/>
  <c r="M239" i="4"/>
  <c r="L239" i="4"/>
  <c r="L239" i="4" a="1"/>
  <c r="K239" i="4"/>
  <c r="J239" i="4"/>
  <c r="I239" i="4"/>
  <c r="M238" i="4"/>
  <c r="L238" i="4"/>
  <c r="L238" i="4" a="1"/>
  <c r="K238" i="4"/>
  <c r="J238" i="4"/>
  <c r="I238" i="4"/>
  <c r="M237" i="4"/>
  <c r="L237" i="4"/>
  <c r="L237" i="4" a="1"/>
  <c r="K237" i="4"/>
  <c r="J237" i="4"/>
  <c r="I237" i="4"/>
  <c r="M236" i="4"/>
  <c r="L236" i="4"/>
  <c r="L236" i="4" a="1"/>
  <c r="K236" i="4"/>
  <c r="J236" i="4"/>
  <c r="I236" i="4"/>
  <c r="M235" i="4"/>
  <c r="L235" i="4"/>
  <c r="L235" i="4" a="1"/>
  <c r="K235" i="4"/>
  <c r="J235" i="4"/>
  <c r="I235" i="4"/>
  <c r="M234" i="4"/>
  <c r="L234" i="4"/>
  <c r="L234" i="4" a="1"/>
  <c r="K234" i="4"/>
  <c r="J234" i="4"/>
  <c r="I234" i="4"/>
  <c r="M233" i="4"/>
  <c r="L233" i="4"/>
  <c r="L233" i="4" a="1"/>
  <c r="K233" i="4"/>
  <c r="J233" i="4"/>
  <c r="I233" i="4"/>
  <c r="M232" i="4"/>
  <c r="L232" i="4"/>
  <c r="L232" i="4" a="1"/>
  <c r="K232" i="4"/>
  <c r="J232" i="4"/>
  <c r="I232" i="4"/>
  <c r="M231" i="4"/>
  <c r="L231" i="4"/>
  <c r="L231" i="4" a="1"/>
  <c r="K231" i="4"/>
  <c r="J231" i="4"/>
  <c r="I231" i="4"/>
  <c r="M230" i="4"/>
  <c r="L230" i="4"/>
  <c r="L230" i="4" a="1"/>
  <c r="K230" i="4"/>
  <c r="J230" i="4"/>
  <c r="I230" i="4"/>
  <c r="M229" i="4"/>
  <c r="L229" i="4"/>
  <c r="L229" i="4" a="1"/>
  <c r="K229" i="4"/>
  <c r="J229" i="4"/>
  <c r="I229" i="4"/>
  <c r="M228" i="4"/>
  <c r="L228" i="4"/>
  <c r="L228" i="4" a="1"/>
  <c r="K228" i="4"/>
  <c r="J228" i="4"/>
  <c r="I228" i="4"/>
  <c r="M227" i="4"/>
  <c r="L227" i="4"/>
  <c r="L227" i="4" a="1"/>
  <c r="K227" i="4"/>
  <c r="J227" i="4"/>
  <c r="I227" i="4"/>
  <c r="M226" i="4"/>
  <c r="L226" i="4"/>
  <c r="L226" i="4" a="1"/>
  <c r="K226" i="4"/>
  <c r="J226" i="4"/>
  <c r="I226" i="4"/>
  <c r="M225" i="4"/>
  <c r="L225" i="4"/>
  <c r="L225" i="4" a="1"/>
  <c r="K225" i="4"/>
  <c r="J225" i="4"/>
  <c r="I225" i="4"/>
  <c r="M224" i="4"/>
  <c r="L224" i="4"/>
  <c r="L224" i="4" a="1"/>
  <c r="K224" i="4"/>
  <c r="J224" i="4"/>
  <c r="I224" i="4"/>
  <c r="M223" i="4"/>
  <c r="L223" i="4"/>
  <c r="L223" i="4" a="1"/>
  <c r="K223" i="4"/>
  <c r="J223" i="4"/>
  <c r="I223" i="4"/>
  <c r="M222" i="4"/>
  <c r="L222" i="4"/>
  <c r="L222" i="4" a="1"/>
  <c r="K222" i="4"/>
  <c r="J222" i="4"/>
  <c r="I222" i="4"/>
  <c r="M221" i="4"/>
  <c r="L221" i="4"/>
  <c r="L221" i="4" a="1"/>
  <c r="K221" i="4"/>
  <c r="J221" i="4"/>
  <c r="I221" i="4"/>
  <c r="M220" i="4"/>
  <c r="L220" i="4"/>
  <c r="L220" i="4" a="1"/>
  <c r="K220" i="4"/>
  <c r="J220" i="4"/>
  <c r="I220" i="4"/>
  <c r="M219" i="4"/>
  <c r="L219" i="4"/>
  <c r="L219" i="4" a="1"/>
  <c r="K219" i="4"/>
  <c r="J219" i="4"/>
  <c r="I219" i="4"/>
  <c r="M218" i="4"/>
  <c r="L218" i="4"/>
  <c r="L218" i="4" a="1"/>
  <c r="K218" i="4"/>
  <c r="J218" i="4"/>
  <c r="I218" i="4"/>
  <c r="M217" i="4"/>
  <c r="L217" i="4"/>
  <c r="L217" i="4" a="1"/>
  <c r="K217" i="4"/>
  <c r="J217" i="4"/>
  <c r="I217" i="4"/>
  <c r="M216" i="4"/>
  <c r="L216" i="4"/>
  <c r="L216" i="4" a="1"/>
  <c r="K216" i="4"/>
  <c r="J216" i="4"/>
  <c r="I216" i="4"/>
  <c r="M215" i="4"/>
  <c r="L215" i="4"/>
  <c r="L215" i="4" a="1"/>
  <c r="K215" i="4"/>
  <c r="J215" i="4"/>
  <c r="I215" i="4"/>
  <c r="M214" i="4"/>
  <c r="L214" i="4"/>
  <c r="L214" i="4" a="1"/>
  <c r="K214" i="4"/>
  <c r="J214" i="4"/>
  <c r="I214" i="4"/>
  <c r="M213" i="4"/>
  <c r="L213" i="4"/>
  <c r="L213" i="4" a="1"/>
  <c r="K213" i="4"/>
  <c r="J213" i="4"/>
  <c r="I213" i="4"/>
  <c r="M212" i="4"/>
  <c r="L212" i="4"/>
  <c r="L212" i="4" a="1"/>
  <c r="K212" i="4"/>
  <c r="J212" i="4"/>
  <c r="I212" i="4"/>
  <c r="M211" i="4"/>
  <c r="L211" i="4"/>
  <c r="L211" i="4" a="1"/>
  <c r="K211" i="4"/>
  <c r="J211" i="4"/>
  <c r="I211" i="4"/>
  <c r="M210" i="4"/>
  <c r="L210" i="4"/>
  <c r="L210" i="4" a="1"/>
  <c r="K210" i="4"/>
  <c r="J210" i="4"/>
  <c r="I210" i="4"/>
  <c r="M209" i="4"/>
  <c r="L209" i="4"/>
  <c r="L209" i="4" a="1"/>
  <c r="K209" i="4"/>
  <c r="J209" i="4"/>
  <c r="I209" i="4"/>
  <c r="M208" i="4"/>
  <c r="L208" i="4"/>
  <c r="L208" i="4" a="1"/>
  <c r="K208" i="4"/>
  <c r="J208" i="4"/>
  <c r="I208" i="4"/>
  <c r="M207" i="4"/>
  <c r="L207" i="4"/>
  <c r="L207" i="4" a="1"/>
  <c r="K207" i="4"/>
  <c r="J207" i="4"/>
  <c r="I207" i="4"/>
  <c r="M206" i="4"/>
  <c r="L206" i="4"/>
  <c r="L206" i="4" a="1"/>
  <c r="K206" i="4"/>
  <c r="J206" i="4"/>
  <c r="I206" i="4"/>
  <c r="M205" i="4"/>
  <c r="L205" i="4"/>
  <c r="L205" i="4" a="1"/>
  <c r="K205" i="4"/>
  <c r="J205" i="4"/>
  <c r="I205" i="4"/>
  <c r="M204" i="4"/>
  <c r="L204" i="4"/>
  <c r="L204" i="4" a="1"/>
  <c r="K204" i="4"/>
  <c r="J204" i="4"/>
  <c r="I204" i="4"/>
  <c r="M203" i="4"/>
  <c r="L203" i="4"/>
  <c r="L203" i="4" a="1"/>
  <c r="K203" i="4"/>
  <c r="J203" i="4"/>
  <c r="I203" i="4"/>
  <c r="M202" i="4"/>
  <c r="L202" i="4"/>
  <c r="L202" i="4" a="1"/>
  <c r="K202" i="4"/>
  <c r="J202" i="4"/>
  <c r="I202" i="4"/>
  <c r="M201" i="4"/>
  <c r="L201" i="4"/>
  <c r="L201" i="4" a="1"/>
  <c r="K201" i="4"/>
  <c r="J201" i="4"/>
  <c r="I201" i="4"/>
  <c r="M200" i="4"/>
  <c r="L200" i="4"/>
  <c r="L200" i="4" a="1"/>
  <c r="K200" i="4"/>
  <c r="J200" i="4"/>
  <c r="I200" i="4"/>
  <c r="M199" i="4"/>
  <c r="L199" i="4"/>
  <c r="L199" i="4" a="1"/>
  <c r="K199" i="4"/>
  <c r="J199" i="4"/>
  <c r="I199" i="4"/>
  <c r="M198" i="4"/>
  <c r="L198" i="4"/>
  <c r="L198" i="4" a="1"/>
  <c r="K198" i="4"/>
  <c r="J198" i="4"/>
  <c r="I198" i="4"/>
  <c r="M197" i="4"/>
  <c r="L197" i="4"/>
  <c r="L197" i="4" a="1"/>
  <c r="K197" i="4"/>
  <c r="J197" i="4"/>
  <c r="I197" i="4"/>
  <c r="M196" i="4"/>
  <c r="L196" i="4"/>
  <c r="L196" i="4" a="1"/>
  <c r="K196" i="4"/>
  <c r="J196" i="4"/>
  <c r="I196" i="4"/>
  <c r="M195" i="4"/>
  <c r="L195" i="4"/>
  <c r="L195" i="4" a="1"/>
  <c r="K195" i="4"/>
  <c r="J195" i="4"/>
  <c r="I195" i="4"/>
  <c r="M194" i="4"/>
  <c r="L194" i="4"/>
  <c r="L194" i="4" a="1"/>
  <c r="K194" i="4"/>
  <c r="J194" i="4"/>
  <c r="I194" i="4"/>
  <c r="M193" i="4"/>
  <c r="L193" i="4"/>
  <c r="L193" i="4" a="1"/>
  <c r="K193" i="4"/>
  <c r="J193" i="4"/>
  <c r="I193" i="4"/>
  <c r="M192" i="4"/>
  <c r="L192" i="4"/>
  <c r="L192" i="4" a="1"/>
  <c r="K192" i="4"/>
  <c r="J192" i="4"/>
  <c r="I192" i="4"/>
  <c r="M191" i="4"/>
  <c r="L191" i="4"/>
  <c r="L191" i="4" a="1"/>
  <c r="K191" i="4"/>
  <c r="J191" i="4"/>
  <c r="I191" i="4"/>
  <c r="M190" i="4"/>
  <c r="L190" i="4"/>
  <c r="L190" i="4" a="1"/>
  <c r="K190" i="4"/>
  <c r="J190" i="4"/>
  <c r="I190" i="4"/>
  <c r="M189" i="4"/>
  <c r="L189" i="4"/>
  <c r="L189" i="4" a="1"/>
  <c r="K189" i="4"/>
  <c r="J189" i="4"/>
  <c r="I189" i="4"/>
  <c r="M188" i="4"/>
  <c r="L188" i="4"/>
  <c r="L188" i="4" a="1"/>
  <c r="K188" i="4"/>
  <c r="J188" i="4"/>
  <c r="I188" i="4"/>
  <c r="M187" i="4"/>
  <c r="L187" i="4"/>
  <c r="L187" i="4" a="1"/>
  <c r="K187" i="4"/>
  <c r="J187" i="4"/>
  <c r="I187" i="4"/>
  <c r="M186" i="4"/>
  <c r="L186" i="4"/>
  <c r="L186" i="4" a="1"/>
  <c r="K186" i="4"/>
  <c r="J186" i="4"/>
  <c r="I186" i="4"/>
  <c r="M185" i="4"/>
  <c r="L185" i="4"/>
  <c r="L185" i="4" a="1"/>
  <c r="K185" i="4"/>
  <c r="J185" i="4"/>
  <c r="I185" i="4"/>
  <c r="M184" i="4"/>
  <c r="L184" i="4"/>
  <c r="L184" i="4" a="1"/>
  <c r="K184" i="4"/>
  <c r="J184" i="4"/>
  <c r="I184" i="4"/>
  <c r="M183" i="4"/>
  <c r="L183" i="4"/>
  <c r="L183" i="4" a="1"/>
  <c r="K183" i="4"/>
  <c r="J183" i="4"/>
  <c r="I183" i="4"/>
  <c r="M182" i="4"/>
  <c r="L182" i="4"/>
  <c r="L182" i="4" a="1"/>
  <c r="K182" i="4"/>
  <c r="J182" i="4"/>
  <c r="I182" i="4"/>
  <c r="M181" i="4"/>
  <c r="L181" i="4"/>
  <c r="L181" i="4" a="1"/>
  <c r="K181" i="4"/>
  <c r="J181" i="4"/>
  <c r="I181" i="4"/>
  <c r="M180" i="4"/>
  <c r="L180" i="4"/>
  <c r="L180" i="4" a="1"/>
  <c r="K180" i="4"/>
  <c r="J180" i="4"/>
  <c r="I180" i="4"/>
  <c r="M179" i="4"/>
  <c r="L179" i="4"/>
  <c r="L179" i="4" a="1"/>
  <c r="K179" i="4"/>
  <c r="J179" i="4"/>
  <c r="I179" i="4"/>
  <c r="M178" i="4"/>
  <c r="L178" i="4"/>
  <c r="L178" i="4" a="1"/>
  <c r="K178" i="4"/>
  <c r="J178" i="4"/>
  <c r="I178" i="4"/>
  <c r="M177" i="4"/>
  <c r="L177" i="4"/>
  <c r="L177" i="4" a="1"/>
  <c r="K177" i="4"/>
  <c r="J177" i="4"/>
  <c r="I177" i="4"/>
  <c r="M176" i="4"/>
  <c r="L176" i="4"/>
  <c r="L176" i="4" a="1"/>
  <c r="K176" i="4"/>
  <c r="J176" i="4"/>
  <c r="I176" i="4"/>
  <c r="M175" i="4"/>
  <c r="L175" i="4"/>
  <c r="L175" i="4" a="1"/>
  <c r="K175" i="4"/>
  <c r="J175" i="4"/>
  <c r="I175" i="4"/>
  <c r="M174" i="4"/>
  <c r="L174" i="4"/>
  <c r="L174" i="4" a="1"/>
  <c r="K174" i="4"/>
  <c r="J174" i="4"/>
  <c r="I174" i="4"/>
  <c r="M173" i="4"/>
  <c r="L173" i="4"/>
  <c r="L173" i="4" a="1"/>
  <c r="K173" i="4"/>
  <c r="J173" i="4"/>
  <c r="I173" i="4"/>
  <c r="M172" i="4"/>
  <c r="L172" i="4"/>
  <c r="L172" i="4" a="1"/>
  <c r="K172" i="4"/>
  <c r="J172" i="4"/>
  <c r="I172" i="4"/>
  <c r="M171" i="4"/>
  <c r="L171" i="4"/>
  <c r="L171" i="4" a="1"/>
  <c r="K171" i="4"/>
  <c r="J171" i="4"/>
  <c r="I171" i="4"/>
  <c r="M170" i="4"/>
  <c r="L170" i="4"/>
  <c r="L170" i="4" a="1"/>
  <c r="K170" i="4"/>
  <c r="J170" i="4"/>
  <c r="I170" i="4"/>
  <c r="M169" i="4"/>
  <c r="L169" i="4"/>
  <c r="L169" i="4" a="1"/>
  <c r="K169" i="4"/>
  <c r="J169" i="4"/>
  <c r="I169" i="4"/>
  <c r="M168" i="4"/>
  <c r="L168" i="4"/>
  <c r="L168" i="4" a="1"/>
  <c r="K168" i="4"/>
  <c r="J168" i="4"/>
  <c r="I168" i="4"/>
  <c r="M167" i="4"/>
  <c r="L167" i="4"/>
  <c r="L167" i="4" a="1"/>
  <c r="K167" i="4"/>
  <c r="J167" i="4"/>
  <c r="I167" i="4"/>
  <c r="M166" i="4"/>
  <c r="L166" i="4"/>
  <c r="L166" i="4" a="1"/>
  <c r="K166" i="4"/>
  <c r="J166" i="4"/>
  <c r="I166" i="4"/>
  <c r="M165" i="4"/>
  <c r="L165" i="4"/>
  <c r="L165" i="4" a="1"/>
  <c r="K165" i="4"/>
  <c r="J165" i="4"/>
  <c r="I165" i="4"/>
  <c r="M164" i="4"/>
  <c r="L164" i="4"/>
  <c r="L164" i="4" a="1"/>
  <c r="K164" i="4"/>
  <c r="J164" i="4"/>
  <c r="I164" i="4"/>
  <c r="M163" i="4"/>
  <c r="L163" i="4"/>
  <c r="L163" i="4" a="1"/>
  <c r="K163" i="4"/>
  <c r="J163" i="4"/>
  <c r="I163" i="4"/>
  <c r="M162" i="4"/>
  <c r="L162" i="4"/>
  <c r="L162" i="4" a="1"/>
  <c r="K162" i="4"/>
  <c r="J162" i="4"/>
  <c r="I162" i="4"/>
  <c r="M161" i="4"/>
  <c r="L161" i="4"/>
  <c r="L161" i="4" a="1"/>
  <c r="K161" i="4"/>
  <c r="J161" i="4"/>
  <c r="I161" i="4"/>
  <c r="M160" i="4"/>
  <c r="L160" i="4"/>
  <c r="L160" i="4" a="1"/>
  <c r="K160" i="4"/>
  <c r="J160" i="4"/>
  <c r="I160" i="4"/>
  <c r="M159" i="4"/>
  <c r="L159" i="4"/>
  <c r="L159" i="4" a="1"/>
  <c r="K159" i="4"/>
  <c r="J159" i="4"/>
  <c r="I159" i="4"/>
  <c r="M158" i="4"/>
  <c r="L158" i="4"/>
  <c r="L158" i="4" a="1"/>
  <c r="K158" i="4"/>
  <c r="J158" i="4"/>
  <c r="I158" i="4"/>
  <c r="M157" i="4"/>
  <c r="L157" i="4"/>
  <c r="L157" i="4" a="1"/>
  <c r="K157" i="4"/>
  <c r="J157" i="4"/>
  <c r="I157" i="4"/>
  <c r="M156" i="4"/>
  <c r="L156" i="4"/>
  <c r="L156" i="4" a="1"/>
  <c r="K156" i="4"/>
  <c r="J156" i="4"/>
  <c r="I156" i="4"/>
  <c r="M155" i="4"/>
  <c r="L155" i="4"/>
  <c r="L155" i="4" a="1"/>
  <c r="K155" i="4"/>
  <c r="J155" i="4"/>
  <c r="I155" i="4"/>
  <c r="M154" i="4"/>
  <c r="L154" i="4"/>
  <c r="L154" i="4" a="1"/>
  <c r="K154" i="4"/>
  <c r="J154" i="4"/>
  <c r="I154" i="4"/>
  <c r="M153" i="4"/>
  <c r="L153" i="4"/>
  <c r="L153" i="4" a="1"/>
  <c r="K153" i="4"/>
  <c r="J153" i="4"/>
  <c r="I153" i="4"/>
  <c r="M152" i="4"/>
  <c r="L152" i="4"/>
  <c r="L152" i="4" a="1"/>
  <c r="K152" i="4"/>
  <c r="J152" i="4"/>
  <c r="I152" i="4"/>
  <c r="M151" i="4"/>
  <c r="L151" i="4"/>
  <c r="L151" i="4" a="1"/>
  <c r="K151" i="4"/>
  <c r="J151" i="4"/>
  <c r="I151" i="4"/>
  <c r="M150" i="4"/>
  <c r="L150" i="4"/>
  <c r="L150" i="4" a="1"/>
  <c r="K150" i="4"/>
  <c r="J150" i="4"/>
  <c r="I150" i="4"/>
  <c r="M149" i="4"/>
  <c r="L149" i="4"/>
  <c r="L149" i="4" a="1"/>
  <c r="K149" i="4"/>
  <c r="J149" i="4"/>
  <c r="I149" i="4"/>
  <c r="M148" i="4"/>
  <c r="L148" i="4"/>
  <c r="L148" i="4" a="1"/>
  <c r="K148" i="4"/>
  <c r="J148" i="4"/>
  <c r="I148" i="4"/>
  <c r="M147" i="4"/>
  <c r="L147" i="4"/>
  <c r="L147" i="4" a="1"/>
  <c r="K147" i="4"/>
  <c r="J147" i="4"/>
  <c r="I147" i="4"/>
  <c r="M146" i="4"/>
  <c r="L146" i="4"/>
  <c r="L146" i="4" a="1"/>
  <c r="K146" i="4"/>
  <c r="J146" i="4"/>
  <c r="I146" i="4"/>
  <c r="M145" i="4"/>
  <c r="L145" i="4"/>
  <c r="L145" i="4" a="1"/>
  <c r="K145" i="4"/>
  <c r="J145" i="4"/>
  <c r="I145" i="4"/>
  <c r="M144" i="4"/>
  <c r="L144" i="4"/>
  <c r="L144" i="4" a="1"/>
  <c r="K144" i="4"/>
  <c r="J144" i="4"/>
  <c r="I144" i="4"/>
  <c r="M143" i="4"/>
  <c r="L143" i="4"/>
  <c r="L143" i="4" a="1"/>
  <c r="K143" i="4"/>
  <c r="J143" i="4"/>
  <c r="I143" i="4"/>
  <c r="M142" i="4"/>
  <c r="L142" i="4"/>
  <c r="L142" i="4" a="1"/>
  <c r="K142" i="4"/>
  <c r="J142" i="4"/>
  <c r="I142" i="4"/>
  <c r="M141" i="4"/>
  <c r="L141" i="4"/>
  <c r="L141" i="4" a="1"/>
  <c r="K141" i="4"/>
  <c r="J141" i="4"/>
  <c r="I141" i="4"/>
  <c r="M140" i="4"/>
  <c r="L140" i="4"/>
  <c r="L140" i="4" a="1"/>
  <c r="K140" i="4"/>
  <c r="J140" i="4"/>
  <c r="I140" i="4"/>
  <c r="M139" i="4"/>
  <c r="L139" i="4"/>
  <c r="L139" i="4" a="1"/>
  <c r="K139" i="4"/>
  <c r="J139" i="4"/>
  <c r="I139" i="4"/>
  <c r="M138" i="4"/>
  <c r="L138" i="4"/>
  <c r="L138" i="4" a="1"/>
  <c r="K138" i="4"/>
  <c r="J138" i="4"/>
  <c r="I138" i="4"/>
  <c r="M137" i="4"/>
  <c r="L137" i="4"/>
  <c r="L137" i="4" a="1"/>
  <c r="K137" i="4"/>
  <c r="J137" i="4"/>
  <c r="I137" i="4"/>
  <c r="M136" i="4"/>
  <c r="L136" i="4"/>
  <c r="L136" i="4" a="1"/>
  <c r="K136" i="4"/>
  <c r="J136" i="4"/>
  <c r="I136" i="4"/>
  <c r="M135" i="4"/>
  <c r="L135" i="4"/>
  <c r="L135" i="4" a="1"/>
  <c r="K135" i="4"/>
  <c r="J135" i="4"/>
  <c r="I135" i="4"/>
  <c r="M134" i="4"/>
  <c r="L134" i="4"/>
  <c r="L134" i="4" a="1"/>
  <c r="K134" i="4"/>
  <c r="J134" i="4"/>
  <c r="I134" i="4"/>
  <c r="M133" i="4"/>
  <c r="L133" i="4"/>
  <c r="L133" i="4" a="1"/>
  <c r="K133" i="4"/>
  <c r="J133" i="4"/>
  <c r="I133" i="4"/>
  <c r="M132" i="4"/>
  <c r="L132" i="4"/>
  <c r="L132" i="4" a="1"/>
  <c r="K132" i="4"/>
  <c r="J132" i="4"/>
  <c r="I132" i="4"/>
  <c r="M131" i="4"/>
  <c r="L131" i="4"/>
  <c r="L131" i="4" a="1"/>
  <c r="K131" i="4"/>
  <c r="J131" i="4"/>
  <c r="I131" i="4"/>
  <c r="M130" i="4"/>
  <c r="L130" i="4"/>
  <c r="L130" i="4" a="1"/>
  <c r="K130" i="4"/>
  <c r="J130" i="4"/>
  <c r="I130" i="4"/>
  <c r="M129" i="4"/>
  <c r="L129" i="4"/>
  <c r="L129" i="4" a="1"/>
  <c r="K129" i="4"/>
  <c r="J129" i="4"/>
  <c r="I129" i="4"/>
  <c r="M128" i="4"/>
  <c r="L128" i="4"/>
  <c r="L128" i="4" a="1"/>
  <c r="K128" i="4"/>
  <c r="J128" i="4"/>
  <c r="I128" i="4"/>
  <c r="M127" i="4"/>
  <c r="L127" i="4"/>
  <c r="L127" i="4" a="1"/>
  <c r="K127" i="4"/>
  <c r="J127" i="4"/>
  <c r="I127" i="4"/>
  <c r="M126" i="4"/>
  <c r="L126" i="4"/>
  <c r="L126" i="4" a="1"/>
  <c r="K126" i="4"/>
  <c r="J126" i="4"/>
  <c r="I126" i="4"/>
  <c r="M125" i="4"/>
  <c r="L125" i="4"/>
  <c r="L125" i="4" a="1"/>
  <c r="K125" i="4"/>
  <c r="J125" i="4"/>
  <c r="I125" i="4"/>
  <c r="M124" i="4"/>
  <c r="L124" i="4"/>
  <c r="L124" i="4" a="1"/>
  <c r="K124" i="4"/>
  <c r="J124" i="4"/>
  <c r="I124" i="4"/>
  <c r="M123" i="4"/>
  <c r="L123" i="4"/>
  <c r="L123" i="4" a="1"/>
  <c r="K123" i="4"/>
  <c r="J123" i="4"/>
  <c r="I123" i="4"/>
  <c r="M122" i="4"/>
  <c r="L122" i="4"/>
  <c r="L122" i="4" a="1"/>
  <c r="K122" i="4"/>
  <c r="J122" i="4"/>
  <c r="I122" i="4"/>
  <c r="M121" i="4"/>
  <c r="L121" i="4"/>
  <c r="L121" i="4" a="1"/>
  <c r="K121" i="4"/>
  <c r="J121" i="4"/>
  <c r="I121" i="4"/>
  <c r="M120" i="4"/>
  <c r="L120" i="4"/>
  <c r="L120" i="4" a="1"/>
  <c r="K120" i="4"/>
  <c r="J120" i="4"/>
  <c r="I120" i="4"/>
  <c r="M119" i="4"/>
  <c r="L119" i="4"/>
  <c r="L119" i="4" a="1"/>
  <c r="K119" i="4"/>
  <c r="J119" i="4"/>
  <c r="I119" i="4"/>
  <c r="M118" i="4"/>
  <c r="L118" i="4"/>
  <c r="L118" i="4" a="1"/>
  <c r="K118" i="4"/>
  <c r="J118" i="4"/>
  <c r="I118" i="4"/>
  <c r="M117" i="4"/>
  <c r="L117" i="4"/>
  <c r="L117" i="4" a="1"/>
  <c r="K117" i="4"/>
  <c r="J117" i="4"/>
  <c r="I117" i="4"/>
  <c r="M116" i="4"/>
  <c r="L116" i="4"/>
  <c r="L116" i="4" a="1"/>
  <c r="K116" i="4"/>
  <c r="J116" i="4"/>
  <c r="I116" i="4"/>
  <c r="M115" i="4"/>
  <c r="L115" i="4"/>
  <c r="L115" i="4" a="1"/>
  <c r="K115" i="4"/>
  <c r="J115" i="4"/>
  <c r="I115" i="4"/>
  <c r="M114" i="4"/>
  <c r="L114" i="4"/>
  <c r="L114" i="4" a="1"/>
  <c r="K114" i="4"/>
  <c r="J114" i="4"/>
  <c r="I114" i="4"/>
  <c r="M113" i="4"/>
  <c r="L113" i="4"/>
  <c r="L113" i="4" a="1"/>
  <c r="K113" i="4"/>
  <c r="J113" i="4"/>
  <c r="I113" i="4"/>
  <c r="M112" i="4"/>
  <c r="L112" i="4"/>
  <c r="L112" i="4" a="1"/>
  <c r="K112" i="4"/>
  <c r="J112" i="4"/>
  <c r="I112" i="4"/>
  <c r="M111" i="4"/>
  <c r="L111" i="4"/>
  <c r="L111" i="4" a="1"/>
  <c r="K111" i="4"/>
  <c r="J111" i="4"/>
  <c r="I111" i="4"/>
  <c r="M110" i="4"/>
  <c r="L110" i="4"/>
  <c r="L110" i="4" a="1"/>
  <c r="K110" i="4"/>
  <c r="J110" i="4"/>
  <c r="I110" i="4"/>
  <c r="M109" i="4"/>
  <c r="L109" i="4"/>
  <c r="L109" i="4" a="1"/>
  <c r="K109" i="4"/>
  <c r="J109" i="4"/>
  <c r="I109" i="4"/>
  <c r="M108" i="4"/>
  <c r="L108" i="4"/>
  <c r="L108" i="4" a="1"/>
  <c r="K108" i="4"/>
  <c r="J108" i="4"/>
  <c r="I108" i="4"/>
  <c r="M107" i="4"/>
  <c r="L107" i="4"/>
  <c r="L107" i="4" a="1"/>
  <c r="K107" i="4"/>
  <c r="J107" i="4"/>
  <c r="I107" i="4"/>
  <c r="M106" i="4"/>
  <c r="L106" i="4"/>
  <c r="L106" i="4" a="1"/>
  <c r="K106" i="4"/>
  <c r="J106" i="4"/>
  <c r="I106" i="4"/>
  <c r="M105" i="4"/>
  <c r="L105" i="4"/>
  <c r="L105" i="4" a="1"/>
  <c r="K105" i="4"/>
  <c r="J105" i="4"/>
  <c r="I105" i="4"/>
  <c r="M104" i="4"/>
  <c r="L104" i="4"/>
  <c r="L104" i="4" a="1"/>
  <c r="K104" i="4"/>
  <c r="J104" i="4"/>
  <c r="I104" i="4"/>
  <c r="M103" i="4"/>
  <c r="L103" i="4"/>
  <c r="L103" i="4" a="1"/>
  <c r="K103" i="4"/>
  <c r="J103" i="4"/>
  <c r="I103" i="4"/>
  <c r="M102" i="4"/>
  <c r="L102" i="4"/>
  <c r="L102" i="4" a="1"/>
  <c r="K102" i="4"/>
  <c r="J102" i="4"/>
  <c r="I102" i="4"/>
  <c r="M101" i="4"/>
  <c r="L101" i="4"/>
  <c r="L101" i="4" a="1"/>
  <c r="K101" i="4"/>
  <c r="J101" i="4"/>
  <c r="I101" i="4"/>
  <c r="M100" i="4"/>
  <c r="L100" i="4"/>
  <c r="L100" i="4" a="1"/>
  <c r="K100" i="4"/>
  <c r="J100" i="4"/>
  <c r="I100" i="4"/>
  <c r="M99" i="4"/>
  <c r="L99" i="4"/>
  <c r="L99" i="4" a="1"/>
  <c r="K99" i="4"/>
  <c r="J99" i="4"/>
  <c r="I99" i="4"/>
  <c r="M98" i="4"/>
  <c r="L98" i="4"/>
  <c r="L98" i="4" a="1"/>
  <c r="K98" i="4"/>
  <c r="J98" i="4"/>
  <c r="I98" i="4"/>
  <c r="M97" i="4"/>
  <c r="L97" i="4"/>
  <c r="L97" i="4" a="1"/>
  <c r="K97" i="4"/>
  <c r="J97" i="4"/>
  <c r="I97" i="4"/>
  <c r="M96" i="4"/>
  <c r="L96" i="4"/>
  <c r="L96" i="4" a="1"/>
  <c r="K96" i="4"/>
  <c r="J96" i="4"/>
  <c r="I96" i="4"/>
  <c r="M95" i="4"/>
  <c r="L95" i="4"/>
  <c r="L95" i="4" a="1"/>
  <c r="K95" i="4"/>
  <c r="J95" i="4"/>
  <c r="I95" i="4"/>
  <c r="M94" i="4"/>
  <c r="L94" i="4"/>
  <c r="L94" i="4" a="1"/>
  <c r="K94" i="4"/>
  <c r="J94" i="4"/>
  <c r="I94" i="4"/>
  <c r="M93" i="4"/>
  <c r="L93" i="4"/>
  <c r="L93" i="4" a="1"/>
  <c r="K93" i="4"/>
  <c r="J93" i="4"/>
  <c r="I93" i="4"/>
  <c r="M92" i="4"/>
  <c r="L92" i="4"/>
  <c r="L92" i="4" a="1"/>
  <c r="K92" i="4"/>
  <c r="J92" i="4"/>
  <c r="I92" i="4"/>
  <c r="M91" i="4"/>
  <c r="L91" i="4"/>
  <c r="L91" i="4" a="1"/>
  <c r="K91" i="4"/>
  <c r="J91" i="4"/>
  <c r="I91" i="4"/>
  <c r="M90" i="4"/>
  <c r="L90" i="4"/>
  <c r="L90" i="4" a="1"/>
  <c r="K90" i="4"/>
  <c r="J90" i="4"/>
  <c r="I90" i="4"/>
  <c r="M89" i="4"/>
  <c r="L89" i="4"/>
  <c r="L89" i="4" a="1"/>
  <c r="K89" i="4"/>
  <c r="J89" i="4"/>
  <c r="I89" i="4"/>
  <c r="M88" i="4"/>
  <c r="L88" i="4"/>
  <c r="L88" i="4" a="1"/>
  <c r="K88" i="4"/>
  <c r="J88" i="4"/>
  <c r="I88" i="4"/>
  <c r="M87" i="4"/>
  <c r="L87" i="4"/>
  <c r="L87" i="4" a="1"/>
  <c r="K87" i="4"/>
  <c r="J87" i="4"/>
  <c r="I87" i="4"/>
  <c r="M86" i="4"/>
  <c r="L86" i="4"/>
  <c r="L86" i="4" a="1"/>
  <c r="K86" i="4"/>
  <c r="J86" i="4"/>
  <c r="I86" i="4"/>
  <c r="M85" i="4"/>
  <c r="L85" i="4"/>
  <c r="L85" i="4" a="1"/>
  <c r="K85" i="4"/>
  <c r="J85" i="4"/>
  <c r="I85" i="4"/>
  <c r="M84" i="4"/>
  <c r="L84" i="4"/>
  <c r="L84" i="4" a="1"/>
  <c r="K84" i="4"/>
  <c r="J84" i="4"/>
  <c r="I84" i="4"/>
  <c r="M83" i="4"/>
  <c r="L83" i="4"/>
  <c r="L83" i="4" a="1"/>
  <c r="K83" i="4"/>
  <c r="J83" i="4"/>
  <c r="I83" i="4"/>
  <c r="M82" i="4"/>
  <c r="L82" i="4"/>
  <c r="L82" i="4" a="1"/>
  <c r="K82" i="4"/>
  <c r="J82" i="4"/>
  <c r="I82" i="4"/>
  <c r="M81" i="4"/>
  <c r="L81" i="4"/>
  <c r="L81" i="4" a="1"/>
  <c r="K81" i="4"/>
  <c r="J81" i="4"/>
  <c r="I81" i="4"/>
  <c r="M80" i="4"/>
  <c r="L80" i="4"/>
  <c r="L80" i="4" a="1"/>
  <c r="K80" i="4"/>
  <c r="J80" i="4"/>
  <c r="I80" i="4"/>
  <c r="M79" i="4"/>
  <c r="L79" i="4"/>
  <c r="L79" i="4" a="1"/>
  <c r="K79" i="4"/>
  <c r="J79" i="4"/>
  <c r="I79" i="4"/>
  <c r="M78" i="4"/>
  <c r="L78" i="4"/>
  <c r="L78" i="4" a="1"/>
  <c r="K78" i="4"/>
  <c r="J78" i="4"/>
  <c r="I78" i="4"/>
  <c r="M77" i="4"/>
  <c r="L77" i="4"/>
  <c r="L77" i="4" a="1"/>
  <c r="K77" i="4"/>
  <c r="J77" i="4"/>
  <c r="I77" i="4"/>
  <c r="M76" i="4"/>
  <c r="L76" i="4"/>
  <c r="L76" i="4" a="1"/>
  <c r="K76" i="4"/>
  <c r="J76" i="4"/>
  <c r="I76" i="4"/>
  <c r="M75" i="4"/>
  <c r="L75" i="4"/>
  <c r="L75" i="4" a="1"/>
  <c r="K75" i="4"/>
  <c r="J75" i="4"/>
  <c r="I75" i="4"/>
  <c r="M74" i="4"/>
  <c r="L74" i="4"/>
  <c r="L74" i="4" a="1"/>
  <c r="K74" i="4"/>
  <c r="J74" i="4"/>
  <c r="I74" i="4"/>
  <c r="M73" i="4"/>
  <c r="L73" i="4"/>
  <c r="L73" i="4" a="1"/>
  <c r="K73" i="4"/>
  <c r="J73" i="4"/>
  <c r="I73" i="4"/>
  <c r="M72" i="4"/>
  <c r="L72" i="4"/>
  <c r="L72" i="4" a="1"/>
  <c r="K72" i="4"/>
  <c r="J72" i="4"/>
  <c r="I72" i="4"/>
  <c r="M71" i="4"/>
  <c r="L71" i="4"/>
  <c r="L71" i="4" a="1"/>
  <c r="K71" i="4"/>
  <c r="J71" i="4"/>
  <c r="I71" i="4"/>
  <c r="M70" i="4"/>
  <c r="L70" i="4"/>
  <c r="L70" i="4" a="1"/>
  <c r="K70" i="4"/>
  <c r="J70" i="4"/>
  <c r="I70" i="4"/>
  <c r="M69" i="4"/>
  <c r="L69" i="4"/>
  <c r="L69" i="4" a="1"/>
  <c r="K69" i="4"/>
  <c r="J69" i="4"/>
  <c r="I69" i="4"/>
  <c r="M68" i="4"/>
  <c r="L68" i="4"/>
  <c r="L68" i="4" a="1"/>
  <c r="K68" i="4"/>
  <c r="J68" i="4"/>
  <c r="I68" i="4"/>
  <c r="M67" i="4"/>
  <c r="L67" i="4"/>
  <c r="L67" i="4" a="1"/>
  <c r="K67" i="4"/>
  <c r="J67" i="4"/>
  <c r="I67" i="4"/>
  <c r="M66" i="4"/>
  <c r="L66" i="4"/>
  <c r="L66" i="4" a="1"/>
  <c r="K66" i="4"/>
  <c r="J66" i="4"/>
  <c r="I66" i="4"/>
  <c r="M65" i="4"/>
  <c r="L65" i="4"/>
  <c r="L65" i="4" a="1"/>
  <c r="K65" i="4"/>
  <c r="J65" i="4"/>
  <c r="I65" i="4"/>
  <c r="M64" i="4"/>
  <c r="L64" i="4"/>
  <c r="L64" i="4" a="1"/>
  <c r="K64" i="4"/>
  <c r="J64" i="4"/>
  <c r="I64" i="4"/>
  <c r="M63" i="4"/>
  <c r="L63" i="4"/>
  <c r="L63" i="4" a="1"/>
  <c r="K63" i="4"/>
  <c r="J63" i="4"/>
  <c r="I63" i="4"/>
  <c r="M62" i="4"/>
  <c r="L62" i="4"/>
  <c r="L62" i="4" a="1"/>
  <c r="K62" i="4"/>
  <c r="J62" i="4"/>
  <c r="I62" i="4"/>
  <c r="M61" i="4"/>
  <c r="L61" i="4"/>
  <c r="L61" i="4" a="1"/>
  <c r="K61" i="4"/>
  <c r="J61" i="4"/>
  <c r="I61" i="4"/>
  <c r="M60" i="4"/>
  <c r="L60" i="4"/>
  <c r="L60" i="4" a="1"/>
  <c r="K60" i="4"/>
  <c r="J60" i="4"/>
  <c r="I60" i="4"/>
  <c r="M59" i="4"/>
  <c r="L59" i="4"/>
  <c r="L59" i="4" a="1"/>
  <c r="K59" i="4"/>
  <c r="J59" i="4"/>
  <c r="I59" i="4"/>
  <c r="M58" i="4"/>
  <c r="L58" i="4"/>
  <c r="L58" i="4" a="1"/>
  <c r="K58" i="4"/>
  <c r="J58" i="4"/>
  <c r="I58" i="4"/>
  <c r="M57" i="4"/>
  <c r="L57" i="4"/>
  <c r="L57" i="4" a="1"/>
  <c r="K57" i="4"/>
  <c r="J57" i="4"/>
  <c r="I57" i="4"/>
  <c r="M56" i="4"/>
  <c r="L56" i="4"/>
  <c r="L56" i="4" a="1"/>
  <c r="K56" i="4"/>
  <c r="J56" i="4"/>
  <c r="I56" i="4"/>
  <c r="M55" i="4"/>
  <c r="L55" i="4"/>
  <c r="L55" i="4" a="1"/>
  <c r="K55" i="4"/>
  <c r="J55" i="4"/>
  <c r="I55" i="4"/>
  <c r="M54" i="4"/>
  <c r="L54" i="4"/>
  <c r="L54" i="4" a="1"/>
  <c r="K54" i="4"/>
  <c r="J54" i="4"/>
  <c r="I54" i="4"/>
  <c r="M53" i="4"/>
  <c r="L53" i="4"/>
  <c r="L53" i="4" a="1"/>
  <c r="K53" i="4"/>
  <c r="J53" i="4"/>
  <c r="I53" i="4"/>
  <c r="M52" i="4"/>
  <c r="L52" i="4"/>
  <c r="L52" i="4" a="1"/>
  <c r="K52" i="4"/>
  <c r="J52" i="4"/>
  <c r="I52" i="4"/>
  <c r="M51" i="4"/>
  <c r="L51" i="4"/>
  <c r="L51" i="4" a="1"/>
  <c r="K51" i="4"/>
  <c r="J51" i="4"/>
  <c r="I51" i="4"/>
  <c r="M50" i="4"/>
  <c r="L50" i="4"/>
  <c r="L50" i="4" a="1"/>
  <c r="K50" i="4"/>
  <c r="J50" i="4"/>
  <c r="I50" i="4"/>
  <c r="M49" i="4"/>
  <c r="L49" i="4"/>
  <c r="L49" i="4" a="1"/>
  <c r="K49" i="4"/>
  <c r="J49" i="4"/>
  <c r="I49" i="4"/>
  <c r="M48" i="4"/>
  <c r="L48" i="4"/>
  <c r="L48" i="4" a="1"/>
  <c r="K48" i="4"/>
  <c r="J48" i="4"/>
  <c r="I48" i="4"/>
  <c r="M47" i="4"/>
  <c r="L47" i="4"/>
  <c r="L47" i="4" a="1"/>
  <c r="K47" i="4"/>
  <c r="J47" i="4"/>
  <c r="I47" i="4"/>
  <c r="M46" i="4"/>
  <c r="L46" i="4"/>
  <c r="L46" i="4" a="1"/>
  <c r="K46" i="4"/>
  <c r="J46" i="4"/>
  <c r="I46" i="4"/>
  <c r="M45" i="4"/>
  <c r="L45" i="4"/>
  <c r="L45" i="4" a="1"/>
  <c r="K45" i="4"/>
  <c r="J45" i="4"/>
  <c r="I45" i="4"/>
  <c r="M44" i="4"/>
  <c r="L44" i="4"/>
  <c r="L44" i="4" a="1"/>
  <c r="K44" i="4"/>
  <c r="J44" i="4"/>
  <c r="I44" i="4"/>
  <c r="M43" i="4"/>
  <c r="L43" i="4"/>
  <c r="L43" i="4" a="1"/>
  <c r="K43" i="4"/>
  <c r="J43" i="4"/>
  <c r="I43" i="4"/>
  <c r="M42" i="4"/>
  <c r="L42" i="4"/>
  <c r="L42" i="4" a="1"/>
  <c r="K42" i="4"/>
  <c r="J42" i="4"/>
  <c r="I42" i="4"/>
  <c r="M41" i="4"/>
  <c r="L41" i="4"/>
  <c r="L41" i="4" a="1"/>
  <c r="K41" i="4"/>
  <c r="J41" i="4"/>
  <c r="I41" i="4"/>
  <c r="M40" i="4"/>
  <c r="L40" i="4"/>
  <c r="L40" i="4" a="1"/>
  <c r="K40" i="4"/>
  <c r="J40" i="4"/>
  <c r="I40" i="4"/>
  <c r="M39" i="4"/>
  <c r="L39" i="4"/>
  <c r="L39" i="4" a="1"/>
  <c r="K39" i="4"/>
  <c r="J39" i="4"/>
  <c r="I39" i="4"/>
  <c r="M38" i="4"/>
  <c r="L38" i="4"/>
  <c r="L38" i="4" a="1"/>
  <c r="K38" i="4"/>
  <c r="J38" i="4"/>
  <c r="I38" i="4"/>
  <c r="M37" i="4"/>
  <c r="L37" i="4"/>
  <c r="L37" i="4" a="1"/>
  <c r="K37" i="4"/>
  <c r="J37" i="4"/>
  <c r="I37" i="4"/>
  <c r="M36" i="4"/>
  <c r="L36" i="4"/>
  <c r="L36" i="4" a="1"/>
  <c r="K36" i="4"/>
  <c r="J36" i="4"/>
  <c r="I36" i="4"/>
  <c r="M35" i="4"/>
  <c r="L35" i="4"/>
  <c r="L35" i="4" a="1"/>
  <c r="K35" i="4"/>
  <c r="J35" i="4"/>
  <c r="I35" i="4"/>
  <c r="M34" i="4"/>
  <c r="L34" i="4"/>
  <c r="L34" i="4" a="1"/>
  <c r="K34" i="4"/>
  <c r="J34" i="4"/>
  <c r="I34" i="4"/>
  <c r="M33" i="4"/>
  <c r="L33" i="4"/>
  <c r="L33" i="4" a="1"/>
  <c r="K33" i="4"/>
  <c r="J33" i="4"/>
  <c r="I33" i="4"/>
  <c r="M32" i="4"/>
  <c r="L32" i="4"/>
  <c r="L32" i="4" a="1"/>
  <c r="K32" i="4"/>
  <c r="J32" i="4"/>
  <c r="I32" i="4"/>
  <c r="M31" i="4"/>
  <c r="L31" i="4"/>
  <c r="L31" i="4" a="1"/>
  <c r="K31" i="4"/>
  <c r="J31" i="4"/>
  <c r="I31" i="4"/>
  <c r="M30" i="4"/>
  <c r="L30" i="4"/>
  <c r="L30" i="4" a="1"/>
  <c r="K30" i="4"/>
  <c r="J30" i="4"/>
  <c r="I30" i="4"/>
  <c r="M29" i="4"/>
  <c r="L29" i="4"/>
  <c r="L29" i="4" a="1"/>
  <c r="K29" i="4"/>
  <c r="J29" i="4"/>
  <c r="I29" i="4"/>
  <c r="M28" i="4"/>
  <c r="L28" i="4"/>
  <c r="L28" i="4" a="1"/>
  <c r="K28" i="4"/>
  <c r="J28" i="4"/>
  <c r="I28" i="4"/>
  <c r="M27" i="4"/>
  <c r="L27" i="4"/>
  <c r="L27" i="4" a="1"/>
  <c r="K27" i="4"/>
  <c r="J27" i="4"/>
  <c r="I27" i="4"/>
  <c r="M26" i="4"/>
  <c r="L26" i="4"/>
  <c r="L26" i="4" a="1"/>
  <c r="K26" i="4"/>
  <c r="J26" i="4"/>
  <c r="I26" i="4"/>
  <c r="M25" i="4"/>
  <c r="L25" i="4"/>
  <c r="L25" i="4" a="1"/>
  <c r="K25" i="4"/>
  <c r="J25" i="4"/>
  <c r="I25" i="4"/>
  <c r="M24" i="4"/>
  <c r="L24" i="4"/>
  <c r="L24" i="4" a="1"/>
  <c r="K24" i="4"/>
  <c r="J24" i="4"/>
  <c r="I24" i="4"/>
  <c r="M23" i="4"/>
  <c r="L23" i="4"/>
  <c r="L23" i="4" a="1"/>
  <c r="K23" i="4"/>
  <c r="J23" i="4"/>
  <c r="I23" i="4"/>
  <c r="M22" i="4"/>
  <c r="L22" i="4"/>
  <c r="L22" i="4" a="1"/>
  <c r="K22" i="4"/>
  <c r="J22" i="4"/>
  <c r="I22" i="4"/>
  <c r="M21" i="4"/>
  <c r="L21" i="4"/>
  <c r="L21" i="4" a="1"/>
  <c r="K21" i="4"/>
  <c r="J21" i="4"/>
  <c r="I21" i="4"/>
  <c r="M20" i="4"/>
  <c r="L20" i="4"/>
  <c r="L20" i="4" a="1"/>
  <c r="K20" i="4"/>
  <c r="J20" i="4"/>
  <c r="I20" i="4"/>
  <c r="M19" i="4"/>
  <c r="L19" i="4"/>
  <c r="L19" i="4" a="1"/>
  <c r="K19" i="4"/>
  <c r="J19" i="4"/>
  <c r="I19" i="4"/>
  <c r="M18" i="4"/>
  <c r="L18" i="4"/>
  <c r="L18" i="4" a="1"/>
  <c r="K18" i="4"/>
  <c r="J18" i="4"/>
  <c r="I18" i="4"/>
  <c r="M17" i="4"/>
  <c r="L17" i="4"/>
  <c r="L17" i="4" a="1"/>
  <c r="K17" i="4"/>
  <c r="J17" i="4"/>
  <c r="I17" i="4"/>
  <c r="M16" i="4"/>
  <c r="L16" i="4"/>
  <c r="L16" i="4" a="1"/>
  <c r="K16" i="4"/>
  <c r="J16" i="4"/>
  <c r="I16" i="4"/>
  <c r="M15" i="4"/>
  <c r="L15" i="4"/>
  <c r="L15" i="4" a="1"/>
  <c r="K15" i="4"/>
  <c r="J15" i="4"/>
  <c r="I15" i="4"/>
  <c r="M14" i="4"/>
  <c r="L14" i="4"/>
  <c r="L14" i="4" a="1"/>
  <c r="K14" i="4"/>
  <c r="J14" i="4"/>
  <c r="I14" i="4"/>
  <c r="M13" i="4"/>
  <c r="L13" i="4"/>
  <c r="L13" i="4" a="1"/>
  <c r="K13" i="4"/>
  <c r="J13" i="4"/>
  <c r="I13" i="4"/>
  <c r="M12" i="4"/>
  <c r="L12" i="4"/>
  <c r="L12" i="4" a="1"/>
  <c r="K12" i="4"/>
  <c r="J12" i="4"/>
  <c r="I12" i="4"/>
  <c r="M11" i="4"/>
  <c r="L11" i="4"/>
  <c r="L11" i="4" a="1"/>
  <c r="K11" i="4"/>
  <c r="J11" i="4"/>
  <c r="I11" i="4"/>
  <c r="M10" i="4"/>
  <c r="L10" i="4"/>
  <c r="L10" i="4" a="1"/>
  <c r="K10" i="4"/>
  <c r="J10" i="4"/>
  <c r="I10" i="4"/>
  <c r="M9" i="4"/>
  <c r="L9" i="4"/>
  <c r="L9" i="4" a="1"/>
  <c r="K9" i="4"/>
  <c r="J9" i="4"/>
  <c r="I9" i="4"/>
  <c r="M8" i="4"/>
  <c r="L8" i="4"/>
  <c r="L8" i="4" a="1"/>
  <c r="K8" i="4"/>
  <c r="J8" i="4"/>
  <c r="I8" i="4"/>
  <c r="M7" i="4"/>
  <c r="L7" i="4"/>
  <c r="L7" i="4" a="1"/>
  <c r="K7" i="4"/>
  <c r="J7" i="4"/>
  <c r="I7" i="4"/>
  <c r="M6" i="4"/>
  <c r="L6" i="4"/>
  <c r="L6" i="4" a="1"/>
  <c r="K6" i="4"/>
  <c r="J6" i="4"/>
  <c r="I6" i="4"/>
  <c r="M5" i="4"/>
  <c r="L5" i="4"/>
  <c r="L5" i="4" a="1"/>
  <c r="K5" i="4"/>
  <c r="J5" i="4"/>
  <c r="I5" i="4"/>
  <c r="M4" i="4"/>
  <c r="L4" i="4"/>
  <c r="L4" i="4" a="1"/>
  <c r="K4" i="4"/>
  <c r="J4" i="4"/>
  <c r="I4" i="4"/>
  <c r="M3" i="4"/>
  <c r="L3" i="4"/>
  <c r="L3" i="4" a="1"/>
  <c r="K3" i="4"/>
  <c r="J3" i="4"/>
  <c r="I3" i="4"/>
  <c r="M2" i="4"/>
  <c r="L2" i="4"/>
  <c r="L2" i="4" a="1"/>
  <c r="K2" i="4"/>
  <c r="J2" i="4"/>
  <c r="I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5EC687-C3AE-468F-AA29-566BB372E1B6}" keepAlive="1" name="Query - cleaned_retail_table" description="Connection to the 'cleaned_retail_table' query in the workbook." type="5" refreshedVersion="8" background="1" saveData="1">
    <dbPr connection="Provider=Microsoft.Mashup.OleDb.1;Data Source=$Workbook$;Location=cleaned_retail_table;Extended Properties=&quot;&quot;" command="SELECT * FROM [cleaned_retail_table]"/>
  </connection>
  <connection id="2" xr16:uid="{350174A2-5876-458A-999A-704DCB2704BD}" keepAlive="1" name="Query - cleaned_retail_table (2)" description="Connection to the 'cleaned_retail_table (2)' query in the workbook." type="5" refreshedVersion="8" background="1" saveData="1">
    <dbPr connection="Provider=Microsoft.Mashup.OleDb.1;Data Source=$Workbook$;Location=&quot;cleaned_retail_table (2)&quot;;Extended Properties=&quot;&quot;" command="SELECT * FROM [cleaned_retail_table (2)]"/>
  </connection>
  <connection id="3" xr16:uid="{B23A08E9-59CA-418C-A6E1-7A6025044F4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275C2DB7-AA92-4094-B7E6-A52C2B522EF6}" name="WorksheetConnection_Retail_Records_Dataset_Analysis.xlsx!Dataset_Analysis_Table" type="102" refreshedVersion="8" minRefreshableVersion="5">
    <extLst>
      <ext xmlns:x15="http://schemas.microsoft.com/office/spreadsheetml/2010/11/main" uri="{DE250136-89BD-433C-8126-D09CA5730AF9}">
        <x15:connection id="Dataset_Analysis_Table">
          <x15:rangePr sourceName="_xlcn.WorksheetConnection_Retail_Records_Dataset_Analysis.xlsxDataset_Analysis_Table"/>
        </x15:connection>
      </ext>
    </extLst>
  </connection>
  <connection id="5" xr16:uid="{3A4CD3D7-3A82-4188-B575-CDDED4B72F40}" name="WorksheetConnection_Retail_Records_Dataset_Analysis.xlsx!Date_Table" type="102" refreshedVersion="8" minRefreshableVersion="5">
    <extLst>
      <ext xmlns:x15="http://schemas.microsoft.com/office/spreadsheetml/2010/11/main" uri="{DE250136-89BD-433C-8126-D09CA5730AF9}">
        <x15:connection id="Date_Table">
          <x15:rangePr sourceName="_xlcn.WorksheetConnection_Retail_Records_Dataset_Analysis.xlsxDate_Table"/>
        </x15:connection>
      </ext>
    </extLst>
  </connection>
  <connection id="6" xr16:uid="{88C176FF-A1BB-411A-BCCF-1574FD7FEC30}" name="WorksheetConnection_Retail_Records_Dataset_Analysis.xlsx!Main_Dataset_Table" type="102" refreshedVersion="8" minRefreshableVersion="5">
    <extLst>
      <ext xmlns:x15="http://schemas.microsoft.com/office/spreadsheetml/2010/11/main" uri="{DE250136-89BD-433C-8126-D09CA5730AF9}">
        <x15:connection id="Main_Dataset_Table">
          <x15:rangePr sourceName="_xlcn.WorksheetConnection_Retail_Records_Dataset_Analysis.xlsxMain_Dataset_Table"/>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
    <s v="ThisWorkbookDataModel"/>
    <s v="{[Dataset_Analysis_Table].[Region].[All]}"/>
    <s v="{[Dataset_Analysis_Table].[Product].[All]}"/>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<sst xmlns="http://schemas.openxmlformats.org/spreadsheetml/2006/main" count="9344" uniqueCount="172">
  <si>
    <t>North</t>
  </si>
  <si>
    <t>Shoes</t>
  </si>
  <si>
    <t>Apparel</t>
  </si>
  <si>
    <t>Tablet</t>
  </si>
  <si>
    <t>Electronics</t>
  </si>
  <si>
    <t>Mouse</t>
  </si>
  <si>
    <t>Camera</t>
  </si>
  <si>
    <t>West</t>
  </si>
  <si>
    <t>Backpack</t>
  </si>
  <si>
    <t>Watch</t>
  </si>
  <si>
    <t>Accessories</t>
  </si>
  <si>
    <t>South</t>
  </si>
  <si>
    <t>East</t>
  </si>
  <si>
    <t>Smartphone</t>
  </si>
  <si>
    <t>Laptop</t>
  </si>
  <si>
    <t>TV</t>
  </si>
  <si>
    <t>Sunglasses</t>
  </si>
  <si>
    <t>Charger</t>
  </si>
  <si>
    <t>Headphones</t>
  </si>
  <si>
    <t>laptop</t>
  </si>
  <si>
    <t>Printer</t>
  </si>
  <si>
    <t>Keyboard</t>
  </si>
  <si>
    <t>Monitor</t>
  </si>
  <si>
    <t>Order ID</t>
  </si>
  <si>
    <t>Order Date</t>
  </si>
  <si>
    <t>Region</t>
  </si>
  <si>
    <t>Product</t>
  </si>
  <si>
    <t>Category</t>
  </si>
  <si>
    <t>Units Sold</t>
  </si>
  <si>
    <t>Unit Price</t>
  </si>
  <si>
    <t>Revenue</t>
  </si>
  <si>
    <t>Order Month &amp; Year</t>
  </si>
  <si>
    <t>Average Revenue per Unit</t>
  </si>
  <si>
    <t>High Value</t>
  </si>
  <si>
    <t>Performance Tier</t>
  </si>
  <si>
    <t>Region - Category</t>
  </si>
  <si>
    <t>Enter Order ID :</t>
  </si>
  <si>
    <t>Order Date :</t>
  </si>
  <si>
    <t>Region :</t>
  </si>
  <si>
    <t>Category :</t>
  </si>
  <si>
    <t>Units Sold :</t>
  </si>
  <si>
    <t>Unit Price :</t>
  </si>
  <si>
    <t>Revenue :</t>
  </si>
  <si>
    <t>Product :</t>
  </si>
  <si>
    <t>Performance Tier :</t>
  </si>
  <si>
    <t>Search Order Details</t>
  </si>
  <si>
    <t>Enter Region :</t>
  </si>
  <si>
    <t>Total Revenue of the Region :</t>
  </si>
  <si>
    <t>Enter Product :</t>
  </si>
  <si>
    <t>Enter Tier :</t>
  </si>
  <si>
    <t>Platinum Tier</t>
  </si>
  <si>
    <t>Gold Tier</t>
  </si>
  <si>
    <t>Standard Tier</t>
  </si>
  <si>
    <t>Units Sold for the Product :</t>
  </si>
  <si>
    <t>Total Revenue</t>
  </si>
  <si>
    <t>Total Orders</t>
  </si>
  <si>
    <t>Average Revenue per Order</t>
  </si>
  <si>
    <t>Total Units Sold</t>
  </si>
  <si>
    <t>Total Revenue of the Tier :</t>
  </si>
  <si>
    <t>Enter Category :</t>
  </si>
  <si>
    <t>Total Revenue of the Category :</t>
  </si>
  <si>
    <t>Region Specific Details</t>
  </si>
  <si>
    <t>Total Units Sold in the Region :</t>
  </si>
  <si>
    <t>Product Specific Details</t>
  </si>
  <si>
    <t>Category Specific Details</t>
  </si>
  <si>
    <t>Tier Specific Details</t>
  </si>
  <si>
    <t>Total Units Sold in the Tier :</t>
  </si>
  <si>
    <t>Total Units Sold in the Category :</t>
  </si>
  <si>
    <t>Total Revenue of the Product :</t>
  </si>
  <si>
    <t>April 2024</t>
  </si>
  <si>
    <t>April 2025</t>
  </si>
  <si>
    <t>August 2023</t>
  </si>
  <si>
    <t>August 2024</t>
  </si>
  <si>
    <t>December 2023</t>
  </si>
  <si>
    <t>December 2024</t>
  </si>
  <si>
    <t>February 2024</t>
  </si>
  <si>
    <t>February 2025</t>
  </si>
  <si>
    <t>January 2024</t>
  </si>
  <si>
    <t>January 2025</t>
  </si>
  <si>
    <t>July 2024</t>
  </si>
  <si>
    <t>July 2025</t>
  </si>
  <si>
    <t>June 2024</t>
  </si>
  <si>
    <t>June 2025</t>
  </si>
  <si>
    <t>March 2024</t>
  </si>
  <si>
    <t>March 2025</t>
  </si>
  <si>
    <t>May 2024</t>
  </si>
  <si>
    <t>May 2025</t>
  </si>
  <si>
    <t>November 2023</t>
  </si>
  <si>
    <t>November 2024</t>
  </si>
  <si>
    <t>October 2023</t>
  </si>
  <si>
    <t>October 2024</t>
  </si>
  <si>
    <t>September 2023</t>
  </si>
  <si>
    <t>September 2024</t>
  </si>
  <si>
    <t>Grand Total</t>
  </si>
  <si>
    <t>Sum of Revenue</t>
  </si>
  <si>
    <t>Sum of Units Sold</t>
  </si>
  <si>
    <t>Average of Revenue</t>
  </si>
  <si>
    <t>Count of Order ID</t>
  </si>
  <si>
    <t>📊 SALES PERFORMANCE PIVOTS</t>
  </si>
  <si>
    <t>Monthly Revenue Trend</t>
  </si>
  <si>
    <t>Month with Year</t>
  </si>
  <si>
    <t>Top-Selling Products</t>
  </si>
  <si>
    <t>Products</t>
  </si>
  <si>
    <t>Revenue by Region</t>
  </si>
  <si>
    <t>Revenue by Category</t>
  </si>
  <si>
    <t>Revenue by Performance Tier</t>
  </si>
  <si>
    <t>Regions</t>
  </si>
  <si>
    <t>Categories</t>
  </si>
  <si>
    <t>Tiers</t>
  </si>
  <si>
    <t>🎯 PROFITABILITY / VALUE INSIGHTS</t>
  </si>
  <si>
    <t>Average Revenue by Product</t>
  </si>
  <si>
    <t>Average Revenue per Region</t>
  </si>
  <si>
    <t>🔍 ADVANCED INTERACTION</t>
  </si>
  <si>
    <t>Units Sold by Product &amp; Month</t>
  </si>
  <si>
    <t>Revenue by Region &amp; Category</t>
  </si>
  <si>
    <t>Orders by Tier &amp; Month</t>
  </si>
  <si>
    <t>✨ Slicers</t>
  </si>
  <si>
    <t>📉 Charts</t>
  </si>
  <si>
    <t>Date</t>
  </si>
  <si>
    <t>Year</t>
  </si>
  <si>
    <t>Month</t>
  </si>
  <si>
    <t>Quarter</t>
  </si>
  <si>
    <t>Month Name</t>
  </si>
  <si>
    <t>Day of the Week</t>
  </si>
  <si>
    <t>Analyze Revenue by Year &amp; Month</t>
  </si>
  <si>
    <t>Analyze by Region and Year</t>
  </si>
  <si>
    <t>Year &amp; Month</t>
  </si>
  <si>
    <t>YTD Revenue</t>
  </si>
  <si>
    <t>April</t>
  </si>
  <si>
    <t>August</t>
  </si>
  <si>
    <t>December</t>
  </si>
  <si>
    <t>February</t>
  </si>
  <si>
    <t>January</t>
  </si>
  <si>
    <t>July</t>
  </si>
  <si>
    <t>June</t>
  </si>
  <si>
    <t>March</t>
  </si>
  <si>
    <t>May</t>
  </si>
  <si>
    <t>November</t>
  </si>
  <si>
    <t>October</t>
  </si>
  <si>
    <t>September</t>
  </si>
  <si>
    <t>2023</t>
  </si>
  <si>
    <t>Qtr1</t>
  </si>
  <si>
    <t>Jan</t>
  </si>
  <si>
    <t>Feb</t>
  </si>
  <si>
    <t>Mar</t>
  </si>
  <si>
    <t>Qtr2</t>
  </si>
  <si>
    <t>Apr</t>
  </si>
  <si>
    <t>Jun</t>
  </si>
  <si>
    <t>Qtr3</t>
  </si>
  <si>
    <t>Jul</t>
  </si>
  <si>
    <t>Aug</t>
  </si>
  <si>
    <t>Sep</t>
  </si>
  <si>
    <t>Qtr4</t>
  </si>
  <si>
    <t>Oct</t>
  </si>
  <si>
    <t>Nov</t>
  </si>
  <si>
    <t>Dec</t>
  </si>
  <si>
    <t>2024</t>
  </si>
  <si>
    <t>2025</t>
  </si>
  <si>
    <t>All</t>
  </si>
  <si>
    <t>📆 YTD Revenue PivotTable</t>
  </si>
  <si>
    <t>YTD</t>
  </si>
  <si>
    <t>📊 Sales Trends &amp; Regional Insights (2023–2025)</t>
  </si>
  <si>
    <t>🔗 Relationship Modeling for Pivot Table Between  Date_Table &amp; Dataset_Analysis_Table</t>
  </si>
  <si>
    <t>Month &amp; Year</t>
  </si>
  <si>
    <t xml:space="preserve">Sum of Revenue </t>
  </si>
  <si>
    <t>Timeline</t>
  </si>
  <si>
    <t>Values</t>
  </si>
  <si>
    <t>Forecast</t>
  </si>
  <si>
    <t>Confidence Interval</t>
  </si>
  <si>
    <t>🚀 Revenue Forecast Visualization</t>
  </si>
  <si>
    <t xml:space="preserve"> Revenue</t>
  </si>
  <si>
    <t>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</si>
</sst>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_-[$$-409]* #,##0.00_ ;_-[$$-409]* \-#,##0.00\ ;_-[$$-409]* &quot;-&quot;??_ ;_-@_ "/>
    <numFmt numFmtId="165" formatCode="[$-F800]dddd\,\ mmmm\ dd\,\ yyyy"/>
    <numFmt numFmtId="166" formatCode="mmmm/yyyy"/>
    <numFmt numFmtId="167" formatCode="_-[$$-409]* #,##0_ ;_-[$$-409]* \-#,##0\ ;_-[$$-409]* &quot;-&quot;??_ ;_-@_ "/>
  </numFmts>
  <fonts count="11"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6"/>
      <color theme="1"/>
      <name val="Arial Black"/>
      <family val="2"/>
    </font>
    <font>
      <b/>
      <sz val="16"/>
      <color theme="0"/>
      <name val="Arial Black"/>
      <family val="2"/>
    </font>
    <font>
      <b/>
      <sz val="22"/>
      <color rgb="FFFF0000"/>
      <name val="Calibri"/>
      <family val="2"/>
      <scheme val="minor"/>
    </font>
    <font>
      <sz val="8"/>
      <name val="Calibri"/>
      <family val="2"/>
      <scheme val="minor"/>
    </font>
    <font>
      <sz val="11"/>
      <color theme="7" tint="0.79998168889431442"/>
      <name val="Calibri"/>
      <family val="2"/>
      <scheme val="minor"/>
    </font>
  </fonts>
  <fills count="9">
    <fill>
      <patternFill patternType="none"/>
    </fill>
    <fill>
      <patternFill patternType="gray125"/>
    </fill>
    <fill>
      <patternFill patternType="solid">
        <fgColor theme="8" tint="-0.499984740745262"/>
        <bgColor indexed="64"/>
      </patternFill>
    </fill>
    <fill>
      <patternFill patternType="solid">
        <fgColor theme="7" tint="0.59999389629810485"/>
        <bgColor indexed="64"/>
      </patternFill>
    </fill>
    <fill>
      <patternFill patternType="solid">
        <fgColor theme="7"/>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5"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49">
    <xf numFmtId="0" fontId="0" fillId="0" borderId="0" xfId="0"/>
    <xf numFmtId="14" fontId="0" fillId="0" borderId="0" xfId="0" applyNumberFormat="1"/>
    <xf numFmtId="0" fontId="5" fillId="2" borderId="0" xfId="0" applyFont="1" applyFill="1"/>
    <xf numFmtId="164" fontId="5" fillId="2" borderId="0" xfId="0" applyNumberFormat="1" applyFont="1" applyFill="1"/>
    <xf numFmtId="164" fontId="0" fillId="0" borderId="0" xfId="0" applyNumberFormat="1"/>
    <xf numFmtId="14" fontId="5" fillId="2" borderId="0" xfId="0" applyNumberFormat="1" applyFont="1" applyFill="1"/>
    <xf numFmtId="164" fontId="5" fillId="2" borderId="0" xfId="0" applyNumberFormat="1" applyFont="1" applyFill="1" applyAlignment="1">
      <alignment horizontal="left"/>
    </xf>
    <xf numFmtId="0" fontId="2" fillId="2" borderId="1" xfId="0" applyFont="1" applyFill="1" applyBorder="1" applyAlignment="1">
      <alignment horizontal="left" vertical="center"/>
    </xf>
    <xf numFmtId="14" fontId="2" fillId="2" borderId="1" xfId="0" applyNumberFormat="1" applyFont="1" applyFill="1" applyBorder="1" applyAlignment="1">
      <alignment horizontal="left" vertical="center"/>
    </xf>
    <xf numFmtId="164" fontId="2" fillId="2" borderId="1" xfId="0" applyNumberFormat="1" applyFont="1" applyFill="1" applyBorder="1" applyAlignment="1">
      <alignment horizontal="left" vertical="center"/>
    </xf>
    <xf numFmtId="0" fontId="2" fillId="2" borderId="1" xfId="0" applyFont="1" applyFill="1" applyBorder="1"/>
    <xf numFmtId="0" fontId="4" fillId="0" borderId="0" xfId="0" applyFont="1"/>
    <xf numFmtId="0" fontId="4" fillId="0" borderId="0" xfId="0" applyFont="1" applyAlignment="1">
      <alignment horizontal="left"/>
    </xf>
    <xf numFmtId="164" fontId="4" fillId="0" borderId="0" xfId="0" applyNumberFormat="1" applyFont="1"/>
    <xf numFmtId="0" fontId="4" fillId="0" borderId="0" xfId="0" pivotButton="1" applyFont="1"/>
    <xf numFmtId="0" fontId="0" fillId="6" borderId="0" xfId="0" applyFill="1"/>
    <xf numFmtId="0" fontId="3" fillId="7" borderId="0" xfId="0" applyFont="1" applyFill="1"/>
    <xf numFmtId="0" fontId="4" fillId="3" borderId="1" xfId="0" applyFont="1" applyFill="1" applyBorder="1"/>
    <xf numFmtId="164" fontId="4" fillId="3" borderId="1" xfId="1" applyNumberFormat="1" applyFont="1" applyFill="1" applyBorder="1"/>
    <xf numFmtId="0" fontId="4" fillId="3" borderId="1" xfId="1" applyNumberFormat="1" applyFont="1" applyFill="1" applyBorder="1"/>
    <xf numFmtId="1" fontId="4" fillId="3" borderId="1" xfId="1" applyNumberFormat="1" applyFont="1" applyFill="1" applyBorder="1"/>
    <xf numFmtId="14" fontId="4" fillId="3" borderId="1" xfId="0" applyNumberFormat="1" applyFont="1" applyFill="1" applyBorder="1"/>
    <xf numFmtId="1" fontId="4" fillId="3" borderId="1" xfId="0" applyNumberFormat="1" applyFont="1" applyFill="1" applyBorder="1"/>
    <xf numFmtId="164" fontId="4" fillId="3" borderId="1" xfId="0" applyNumberFormat="1" applyFont="1" applyFill="1" applyBorder="1"/>
    <xf numFmtId="0" fontId="4" fillId="6" borderId="0" xfId="0" applyFont="1" applyFill="1"/>
    <xf numFmtId="0" fontId="4" fillId="8" borderId="0" xfId="0" applyFont="1" applyFill="1" applyAlignment="1">
      <alignment horizontal="left"/>
    </xf>
    <xf numFmtId="164" fontId="4" fillId="8" borderId="0" xfId="0" applyNumberFormat="1" applyFont="1" applyFill="1"/>
    <xf numFmtId="0" fontId="0" fillId="0" borderId="0" xfId="0" quotePrefix="1"/>
    <xf numFmtId="0" fontId="4" fillId="0" borderId="0" xfId="0" applyFont="1" applyAlignment="1">
      <alignment horizontal="left" indent="1"/>
    </xf>
    <xf numFmtId="0" fontId="4" fillId="0" borderId="0" xfId="0" applyFont="1" applyAlignment="1">
      <alignment horizontal="left" indent="2"/>
    </xf>
    <xf numFmtId="0" fontId="4" fillId="0" borderId="0" xfId="0" applyFont="1" applyAlignment="1">
      <alignment horizontal="left" indent="3"/>
    </xf>
    <xf numFmtId="14" fontId="4" fillId="0" borderId="0" xfId="0" applyNumberFormat="1" applyFont="1" applyAlignment="1">
      <alignment horizontal="left" indent="4"/>
    </xf>
    <xf numFmtId="0" fontId="8" fillId="6" borderId="0" xfId="0" applyFont="1" applyFill="1"/>
    <xf numFmtId="165" fontId="0" fillId="0" borderId="0" xfId="0" applyNumberFormat="1"/>
    <xf numFmtId="166" fontId="0" fillId="0" borderId="0" xfId="0" applyNumberFormat="1"/>
    <xf numFmtId="165" fontId="0" fillId="6" borderId="0" xfId="0" applyNumberFormat="1" applyFill="1"/>
    <xf numFmtId="0" fontId="4" fillId="5" borderId="0" xfId="0" applyFont="1" applyFill="1"/>
    <xf numFmtId="164" fontId="0" fillId="8" borderId="0" xfId="0" applyNumberFormat="1" applyFill="1"/>
    <xf numFmtId="0" fontId="4" fillId="8" borderId="0" xfId="0" applyFont="1" applyFill="1"/>
    <xf numFmtId="0" fontId="10" fillId="6" borderId="0" xfId="0" applyFont="1" applyFill="1"/>
    <xf numFmtId="167" fontId="10" fillId="6" borderId="0" xfId="2" applyNumberFormat="1" applyFont="1" applyFill="1"/>
    <xf numFmtId="0" fontId="4" fillId="4" borderId="1" xfId="0" applyFont="1" applyFill="1" applyBorder="1" applyAlignment="1">
      <alignment horizontal="center"/>
    </xf>
    <xf numFmtId="0" fontId="7" fillId="2" borderId="0" xfId="0" applyFont="1" applyFill="1" applyAlignment="1">
      <alignment horizontal="center"/>
    </xf>
    <xf numFmtId="164" fontId="6" fillId="5" borderId="0" xfId="0" applyNumberFormat="1" applyFont="1" applyFill="1" applyAlignment="1">
      <alignment horizontal="center"/>
    </xf>
    <xf numFmtId="0" fontId="6" fillId="5" borderId="0" xfId="0" applyFont="1" applyFill="1" applyAlignment="1">
      <alignment horizontal="center"/>
    </xf>
    <xf numFmtId="0" fontId="4" fillId="4" borderId="2" xfId="0" applyFont="1" applyFill="1" applyBorder="1" applyAlignment="1">
      <alignment horizontal="center"/>
    </xf>
    <xf numFmtId="0" fontId="4" fillId="5" borderId="0" xfId="0" applyFont="1" applyFill="1" applyAlignment="1">
      <alignment horizontal="center"/>
    </xf>
    <xf numFmtId="0" fontId="8" fillId="5" borderId="0" xfId="0" applyFont="1" applyFill="1" applyAlignment="1">
      <alignment horizontal="center"/>
    </xf>
    <xf numFmtId="0" fontId="0" fillId="5" borderId="0" xfId="0" applyFill="1" applyAlignment="1">
      <alignment horizontal="center"/>
    </xf>
  </cellXfs>
  <cellStyles count="3">
    <cellStyle name="Currency" xfId="2" builtinId="4"/>
    <cellStyle name="Normal" xfId="0" builtinId="0"/>
    <cellStyle name="Percent" xfId="1" builtinId="5"/>
  </cellStyles>
  <dxfs count="287">
    <dxf>
      <numFmt numFmtId="164" formatCode="_-[$$-409]* #,##0.00_ ;_-[$$-409]* \-#,##0.00\ ;_-[$$-409]* &quot;-&quot;??_ ;_-@_ "/>
    </dxf>
    <dxf>
      <numFmt numFmtId="164" formatCode="_-[$$-409]* #,##0.00_ ;_-[$$-409]* \-#,##0.00\ ;_-[$$-409]* &quot;-&quot;??_ ;_-@_ "/>
    </dxf>
    <dxf>
      <numFmt numFmtId="166" formatCode="mmmm/yyyy"/>
    </dxf>
    <dxf>
      <numFmt numFmtId="164" formatCode="_-[$$-409]* #,##0.00_ ;_-[$$-409]* \-#,##0.00\ ;_-[$$-409]* &quot;-&quot;??_ ;_-@_ "/>
    </dxf>
    <dxf>
      <numFmt numFmtId="166" formatCode="mmmm/yyyy"/>
    </dxf>
    <dxf>
      <font>
        <b/>
      </font>
    </dxf>
    <dxf>
      <font>
        <b/>
      </font>
    </dxf>
    <dxf>
      <font>
        <b/>
      </font>
    </dxf>
    <dxf>
      <fill>
        <patternFill patternType="solid">
          <bgColor theme="5" tint="0.79998168889431442"/>
        </patternFill>
      </fill>
    </dxf>
    <dxf>
      <fill>
        <patternFill patternType="solid">
          <bgColor theme="5" tint="0.79998168889431442"/>
        </patternFill>
      </fill>
    </dxf>
    <dxf>
      <font>
        <b/>
      </font>
    </dxf>
    <dxf>
      <font>
        <b/>
      </font>
    </dxf>
    <dxf>
      <font>
        <b/>
      </font>
    </dxf>
    <dxf>
      <font>
        <b/>
      </font>
    </dxf>
    <dxf>
      <font>
        <b/>
      </font>
    </dxf>
    <dxf>
      <font>
        <b/>
      </font>
    </dxf>
    <dxf>
      <font>
        <b/>
      </font>
    </dxf>
    <dxf>
      <font>
        <b/>
      </font>
    </dxf>
    <dxf>
      <font>
        <b/>
      </font>
    </dxf>
    <dxf>
      <fill>
        <patternFill patternType="solid">
          <bgColor theme="5" tint="0.79998168889431442"/>
        </patternFill>
      </fill>
    </dxf>
    <dxf>
      <fill>
        <patternFill patternType="solid">
          <bgColor theme="5" tint="0.79998168889431442"/>
        </patternFill>
      </fill>
    </dxf>
    <dxf>
      <font>
        <b/>
      </font>
    </dxf>
    <dxf>
      <font>
        <b/>
      </font>
    </dxf>
    <dxf>
      <font>
        <b/>
      </font>
    </dxf>
    <dxf>
      <font>
        <b/>
      </font>
    </dxf>
    <dxf>
      <font>
        <b/>
      </font>
    </dxf>
    <dxf>
      <font>
        <b/>
      </font>
    </dxf>
    <dxf>
      <fill>
        <patternFill patternType="solid">
          <bgColor theme="5" tint="0.79998168889431442"/>
        </patternFill>
      </fill>
    </dxf>
    <dxf>
      <fill>
        <patternFill patternType="solid">
          <bgColor theme="5" tint="0.79998168889431442"/>
        </patternFill>
      </fill>
    </dxf>
    <dxf>
      <font>
        <b/>
      </font>
    </dxf>
    <dxf>
      <font>
        <b/>
      </font>
    </dxf>
    <dxf>
      <font>
        <b/>
      </font>
    </dxf>
    <dxf>
      <font>
        <b/>
      </font>
    </dxf>
    <dxf>
      <font>
        <b/>
      </font>
    </dxf>
    <dxf>
      <font>
        <b/>
      </font>
    </dxf>
    <dxf>
      <fill>
        <patternFill patternType="solid">
          <bgColor theme="5" tint="0.79998168889431442"/>
        </patternFill>
      </fill>
    </dxf>
    <dxf>
      <fill>
        <patternFill patternType="solid">
          <bgColor theme="5" tint="0.79998168889431442"/>
        </patternFill>
      </fill>
    </dxf>
    <dxf>
      <font>
        <b/>
      </font>
    </dxf>
    <dxf>
      <font>
        <b/>
      </font>
    </dxf>
    <dxf>
      <font>
        <b/>
      </font>
    </dxf>
    <dxf>
      <font>
        <b/>
      </font>
    </dxf>
    <dxf>
      <font>
        <b/>
      </font>
    </dxf>
    <dxf>
      <font>
        <b/>
      </font>
    </dxf>
    <dxf>
      <font>
        <b/>
      </font>
    </dxf>
    <dxf>
      <font>
        <b/>
      </font>
    </dxf>
    <dxf>
      <font>
        <b/>
      </font>
    </dxf>
    <dxf>
      <font>
        <b/>
      </font>
    </dxf>
    <dxf>
      <numFmt numFmtId="164" formatCode="_-[$$-409]* #,##0.00_ ;_-[$$-409]* \-#,##0.00\ ;_-[$$-409]* &quot;-&quot;??_ ;_-@_ "/>
    </dxf>
    <dxf>
      <font>
        <b/>
      </font>
    </dxf>
    <dxf>
      <font>
        <b/>
      </font>
    </dxf>
    <dxf>
      <font>
        <b/>
      </font>
    </dxf>
    <dxf>
      <font>
        <b/>
      </font>
    </dxf>
    <dxf>
      <font>
        <b/>
      </font>
    </dxf>
    <dxf>
      <font>
        <b/>
      </font>
    </dxf>
    <dxf>
      <font>
        <b/>
      </font>
    </dxf>
    <dxf>
      <font>
        <b/>
      </font>
    </dxf>
    <dxf>
      <font>
        <b/>
      </font>
    </dxf>
    <dxf>
      <font>
        <b/>
      </font>
    </dxf>
    <dxf>
      <numFmt numFmtId="168" formatCode="&quot;₹&quot;\ #,##0.00"/>
    </dxf>
    <dxf>
      <numFmt numFmtId="168" formatCode="&quot;₹&quot;\ #,##0.00"/>
    </dxf>
    <dxf>
      <numFmt numFmtId="168" formatCode="&quot;₹&quot;\ #,##0.00"/>
    </dxf>
    <dxf>
      <fill>
        <patternFill patternType="solid">
          <bgColor theme="5" tint="0.79998168889431442"/>
        </patternFill>
      </fill>
    </dxf>
    <dxf>
      <fill>
        <patternFill patternType="solid">
          <bgColor theme="5" tint="0.79998168889431442"/>
        </patternFill>
      </fill>
    </dxf>
    <dxf>
      <font>
        <b/>
      </font>
    </dxf>
    <dxf>
      <font>
        <b/>
      </font>
    </dxf>
    <dxf>
      <font>
        <b/>
      </font>
    </dxf>
    <dxf>
      <font>
        <b/>
      </font>
    </dxf>
    <dxf>
      <font>
        <b/>
      </font>
    </dxf>
    <dxf>
      <font>
        <b/>
      </font>
    </dxf>
    <dxf>
      <fill>
        <patternFill patternType="solid">
          <bgColor theme="5" tint="0.79998168889431442"/>
        </patternFill>
      </fill>
    </dxf>
    <dxf>
      <fill>
        <patternFill patternType="solid">
          <bgColor theme="5" tint="0.79998168889431442"/>
        </patternFill>
      </fill>
    </dxf>
    <dxf>
      <font>
        <b/>
      </font>
    </dxf>
    <dxf>
      <font>
        <b/>
      </font>
    </dxf>
    <dxf>
      <font>
        <b/>
      </font>
    </dxf>
    <dxf>
      <font>
        <b/>
      </font>
    </dxf>
    <dxf>
      <font>
        <b/>
      </font>
    </dxf>
    <dxf>
      <font>
        <b/>
      </font>
    </dxf>
    <dxf>
      <fill>
        <patternFill patternType="solid">
          <bgColor theme="5" tint="0.79998168889431442"/>
        </patternFill>
      </fill>
    </dxf>
    <dxf>
      <fill>
        <patternFill patternType="solid">
          <bgColor theme="5" tint="0.79998168889431442"/>
        </patternFill>
      </fill>
    </dxf>
    <dxf>
      <font>
        <b/>
      </font>
    </dxf>
    <dxf>
      <font>
        <b/>
      </font>
    </dxf>
    <dxf>
      <font>
        <b/>
      </font>
    </dxf>
    <dxf>
      <font>
        <b/>
      </font>
    </dxf>
    <dxf>
      <font>
        <b/>
      </font>
    </dxf>
    <dxf>
      <font>
        <b/>
      </font>
    </dxf>
    <dxf>
      <font>
        <b/>
      </font>
    </dxf>
    <dxf>
      <font>
        <b/>
      </font>
    </dxf>
    <dxf>
      <font>
        <b/>
      </font>
    </dxf>
    <dxf>
      <font>
        <b/>
      </font>
    </dxf>
    <dxf>
      <numFmt numFmtId="164" formatCode="_-[$$-409]* #,##0.00_ ;_-[$$-409]* \-#,##0.00\ ;_-[$$-409]* &quot;-&quot;??_ ;_-@_ "/>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ill>
        <patternFill patternType="solid">
          <bgColor theme="5" tint="0.79998168889431442"/>
        </patternFill>
      </fill>
    </dxf>
    <dxf>
      <fill>
        <patternFill patternType="solid">
          <bgColor theme="5" tint="0.79998168889431442"/>
        </patternFill>
      </fill>
    </dxf>
    <dxf>
      <font>
        <b val="0"/>
      </font>
    </dxf>
    <dxf>
      <font>
        <b/>
      </font>
    </dxf>
    <dxf>
      <font>
        <b/>
      </font>
    </dxf>
    <dxf>
      <font>
        <b/>
      </font>
    </dxf>
    <dxf>
      <font>
        <b/>
      </font>
    </dxf>
    <dxf>
      <font>
        <b/>
      </font>
    </dxf>
    <dxf>
      <fill>
        <patternFill patternType="solid">
          <bgColor theme="5" tint="0.79998168889431442"/>
        </patternFill>
      </fill>
    </dxf>
    <dxf>
      <fill>
        <patternFill patternType="solid">
          <bgColor theme="5"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5" tint="0.79998168889431442"/>
        </patternFill>
      </fill>
    </dxf>
    <dxf>
      <fill>
        <patternFill patternType="solid">
          <bgColor theme="5" tint="0.79998168889431442"/>
        </patternFill>
      </fill>
    </dxf>
    <dxf>
      <font>
        <b/>
      </font>
    </dxf>
    <dxf>
      <font>
        <b/>
      </font>
    </dxf>
    <dxf>
      <font>
        <b/>
      </font>
    </dxf>
    <dxf>
      <font>
        <b/>
      </font>
    </dxf>
    <dxf>
      <font>
        <b/>
      </font>
    </dxf>
    <dxf>
      <font>
        <b/>
      </font>
    </dxf>
    <dxf>
      <font>
        <b/>
      </font>
    </dxf>
    <dxf>
      <font>
        <b/>
      </font>
    </dxf>
    <dxf>
      <font>
        <b/>
      </font>
    </dxf>
    <dxf>
      <font>
        <b/>
      </font>
    </dxf>
    <dxf>
      <numFmt numFmtId="0" formatCode="General"/>
    </dxf>
    <dxf>
      <numFmt numFmtId="0" formatCode="General"/>
    </dxf>
    <dxf>
      <numFmt numFmtId="0" formatCode="General"/>
    </dxf>
    <dxf>
      <numFmt numFmtId="0" formatCode="General"/>
    </dxf>
    <dxf>
      <numFmt numFmtId="19" formatCode="dd/mm/yyyy"/>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9" formatCode="dd/mm/yyyy"/>
    </dxf>
    <dxf>
      <font>
        <strike val="0"/>
        <outline val="0"/>
        <shadow val="0"/>
        <u val="none"/>
        <vertAlign val="baseline"/>
        <sz val="11"/>
        <color theme="0"/>
        <name val="Calibri"/>
        <family val="2"/>
        <scheme val="minor"/>
      </font>
      <fill>
        <patternFill patternType="solid">
          <fgColor indexed="64"/>
          <bgColor theme="8" tint="-0.499984740745262"/>
        </patternFill>
      </fill>
    </dxf>
    <dxf>
      <numFmt numFmtId="0" formatCode="General"/>
    </dxf>
    <dxf>
      <numFmt numFmtId="0" formatCode="General"/>
    </dxf>
    <dxf>
      <numFmt numFmtId="0" formatCode="General"/>
    </dxf>
    <dxf>
      <numFmt numFmtId="19" formatCode="dd/mm/yyyy"/>
    </dxf>
    <dxf>
      <font>
        <strike val="0"/>
        <outline val="0"/>
        <shadow val="0"/>
        <u val="none"/>
        <vertAlign val="baseline"/>
        <sz val="11"/>
        <color theme="0"/>
        <name val="Calibri"/>
        <family val="2"/>
        <scheme val="minor"/>
      </font>
      <fill>
        <patternFill patternType="solid">
          <fgColor indexed="64"/>
          <bgColor theme="8" tint="-0.499984740745262"/>
        </patternFill>
      </fill>
    </dxf>
    <dxf>
      <font>
        <b/>
        <color theme="1"/>
      </font>
      <border>
        <bottom style="thin">
          <color theme="4"/>
        </bottom>
        <vertical/>
        <horizontal/>
      </border>
    </dxf>
    <dxf>
      <font>
        <b val="0"/>
        <i val="0"/>
        <sz val="12"/>
        <color theme="1"/>
        <name val="Arial Black"/>
        <family val="2"/>
        <scheme val="none"/>
      </font>
      <fill>
        <patternFill>
          <bgColor rgb="FFFFC000"/>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b val="0"/>
        <i val="0"/>
        <sz val="12"/>
        <color rgb="FFFF0000"/>
        <name val="Arial Black"/>
        <family val="2"/>
        <scheme val="none"/>
      </font>
      <fill>
        <patternFill>
          <bgColor rgb="FFFFC000"/>
        </patternFill>
      </fill>
      <border>
        <left style="thin">
          <color theme="4"/>
        </left>
        <right style="thin">
          <color theme="4"/>
        </right>
        <top style="thin">
          <color theme="4"/>
        </top>
        <bottom style="thin">
          <color theme="4"/>
        </bottom>
        <vertical/>
        <horizontal/>
      </border>
    </dxf>
    <dxf>
      <font>
        <sz val="14"/>
        <name val="Arial Black"/>
        <family val="2"/>
        <scheme val="none"/>
      </font>
      <fill>
        <patternFill>
          <bgColor theme="7" tint="0.39994506668294322"/>
        </patternFill>
      </fill>
    </dxf>
    <dxf>
      <font>
        <b/>
        <i val="0"/>
        <sz val="16"/>
        <color rgb="FF5A5A5A"/>
        <name val="Calibri"/>
        <family val="2"/>
        <scheme val="minor"/>
      </font>
      <fill>
        <patternFill>
          <bgColor rgb="FFEAD7D1"/>
        </patternFill>
      </fill>
      <border>
        <left style="thin">
          <color auto="1"/>
        </left>
        <right style="thin">
          <color auto="1"/>
        </right>
        <top style="thin">
          <color auto="1"/>
        </top>
        <bottom style="thin">
          <color auto="1"/>
        </bottom>
      </border>
    </dxf>
    <dxf>
      <fill>
        <patternFill>
          <bgColor rgb="FFD8D8D8"/>
        </patternFill>
      </fill>
    </dxf>
  </dxfs>
  <tableStyles count="4" defaultTableStyle="TableStyleMedium2" defaultPivotStyle="PivotStyleLight16">
    <tableStyle name="Slicer Style 1" pivot="0" table="0" count="10" xr9:uid="{B2086575-B382-4FCA-824B-430A32652366}">
      <tableStyleElement type="wholeTable" dxfId="286"/>
      <tableStyleElement type="headerRow" dxfId="285"/>
    </tableStyle>
    <tableStyle name="Slicer Style 2" pivot="0" table="0" count="1" xr9:uid="{8D8A8A31-B9BB-456E-ABCE-22900B8D544F}">
      <tableStyleElement type="wholeTable" dxfId="284"/>
    </tableStyle>
    <tableStyle name="SlicerStyleDark1 2" pivot="0" table="0" count="10" xr9:uid="{8262A3B6-182A-4BAB-B6F9-0B6F799F70B3}">
      <tableStyleElement type="wholeTable" dxfId="283"/>
      <tableStyleElement type="headerRow" dxfId="282"/>
    </tableStyle>
    <tableStyle name="SlicerStyleDark1 2 2" pivot="0" table="0" count="10" xr9:uid="{A8D97C2B-6ED3-490E-8C4C-1CD5B0914CE7}">
      <tableStyleElement type="wholeTable" dxfId="281"/>
      <tableStyleElement type="headerRow" dxfId="280"/>
    </tableStyle>
  </tableStyles>
  <colors>
    <mruColors>
      <color rgb="FF2F4F4F"/>
      <color rgb="FFFF6600"/>
      <color rgb="FFB8D8BA"/>
      <color rgb="FFF9EAE1"/>
      <color rgb="FFD8D8D8"/>
      <color rgb="FF5A5A5A"/>
      <color rgb="FFEAD7D1"/>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8" tint="0.39994506668294322"/>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sz val="12"/>
            <color theme="0"/>
            <name val="Arial Black"/>
            <family val="2"/>
            <scheme val="none"/>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theme="8" tint="0.3999450666829432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8" tint="0.3999450666829432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8" tint="0.39994506668294322"/>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sz val="12"/>
            <color theme="0"/>
            <name val="Arial Black"/>
            <family val="2"/>
            <scheme val="none"/>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theme="8" tint="0.3999450666829432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8" tint="0.59996337778862885"/>
            </patternFill>
          </fill>
          <border>
            <left style="thin">
              <color rgb="FFC0C0C0"/>
            </left>
            <right style="thin">
              <color rgb="FFC0C0C0"/>
            </right>
            <top style="thin">
              <color rgb="FFC0C0C0"/>
            </top>
            <bottom style="thin">
              <color rgb="FFC0C0C0"/>
            </bottom>
            <vertical/>
            <horizontal/>
          </border>
        </dxf>
        <dxf>
          <fill>
            <patternFill>
              <bgColor rgb="FFF9EAE1"/>
            </patternFill>
          </fill>
        </dxf>
        <dxf>
          <fill>
            <patternFill>
              <bgColor rgb="FFF9EAE1"/>
            </patternFill>
          </fill>
        </dxf>
        <dxf>
          <fill>
            <patternFill>
              <bgColor rgb="FFF9EAE1"/>
            </patternFill>
          </fill>
        </dxf>
        <dxf>
          <fill>
            <patternFill>
              <bgColor rgb="FFF9EAE1"/>
            </patternFill>
          </fill>
        </dxf>
        <dxf>
          <font>
            <color rgb="FF2F4F4F"/>
          </font>
          <fill>
            <patternFill>
              <bgColor rgb="FFB8D8BA"/>
            </patternFill>
          </fill>
        </dxf>
        <dxf>
          <font>
            <color rgb="FF2F4F4F"/>
          </font>
          <fill>
            <patternFill>
              <bgColor rgb="FFB8D8BA"/>
            </patternFill>
          </fill>
        </dxf>
        <dxf>
          <fill>
            <patternFill>
              <bgColor theme="9" tint="0.59996337778862885"/>
            </patternFill>
          </fill>
        </dxf>
        <dxf>
          <fill>
            <patternFill>
              <bgColor theme="9"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 Style 2"/>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microsoft.com/office/2007/relationships/slicerCache" Target="slicerCaches/slicerCache5.xml"/><Relationship Id="rId26" Type="http://schemas.openxmlformats.org/officeDocument/2006/relationships/powerPivotData" Target="model/item.data"/><Relationship Id="rId39" Type="http://schemas.openxmlformats.org/officeDocument/2006/relationships/customXml" Target="../customXml/item12.xml"/><Relationship Id="rId21" Type="http://schemas.openxmlformats.org/officeDocument/2006/relationships/theme" Target="theme/theme1.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2.xml"/><Relationship Id="rId19" Type="http://schemas.microsoft.com/office/2007/relationships/slicerCache" Target="slicerCaches/slicerCache6.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1.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microsoft.com/office/2007/relationships/slicerCache" Target="slicerCaches/slicerCache4.xml"/><Relationship Id="rId25" Type="http://schemas.openxmlformats.org/officeDocument/2006/relationships/sheetMetadata" Target="metadata.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7.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 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cmpd="sng">
            <a:solidFill>
              <a:schemeClr val="tx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Pivots_Tables!$D$1224</c:f>
              <c:strCache>
                <c:ptCount val="1"/>
                <c:pt idx="0">
                  <c:v>Total</c:v>
                </c:pt>
              </c:strCache>
            </c:strRef>
          </c:tx>
          <c:spPr>
            <a:ln w="28575" cap="rnd" cmpd="sng">
              <a:solidFill>
                <a:schemeClr val="tx1"/>
              </a:solidFill>
              <a:prstDash val="solid"/>
              <a:round/>
            </a:ln>
            <a:effectLst/>
          </c:spPr>
          <c:marker>
            <c:symbol val="none"/>
          </c:marker>
          <c:trendline>
            <c:spPr>
              <a:ln w="19050" cap="rnd">
                <a:solidFill>
                  <a:srgbClr val="00B050"/>
                </a:solidFill>
                <a:prstDash val="sysDot"/>
              </a:ln>
              <a:effectLst>
                <a:outerShdw blurRad="50800" dist="50800" dir="5400000" sx="101000" sy="101000" algn="ctr" rotWithShape="0">
                  <a:schemeClr val="bg1">
                    <a:alpha val="12000"/>
                  </a:schemeClr>
                </a:outerShdw>
              </a:effectLst>
            </c:spPr>
            <c:trendlineType val="linear"/>
            <c:dispRSqr val="0"/>
            <c:dispEq val="0"/>
          </c:trendline>
          <c:cat>
            <c:strRef>
              <c:f>Pivots_Tables!$C$1225:$C$1249</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Pivots_Tables!$D$1225:$D$1249</c:f>
              <c:numCache>
                <c:formatCode>_-[$$-409]* #,##0.00_ ;_-[$$-409]* \-#,##0.00\ ;_-[$$-409]* "-"??_ ;_-@_ </c:formatCode>
                <c:ptCount val="24"/>
                <c:pt idx="0">
                  <c:v>256988.61000000002</c:v>
                </c:pt>
                <c:pt idx="1">
                  <c:v>258437.44999999998</c:v>
                </c:pt>
                <c:pt idx="2">
                  <c:v>238758.77999999997</c:v>
                </c:pt>
                <c:pt idx="3">
                  <c:v>266673.83999999997</c:v>
                </c:pt>
                <c:pt idx="4">
                  <c:v>280149.92999999993</c:v>
                </c:pt>
                <c:pt idx="5">
                  <c:v>332368.25000000012</c:v>
                </c:pt>
                <c:pt idx="6">
                  <c:v>250446.19000000003</c:v>
                </c:pt>
                <c:pt idx="7">
                  <c:v>214919.86000000007</c:v>
                </c:pt>
                <c:pt idx="8">
                  <c:v>276182.25</c:v>
                </c:pt>
                <c:pt idx="9">
                  <c:v>263253.38</c:v>
                </c:pt>
                <c:pt idx="10">
                  <c:v>293153.75999999995</c:v>
                </c:pt>
                <c:pt idx="11">
                  <c:v>365211.68000000011</c:v>
                </c:pt>
                <c:pt idx="12">
                  <c:v>251358.07000000004</c:v>
                </c:pt>
                <c:pt idx="13">
                  <c:v>294018.38</c:v>
                </c:pt>
                <c:pt idx="14">
                  <c:v>252688.69000000003</c:v>
                </c:pt>
                <c:pt idx="15">
                  <c:v>246177.06000000006</c:v>
                </c:pt>
                <c:pt idx="16">
                  <c:v>210298.37000000005</c:v>
                </c:pt>
                <c:pt idx="17">
                  <c:v>213747.01000000004</c:v>
                </c:pt>
                <c:pt idx="18">
                  <c:v>289405.2300000001</c:v>
                </c:pt>
                <c:pt idx="19">
                  <c:v>321490.80999999994</c:v>
                </c:pt>
                <c:pt idx="20">
                  <c:v>286020.78999999998</c:v>
                </c:pt>
                <c:pt idx="21">
                  <c:v>241886.46000000002</c:v>
                </c:pt>
                <c:pt idx="22">
                  <c:v>183122.18000000005</c:v>
                </c:pt>
                <c:pt idx="23">
                  <c:v>207373.73</c:v>
                </c:pt>
              </c:numCache>
            </c:numRef>
          </c:val>
          <c:smooth val="0"/>
          <c:extLst>
            <c:ext xmlns:c16="http://schemas.microsoft.com/office/drawing/2014/chart" uri="{C3380CC4-5D6E-409C-BE32-E72D297353CC}">
              <c16:uniqueId val="{00000000-ED44-4265-96E4-B97E744260C8}"/>
            </c:ext>
          </c:extLst>
        </c:ser>
        <c:dLbls>
          <c:showLegendKey val="0"/>
          <c:showVal val="0"/>
          <c:showCatName val="0"/>
          <c:showSerName val="0"/>
          <c:showPercent val="0"/>
          <c:showBubbleSize val="0"/>
        </c:dLbls>
        <c:smooth val="0"/>
        <c:axId val="630101487"/>
        <c:axId val="630117327"/>
      </c:lineChart>
      <c:catAx>
        <c:axId val="630101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30117327"/>
        <c:crosses val="autoZero"/>
        <c:auto val="1"/>
        <c:lblAlgn val="ctr"/>
        <c:lblOffset val="100"/>
        <c:noMultiLvlLbl val="0"/>
      </c:catAx>
      <c:valAx>
        <c:axId val="630117327"/>
        <c:scaling>
          <c:orientation val="minMax"/>
        </c:scaling>
        <c:delete val="0"/>
        <c:axPos val="l"/>
        <c:majorGridlines>
          <c:spPr>
            <a:ln w="9525" cap="flat" cmpd="sng" algn="ctr">
              <a:solidFill>
                <a:srgbClr val="00B050"/>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30101487"/>
        <c:crosses val="autoZero"/>
        <c:crossBetween val="between"/>
      </c:valAx>
      <c:spPr>
        <a:solidFill>
          <a:schemeClr val="accent4">
            <a:lumMod val="40000"/>
            <a:lumOff val="6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[04_Retail_Records_Dataset_Analysis_Analytics_Dashboard.xlsx]Pivots_Tables!PivotTable_1</c:name>
    <c:fmtId val="2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Monthly Revenue Trend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Pivots_Tables!$D$1224</c:f>
              <c:strCache>
                <c:ptCount val="1"/>
                <c:pt idx="0">
                  <c:v>Total</c:v>
                </c:pt>
              </c:strCache>
            </c:strRef>
          </c:tx>
          <c:spPr>
            <a:solidFill>
              <a:schemeClr val="tx1"/>
            </a:solidFill>
            <a:ln>
              <a:noFill/>
            </a:ln>
            <a:effectLst/>
          </c:spPr>
          <c:invertIfNegative val="0"/>
          <c:cat>
            <c:strRef>
              <c:f>Pivots_Tables!$C$1225:$C$1249</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Pivots_Tables!$D$1225:$D$1249</c:f>
              <c:numCache>
                <c:formatCode>_-[$$-409]* #,##0.00_ ;_-[$$-409]* \-#,##0.00\ ;_-[$$-409]* "-"??_ ;_-@_ </c:formatCode>
                <c:ptCount val="24"/>
                <c:pt idx="0">
                  <c:v>256988.61000000002</c:v>
                </c:pt>
                <c:pt idx="1">
                  <c:v>258437.44999999998</c:v>
                </c:pt>
                <c:pt idx="2">
                  <c:v>238758.77999999997</c:v>
                </c:pt>
                <c:pt idx="3">
                  <c:v>266673.83999999997</c:v>
                </c:pt>
                <c:pt idx="4">
                  <c:v>280149.92999999993</c:v>
                </c:pt>
                <c:pt idx="5">
                  <c:v>332368.25000000012</c:v>
                </c:pt>
                <c:pt idx="6">
                  <c:v>250446.19000000003</c:v>
                </c:pt>
                <c:pt idx="7">
                  <c:v>214919.86000000007</c:v>
                </c:pt>
                <c:pt idx="8">
                  <c:v>276182.25</c:v>
                </c:pt>
                <c:pt idx="9">
                  <c:v>263253.38</c:v>
                </c:pt>
                <c:pt idx="10">
                  <c:v>293153.75999999995</c:v>
                </c:pt>
                <c:pt idx="11">
                  <c:v>365211.68000000011</c:v>
                </c:pt>
                <c:pt idx="12">
                  <c:v>251358.07000000004</c:v>
                </c:pt>
                <c:pt idx="13">
                  <c:v>294018.38</c:v>
                </c:pt>
                <c:pt idx="14">
                  <c:v>252688.69000000003</c:v>
                </c:pt>
                <c:pt idx="15">
                  <c:v>246177.06000000006</c:v>
                </c:pt>
                <c:pt idx="16">
                  <c:v>210298.37000000005</c:v>
                </c:pt>
                <c:pt idx="17">
                  <c:v>213747.01000000004</c:v>
                </c:pt>
                <c:pt idx="18">
                  <c:v>289405.2300000001</c:v>
                </c:pt>
                <c:pt idx="19">
                  <c:v>321490.80999999994</c:v>
                </c:pt>
                <c:pt idx="20">
                  <c:v>286020.78999999998</c:v>
                </c:pt>
                <c:pt idx="21">
                  <c:v>241886.46000000002</c:v>
                </c:pt>
                <c:pt idx="22">
                  <c:v>183122.18000000005</c:v>
                </c:pt>
                <c:pt idx="23">
                  <c:v>207373.73</c:v>
                </c:pt>
              </c:numCache>
            </c:numRef>
          </c:val>
          <c:extLst>
            <c:ext xmlns:c16="http://schemas.microsoft.com/office/drawing/2014/chart" uri="{C3380CC4-5D6E-409C-BE32-E72D297353CC}">
              <c16:uniqueId val="{00000000-93FF-4FCD-9E95-DF5E9F5F78B5}"/>
            </c:ext>
          </c:extLst>
        </c:ser>
        <c:dLbls>
          <c:showLegendKey val="0"/>
          <c:showVal val="0"/>
          <c:showCatName val="0"/>
          <c:showSerName val="0"/>
          <c:showPercent val="0"/>
          <c:showBubbleSize val="0"/>
        </c:dLbls>
        <c:gapWidth val="222"/>
        <c:overlap val="38"/>
        <c:axId val="838025231"/>
        <c:axId val="838023311"/>
      </c:barChart>
      <c:catAx>
        <c:axId val="83802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38023311"/>
        <c:crosses val="autoZero"/>
        <c:auto val="1"/>
        <c:lblAlgn val="ctr"/>
        <c:lblOffset val="100"/>
        <c:noMultiLvlLbl val="0"/>
      </c:catAx>
      <c:valAx>
        <c:axId val="838023311"/>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38025231"/>
        <c:crosses val="autoZero"/>
        <c:crossBetween val="between"/>
      </c:valAx>
      <c:spPr>
        <a:solidFill>
          <a:schemeClr val="accent2">
            <a:lumMod val="60000"/>
            <a:lumOff val="40000"/>
          </a:schemeClr>
        </a:solid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i="0"/>
              <a:t>Top-Selling Products</a:t>
            </a:r>
          </a:p>
        </c:rich>
      </c:tx>
      <c:layout>
        <c:manualLayout>
          <c:xMode val="edge"/>
          <c:yMode val="edge"/>
          <c:x val="0.39551501330292665"/>
          <c:y val="4.090113735783026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17934859054818"/>
          <c:y val="0.13149141513560803"/>
          <c:w val="0.70388014497047613"/>
          <c:h val="0.78795904418197726"/>
        </c:manualLayout>
      </c:layout>
      <c:barChart>
        <c:barDir val="bar"/>
        <c:grouping val="clustered"/>
        <c:varyColors val="0"/>
        <c:ser>
          <c:idx val="0"/>
          <c:order val="0"/>
          <c:tx>
            <c:strRef>
              <c:f>Pivots_Tables!$D$32</c:f>
              <c:strCache>
                <c:ptCount val="1"/>
                <c:pt idx="0">
                  <c:v>Total</c:v>
                </c:pt>
              </c:strCache>
            </c:strRef>
          </c:tx>
          <c:spPr>
            <a:solidFill>
              <a:schemeClr val="tx1">
                <a:lumMod val="65000"/>
                <a:lumOff val="35000"/>
              </a:schemeClr>
            </a:solidFill>
            <a:ln>
              <a:noFill/>
            </a:ln>
            <a:effectLst/>
          </c:spPr>
          <c:invertIfNegative val="0"/>
          <c:cat>
            <c:strRef>
              <c:f>Pivots_Tables!$C$33:$C$38</c:f>
              <c:strCache>
                <c:ptCount val="5"/>
                <c:pt idx="0">
                  <c:v>Watch</c:v>
                </c:pt>
                <c:pt idx="1">
                  <c:v>Mouse</c:v>
                </c:pt>
                <c:pt idx="2">
                  <c:v>Shoes</c:v>
                </c:pt>
                <c:pt idx="3">
                  <c:v>Backpack</c:v>
                </c:pt>
                <c:pt idx="4">
                  <c:v>TV</c:v>
                </c:pt>
              </c:strCache>
            </c:strRef>
          </c:cat>
          <c:val>
            <c:numRef>
              <c:f>Pivots_Tables!$D$33:$D$38</c:f>
              <c:numCache>
                <c:formatCode>_-[$$-409]* #,##0.00_ ;_-[$$-409]* \-#,##0.00\ ;_-[$$-409]* "-"??_ ;_-@_ </c:formatCode>
                <c:ptCount val="5"/>
                <c:pt idx="0">
                  <c:v>447059.76000000018</c:v>
                </c:pt>
                <c:pt idx="1">
                  <c:v>457902.84999999992</c:v>
                </c:pt>
                <c:pt idx="2">
                  <c:v>497609.8600000001</c:v>
                </c:pt>
                <c:pt idx="3">
                  <c:v>507183.54999999993</c:v>
                </c:pt>
                <c:pt idx="4">
                  <c:v>510068.41000000015</c:v>
                </c:pt>
              </c:numCache>
            </c:numRef>
          </c:val>
          <c:extLst>
            <c:ext xmlns:c16="http://schemas.microsoft.com/office/drawing/2014/chart" uri="{C3380CC4-5D6E-409C-BE32-E72D297353CC}">
              <c16:uniqueId val="{00000005-19D8-401B-8DFB-E7D4A9815711}"/>
            </c:ext>
          </c:extLst>
        </c:ser>
        <c:dLbls>
          <c:showLegendKey val="0"/>
          <c:showVal val="0"/>
          <c:showCatName val="0"/>
          <c:showSerName val="0"/>
          <c:showPercent val="0"/>
          <c:showBubbleSize val="0"/>
        </c:dLbls>
        <c:gapWidth val="70"/>
        <c:axId val="838037231"/>
        <c:axId val="838020911"/>
      </c:barChart>
      <c:catAx>
        <c:axId val="838037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38020911"/>
        <c:crosses val="autoZero"/>
        <c:auto val="1"/>
        <c:lblAlgn val="ctr"/>
        <c:lblOffset val="100"/>
        <c:noMultiLvlLbl val="0"/>
      </c:catAx>
      <c:valAx>
        <c:axId val="838020911"/>
        <c:scaling>
          <c:orientation val="minMax"/>
          <c:max val="600000"/>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38037231"/>
        <c:crosses val="autoZero"/>
        <c:crossBetween val="between"/>
        <c:majorUnit val="100000"/>
        <c:minorUnit val="20000"/>
      </c:valAx>
      <c:spPr>
        <a:solidFill>
          <a:schemeClr val="accent4">
            <a:lumMod val="40000"/>
            <a:lumOff val="6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[04_Retail_Records_Dataset_Analysis_Analytics_Dashboard.xlsx]Pivots_Tables!PivotTable_3</c:name>
    <c:fmtId val="10"/>
  </c:pivotSource>
  <c:chart>
    <c:title>
      <c:tx>
        <c:rich>
          <a:bodyPr rot="0" spcFirstLastPara="1" vertOverflow="ellipsis" vert="horz" wrap="square" anchor="ctr" anchorCtr="1"/>
          <a:lstStyle/>
          <a:p>
            <a:pPr>
              <a:defRPr sz="1260" b="1" i="0" u="none" strike="noStrike" kern="1200" spc="0" baseline="0">
                <a:solidFill>
                  <a:schemeClr val="tx1">
                    <a:lumMod val="65000"/>
                    <a:lumOff val="35000"/>
                  </a:schemeClr>
                </a:solidFill>
                <a:latin typeface="+mn-lt"/>
                <a:ea typeface="+mn-ea"/>
                <a:cs typeface="+mn-cs"/>
              </a:defRPr>
            </a:pPr>
            <a:r>
              <a:rPr lang="en-IN" sz="1260" b="1" i="0" u="none" strike="noStrike" baseline="0">
                <a:effectLst/>
              </a:rPr>
              <a:t>Revenue by Region</a:t>
            </a:r>
            <a:r>
              <a:rPr lang="en-IN" sz="1260" b="1" i="0" u="none" strike="noStrike" baseline="0"/>
              <a:t> </a:t>
            </a:r>
            <a:endParaRPr lang="en-US"/>
          </a:p>
        </c:rich>
      </c:tx>
      <c:overlay val="0"/>
      <c:spPr>
        <a:noFill/>
        <a:ln>
          <a:noFill/>
        </a:ln>
        <a:effectLst/>
      </c:spPr>
      <c:txPr>
        <a:bodyPr rot="0" spcFirstLastPara="1" vertOverflow="ellipsis" vert="horz" wrap="square" anchor="ctr" anchorCtr="1"/>
        <a:lstStyle/>
        <a:p>
          <a:pPr>
            <a:defRPr sz="126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pieChart>
        <c:varyColors val="1"/>
        <c:ser>
          <c:idx val="0"/>
          <c:order val="0"/>
          <c:tx>
            <c:strRef>
              <c:f>Pivots_Tables!$G$32</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C8D6-40B9-96F8-A8CCA35DA39E}"/>
              </c:ext>
            </c:extLst>
          </c:dPt>
          <c:dPt>
            <c:idx val="1"/>
            <c:bubble3D val="0"/>
            <c:spPr>
              <a:solidFill>
                <a:schemeClr val="accent2"/>
              </a:solidFill>
              <a:ln w="19050">
                <a:noFill/>
              </a:ln>
              <a:effectLst/>
            </c:spPr>
            <c:extLst>
              <c:ext xmlns:c16="http://schemas.microsoft.com/office/drawing/2014/chart" uri="{C3380CC4-5D6E-409C-BE32-E72D297353CC}">
                <c16:uniqueId val="{00000003-C8D6-40B9-96F8-A8CCA35DA39E}"/>
              </c:ext>
            </c:extLst>
          </c:dPt>
          <c:dPt>
            <c:idx val="2"/>
            <c:bubble3D val="0"/>
            <c:spPr>
              <a:solidFill>
                <a:schemeClr val="accent3"/>
              </a:solidFill>
              <a:ln w="19050">
                <a:noFill/>
              </a:ln>
              <a:effectLst/>
            </c:spPr>
            <c:extLst>
              <c:ext xmlns:c16="http://schemas.microsoft.com/office/drawing/2014/chart" uri="{C3380CC4-5D6E-409C-BE32-E72D297353CC}">
                <c16:uniqueId val="{00000005-C8D6-40B9-96F8-A8CCA35DA39E}"/>
              </c:ext>
            </c:extLst>
          </c:dPt>
          <c:dPt>
            <c:idx val="3"/>
            <c:bubble3D val="0"/>
            <c:spPr>
              <a:solidFill>
                <a:schemeClr val="accent4"/>
              </a:solidFill>
              <a:ln w="19050">
                <a:noFill/>
              </a:ln>
              <a:effectLst/>
            </c:spPr>
            <c:extLst>
              <c:ext xmlns:c16="http://schemas.microsoft.com/office/drawing/2014/chart" uri="{C3380CC4-5D6E-409C-BE32-E72D297353CC}">
                <c16:uniqueId val="{00000007-C8D6-40B9-96F8-A8CCA35DA39E}"/>
              </c:ext>
            </c:extLst>
          </c:dPt>
          <c:dLbls>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Pivots_Tables!$F$33:$F$37</c:f>
              <c:strCache>
                <c:ptCount val="4"/>
                <c:pt idx="0">
                  <c:v>East</c:v>
                </c:pt>
                <c:pt idx="1">
                  <c:v>North</c:v>
                </c:pt>
                <c:pt idx="2">
                  <c:v>South</c:v>
                </c:pt>
                <c:pt idx="3">
                  <c:v>West</c:v>
                </c:pt>
              </c:strCache>
            </c:strRef>
          </c:cat>
          <c:val>
            <c:numRef>
              <c:f>Pivots_Tables!$G$33:$G$37</c:f>
              <c:numCache>
                <c:formatCode>_-[$$-409]* #,##0.00_ ;_-[$$-409]* \-#,##0.00\ ;_-[$$-409]* "-"??_ ;_-@_ </c:formatCode>
                <c:ptCount val="4"/>
                <c:pt idx="0">
                  <c:v>1652415.9500000011</c:v>
                </c:pt>
                <c:pt idx="1">
                  <c:v>1571246.2900000007</c:v>
                </c:pt>
                <c:pt idx="2">
                  <c:v>1446113.8600000006</c:v>
                </c:pt>
                <c:pt idx="3">
                  <c:v>1624354.66</c:v>
                </c:pt>
              </c:numCache>
            </c:numRef>
          </c:val>
          <c:extLst>
            <c:ext xmlns:c16="http://schemas.microsoft.com/office/drawing/2014/chart" uri="{C3380CC4-5D6E-409C-BE32-E72D297353CC}">
              <c16:uniqueId val="{00000008-C8D6-40B9-96F8-A8CCA35DA39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sz="105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[04_Retail_Records_Dataset_Analysis_Analytics_Dashboard.xlsx]Pivots_Tables!PivotTable_3</c:name>
    <c:fmtId val="1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1" i="0" u="none" strike="noStrike" kern="1200" spc="0" baseline="0">
                <a:solidFill>
                  <a:sysClr val="windowText" lastClr="000000">
                    <a:lumMod val="65000"/>
                    <a:lumOff val="35000"/>
                  </a:sysClr>
                </a:solidFill>
                <a:effectLst/>
              </a:rPr>
              <a:t>Revenue by Region</a:t>
            </a:r>
            <a:r>
              <a:rPr lang="en-IN" sz="1400" b="1" i="0" u="none" strike="noStrike" kern="1200" spc="0" baseline="0">
                <a:solidFill>
                  <a:sysClr val="windowText" lastClr="000000">
                    <a:lumMod val="65000"/>
                    <a:lumOff val="35000"/>
                  </a:sysClr>
                </a:solidFill>
              </a:rPr>
              <a:t> </a:t>
            </a:r>
            <a:endParaRPr lang="en-US" sz="14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solidFill>
              <a:schemeClr val="tx1"/>
            </a:solidFill>
          </a:ln>
          <a:effectLst>
            <a:outerShdw blurRad="50800" dist="50800" dir="5400000" algn="ctr" rotWithShape="0">
              <a:schemeClr val="accent6">
                <a:lumMod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Pivots_Tables!$G$32</c:f>
              <c:strCache>
                <c:ptCount val="1"/>
                <c:pt idx="0">
                  <c:v>Total</c:v>
                </c:pt>
              </c:strCache>
            </c:strRef>
          </c:tx>
          <c:spPr>
            <a:solidFill>
              <a:schemeClr val="accent6">
                <a:lumMod val="40000"/>
                <a:lumOff val="60000"/>
              </a:schemeClr>
            </a:solidFill>
            <a:ln>
              <a:solidFill>
                <a:schemeClr val="tx1"/>
              </a:solidFill>
            </a:ln>
            <a:effectLst>
              <a:outerShdw blurRad="50800" dist="50800" dir="5400000" algn="ctr" rotWithShape="0">
                <a:schemeClr val="accent6">
                  <a:lumMod val="50000"/>
                </a:schemeClr>
              </a:outerShdw>
            </a:effectLst>
          </c:spPr>
          <c:invertIfNegative val="0"/>
          <c:cat>
            <c:strRef>
              <c:f>Pivots_Tables!$F$33:$F$37</c:f>
              <c:strCache>
                <c:ptCount val="4"/>
                <c:pt idx="0">
                  <c:v>East</c:v>
                </c:pt>
                <c:pt idx="1">
                  <c:v>North</c:v>
                </c:pt>
                <c:pt idx="2">
                  <c:v>South</c:v>
                </c:pt>
                <c:pt idx="3">
                  <c:v>West</c:v>
                </c:pt>
              </c:strCache>
            </c:strRef>
          </c:cat>
          <c:val>
            <c:numRef>
              <c:f>Pivots_Tables!$G$33:$G$37</c:f>
              <c:numCache>
                <c:formatCode>_-[$$-409]* #,##0.00_ ;_-[$$-409]* \-#,##0.00\ ;_-[$$-409]* "-"??_ ;_-@_ </c:formatCode>
                <c:ptCount val="4"/>
                <c:pt idx="0">
                  <c:v>1652415.9500000011</c:v>
                </c:pt>
                <c:pt idx="1">
                  <c:v>1571246.2900000007</c:v>
                </c:pt>
                <c:pt idx="2">
                  <c:v>1446113.8600000006</c:v>
                </c:pt>
                <c:pt idx="3">
                  <c:v>1624354.66</c:v>
                </c:pt>
              </c:numCache>
            </c:numRef>
          </c:val>
          <c:extLst>
            <c:ext xmlns:c16="http://schemas.microsoft.com/office/drawing/2014/chart" uri="{C3380CC4-5D6E-409C-BE32-E72D297353CC}">
              <c16:uniqueId val="{00000000-EA7D-4644-9E79-DD336E812F59}"/>
            </c:ext>
          </c:extLst>
        </c:ser>
        <c:dLbls>
          <c:showLegendKey val="0"/>
          <c:showVal val="0"/>
          <c:showCatName val="0"/>
          <c:showSerName val="0"/>
          <c:showPercent val="0"/>
          <c:showBubbleSize val="0"/>
        </c:dLbls>
        <c:gapWidth val="100"/>
        <c:overlap val="-31"/>
        <c:axId val="986776719"/>
        <c:axId val="986778639"/>
      </c:barChart>
      <c:catAx>
        <c:axId val="986776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86778639"/>
        <c:crosses val="autoZero"/>
        <c:auto val="1"/>
        <c:lblAlgn val="ctr"/>
        <c:lblOffset val="100"/>
        <c:noMultiLvlLbl val="0"/>
      </c:catAx>
      <c:valAx>
        <c:axId val="986778639"/>
        <c:scaling>
          <c:orientation val="minMax"/>
        </c:scaling>
        <c:delete val="0"/>
        <c:axPos val="l"/>
        <c:majorGridlines>
          <c:spPr>
            <a:ln w="9525" cap="flat" cmpd="sng" algn="ctr">
              <a:solidFill>
                <a:schemeClr val="accent4">
                  <a:lumMod val="60000"/>
                  <a:lumOff val="4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86776719"/>
        <c:crosses val="autoZero"/>
        <c:crossBetween val="between"/>
      </c:valAx>
      <c:spPr>
        <a:solidFill>
          <a:schemeClr val="accent1">
            <a:lumMod val="75000"/>
          </a:schemeClr>
        </a:solid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[04_Retail_Records_Dataset_Analysis_Analytics_Dashboard.xlsx]Pivots_Tables!PivotTable_4</c:name>
    <c:fmtId val="3"/>
  </c:pivotSource>
  <c:chart>
    <c:title>
      <c:tx>
        <c:rich>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mn-lt"/>
                <a:ea typeface="+mn-ea"/>
                <a:cs typeface="+mn-cs"/>
              </a:defRPr>
            </a:pPr>
            <a:r>
              <a:rPr lang="en-US"/>
              <a:t>Revenue by Category</a:t>
            </a:r>
          </a:p>
        </c:rich>
      </c:tx>
      <c:layout>
        <c:manualLayout>
          <c:xMode val="edge"/>
          <c:yMode val="edge"/>
          <c:x val="0.34048628311132467"/>
          <c:y val="0.11073680222961821"/>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Pivots_Tables!$J$32</c:f>
              <c:strCache>
                <c:ptCount val="1"/>
                <c:pt idx="0">
                  <c:v>Total</c:v>
                </c:pt>
              </c:strCache>
            </c:strRef>
          </c:tx>
          <c:spPr>
            <a:solidFill>
              <a:schemeClr val="accent2"/>
            </a:solidFill>
            <a:ln>
              <a:solidFill>
                <a:schemeClr val="tx1"/>
              </a:solidFill>
            </a:ln>
            <a:effectLst/>
          </c:spPr>
          <c:invertIfNegative val="0"/>
          <c:cat>
            <c:strRef>
              <c:f>Pivots_Tables!$I$33:$I$36</c:f>
              <c:strCache>
                <c:ptCount val="3"/>
                <c:pt idx="0">
                  <c:v>Accessories</c:v>
                </c:pt>
                <c:pt idx="1">
                  <c:v>Apparel</c:v>
                </c:pt>
                <c:pt idx="2">
                  <c:v>Electronics</c:v>
                </c:pt>
              </c:strCache>
            </c:strRef>
          </c:cat>
          <c:val>
            <c:numRef>
              <c:f>Pivots_Tables!$J$33:$J$36</c:f>
              <c:numCache>
                <c:formatCode>_-[$$-409]* #,##0.00_ ;_-[$$-409]* \-#,##0.00\ ;_-[$$-409]* "-"??_ ;_-@_ </c:formatCode>
                <c:ptCount val="3"/>
                <c:pt idx="0">
                  <c:v>1104634.3800000004</c:v>
                </c:pt>
                <c:pt idx="1">
                  <c:v>1004793.4100000005</c:v>
                </c:pt>
                <c:pt idx="2">
                  <c:v>4184702.9699999983</c:v>
                </c:pt>
              </c:numCache>
            </c:numRef>
          </c:val>
          <c:extLst>
            <c:ext xmlns:c16="http://schemas.microsoft.com/office/drawing/2014/chart" uri="{C3380CC4-5D6E-409C-BE32-E72D297353CC}">
              <c16:uniqueId val="{00000003-9EED-49FA-A626-9354CBD187EC}"/>
            </c:ext>
          </c:extLst>
        </c:ser>
        <c:dLbls>
          <c:showLegendKey val="0"/>
          <c:showVal val="0"/>
          <c:showCatName val="0"/>
          <c:showSerName val="0"/>
          <c:showPercent val="0"/>
          <c:showBubbleSize val="0"/>
        </c:dLbls>
        <c:gapWidth val="219"/>
        <c:overlap val="-27"/>
        <c:axId val="986792559"/>
        <c:axId val="986786319"/>
      </c:barChart>
      <c:catAx>
        <c:axId val="98679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86786319"/>
        <c:crosses val="autoZero"/>
        <c:auto val="1"/>
        <c:lblAlgn val="ctr"/>
        <c:lblOffset val="100"/>
        <c:noMultiLvlLbl val="0"/>
      </c:catAx>
      <c:valAx>
        <c:axId val="986786319"/>
        <c:scaling>
          <c:orientation val="minMax"/>
        </c:scaling>
        <c:delete val="0"/>
        <c:axPos val="l"/>
        <c:majorGridlines>
          <c:spPr>
            <a:ln w="9525" cap="flat" cmpd="sng" algn="ctr">
              <a:solidFill>
                <a:schemeClr val="tx1"/>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86792559"/>
        <c:crosses val="autoZero"/>
        <c:crossBetween val="between"/>
      </c:valAx>
      <c:spPr>
        <a:solidFill>
          <a:schemeClr val="accent6">
            <a:lumMod val="20000"/>
            <a:lumOff val="8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[04_Retail_Records_Dataset_Analysis_Analytics_Dashboard.xlsx]Pivots_Tables!PivotTable_5</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by Performance Tier</a:t>
            </a:r>
          </a:p>
        </c:rich>
      </c:tx>
      <c:layout>
        <c:manualLayout>
          <c:xMode val="edge"/>
          <c:yMode val="edge"/>
          <c:x val="0.2685307193743639"/>
          <c:y val="5.9661659939566375E-2"/>
        </c:manualLayout>
      </c:layout>
      <c:overlay val="1"/>
      <c:spPr>
        <a:noFill/>
        <a:ln>
          <a:noFill/>
        </a:ln>
        <a:effectLst/>
      </c:spPr>
    </c:title>
    <c:autoTitleDeleted val="0"/>
    <c:pivotFmts>
      <c:pivotFmt>
        <c:idx val="0"/>
        <c:spPr>
          <a:solidFill>
            <a:schemeClr val="accent2"/>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ln>
            <a:solidFill>
              <a:schemeClr val="tx1"/>
            </a:solidFill>
          </a:ln>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tx1"/>
            </a:solidFill>
          </a:ln>
          <a:effectLst/>
        </c:spPr>
        <c:dLbl>
          <c:idx val="0"/>
          <c:spPr>
            <a:solidFill>
              <a:schemeClr val="bg2"/>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4"/>
          </a:solidFill>
          <a:ln w="19050">
            <a:solidFill>
              <a:schemeClr val="tx1"/>
            </a:solidFill>
          </a:ln>
          <a:effectLst/>
        </c:spPr>
      </c:pivotFmt>
      <c:pivotFmt>
        <c:idx val="8"/>
        <c:spPr>
          <a:solidFill>
            <a:schemeClr val="accent6"/>
          </a:solidFill>
          <a:ln w="19050">
            <a:solidFill>
              <a:schemeClr val="tx1"/>
            </a:solidFill>
          </a:ln>
          <a:effectLst/>
        </c:spPr>
      </c:pivotFmt>
      <c:pivotFmt>
        <c:idx val="9"/>
        <c:spPr>
          <a:ln>
            <a:solidFill>
              <a:schemeClr val="tx1"/>
            </a:solidFill>
          </a:ln>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solidFill>
              <a:schemeClr val="tx1"/>
            </a:solidFill>
          </a:ln>
          <a:effectLst/>
        </c:spPr>
        <c:dLbl>
          <c:idx val="0"/>
          <c:spPr>
            <a:solidFill>
              <a:schemeClr val="bg2"/>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4"/>
          </a:solidFill>
          <a:ln w="19050">
            <a:solidFill>
              <a:schemeClr val="tx1"/>
            </a:solidFill>
          </a:ln>
          <a:effectLst/>
        </c:spPr>
      </c:pivotFmt>
      <c:pivotFmt>
        <c:idx val="12"/>
        <c:spPr>
          <a:solidFill>
            <a:schemeClr val="accent6"/>
          </a:solidFill>
          <a:ln w="19050">
            <a:solidFill>
              <a:schemeClr val="tx1"/>
            </a:solidFill>
          </a:ln>
          <a:effectLst/>
        </c:spPr>
      </c:pivotFmt>
      <c:pivotFmt>
        <c:idx val="13"/>
        <c:spPr>
          <a:ln>
            <a:solidFill>
              <a:schemeClr val="tx1"/>
            </a:solidFill>
          </a:ln>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w="19050">
            <a:solidFill>
              <a:schemeClr val="tx1"/>
            </a:solidFill>
          </a:ln>
          <a:effectLst/>
        </c:spPr>
        <c:dLbl>
          <c:idx val="0"/>
          <c:spPr>
            <a:solidFill>
              <a:schemeClr val="bg2"/>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5"/>
        <c:spPr>
          <a:solidFill>
            <a:schemeClr val="accent4"/>
          </a:solidFill>
          <a:ln w="19050">
            <a:solidFill>
              <a:schemeClr val="tx1"/>
            </a:solidFill>
          </a:ln>
          <a:effectLst/>
        </c:spPr>
      </c:pivotFmt>
      <c:pivotFmt>
        <c:idx val="16"/>
        <c:spPr>
          <a:solidFill>
            <a:schemeClr val="accent6"/>
          </a:solidFill>
          <a:ln w="19050">
            <a:solidFill>
              <a:schemeClr val="tx1"/>
            </a:solidFill>
          </a:ln>
          <a:effectLst/>
        </c:spPr>
      </c:pivotFmt>
      <c:pivotFmt>
        <c:idx val="17"/>
        <c:spPr>
          <a:ln>
            <a:solidFill>
              <a:schemeClr val="tx1"/>
            </a:solidFill>
          </a:ln>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w="19050">
            <a:solidFill>
              <a:schemeClr val="tx1"/>
            </a:solidFill>
          </a:ln>
          <a:effectLst/>
        </c:spPr>
        <c:dLbl>
          <c:idx val="0"/>
          <c:spPr>
            <a:solidFill>
              <a:schemeClr val="bg2"/>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9"/>
        <c:spPr>
          <a:solidFill>
            <a:schemeClr val="accent4"/>
          </a:solidFill>
          <a:ln w="19050">
            <a:solidFill>
              <a:schemeClr val="tx1"/>
            </a:solidFill>
          </a:ln>
          <a:effectLst/>
        </c:spPr>
      </c:pivotFmt>
      <c:pivotFmt>
        <c:idx val="20"/>
        <c:spPr>
          <a:solidFill>
            <a:schemeClr val="accent6"/>
          </a:solidFill>
          <a:ln w="19050">
            <a:solidFill>
              <a:schemeClr val="tx1"/>
            </a:solidFill>
          </a:ln>
          <a:effectLst/>
        </c:spPr>
      </c:pivotFmt>
    </c:pivotFmts>
    <c:plotArea>
      <c:layout/>
      <c:doughnutChart>
        <c:varyColors val="1"/>
        <c:ser>
          <c:idx val="0"/>
          <c:order val="0"/>
          <c:tx>
            <c:strRef>
              <c:f>Pivots_Tables!$M$32</c:f>
              <c:strCache>
                <c:ptCount val="1"/>
                <c:pt idx="0">
                  <c:v>Total</c:v>
                </c:pt>
              </c:strCache>
            </c:strRef>
          </c:tx>
          <c:spPr>
            <a:ln>
              <a:solidFill>
                <a:schemeClr val="tx1"/>
              </a:solidFill>
            </a:ln>
          </c:spPr>
          <c:dPt>
            <c:idx val="0"/>
            <c:bubble3D val="0"/>
            <c:spPr>
              <a:solidFill>
                <a:schemeClr val="accent2"/>
              </a:solidFill>
              <a:ln w="19050">
                <a:solidFill>
                  <a:schemeClr val="tx1"/>
                </a:solidFill>
              </a:ln>
              <a:effectLst/>
            </c:spPr>
            <c:extLst>
              <c:ext xmlns:c16="http://schemas.microsoft.com/office/drawing/2014/chart" uri="{C3380CC4-5D6E-409C-BE32-E72D297353CC}">
                <c16:uniqueId val="{00000008-0E53-447E-8C4E-C806EA403B12}"/>
              </c:ext>
            </c:extLst>
          </c:dPt>
          <c:dPt>
            <c:idx val="1"/>
            <c:bubble3D val="0"/>
            <c:spPr>
              <a:solidFill>
                <a:schemeClr val="accent4"/>
              </a:solidFill>
              <a:ln w="19050">
                <a:solidFill>
                  <a:schemeClr val="tx1"/>
                </a:solidFill>
              </a:ln>
              <a:effectLst/>
            </c:spPr>
            <c:extLst>
              <c:ext xmlns:c16="http://schemas.microsoft.com/office/drawing/2014/chart" uri="{C3380CC4-5D6E-409C-BE32-E72D297353CC}">
                <c16:uniqueId val="{0000000A-0E53-447E-8C4E-C806EA403B12}"/>
              </c:ext>
            </c:extLst>
          </c:dPt>
          <c:dPt>
            <c:idx val="2"/>
            <c:bubble3D val="0"/>
            <c:spPr>
              <a:solidFill>
                <a:schemeClr val="accent6"/>
              </a:solidFill>
              <a:ln w="19050">
                <a:solidFill>
                  <a:schemeClr val="tx1"/>
                </a:solidFill>
              </a:ln>
              <a:effectLst/>
            </c:spPr>
            <c:extLst>
              <c:ext xmlns:c16="http://schemas.microsoft.com/office/drawing/2014/chart" uri="{C3380CC4-5D6E-409C-BE32-E72D297353CC}">
                <c16:uniqueId val="{0000000C-0E53-447E-8C4E-C806EA403B12}"/>
              </c:ext>
            </c:extLst>
          </c:dPt>
          <c:dLbls>
            <c:dLbl>
              <c:idx val="0"/>
              <c:spPr>
                <a:solidFill>
                  <a:schemeClr val="bg2"/>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8-0E53-447E-8C4E-C806EA403B12}"/>
                </c:ext>
              </c:extLst>
            </c:dLbl>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Pivots_Tables!$L$33:$L$36</c:f>
              <c:strCache>
                <c:ptCount val="3"/>
                <c:pt idx="0">
                  <c:v>Gold Tier</c:v>
                </c:pt>
                <c:pt idx="1">
                  <c:v>Platinum Tier</c:v>
                </c:pt>
                <c:pt idx="2">
                  <c:v>Standard Tier</c:v>
                </c:pt>
              </c:strCache>
            </c:strRef>
          </c:cat>
          <c:val>
            <c:numRef>
              <c:f>Pivots_Tables!$M$33:$M$36</c:f>
              <c:numCache>
                <c:formatCode>_-[$$-409]* #,##0.00_ ;_-[$$-409]* \-#,##0.00\ ;_-[$$-409]* "-"??_ ;_-@_ </c:formatCode>
                <c:ptCount val="3"/>
                <c:pt idx="0">
                  <c:v>2648197.9299999997</c:v>
                </c:pt>
                <c:pt idx="1">
                  <c:v>1550203.8900000001</c:v>
                </c:pt>
                <c:pt idx="2">
                  <c:v>2095728.9399999983</c:v>
                </c:pt>
              </c:numCache>
            </c:numRef>
          </c:val>
          <c:extLst>
            <c:ext xmlns:c16="http://schemas.microsoft.com/office/drawing/2014/chart" uri="{C3380CC4-5D6E-409C-BE32-E72D297353CC}">
              <c16:uniqueId val="{0000000D-0E53-447E-8C4E-C806EA403B1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Revenue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Pivots_Tables!$D$45</c:f>
              <c:strCache>
                <c:ptCount val="1"/>
                <c:pt idx="0">
                  <c:v>Total</c:v>
                </c:pt>
              </c:strCache>
            </c:strRef>
          </c:tx>
          <c:spPr>
            <a:solidFill>
              <a:srgbClr val="00B050"/>
            </a:solidFill>
            <a:ln>
              <a:solidFill>
                <a:schemeClr val="tx1"/>
              </a:solidFill>
            </a:ln>
            <a:effectLst/>
          </c:spPr>
          <c:invertIfNegative val="0"/>
          <c:cat>
            <c:strRef>
              <c:f>Pivots_Tables!$C$46:$C$61</c:f>
              <c:strCache>
                <c:ptCount val="15"/>
                <c:pt idx="0">
                  <c:v>Backpack</c:v>
                </c:pt>
                <c:pt idx="1">
                  <c:v>Camera</c:v>
                </c:pt>
                <c:pt idx="2">
                  <c:v>Charger</c:v>
                </c:pt>
                <c:pt idx="3">
                  <c:v>Headphones</c:v>
                </c:pt>
                <c:pt idx="4">
                  <c:v>Keyboard</c:v>
                </c:pt>
                <c:pt idx="5">
                  <c:v>Laptop</c:v>
                </c:pt>
                <c:pt idx="6">
                  <c:v>Monitor</c:v>
                </c:pt>
                <c:pt idx="7">
                  <c:v>Mouse</c:v>
                </c:pt>
                <c:pt idx="8">
                  <c:v>Printer</c:v>
                </c:pt>
                <c:pt idx="9">
                  <c:v>Shoes</c:v>
                </c:pt>
                <c:pt idx="10">
                  <c:v>Smartphone</c:v>
                </c:pt>
                <c:pt idx="11">
                  <c:v>Sunglasses</c:v>
                </c:pt>
                <c:pt idx="12">
                  <c:v>Tablet</c:v>
                </c:pt>
                <c:pt idx="13">
                  <c:v>TV</c:v>
                </c:pt>
                <c:pt idx="14">
                  <c:v>Watch</c:v>
                </c:pt>
              </c:strCache>
            </c:strRef>
          </c:cat>
          <c:val>
            <c:numRef>
              <c:f>Pivots_Tables!$D$46:$D$61</c:f>
              <c:numCache>
                <c:formatCode>_-[$$-409]* #,##0.00_ ;_-[$$-409]* \-#,##0.00\ ;_-[$$-409]* "-"??_ ;_-@_ </c:formatCode>
                <c:ptCount val="15"/>
                <c:pt idx="0">
                  <c:v>4372.2719827586197</c:v>
                </c:pt>
                <c:pt idx="1">
                  <c:v>3590.5669387755088</c:v>
                </c:pt>
                <c:pt idx="2">
                  <c:v>3685.9679518072271</c:v>
                </c:pt>
                <c:pt idx="3">
                  <c:v>3201.2588541666646</c:v>
                </c:pt>
                <c:pt idx="4">
                  <c:v>4280.6677669902911</c:v>
                </c:pt>
                <c:pt idx="5">
                  <c:v>4358.3741573033703</c:v>
                </c:pt>
                <c:pt idx="6">
                  <c:v>4333.1776530612242</c:v>
                </c:pt>
                <c:pt idx="7">
                  <c:v>4402.9120192307682</c:v>
                </c:pt>
                <c:pt idx="8">
                  <c:v>4323.3352999999988</c:v>
                </c:pt>
                <c:pt idx="9">
                  <c:v>4403.6270796460185</c:v>
                </c:pt>
                <c:pt idx="10">
                  <c:v>4292.2713592233004</c:v>
                </c:pt>
                <c:pt idx="11">
                  <c:v>4088.8288372093025</c:v>
                </c:pt>
                <c:pt idx="12">
                  <c:v>4475.4409374999996</c:v>
                </c:pt>
                <c:pt idx="13">
                  <c:v>4857.7943809523822</c:v>
                </c:pt>
                <c:pt idx="14">
                  <c:v>4139.4422222222238</c:v>
                </c:pt>
              </c:numCache>
            </c:numRef>
          </c:val>
          <c:extLst>
            <c:ext xmlns:c16="http://schemas.microsoft.com/office/drawing/2014/chart" uri="{C3380CC4-5D6E-409C-BE32-E72D297353CC}">
              <c16:uniqueId val="{00000000-B875-4212-8DD2-2ECF5E7DA277}"/>
            </c:ext>
          </c:extLst>
        </c:ser>
        <c:dLbls>
          <c:showLegendKey val="0"/>
          <c:showVal val="0"/>
          <c:showCatName val="0"/>
          <c:showSerName val="0"/>
          <c:showPercent val="0"/>
          <c:showBubbleSize val="0"/>
        </c:dLbls>
        <c:gapWidth val="135"/>
        <c:overlap val="-27"/>
        <c:axId val="838038671"/>
        <c:axId val="838039631"/>
      </c:barChart>
      <c:catAx>
        <c:axId val="83803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38039631"/>
        <c:crosses val="autoZero"/>
        <c:auto val="1"/>
        <c:lblAlgn val="ctr"/>
        <c:lblOffset val="100"/>
        <c:noMultiLvlLbl val="0"/>
      </c:catAx>
      <c:valAx>
        <c:axId val="838039631"/>
        <c:scaling>
          <c:orientation val="minMax"/>
        </c:scaling>
        <c:delete val="0"/>
        <c:axPos val="l"/>
        <c:majorGridlines>
          <c:spPr>
            <a:ln w="9525" cap="flat" cmpd="sng" algn="ctr">
              <a:solidFill>
                <a:schemeClr val="tx1">
                  <a:alpha val="82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38038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[04_Retail_Records_Dataset_Analysis_Analytics_Dashboard.xlsx]Pivots_Tables!PivotTable_7</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Revenue per Region</a:t>
            </a:r>
          </a:p>
        </c:rich>
      </c:tx>
      <c:layout>
        <c:manualLayout>
          <c:xMode val="edge"/>
          <c:yMode val="edge"/>
          <c:x val="0.34248154754136395"/>
          <c:y val="9.157188684747739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Pivots_Tables!$G$45</c:f>
              <c:strCache>
                <c:ptCount val="1"/>
                <c:pt idx="0">
                  <c:v>Total</c:v>
                </c:pt>
              </c:strCache>
            </c:strRef>
          </c:tx>
          <c:spPr>
            <a:solidFill>
              <a:schemeClr val="tx1">
                <a:lumMod val="65000"/>
                <a:lumOff val="35000"/>
              </a:schemeClr>
            </a:solidFill>
            <a:ln>
              <a:noFill/>
            </a:ln>
            <a:effectLst/>
          </c:spPr>
          <c:invertIfNegative val="0"/>
          <c:cat>
            <c:strRef>
              <c:f>Pivots_Tables!$F$46:$F$50</c:f>
              <c:strCache>
                <c:ptCount val="4"/>
                <c:pt idx="0">
                  <c:v>East</c:v>
                </c:pt>
                <c:pt idx="1">
                  <c:v>North</c:v>
                </c:pt>
                <c:pt idx="2">
                  <c:v>South</c:v>
                </c:pt>
                <c:pt idx="3">
                  <c:v>West</c:v>
                </c:pt>
              </c:strCache>
            </c:strRef>
          </c:cat>
          <c:val>
            <c:numRef>
              <c:f>Pivots_Tables!$G$46:$G$50</c:f>
              <c:numCache>
                <c:formatCode>_-[$$-409]* #,##0.00_ ;_-[$$-409]* \-#,##0.00\ ;_-[$$-409]* "-"??_ ;_-@_ </c:formatCode>
                <c:ptCount val="4"/>
                <c:pt idx="0">
                  <c:v>4453.9513477088976</c:v>
                </c:pt>
                <c:pt idx="1">
                  <c:v>4258.1200271002726</c:v>
                </c:pt>
                <c:pt idx="2">
                  <c:v>3951.1307650273238</c:v>
                </c:pt>
                <c:pt idx="3">
                  <c:v>4143.7618877551022</c:v>
                </c:pt>
              </c:numCache>
            </c:numRef>
          </c:val>
          <c:extLst>
            <c:ext xmlns:c16="http://schemas.microsoft.com/office/drawing/2014/chart" uri="{C3380CC4-5D6E-409C-BE32-E72D297353CC}">
              <c16:uniqueId val="{00000000-2672-45B7-A74C-C784E2474E1B}"/>
            </c:ext>
          </c:extLst>
        </c:ser>
        <c:dLbls>
          <c:showLegendKey val="0"/>
          <c:showVal val="0"/>
          <c:showCatName val="0"/>
          <c:showSerName val="0"/>
          <c:showPercent val="0"/>
          <c:showBubbleSize val="0"/>
        </c:dLbls>
        <c:gapWidth val="182"/>
        <c:axId val="986829039"/>
        <c:axId val="986831919"/>
      </c:barChart>
      <c:catAx>
        <c:axId val="986829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86831919"/>
        <c:crosses val="autoZero"/>
        <c:auto val="1"/>
        <c:lblAlgn val="ctr"/>
        <c:lblOffset val="100"/>
        <c:noMultiLvlLbl val="0"/>
      </c:catAx>
      <c:valAx>
        <c:axId val="986831919"/>
        <c:scaling>
          <c:orientation val="minMax"/>
        </c:scaling>
        <c:delete val="0"/>
        <c:axPos val="b"/>
        <c:majorGridlines>
          <c:spPr>
            <a:ln w="9525" cap="flat" cmpd="sng" algn="ctr">
              <a:solidFill>
                <a:srgbClr val="00B0F0"/>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8682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 by Region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Pivots_Tables!$J$45:$J$46</c:f>
              <c:strCache>
                <c:ptCount val="1"/>
                <c:pt idx="0">
                  <c:v>Accessories</c:v>
                </c:pt>
              </c:strCache>
            </c:strRef>
          </c:tx>
          <c:spPr>
            <a:solidFill>
              <a:schemeClr val="accent2"/>
            </a:solidFill>
            <a:ln>
              <a:noFill/>
            </a:ln>
            <a:effectLst/>
          </c:spPr>
          <c:invertIfNegative val="0"/>
          <c:cat>
            <c:strRef>
              <c:f>Pivots_Tables!$I$47:$I$51</c:f>
              <c:strCache>
                <c:ptCount val="4"/>
                <c:pt idx="0">
                  <c:v>East</c:v>
                </c:pt>
                <c:pt idx="1">
                  <c:v>North</c:v>
                </c:pt>
                <c:pt idx="2">
                  <c:v>South</c:v>
                </c:pt>
                <c:pt idx="3">
                  <c:v>West</c:v>
                </c:pt>
              </c:strCache>
            </c:strRef>
          </c:cat>
          <c:val>
            <c:numRef>
              <c:f>Pivots_Tables!$J$47:$J$51</c:f>
              <c:numCache>
                <c:formatCode>_-[$$-409]* #,##0.00_ ;_-[$$-409]* \-#,##0.00\ ;_-[$$-409]* "-"??_ ;_-@_ </c:formatCode>
                <c:ptCount val="4"/>
                <c:pt idx="0">
                  <c:v>270105.35999999993</c:v>
                </c:pt>
                <c:pt idx="1">
                  <c:v>280782.44999999995</c:v>
                </c:pt>
                <c:pt idx="2">
                  <c:v>257988.1399999999</c:v>
                </c:pt>
                <c:pt idx="3">
                  <c:v>295758.43000000005</c:v>
                </c:pt>
              </c:numCache>
            </c:numRef>
          </c:val>
          <c:extLst>
            <c:ext xmlns:c16="http://schemas.microsoft.com/office/drawing/2014/chart" uri="{C3380CC4-5D6E-409C-BE32-E72D297353CC}">
              <c16:uniqueId val="{00000000-70B5-4650-A9AF-0BDCB38E29EB}"/>
            </c:ext>
          </c:extLst>
        </c:ser>
        <c:ser>
          <c:idx val="1"/>
          <c:order val="1"/>
          <c:tx>
            <c:strRef>
              <c:f>Pivots_Tables!$K$45:$K$46</c:f>
              <c:strCache>
                <c:ptCount val="1"/>
                <c:pt idx="0">
                  <c:v>Apparel</c:v>
                </c:pt>
              </c:strCache>
            </c:strRef>
          </c:tx>
          <c:spPr>
            <a:solidFill>
              <a:schemeClr val="accent4"/>
            </a:solidFill>
            <a:ln>
              <a:noFill/>
            </a:ln>
            <a:effectLst/>
          </c:spPr>
          <c:invertIfNegative val="0"/>
          <c:cat>
            <c:strRef>
              <c:f>Pivots_Tables!$I$47:$I$51</c:f>
              <c:strCache>
                <c:ptCount val="4"/>
                <c:pt idx="0">
                  <c:v>East</c:v>
                </c:pt>
                <c:pt idx="1">
                  <c:v>North</c:v>
                </c:pt>
                <c:pt idx="2">
                  <c:v>South</c:v>
                </c:pt>
                <c:pt idx="3">
                  <c:v>West</c:v>
                </c:pt>
              </c:strCache>
            </c:strRef>
          </c:cat>
          <c:val>
            <c:numRef>
              <c:f>Pivots_Tables!$K$47:$K$51</c:f>
              <c:numCache>
                <c:formatCode>_-[$$-409]* #,##0.00_ ;_-[$$-409]* \-#,##0.00\ ;_-[$$-409]* "-"??_ ;_-@_ </c:formatCode>
                <c:ptCount val="4"/>
                <c:pt idx="0">
                  <c:v>310051.53999999992</c:v>
                </c:pt>
                <c:pt idx="1">
                  <c:v>228689.11999999994</c:v>
                </c:pt>
                <c:pt idx="2">
                  <c:v>219567.27</c:v>
                </c:pt>
                <c:pt idx="3">
                  <c:v>246485.48</c:v>
                </c:pt>
              </c:numCache>
            </c:numRef>
          </c:val>
          <c:extLst>
            <c:ext xmlns:c16="http://schemas.microsoft.com/office/drawing/2014/chart" uri="{C3380CC4-5D6E-409C-BE32-E72D297353CC}">
              <c16:uniqueId val="{00000003-217F-4055-8C58-6A281B36A270}"/>
            </c:ext>
          </c:extLst>
        </c:ser>
        <c:ser>
          <c:idx val="2"/>
          <c:order val="2"/>
          <c:tx>
            <c:strRef>
              <c:f>Pivots_Tables!$L$45:$L$46</c:f>
              <c:strCache>
                <c:ptCount val="1"/>
                <c:pt idx="0">
                  <c:v>Electronics</c:v>
                </c:pt>
              </c:strCache>
            </c:strRef>
          </c:tx>
          <c:spPr>
            <a:solidFill>
              <a:schemeClr val="accent6"/>
            </a:solidFill>
            <a:ln>
              <a:noFill/>
            </a:ln>
            <a:effectLst/>
          </c:spPr>
          <c:invertIfNegative val="0"/>
          <c:cat>
            <c:strRef>
              <c:f>Pivots_Tables!$I$47:$I$51</c:f>
              <c:strCache>
                <c:ptCount val="4"/>
                <c:pt idx="0">
                  <c:v>East</c:v>
                </c:pt>
                <c:pt idx="1">
                  <c:v>North</c:v>
                </c:pt>
                <c:pt idx="2">
                  <c:v>South</c:v>
                </c:pt>
                <c:pt idx="3">
                  <c:v>West</c:v>
                </c:pt>
              </c:strCache>
            </c:strRef>
          </c:cat>
          <c:val>
            <c:numRef>
              <c:f>Pivots_Tables!$L$47:$L$51</c:f>
              <c:numCache>
                <c:formatCode>_-[$$-409]* #,##0.00_ ;_-[$$-409]* \-#,##0.00\ ;_-[$$-409]* "-"??_ ;_-@_ </c:formatCode>
                <c:ptCount val="4"/>
                <c:pt idx="0">
                  <c:v>1072259.0500000005</c:v>
                </c:pt>
                <c:pt idx="1">
                  <c:v>1061774.7200000007</c:v>
                </c:pt>
                <c:pt idx="2">
                  <c:v>968558.44999999949</c:v>
                </c:pt>
                <c:pt idx="3">
                  <c:v>1082110.7500000005</c:v>
                </c:pt>
              </c:numCache>
            </c:numRef>
          </c:val>
          <c:extLst>
            <c:ext xmlns:c16="http://schemas.microsoft.com/office/drawing/2014/chart" uri="{C3380CC4-5D6E-409C-BE32-E72D297353CC}">
              <c16:uniqueId val="{00000004-217F-4055-8C58-6A281B36A270}"/>
            </c:ext>
          </c:extLst>
        </c:ser>
        <c:dLbls>
          <c:showLegendKey val="0"/>
          <c:showVal val="0"/>
          <c:showCatName val="0"/>
          <c:showSerName val="0"/>
          <c:showPercent val="0"/>
          <c:showBubbleSize val="0"/>
        </c:dLbls>
        <c:gapWidth val="150"/>
        <c:overlap val="100"/>
        <c:axId val="986833359"/>
        <c:axId val="986833839"/>
      </c:barChart>
      <c:catAx>
        <c:axId val="98683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86833839"/>
        <c:crosses val="autoZero"/>
        <c:auto val="1"/>
        <c:lblAlgn val="ctr"/>
        <c:lblOffset val="100"/>
        <c:noMultiLvlLbl val="0"/>
      </c:catAx>
      <c:valAx>
        <c:axId val="986833839"/>
        <c:scaling>
          <c:orientation val="minMax"/>
        </c:scaling>
        <c:delete val="0"/>
        <c:axPos val="l"/>
        <c:majorGridlines>
          <c:spPr>
            <a:ln w="9525" cap="flat" cmpd="sng" algn="ctr">
              <a:solidFill>
                <a:schemeClr val="tx1"/>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86833359"/>
        <c:crosses val="autoZero"/>
        <c:crossBetween val="between"/>
      </c:valAx>
      <c:spPr>
        <a:noFill/>
        <a:ln>
          <a:noFill/>
        </a:ln>
        <a:effectLst/>
      </c:spPr>
    </c:plotArea>
    <c:legend>
      <c:legendPos val="r"/>
      <c:layout>
        <c:manualLayout>
          <c:xMode val="edge"/>
          <c:yMode val="edge"/>
          <c:x val="0.8708113376347143"/>
          <c:y val="0.34917833187518227"/>
          <c:w val="0.10903977911851928"/>
          <c:h val="0.2629333409594986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[04_Retail_Records_Dataset_Analysis_Analytics_Dashboard.xlsx]Pivots_Tables!PivotTable_9</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001116694584032E-2"/>
          <c:y val="0.13110366154725708"/>
          <c:w val="0.94261816519166264"/>
          <c:h val="0.65040279618513031"/>
        </c:manualLayout>
      </c:layout>
      <c:areaChart>
        <c:grouping val="standard"/>
        <c:varyColors val="0"/>
        <c:ser>
          <c:idx val="0"/>
          <c:order val="0"/>
          <c:tx>
            <c:strRef>
              <c:f>Pivots_Tables!$D$70:$D$71</c:f>
              <c:strCache>
                <c:ptCount val="1"/>
                <c:pt idx="0">
                  <c:v>Backpack</c:v>
                </c:pt>
              </c:strCache>
            </c:strRef>
          </c:tx>
          <c:spPr>
            <a:solidFill>
              <a:srgbClr val="92D050"/>
            </a:solidFill>
            <a:ln>
              <a:noFill/>
            </a:ln>
            <a:effectLst/>
          </c:spPr>
          <c:cat>
            <c:strRef>
              <c:f>Pivots_Tables!$C$72:$C$96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Pivots_Tables!$D$72:$D$96</c:f>
              <c:numCache>
                <c:formatCode>General</c:formatCode>
                <c:ptCount val="24"/>
                <c:pt idx="0">
                  <c:v>11</c:v>
                </c:pt>
                <c:pt idx="1">
                  <c:v>18</c:v>
                </c:pt>
                <c:pt idx="2">
                  <c:v>14</c:v>
                </c:pt>
                <c:pt idx="3">
                  <c:v>20</c:v>
                </c:pt>
                <c:pt idx="4">
                  <c:v>49</c:v>
                </c:pt>
                <c:pt idx="5">
                  <c:v>30</c:v>
                </c:pt>
                <c:pt idx="6">
                  <c:v>11</c:v>
                </c:pt>
                <c:pt idx="7">
                  <c:v>38</c:v>
                </c:pt>
                <c:pt idx="8">
                  <c:v>25</c:v>
                </c:pt>
                <c:pt idx="9">
                  <c:v>29</c:v>
                </c:pt>
                <c:pt idx="10">
                  <c:v>30</c:v>
                </c:pt>
                <c:pt idx="11">
                  <c:v>51</c:v>
                </c:pt>
                <c:pt idx="12">
                  <c:v>22</c:v>
                </c:pt>
                <c:pt idx="14">
                  <c:v>35</c:v>
                </c:pt>
                <c:pt idx="15">
                  <c:v>41</c:v>
                </c:pt>
                <c:pt idx="16">
                  <c:v>25</c:v>
                </c:pt>
                <c:pt idx="17">
                  <c:v>43</c:v>
                </c:pt>
                <c:pt idx="18">
                  <c:v>52</c:v>
                </c:pt>
                <c:pt idx="19">
                  <c:v>64</c:v>
                </c:pt>
                <c:pt idx="20">
                  <c:v>10</c:v>
                </c:pt>
                <c:pt idx="21">
                  <c:v>25</c:v>
                </c:pt>
                <c:pt idx="22">
                  <c:v>32</c:v>
                </c:pt>
                <c:pt idx="23">
                  <c:v>22</c:v>
                </c:pt>
              </c:numCache>
            </c:numRef>
          </c:val>
          <c:extLst>
            <c:ext xmlns:c16="http://schemas.microsoft.com/office/drawing/2014/chart" uri="{C3380CC4-5D6E-409C-BE32-E72D297353CC}">
              <c16:uniqueId val="{00000000-136D-4309-88C1-E05FFED4D62F}"/>
            </c:ext>
          </c:extLst>
        </c:ser>
        <c:ser>
          <c:idx val="1"/>
          <c:order val="1"/>
          <c:tx>
            <c:strRef>
              <c:f>Pivots_Tables!$E$70:$E$71</c:f>
              <c:strCache>
                <c:ptCount val="1"/>
                <c:pt idx="0">
                  <c:v>Camera</c:v>
                </c:pt>
              </c:strCache>
            </c:strRef>
          </c:tx>
          <c:spPr>
            <a:solidFill>
              <a:srgbClr val="92D050"/>
            </a:solidFill>
            <a:ln>
              <a:noFill/>
            </a:ln>
            <a:effectLst/>
          </c:spPr>
          <c:cat>
            <c:strRef>
              <c:f>Pivots_Tables!$C$72:$C$96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Pivots_Tables!$E$72:$E$96</c:f>
              <c:numCache>
                <c:formatCode>General</c:formatCode>
                <c:ptCount val="24"/>
                <c:pt idx="0">
                  <c:v>23</c:v>
                </c:pt>
                <c:pt idx="1">
                  <c:v>13</c:v>
                </c:pt>
                <c:pt idx="2">
                  <c:v>1</c:v>
                </c:pt>
                <c:pt idx="3">
                  <c:v>30</c:v>
                </c:pt>
                <c:pt idx="4">
                  <c:v>26</c:v>
                </c:pt>
                <c:pt idx="5">
                  <c:v>38</c:v>
                </c:pt>
                <c:pt idx="6">
                  <c:v>40</c:v>
                </c:pt>
                <c:pt idx="7">
                  <c:v>20</c:v>
                </c:pt>
                <c:pt idx="8">
                  <c:v>23</c:v>
                </c:pt>
                <c:pt idx="9">
                  <c:v>8</c:v>
                </c:pt>
                <c:pt idx="10">
                  <c:v>14</c:v>
                </c:pt>
                <c:pt idx="11">
                  <c:v>55</c:v>
                </c:pt>
                <c:pt idx="12">
                  <c:v>15</c:v>
                </c:pt>
                <c:pt idx="13">
                  <c:v>37</c:v>
                </c:pt>
                <c:pt idx="14">
                  <c:v>4</c:v>
                </c:pt>
                <c:pt idx="15">
                  <c:v>5</c:v>
                </c:pt>
                <c:pt idx="16">
                  <c:v>14</c:v>
                </c:pt>
                <c:pt idx="17">
                  <c:v>24</c:v>
                </c:pt>
                <c:pt idx="18">
                  <c:v>14</c:v>
                </c:pt>
                <c:pt idx="19">
                  <c:v>38</c:v>
                </c:pt>
                <c:pt idx="20">
                  <c:v>14</c:v>
                </c:pt>
                <c:pt idx="21">
                  <c:v>29</c:v>
                </c:pt>
                <c:pt idx="22">
                  <c:v>5</c:v>
                </c:pt>
                <c:pt idx="23">
                  <c:v>14</c:v>
                </c:pt>
              </c:numCache>
            </c:numRef>
          </c:val>
          <c:extLst>
            <c:ext xmlns:c16="http://schemas.microsoft.com/office/drawing/2014/chart" uri="{C3380CC4-5D6E-409C-BE32-E72D297353CC}">
              <c16:uniqueId val="{00000001-136D-4309-88C1-E05FFED4D62F}"/>
            </c:ext>
          </c:extLst>
        </c:ser>
        <c:ser>
          <c:idx val="2"/>
          <c:order val="2"/>
          <c:tx>
            <c:strRef>
              <c:f>Pivots_Tables!$F$70:$F$71</c:f>
              <c:strCache>
                <c:ptCount val="1"/>
                <c:pt idx="0">
                  <c:v>Charger</c:v>
                </c:pt>
              </c:strCache>
            </c:strRef>
          </c:tx>
          <c:spPr>
            <a:solidFill>
              <a:schemeClr val="accent1">
                <a:shade val="56000"/>
              </a:schemeClr>
            </a:solidFill>
            <a:ln w="25400">
              <a:noFill/>
            </a:ln>
            <a:effectLst/>
          </c:spPr>
          <c:cat>
            <c:strRef>
              <c:f>Pivots_Tables!$C$72:$C$96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Pivots_Tables!$F$72:$F$96</c:f>
              <c:numCache>
                <c:formatCode>General</c:formatCode>
                <c:ptCount val="24"/>
                <c:pt idx="0">
                  <c:v>25</c:v>
                </c:pt>
                <c:pt idx="1">
                  <c:v>20</c:v>
                </c:pt>
                <c:pt idx="2">
                  <c:v>30</c:v>
                </c:pt>
                <c:pt idx="3">
                  <c:v>16</c:v>
                </c:pt>
                <c:pt idx="4">
                  <c:v>17</c:v>
                </c:pt>
                <c:pt idx="5">
                  <c:v>29</c:v>
                </c:pt>
                <c:pt idx="6">
                  <c:v>11</c:v>
                </c:pt>
                <c:pt idx="7">
                  <c:v>8</c:v>
                </c:pt>
                <c:pt idx="8">
                  <c:v>14</c:v>
                </c:pt>
                <c:pt idx="9">
                  <c:v>21</c:v>
                </c:pt>
                <c:pt idx="11">
                  <c:v>23</c:v>
                </c:pt>
                <c:pt idx="12">
                  <c:v>26</c:v>
                </c:pt>
                <c:pt idx="13">
                  <c:v>6</c:v>
                </c:pt>
                <c:pt idx="14">
                  <c:v>17</c:v>
                </c:pt>
                <c:pt idx="15">
                  <c:v>3</c:v>
                </c:pt>
                <c:pt idx="16">
                  <c:v>14</c:v>
                </c:pt>
                <c:pt idx="17">
                  <c:v>5</c:v>
                </c:pt>
                <c:pt idx="18">
                  <c:v>17</c:v>
                </c:pt>
                <c:pt idx="19">
                  <c:v>13</c:v>
                </c:pt>
                <c:pt idx="20">
                  <c:v>26</c:v>
                </c:pt>
                <c:pt idx="21">
                  <c:v>22</c:v>
                </c:pt>
                <c:pt idx="22">
                  <c:v>21</c:v>
                </c:pt>
                <c:pt idx="23">
                  <c:v>11</c:v>
                </c:pt>
              </c:numCache>
            </c:numRef>
          </c:val>
          <c:extLst>
            <c:ext xmlns:c16="http://schemas.microsoft.com/office/drawing/2014/chart" uri="{C3380CC4-5D6E-409C-BE32-E72D297353CC}">
              <c16:uniqueId val="{0000000E-D138-458B-9AEF-6061CAE54835}"/>
            </c:ext>
          </c:extLst>
        </c:ser>
        <c:ser>
          <c:idx val="3"/>
          <c:order val="3"/>
          <c:tx>
            <c:strRef>
              <c:f>Pivots_Tables!$G$70:$G$71</c:f>
              <c:strCache>
                <c:ptCount val="1"/>
                <c:pt idx="0">
                  <c:v>Headphones</c:v>
                </c:pt>
              </c:strCache>
            </c:strRef>
          </c:tx>
          <c:spPr>
            <a:solidFill>
              <a:srgbClr val="92D050"/>
            </a:solidFill>
            <a:ln w="25400">
              <a:noFill/>
            </a:ln>
            <a:effectLst/>
          </c:spPr>
          <c:cat>
            <c:strRef>
              <c:f>Pivots_Tables!$C$72:$C$96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Pivots_Tables!$G$72:$G$96</c:f>
              <c:numCache>
                <c:formatCode>General</c:formatCode>
                <c:ptCount val="24"/>
                <c:pt idx="0">
                  <c:v>17</c:v>
                </c:pt>
                <c:pt idx="1">
                  <c:v>30</c:v>
                </c:pt>
                <c:pt idx="2">
                  <c:v>14</c:v>
                </c:pt>
                <c:pt idx="3">
                  <c:v>4</c:v>
                </c:pt>
                <c:pt idx="4">
                  <c:v>23</c:v>
                </c:pt>
                <c:pt idx="5">
                  <c:v>32</c:v>
                </c:pt>
                <c:pt idx="6">
                  <c:v>2</c:v>
                </c:pt>
                <c:pt idx="7">
                  <c:v>10</c:v>
                </c:pt>
                <c:pt idx="8">
                  <c:v>26</c:v>
                </c:pt>
                <c:pt idx="9">
                  <c:v>7</c:v>
                </c:pt>
                <c:pt idx="10">
                  <c:v>33</c:v>
                </c:pt>
                <c:pt idx="11">
                  <c:v>24</c:v>
                </c:pt>
                <c:pt idx="12">
                  <c:v>29</c:v>
                </c:pt>
                <c:pt idx="13">
                  <c:v>46</c:v>
                </c:pt>
                <c:pt idx="14">
                  <c:v>7</c:v>
                </c:pt>
                <c:pt idx="15">
                  <c:v>13</c:v>
                </c:pt>
                <c:pt idx="16">
                  <c:v>17</c:v>
                </c:pt>
                <c:pt idx="17">
                  <c:v>22</c:v>
                </c:pt>
                <c:pt idx="18">
                  <c:v>26</c:v>
                </c:pt>
                <c:pt idx="19">
                  <c:v>7</c:v>
                </c:pt>
                <c:pt idx="20">
                  <c:v>6</c:v>
                </c:pt>
                <c:pt idx="21">
                  <c:v>3</c:v>
                </c:pt>
                <c:pt idx="22">
                  <c:v>20</c:v>
                </c:pt>
                <c:pt idx="23">
                  <c:v>38</c:v>
                </c:pt>
              </c:numCache>
            </c:numRef>
          </c:val>
          <c:extLst>
            <c:ext xmlns:c16="http://schemas.microsoft.com/office/drawing/2014/chart" uri="{C3380CC4-5D6E-409C-BE32-E72D297353CC}">
              <c16:uniqueId val="{0000000F-D138-458B-9AEF-6061CAE54835}"/>
            </c:ext>
          </c:extLst>
        </c:ser>
        <c:ser>
          <c:idx val="4"/>
          <c:order val="4"/>
          <c:tx>
            <c:strRef>
              <c:f>Pivots_Tables!$H$70:$H$71</c:f>
              <c:strCache>
                <c:ptCount val="1"/>
                <c:pt idx="0">
                  <c:v>Keyboard</c:v>
                </c:pt>
              </c:strCache>
            </c:strRef>
          </c:tx>
          <c:spPr>
            <a:solidFill>
              <a:srgbClr val="92D050"/>
            </a:solidFill>
            <a:ln w="25400">
              <a:noFill/>
            </a:ln>
            <a:effectLst/>
          </c:spPr>
          <c:cat>
            <c:strRef>
              <c:f>Pivots_Tables!$C$72:$C$96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Pivots_Tables!$H$72:$H$96</c:f>
              <c:numCache>
                <c:formatCode>General</c:formatCode>
                <c:ptCount val="24"/>
                <c:pt idx="0">
                  <c:v>40</c:v>
                </c:pt>
                <c:pt idx="1">
                  <c:v>16</c:v>
                </c:pt>
                <c:pt idx="2">
                  <c:v>10</c:v>
                </c:pt>
                <c:pt idx="3">
                  <c:v>12</c:v>
                </c:pt>
                <c:pt idx="4">
                  <c:v>20</c:v>
                </c:pt>
                <c:pt idx="5">
                  <c:v>34</c:v>
                </c:pt>
                <c:pt idx="6">
                  <c:v>6</c:v>
                </c:pt>
                <c:pt idx="7">
                  <c:v>41</c:v>
                </c:pt>
                <c:pt idx="8">
                  <c:v>23</c:v>
                </c:pt>
                <c:pt idx="9">
                  <c:v>6</c:v>
                </c:pt>
                <c:pt idx="10">
                  <c:v>26</c:v>
                </c:pt>
                <c:pt idx="11">
                  <c:v>61</c:v>
                </c:pt>
                <c:pt idx="12">
                  <c:v>21</c:v>
                </c:pt>
                <c:pt idx="13">
                  <c:v>30</c:v>
                </c:pt>
                <c:pt idx="14">
                  <c:v>7</c:v>
                </c:pt>
                <c:pt idx="15">
                  <c:v>37</c:v>
                </c:pt>
                <c:pt idx="16">
                  <c:v>26</c:v>
                </c:pt>
                <c:pt idx="17">
                  <c:v>19</c:v>
                </c:pt>
                <c:pt idx="18">
                  <c:v>34</c:v>
                </c:pt>
                <c:pt idx="19">
                  <c:v>44</c:v>
                </c:pt>
                <c:pt idx="20">
                  <c:v>17</c:v>
                </c:pt>
                <c:pt idx="21">
                  <c:v>4</c:v>
                </c:pt>
                <c:pt idx="22">
                  <c:v>11</c:v>
                </c:pt>
                <c:pt idx="23">
                  <c:v>27</c:v>
                </c:pt>
              </c:numCache>
            </c:numRef>
          </c:val>
          <c:extLst>
            <c:ext xmlns:c16="http://schemas.microsoft.com/office/drawing/2014/chart" uri="{C3380CC4-5D6E-409C-BE32-E72D297353CC}">
              <c16:uniqueId val="{00000010-D138-458B-9AEF-6061CAE54835}"/>
            </c:ext>
          </c:extLst>
        </c:ser>
        <c:ser>
          <c:idx val="5"/>
          <c:order val="5"/>
          <c:tx>
            <c:strRef>
              <c:f>Pivots_Tables!$I$70:$I$71</c:f>
              <c:strCache>
                <c:ptCount val="1"/>
                <c:pt idx="0">
                  <c:v>Laptop</c:v>
                </c:pt>
              </c:strCache>
            </c:strRef>
          </c:tx>
          <c:spPr>
            <a:solidFill>
              <a:srgbClr val="92D050"/>
            </a:solidFill>
            <a:ln w="25400">
              <a:noFill/>
            </a:ln>
            <a:effectLst/>
          </c:spPr>
          <c:cat>
            <c:strRef>
              <c:f>Pivots_Tables!$C$72:$C$96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Pivots_Tables!$I$72:$I$96</c:f>
              <c:numCache>
                <c:formatCode>General</c:formatCode>
                <c:ptCount val="24"/>
                <c:pt idx="0">
                  <c:v>26</c:v>
                </c:pt>
                <c:pt idx="1">
                  <c:v>7</c:v>
                </c:pt>
                <c:pt idx="2">
                  <c:v>29</c:v>
                </c:pt>
                <c:pt idx="3">
                  <c:v>17</c:v>
                </c:pt>
                <c:pt idx="4">
                  <c:v>11</c:v>
                </c:pt>
                <c:pt idx="5">
                  <c:v>42</c:v>
                </c:pt>
                <c:pt idx="6">
                  <c:v>20</c:v>
                </c:pt>
                <c:pt idx="7">
                  <c:v>5</c:v>
                </c:pt>
                <c:pt idx="8">
                  <c:v>29</c:v>
                </c:pt>
                <c:pt idx="9">
                  <c:v>8</c:v>
                </c:pt>
                <c:pt idx="10">
                  <c:v>8</c:v>
                </c:pt>
                <c:pt idx="11">
                  <c:v>15</c:v>
                </c:pt>
                <c:pt idx="12">
                  <c:v>17</c:v>
                </c:pt>
                <c:pt idx="13">
                  <c:v>19</c:v>
                </c:pt>
                <c:pt idx="14">
                  <c:v>31</c:v>
                </c:pt>
                <c:pt idx="15">
                  <c:v>80</c:v>
                </c:pt>
                <c:pt idx="16">
                  <c:v>14</c:v>
                </c:pt>
                <c:pt idx="17">
                  <c:v>15</c:v>
                </c:pt>
                <c:pt idx="18">
                  <c:v>4</c:v>
                </c:pt>
                <c:pt idx="19">
                  <c:v>43</c:v>
                </c:pt>
                <c:pt idx="20">
                  <c:v>4</c:v>
                </c:pt>
                <c:pt idx="21">
                  <c:v>21</c:v>
                </c:pt>
                <c:pt idx="22">
                  <c:v>14</c:v>
                </c:pt>
                <c:pt idx="23">
                  <c:v>8</c:v>
                </c:pt>
              </c:numCache>
            </c:numRef>
          </c:val>
          <c:extLst>
            <c:ext xmlns:c16="http://schemas.microsoft.com/office/drawing/2014/chart" uri="{C3380CC4-5D6E-409C-BE32-E72D297353CC}">
              <c16:uniqueId val="{00000011-D138-458B-9AEF-6061CAE54835}"/>
            </c:ext>
          </c:extLst>
        </c:ser>
        <c:ser>
          <c:idx val="6"/>
          <c:order val="6"/>
          <c:tx>
            <c:strRef>
              <c:f>Pivots_Tables!$J$70:$J$71</c:f>
              <c:strCache>
                <c:ptCount val="1"/>
                <c:pt idx="0">
                  <c:v>Monitor</c:v>
                </c:pt>
              </c:strCache>
            </c:strRef>
          </c:tx>
          <c:spPr>
            <a:solidFill>
              <a:srgbClr val="92D050"/>
            </a:solidFill>
            <a:ln w="25400">
              <a:noFill/>
            </a:ln>
            <a:effectLst/>
          </c:spPr>
          <c:cat>
            <c:strRef>
              <c:f>Pivots_Tables!$C$72:$C$96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Pivots_Tables!$J$72:$J$96</c:f>
              <c:numCache>
                <c:formatCode>General</c:formatCode>
                <c:ptCount val="24"/>
                <c:pt idx="0">
                  <c:v>26</c:v>
                </c:pt>
                <c:pt idx="1">
                  <c:v>27</c:v>
                </c:pt>
                <c:pt idx="2">
                  <c:v>18</c:v>
                </c:pt>
                <c:pt idx="3">
                  <c:v>28</c:v>
                </c:pt>
                <c:pt idx="4">
                  <c:v>25</c:v>
                </c:pt>
                <c:pt idx="5">
                  <c:v>14</c:v>
                </c:pt>
                <c:pt idx="6">
                  <c:v>4</c:v>
                </c:pt>
                <c:pt idx="7">
                  <c:v>11</c:v>
                </c:pt>
                <c:pt idx="8">
                  <c:v>34</c:v>
                </c:pt>
                <c:pt idx="9">
                  <c:v>31</c:v>
                </c:pt>
                <c:pt idx="10">
                  <c:v>26</c:v>
                </c:pt>
                <c:pt idx="11">
                  <c:v>47</c:v>
                </c:pt>
                <c:pt idx="12">
                  <c:v>13</c:v>
                </c:pt>
                <c:pt idx="13">
                  <c:v>15</c:v>
                </c:pt>
                <c:pt idx="14">
                  <c:v>12</c:v>
                </c:pt>
                <c:pt idx="15">
                  <c:v>21</c:v>
                </c:pt>
                <c:pt idx="16">
                  <c:v>34</c:v>
                </c:pt>
                <c:pt idx="17">
                  <c:v>29</c:v>
                </c:pt>
                <c:pt idx="18">
                  <c:v>19</c:v>
                </c:pt>
                <c:pt idx="19">
                  <c:v>1</c:v>
                </c:pt>
                <c:pt idx="20">
                  <c:v>35</c:v>
                </c:pt>
                <c:pt idx="21">
                  <c:v>24</c:v>
                </c:pt>
                <c:pt idx="22">
                  <c:v>10</c:v>
                </c:pt>
                <c:pt idx="23">
                  <c:v>15</c:v>
                </c:pt>
              </c:numCache>
            </c:numRef>
          </c:val>
          <c:extLst>
            <c:ext xmlns:c16="http://schemas.microsoft.com/office/drawing/2014/chart" uri="{C3380CC4-5D6E-409C-BE32-E72D297353CC}">
              <c16:uniqueId val="{00000012-D138-458B-9AEF-6061CAE54835}"/>
            </c:ext>
          </c:extLst>
        </c:ser>
        <c:ser>
          <c:idx val="7"/>
          <c:order val="7"/>
          <c:tx>
            <c:strRef>
              <c:f>Pivots_Tables!$K$70:$K$71</c:f>
              <c:strCache>
                <c:ptCount val="1"/>
                <c:pt idx="0">
                  <c:v>Mouse</c:v>
                </c:pt>
              </c:strCache>
            </c:strRef>
          </c:tx>
          <c:spPr>
            <a:solidFill>
              <a:srgbClr val="92D050"/>
            </a:solidFill>
            <a:ln w="25400">
              <a:noFill/>
            </a:ln>
            <a:effectLst/>
          </c:spPr>
          <c:cat>
            <c:strRef>
              <c:f>Pivots_Tables!$C$72:$C$96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Pivots_Tables!$K$72:$K$96</c:f>
              <c:numCache>
                <c:formatCode>General</c:formatCode>
                <c:ptCount val="24"/>
                <c:pt idx="0">
                  <c:v>8</c:v>
                </c:pt>
                <c:pt idx="1">
                  <c:v>32</c:v>
                </c:pt>
                <c:pt idx="2">
                  <c:v>23</c:v>
                </c:pt>
                <c:pt idx="3">
                  <c:v>16</c:v>
                </c:pt>
                <c:pt idx="4">
                  <c:v>20</c:v>
                </c:pt>
                <c:pt idx="5">
                  <c:v>6</c:v>
                </c:pt>
                <c:pt idx="6">
                  <c:v>46</c:v>
                </c:pt>
                <c:pt idx="7">
                  <c:v>29</c:v>
                </c:pt>
                <c:pt idx="8">
                  <c:v>42</c:v>
                </c:pt>
                <c:pt idx="9">
                  <c:v>30</c:v>
                </c:pt>
                <c:pt idx="10">
                  <c:v>33</c:v>
                </c:pt>
                <c:pt idx="11">
                  <c:v>29</c:v>
                </c:pt>
                <c:pt idx="13">
                  <c:v>9</c:v>
                </c:pt>
                <c:pt idx="14">
                  <c:v>18</c:v>
                </c:pt>
                <c:pt idx="15">
                  <c:v>21</c:v>
                </c:pt>
                <c:pt idx="16">
                  <c:v>24</c:v>
                </c:pt>
                <c:pt idx="17">
                  <c:v>19</c:v>
                </c:pt>
                <c:pt idx="18">
                  <c:v>8</c:v>
                </c:pt>
                <c:pt idx="19">
                  <c:v>44</c:v>
                </c:pt>
                <c:pt idx="20">
                  <c:v>27</c:v>
                </c:pt>
                <c:pt idx="21">
                  <c:v>31</c:v>
                </c:pt>
                <c:pt idx="22">
                  <c:v>10</c:v>
                </c:pt>
                <c:pt idx="23">
                  <c:v>24</c:v>
                </c:pt>
              </c:numCache>
            </c:numRef>
          </c:val>
          <c:extLst>
            <c:ext xmlns:c16="http://schemas.microsoft.com/office/drawing/2014/chart" uri="{C3380CC4-5D6E-409C-BE32-E72D297353CC}">
              <c16:uniqueId val="{00000013-D138-458B-9AEF-6061CAE54835}"/>
            </c:ext>
          </c:extLst>
        </c:ser>
        <c:ser>
          <c:idx val="8"/>
          <c:order val="8"/>
          <c:tx>
            <c:strRef>
              <c:f>Pivots_Tables!$L$70:$L$71</c:f>
              <c:strCache>
                <c:ptCount val="1"/>
                <c:pt idx="0">
                  <c:v>Printer</c:v>
                </c:pt>
              </c:strCache>
            </c:strRef>
          </c:tx>
          <c:spPr>
            <a:solidFill>
              <a:srgbClr val="92D050"/>
            </a:solidFill>
            <a:ln w="25400">
              <a:noFill/>
            </a:ln>
            <a:effectLst/>
          </c:spPr>
          <c:cat>
            <c:strRef>
              <c:f>Pivots_Tables!$C$72:$C$96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Pivots_Tables!$L$72:$L$96</c:f>
              <c:numCache>
                <c:formatCode>General</c:formatCode>
                <c:ptCount val="24"/>
                <c:pt idx="1">
                  <c:v>11</c:v>
                </c:pt>
                <c:pt idx="3">
                  <c:v>35</c:v>
                </c:pt>
                <c:pt idx="4">
                  <c:v>19</c:v>
                </c:pt>
                <c:pt idx="5">
                  <c:v>9</c:v>
                </c:pt>
                <c:pt idx="6">
                  <c:v>29</c:v>
                </c:pt>
                <c:pt idx="7">
                  <c:v>10</c:v>
                </c:pt>
                <c:pt idx="8">
                  <c:v>13</c:v>
                </c:pt>
                <c:pt idx="9">
                  <c:v>42</c:v>
                </c:pt>
                <c:pt idx="10">
                  <c:v>14</c:v>
                </c:pt>
                <c:pt idx="11">
                  <c:v>7</c:v>
                </c:pt>
                <c:pt idx="12">
                  <c:v>25</c:v>
                </c:pt>
                <c:pt idx="13">
                  <c:v>40</c:v>
                </c:pt>
                <c:pt idx="14">
                  <c:v>40</c:v>
                </c:pt>
                <c:pt idx="15">
                  <c:v>35</c:v>
                </c:pt>
                <c:pt idx="16">
                  <c:v>8</c:v>
                </c:pt>
                <c:pt idx="17">
                  <c:v>41</c:v>
                </c:pt>
                <c:pt idx="18">
                  <c:v>30</c:v>
                </c:pt>
                <c:pt idx="19">
                  <c:v>31</c:v>
                </c:pt>
                <c:pt idx="20">
                  <c:v>30</c:v>
                </c:pt>
                <c:pt idx="21">
                  <c:v>11</c:v>
                </c:pt>
                <c:pt idx="22">
                  <c:v>39</c:v>
                </c:pt>
                <c:pt idx="23">
                  <c:v>22</c:v>
                </c:pt>
              </c:numCache>
            </c:numRef>
          </c:val>
          <c:extLst>
            <c:ext xmlns:c16="http://schemas.microsoft.com/office/drawing/2014/chart" uri="{C3380CC4-5D6E-409C-BE32-E72D297353CC}">
              <c16:uniqueId val="{00000014-D138-458B-9AEF-6061CAE54835}"/>
            </c:ext>
          </c:extLst>
        </c:ser>
        <c:ser>
          <c:idx val="9"/>
          <c:order val="9"/>
          <c:tx>
            <c:strRef>
              <c:f>Pivots_Tables!$M$70:$M$71</c:f>
              <c:strCache>
                <c:ptCount val="1"/>
                <c:pt idx="0">
                  <c:v>Shoes</c:v>
                </c:pt>
              </c:strCache>
            </c:strRef>
          </c:tx>
          <c:spPr>
            <a:solidFill>
              <a:srgbClr val="92D050"/>
            </a:solidFill>
            <a:ln w="25400">
              <a:noFill/>
            </a:ln>
            <a:effectLst/>
          </c:spPr>
          <c:cat>
            <c:strRef>
              <c:f>Pivots_Tables!$C$72:$C$96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Pivots_Tables!$M$72:$M$96</c:f>
              <c:numCache>
                <c:formatCode>General</c:formatCode>
                <c:ptCount val="24"/>
                <c:pt idx="0">
                  <c:v>23</c:v>
                </c:pt>
                <c:pt idx="1">
                  <c:v>51</c:v>
                </c:pt>
                <c:pt idx="2">
                  <c:v>17</c:v>
                </c:pt>
                <c:pt idx="3">
                  <c:v>14</c:v>
                </c:pt>
                <c:pt idx="4">
                  <c:v>24</c:v>
                </c:pt>
                <c:pt idx="5">
                  <c:v>29</c:v>
                </c:pt>
                <c:pt idx="6">
                  <c:v>35</c:v>
                </c:pt>
                <c:pt idx="7">
                  <c:v>21</c:v>
                </c:pt>
                <c:pt idx="8">
                  <c:v>8</c:v>
                </c:pt>
                <c:pt idx="9">
                  <c:v>33</c:v>
                </c:pt>
                <c:pt idx="10">
                  <c:v>51</c:v>
                </c:pt>
                <c:pt idx="11">
                  <c:v>34</c:v>
                </c:pt>
                <c:pt idx="12">
                  <c:v>37</c:v>
                </c:pt>
                <c:pt idx="13">
                  <c:v>23</c:v>
                </c:pt>
                <c:pt idx="14">
                  <c:v>14</c:v>
                </c:pt>
                <c:pt idx="15">
                  <c:v>20</c:v>
                </c:pt>
                <c:pt idx="16">
                  <c:v>14</c:v>
                </c:pt>
                <c:pt idx="17">
                  <c:v>12</c:v>
                </c:pt>
                <c:pt idx="18">
                  <c:v>28</c:v>
                </c:pt>
                <c:pt idx="19">
                  <c:v>21</c:v>
                </c:pt>
                <c:pt idx="20">
                  <c:v>44</c:v>
                </c:pt>
                <c:pt idx="21">
                  <c:v>73</c:v>
                </c:pt>
                <c:pt idx="22">
                  <c:v>13</c:v>
                </c:pt>
                <c:pt idx="23">
                  <c:v>15</c:v>
                </c:pt>
              </c:numCache>
            </c:numRef>
          </c:val>
          <c:extLst>
            <c:ext xmlns:c16="http://schemas.microsoft.com/office/drawing/2014/chart" uri="{C3380CC4-5D6E-409C-BE32-E72D297353CC}">
              <c16:uniqueId val="{00000015-D138-458B-9AEF-6061CAE54835}"/>
            </c:ext>
          </c:extLst>
        </c:ser>
        <c:ser>
          <c:idx val="10"/>
          <c:order val="10"/>
          <c:tx>
            <c:strRef>
              <c:f>Pivots_Tables!$N$70:$N$71</c:f>
              <c:strCache>
                <c:ptCount val="1"/>
                <c:pt idx="0">
                  <c:v>Smartphone</c:v>
                </c:pt>
              </c:strCache>
            </c:strRef>
          </c:tx>
          <c:spPr>
            <a:solidFill>
              <a:srgbClr val="92D050"/>
            </a:solidFill>
            <a:ln w="25400">
              <a:noFill/>
            </a:ln>
            <a:effectLst/>
          </c:spPr>
          <c:cat>
            <c:strRef>
              <c:f>Pivots_Tables!$C$72:$C$96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Pivots_Tables!$N$72:$N$96</c:f>
              <c:numCache>
                <c:formatCode>General</c:formatCode>
                <c:ptCount val="24"/>
                <c:pt idx="0">
                  <c:v>15</c:v>
                </c:pt>
                <c:pt idx="1">
                  <c:v>25</c:v>
                </c:pt>
                <c:pt idx="2">
                  <c:v>31</c:v>
                </c:pt>
                <c:pt idx="3">
                  <c:v>24</c:v>
                </c:pt>
                <c:pt idx="4">
                  <c:v>13</c:v>
                </c:pt>
                <c:pt idx="5">
                  <c:v>33</c:v>
                </c:pt>
                <c:pt idx="6">
                  <c:v>29</c:v>
                </c:pt>
                <c:pt idx="7">
                  <c:v>20</c:v>
                </c:pt>
                <c:pt idx="8">
                  <c:v>28</c:v>
                </c:pt>
                <c:pt idx="9">
                  <c:v>25</c:v>
                </c:pt>
                <c:pt idx="10">
                  <c:v>32</c:v>
                </c:pt>
                <c:pt idx="11">
                  <c:v>27</c:v>
                </c:pt>
                <c:pt idx="12">
                  <c:v>28</c:v>
                </c:pt>
                <c:pt idx="13">
                  <c:v>50</c:v>
                </c:pt>
                <c:pt idx="14">
                  <c:v>24</c:v>
                </c:pt>
                <c:pt idx="15">
                  <c:v>14</c:v>
                </c:pt>
                <c:pt idx="17">
                  <c:v>20</c:v>
                </c:pt>
                <c:pt idx="18">
                  <c:v>31</c:v>
                </c:pt>
                <c:pt idx="19">
                  <c:v>14</c:v>
                </c:pt>
                <c:pt idx="20">
                  <c:v>15</c:v>
                </c:pt>
                <c:pt idx="21">
                  <c:v>44</c:v>
                </c:pt>
                <c:pt idx="22">
                  <c:v>21</c:v>
                </c:pt>
                <c:pt idx="23">
                  <c:v>36</c:v>
                </c:pt>
              </c:numCache>
            </c:numRef>
          </c:val>
          <c:extLst>
            <c:ext xmlns:c16="http://schemas.microsoft.com/office/drawing/2014/chart" uri="{C3380CC4-5D6E-409C-BE32-E72D297353CC}">
              <c16:uniqueId val="{00000016-D138-458B-9AEF-6061CAE54835}"/>
            </c:ext>
          </c:extLst>
        </c:ser>
        <c:ser>
          <c:idx val="11"/>
          <c:order val="11"/>
          <c:tx>
            <c:strRef>
              <c:f>Pivots_Tables!$O$70:$O$71</c:f>
              <c:strCache>
                <c:ptCount val="1"/>
                <c:pt idx="0">
                  <c:v>Sunglasses</c:v>
                </c:pt>
              </c:strCache>
            </c:strRef>
          </c:tx>
          <c:spPr>
            <a:solidFill>
              <a:srgbClr val="92D050"/>
            </a:solidFill>
            <a:ln w="25400">
              <a:noFill/>
            </a:ln>
            <a:effectLst/>
          </c:spPr>
          <c:cat>
            <c:strRef>
              <c:f>Pivots_Tables!$C$72:$C$96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Pivots_Tables!$O$72:$O$96</c:f>
              <c:numCache>
                <c:formatCode>General</c:formatCode>
                <c:ptCount val="24"/>
                <c:pt idx="0">
                  <c:v>19</c:v>
                </c:pt>
                <c:pt idx="1">
                  <c:v>7</c:v>
                </c:pt>
                <c:pt idx="2">
                  <c:v>34</c:v>
                </c:pt>
                <c:pt idx="3">
                  <c:v>20</c:v>
                </c:pt>
                <c:pt idx="4">
                  <c:v>30</c:v>
                </c:pt>
                <c:pt idx="5">
                  <c:v>27</c:v>
                </c:pt>
                <c:pt idx="6">
                  <c:v>8</c:v>
                </c:pt>
                <c:pt idx="7">
                  <c:v>22</c:v>
                </c:pt>
                <c:pt idx="8">
                  <c:v>9</c:v>
                </c:pt>
                <c:pt idx="9">
                  <c:v>32</c:v>
                </c:pt>
                <c:pt idx="10">
                  <c:v>24</c:v>
                </c:pt>
                <c:pt idx="11">
                  <c:v>24</c:v>
                </c:pt>
                <c:pt idx="12">
                  <c:v>6</c:v>
                </c:pt>
                <c:pt idx="13">
                  <c:v>15</c:v>
                </c:pt>
                <c:pt idx="14">
                  <c:v>18</c:v>
                </c:pt>
                <c:pt idx="15">
                  <c:v>23</c:v>
                </c:pt>
                <c:pt idx="16">
                  <c:v>17</c:v>
                </c:pt>
                <c:pt idx="17">
                  <c:v>7</c:v>
                </c:pt>
                <c:pt idx="18">
                  <c:v>40</c:v>
                </c:pt>
                <c:pt idx="19">
                  <c:v>17</c:v>
                </c:pt>
                <c:pt idx="20">
                  <c:v>24</c:v>
                </c:pt>
                <c:pt idx="21">
                  <c:v>26</c:v>
                </c:pt>
                <c:pt idx="22">
                  <c:v>10</c:v>
                </c:pt>
                <c:pt idx="23">
                  <c:v>2</c:v>
                </c:pt>
              </c:numCache>
            </c:numRef>
          </c:val>
          <c:extLst>
            <c:ext xmlns:c16="http://schemas.microsoft.com/office/drawing/2014/chart" uri="{C3380CC4-5D6E-409C-BE32-E72D297353CC}">
              <c16:uniqueId val="{00000017-D138-458B-9AEF-6061CAE54835}"/>
            </c:ext>
          </c:extLst>
        </c:ser>
        <c:ser>
          <c:idx val="12"/>
          <c:order val="12"/>
          <c:tx>
            <c:strRef>
              <c:f>Pivots_Tables!$P$70:$P$71</c:f>
              <c:strCache>
                <c:ptCount val="1"/>
                <c:pt idx="0">
                  <c:v>Tablet</c:v>
                </c:pt>
              </c:strCache>
            </c:strRef>
          </c:tx>
          <c:spPr>
            <a:solidFill>
              <a:srgbClr val="92D050"/>
            </a:solidFill>
            <a:ln w="25400">
              <a:noFill/>
            </a:ln>
            <a:effectLst/>
          </c:spPr>
          <c:cat>
            <c:strRef>
              <c:f>Pivots_Tables!$C$72:$C$96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Pivots_Tables!$P$72:$P$96</c:f>
              <c:numCache>
                <c:formatCode>General</c:formatCode>
                <c:ptCount val="24"/>
                <c:pt idx="0">
                  <c:v>26</c:v>
                </c:pt>
                <c:pt idx="1">
                  <c:v>23</c:v>
                </c:pt>
                <c:pt idx="2">
                  <c:v>28</c:v>
                </c:pt>
                <c:pt idx="3">
                  <c:v>32</c:v>
                </c:pt>
                <c:pt idx="4">
                  <c:v>16</c:v>
                </c:pt>
                <c:pt idx="5">
                  <c:v>14</c:v>
                </c:pt>
                <c:pt idx="6">
                  <c:v>31</c:v>
                </c:pt>
                <c:pt idx="7">
                  <c:v>14</c:v>
                </c:pt>
                <c:pt idx="8">
                  <c:v>41</c:v>
                </c:pt>
                <c:pt idx="9">
                  <c:v>37</c:v>
                </c:pt>
                <c:pt idx="10">
                  <c:v>2</c:v>
                </c:pt>
                <c:pt idx="11">
                  <c:v>20</c:v>
                </c:pt>
                <c:pt idx="12">
                  <c:v>44</c:v>
                </c:pt>
                <c:pt idx="13">
                  <c:v>22</c:v>
                </c:pt>
                <c:pt idx="14">
                  <c:v>19</c:v>
                </c:pt>
                <c:pt idx="16">
                  <c:v>31</c:v>
                </c:pt>
                <c:pt idx="17">
                  <c:v>26</c:v>
                </c:pt>
                <c:pt idx="18">
                  <c:v>15</c:v>
                </c:pt>
                <c:pt idx="19">
                  <c:v>25</c:v>
                </c:pt>
                <c:pt idx="20">
                  <c:v>21</c:v>
                </c:pt>
                <c:pt idx="21">
                  <c:v>19</c:v>
                </c:pt>
                <c:pt idx="22">
                  <c:v>22</c:v>
                </c:pt>
                <c:pt idx="23">
                  <c:v>12</c:v>
                </c:pt>
              </c:numCache>
            </c:numRef>
          </c:val>
          <c:extLst>
            <c:ext xmlns:c16="http://schemas.microsoft.com/office/drawing/2014/chart" uri="{C3380CC4-5D6E-409C-BE32-E72D297353CC}">
              <c16:uniqueId val="{00000018-D138-458B-9AEF-6061CAE54835}"/>
            </c:ext>
          </c:extLst>
        </c:ser>
        <c:ser>
          <c:idx val="13"/>
          <c:order val="13"/>
          <c:tx>
            <c:strRef>
              <c:f>Pivots_Tables!$Q$70:$Q$71</c:f>
              <c:strCache>
                <c:ptCount val="1"/>
                <c:pt idx="0">
                  <c:v>TV</c:v>
                </c:pt>
              </c:strCache>
            </c:strRef>
          </c:tx>
          <c:spPr>
            <a:solidFill>
              <a:srgbClr val="92D050"/>
            </a:solidFill>
            <a:ln w="25400">
              <a:noFill/>
            </a:ln>
            <a:effectLst/>
          </c:spPr>
          <c:cat>
            <c:strRef>
              <c:f>Pivots_Tables!$C$72:$C$96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Pivots_Tables!$Q$72:$Q$96</c:f>
              <c:numCache>
                <c:formatCode>General</c:formatCode>
                <c:ptCount val="24"/>
                <c:pt idx="0">
                  <c:v>53</c:v>
                </c:pt>
                <c:pt idx="1">
                  <c:v>43</c:v>
                </c:pt>
                <c:pt idx="2">
                  <c:v>3</c:v>
                </c:pt>
                <c:pt idx="3">
                  <c:v>28</c:v>
                </c:pt>
                <c:pt idx="4">
                  <c:v>22</c:v>
                </c:pt>
                <c:pt idx="5">
                  <c:v>36</c:v>
                </c:pt>
                <c:pt idx="6">
                  <c:v>33</c:v>
                </c:pt>
                <c:pt idx="7">
                  <c:v>18</c:v>
                </c:pt>
                <c:pt idx="8">
                  <c:v>16</c:v>
                </c:pt>
                <c:pt idx="9">
                  <c:v>10</c:v>
                </c:pt>
                <c:pt idx="10">
                  <c:v>45</c:v>
                </c:pt>
                <c:pt idx="11">
                  <c:v>25</c:v>
                </c:pt>
                <c:pt idx="12">
                  <c:v>27</c:v>
                </c:pt>
                <c:pt idx="13">
                  <c:v>52</c:v>
                </c:pt>
                <c:pt idx="14">
                  <c:v>22</c:v>
                </c:pt>
                <c:pt idx="15">
                  <c:v>38</c:v>
                </c:pt>
                <c:pt idx="16">
                  <c:v>19</c:v>
                </c:pt>
                <c:pt idx="17">
                  <c:v>20</c:v>
                </c:pt>
                <c:pt idx="18">
                  <c:v>10</c:v>
                </c:pt>
                <c:pt idx="19">
                  <c:v>9</c:v>
                </c:pt>
                <c:pt idx="20">
                  <c:v>39</c:v>
                </c:pt>
                <c:pt idx="21">
                  <c:v>20</c:v>
                </c:pt>
                <c:pt idx="22">
                  <c:v>39</c:v>
                </c:pt>
                <c:pt idx="23">
                  <c:v>19</c:v>
                </c:pt>
              </c:numCache>
            </c:numRef>
          </c:val>
          <c:extLst>
            <c:ext xmlns:c16="http://schemas.microsoft.com/office/drawing/2014/chart" uri="{C3380CC4-5D6E-409C-BE32-E72D297353CC}">
              <c16:uniqueId val="{00000019-D138-458B-9AEF-6061CAE54835}"/>
            </c:ext>
          </c:extLst>
        </c:ser>
        <c:ser>
          <c:idx val="14"/>
          <c:order val="14"/>
          <c:tx>
            <c:strRef>
              <c:f>Pivots_Tables!$R$70:$R$71</c:f>
              <c:strCache>
                <c:ptCount val="1"/>
                <c:pt idx="0">
                  <c:v>Watch</c:v>
                </c:pt>
              </c:strCache>
            </c:strRef>
          </c:tx>
          <c:spPr>
            <a:solidFill>
              <a:srgbClr val="92D050"/>
            </a:solidFill>
            <a:ln w="25400">
              <a:noFill/>
            </a:ln>
            <a:effectLst/>
          </c:spPr>
          <c:cat>
            <c:strRef>
              <c:f>Pivots_Tables!$C$72:$C$96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Pivots_Tables!$R$72:$R$96</c:f>
              <c:numCache>
                <c:formatCode>General</c:formatCode>
                <c:ptCount val="24"/>
                <c:pt idx="0">
                  <c:v>13</c:v>
                </c:pt>
                <c:pt idx="1">
                  <c:v>7</c:v>
                </c:pt>
                <c:pt idx="2">
                  <c:v>2</c:v>
                </c:pt>
                <c:pt idx="3">
                  <c:v>60</c:v>
                </c:pt>
                <c:pt idx="4">
                  <c:v>25</c:v>
                </c:pt>
                <c:pt idx="5">
                  <c:v>18</c:v>
                </c:pt>
                <c:pt idx="6">
                  <c:v>21</c:v>
                </c:pt>
                <c:pt idx="7">
                  <c:v>48</c:v>
                </c:pt>
                <c:pt idx="8">
                  <c:v>26</c:v>
                </c:pt>
                <c:pt idx="9">
                  <c:v>20</c:v>
                </c:pt>
                <c:pt idx="10">
                  <c:v>47</c:v>
                </c:pt>
                <c:pt idx="11">
                  <c:v>38</c:v>
                </c:pt>
                <c:pt idx="12">
                  <c:v>23</c:v>
                </c:pt>
                <c:pt idx="13">
                  <c:v>10</c:v>
                </c:pt>
                <c:pt idx="14">
                  <c:v>22</c:v>
                </c:pt>
                <c:pt idx="15">
                  <c:v>13</c:v>
                </c:pt>
                <c:pt idx="16">
                  <c:v>26</c:v>
                </c:pt>
                <c:pt idx="17">
                  <c:v>18</c:v>
                </c:pt>
                <c:pt idx="18">
                  <c:v>32</c:v>
                </c:pt>
                <c:pt idx="19">
                  <c:v>34</c:v>
                </c:pt>
                <c:pt idx="20">
                  <c:v>49</c:v>
                </c:pt>
                <c:pt idx="21">
                  <c:v>13</c:v>
                </c:pt>
                <c:pt idx="22">
                  <c:v>5</c:v>
                </c:pt>
                <c:pt idx="23">
                  <c:v>16</c:v>
                </c:pt>
              </c:numCache>
            </c:numRef>
          </c:val>
          <c:extLst>
            <c:ext xmlns:c16="http://schemas.microsoft.com/office/drawing/2014/chart" uri="{C3380CC4-5D6E-409C-BE32-E72D297353CC}">
              <c16:uniqueId val="{0000001A-D138-458B-9AEF-6061CAE54835}"/>
            </c:ext>
          </c:extLst>
        </c:ser>
        <c:dLbls>
          <c:showLegendKey val="0"/>
          <c:showVal val="0"/>
          <c:showCatName val="0"/>
          <c:showSerName val="0"/>
          <c:showPercent val="0"/>
          <c:showBubbleSize val="0"/>
        </c:dLbls>
        <c:axId val="1013048879"/>
        <c:axId val="1013052719"/>
      </c:areaChart>
      <c:catAx>
        <c:axId val="1013048879"/>
        <c:scaling>
          <c:orientation val="minMax"/>
        </c:scaling>
        <c:delete val="1"/>
        <c:axPos val="b"/>
        <c:numFmt formatCode="General" sourceLinked="1"/>
        <c:majorTickMark val="out"/>
        <c:minorTickMark val="none"/>
        <c:tickLblPos val="nextTo"/>
        <c:crossAx val="1013052719"/>
        <c:crosses val="autoZero"/>
        <c:auto val="1"/>
        <c:lblAlgn val="ctr"/>
        <c:lblOffset val="100"/>
        <c:noMultiLvlLbl val="0"/>
      </c:catAx>
      <c:valAx>
        <c:axId val="1013052719"/>
        <c:scaling>
          <c:orientation val="minMax"/>
        </c:scaling>
        <c:delete val="1"/>
        <c:axPos val="l"/>
        <c:majorGridlines>
          <c:spPr>
            <a:ln w="9525" cap="flat" cmpd="sng" algn="ctr">
              <a:solidFill>
                <a:schemeClr val="tx1"/>
              </a:solidFill>
              <a:round/>
            </a:ln>
            <a:effectLst/>
          </c:spPr>
        </c:majorGridlines>
        <c:numFmt formatCode="General" sourceLinked="1"/>
        <c:majorTickMark val="none"/>
        <c:minorTickMark val="none"/>
        <c:tickLblPos val="nextTo"/>
        <c:crossAx val="10130488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[04_Retail_Records_Dataset_Analysis_Analytics_Dashboard.xlsx]Pivots_Tables!PivotTable_10</c:name>
    <c:fmtId val="10"/>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IN" sz="2400" b="0" i="0" u="none" strike="noStrike" baseline="0">
                <a:effectLst/>
              </a:rPr>
              <a:t>Orders by Tier &amp; Month</a:t>
            </a:r>
            <a:r>
              <a:rPr lang="en-IN" sz="2400" b="0" i="0" u="none" strike="noStrike" baseline="0"/>
              <a:t> </a:t>
            </a:r>
            <a:endParaRPr lang="en-IN" sz="2400" b="0"/>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Pivots_Tables!$D$100:$D$101</c:f>
              <c:strCache>
                <c:ptCount val="1"/>
                <c:pt idx="0">
                  <c:v>Gold Tier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Pivots_Tables!$C$102:$C$126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Pivots_Tables!$D$102:$D$126</c:f>
              <c:numCache>
                <c:formatCode>General</c:formatCode>
                <c:ptCount val="24"/>
                <c:pt idx="0">
                  <c:v>14</c:v>
                </c:pt>
                <c:pt idx="1">
                  <c:v>12</c:v>
                </c:pt>
                <c:pt idx="2">
                  <c:v>13</c:v>
                </c:pt>
                <c:pt idx="3">
                  <c:v>17</c:v>
                </c:pt>
                <c:pt idx="4">
                  <c:v>19</c:v>
                </c:pt>
                <c:pt idx="5">
                  <c:v>20</c:v>
                </c:pt>
                <c:pt idx="6">
                  <c:v>18</c:v>
                </c:pt>
                <c:pt idx="7">
                  <c:v>15</c:v>
                </c:pt>
                <c:pt idx="8">
                  <c:v>9</c:v>
                </c:pt>
                <c:pt idx="9">
                  <c:v>15</c:v>
                </c:pt>
                <c:pt idx="10">
                  <c:v>15</c:v>
                </c:pt>
                <c:pt idx="11">
                  <c:v>15</c:v>
                </c:pt>
                <c:pt idx="12">
                  <c:v>18</c:v>
                </c:pt>
                <c:pt idx="13">
                  <c:v>23</c:v>
                </c:pt>
                <c:pt idx="14">
                  <c:v>14</c:v>
                </c:pt>
                <c:pt idx="15">
                  <c:v>16</c:v>
                </c:pt>
                <c:pt idx="16">
                  <c:v>8</c:v>
                </c:pt>
                <c:pt idx="17">
                  <c:v>13</c:v>
                </c:pt>
                <c:pt idx="18">
                  <c:v>13</c:v>
                </c:pt>
                <c:pt idx="19">
                  <c:v>28</c:v>
                </c:pt>
                <c:pt idx="20">
                  <c:v>20</c:v>
                </c:pt>
                <c:pt idx="21">
                  <c:v>15</c:v>
                </c:pt>
                <c:pt idx="22">
                  <c:v>11</c:v>
                </c:pt>
                <c:pt idx="23">
                  <c:v>12</c:v>
                </c:pt>
              </c:numCache>
            </c:numRef>
          </c:val>
          <c:extLst>
            <c:ext xmlns:c16="http://schemas.microsoft.com/office/drawing/2014/chart" uri="{C3380CC4-5D6E-409C-BE32-E72D297353CC}">
              <c16:uniqueId val="{00000000-1121-4155-9453-6F840899B2F5}"/>
            </c:ext>
          </c:extLst>
        </c:ser>
        <c:ser>
          <c:idx val="1"/>
          <c:order val="1"/>
          <c:tx>
            <c:strRef>
              <c:f>Pivots_Tables!$E$100:$E$101</c:f>
              <c:strCache>
                <c:ptCount val="1"/>
                <c:pt idx="0">
                  <c:v>Platinum Tier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Pivots_Tables!$C$102:$C$126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Pivots_Tables!$E$102:$E$126</c:f>
              <c:numCache>
                <c:formatCode>General</c:formatCode>
                <c:ptCount val="24"/>
                <c:pt idx="0">
                  <c:v>7</c:v>
                </c:pt>
                <c:pt idx="1">
                  <c:v>7</c:v>
                </c:pt>
                <c:pt idx="2">
                  <c:v>7</c:v>
                </c:pt>
                <c:pt idx="3">
                  <c:v>4</c:v>
                </c:pt>
                <c:pt idx="4">
                  <c:v>5</c:v>
                </c:pt>
                <c:pt idx="5">
                  <c:v>10</c:v>
                </c:pt>
                <c:pt idx="6">
                  <c:v>2</c:v>
                </c:pt>
                <c:pt idx="7">
                  <c:v>3</c:v>
                </c:pt>
                <c:pt idx="8">
                  <c:v>10</c:v>
                </c:pt>
                <c:pt idx="9">
                  <c:v>6</c:v>
                </c:pt>
                <c:pt idx="10">
                  <c:v>7</c:v>
                </c:pt>
                <c:pt idx="11">
                  <c:v>11</c:v>
                </c:pt>
                <c:pt idx="12">
                  <c:v>5</c:v>
                </c:pt>
                <c:pt idx="13">
                  <c:v>3</c:v>
                </c:pt>
                <c:pt idx="14">
                  <c:v>6</c:v>
                </c:pt>
                <c:pt idx="15">
                  <c:v>3</c:v>
                </c:pt>
                <c:pt idx="16">
                  <c:v>7</c:v>
                </c:pt>
                <c:pt idx="17">
                  <c:v>4</c:v>
                </c:pt>
                <c:pt idx="18">
                  <c:v>6</c:v>
                </c:pt>
                <c:pt idx="19">
                  <c:v>3</c:v>
                </c:pt>
                <c:pt idx="20">
                  <c:v>6</c:v>
                </c:pt>
                <c:pt idx="21">
                  <c:v>5</c:v>
                </c:pt>
                <c:pt idx="22">
                  <c:v>2</c:v>
                </c:pt>
                <c:pt idx="23">
                  <c:v>5</c:v>
                </c:pt>
              </c:numCache>
            </c:numRef>
          </c:val>
          <c:extLst>
            <c:ext xmlns:c16="http://schemas.microsoft.com/office/drawing/2014/chart" uri="{C3380CC4-5D6E-409C-BE32-E72D297353CC}">
              <c16:uniqueId val="{00000000-3AD0-46BC-A124-6E62CA479A10}"/>
            </c:ext>
          </c:extLst>
        </c:ser>
        <c:ser>
          <c:idx val="2"/>
          <c:order val="2"/>
          <c:tx>
            <c:strRef>
              <c:f>Pivots_Tables!$F$100:$F$101</c:f>
              <c:strCache>
                <c:ptCount val="1"/>
                <c:pt idx="0">
                  <c:v>Standard Tier</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Pivots_Tables!$C$102:$C$126</c:f>
              <c:strCache>
                <c:ptCount val="24"/>
                <c:pt idx="0">
                  <c:v>April 2024</c:v>
                </c:pt>
                <c:pt idx="1">
                  <c:v>April 2025</c:v>
                </c:pt>
                <c:pt idx="2">
                  <c:v>August 2023</c:v>
                </c:pt>
                <c:pt idx="3">
                  <c:v>August 2024</c:v>
                </c:pt>
                <c:pt idx="4">
                  <c:v>December 2023</c:v>
                </c:pt>
                <c:pt idx="5">
                  <c:v>December 2024</c:v>
                </c:pt>
                <c:pt idx="6">
                  <c:v>February 2024</c:v>
                </c:pt>
                <c:pt idx="7">
                  <c:v>February 2025</c:v>
                </c:pt>
                <c:pt idx="8">
                  <c:v>January 2024</c:v>
                </c:pt>
                <c:pt idx="9">
                  <c:v>January 2025</c:v>
                </c:pt>
                <c:pt idx="10">
                  <c:v>July 2024</c:v>
                </c:pt>
                <c:pt idx="11">
                  <c:v>July 2025</c:v>
                </c:pt>
                <c:pt idx="12">
                  <c:v>June 2024</c:v>
                </c:pt>
                <c:pt idx="13">
                  <c:v>June 2025</c:v>
                </c:pt>
                <c:pt idx="14">
                  <c:v>March 2024</c:v>
                </c:pt>
                <c:pt idx="15">
                  <c:v>March 2025</c:v>
                </c:pt>
                <c:pt idx="16">
                  <c:v>May 2024</c:v>
                </c:pt>
                <c:pt idx="17">
                  <c:v>May 2025</c:v>
                </c:pt>
                <c:pt idx="18">
                  <c:v>November 2023</c:v>
                </c:pt>
                <c:pt idx="19">
                  <c:v>November 2024</c:v>
                </c:pt>
                <c:pt idx="20">
                  <c:v>October 2023</c:v>
                </c:pt>
                <c:pt idx="21">
                  <c:v>October 2024</c:v>
                </c:pt>
                <c:pt idx="22">
                  <c:v>September 2023</c:v>
                </c:pt>
                <c:pt idx="23">
                  <c:v>September 2024</c:v>
                </c:pt>
              </c:strCache>
            </c:strRef>
          </c:cat>
          <c:val>
            <c:numRef>
              <c:f>Pivots_Tables!$F$102:$F$126</c:f>
              <c:numCache>
                <c:formatCode>General</c:formatCode>
                <c:ptCount val="24"/>
                <c:pt idx="0">
                  <c:v>41</c:v>
                </c:pt>
                <c:pt idx="1">
                  <c:v>40</c:v>
                </c:pt>
                <c:pt idx="2">
                  <c:v>31</c:v>
                </c:pt>
                <c:pt idx="3">
                  <c:v>43</c:v>
                </c:pt>
                <c:pt idx="4">
                  <c:v>43</c:v>
                </c:pt>
                <c:pt idx="5">
                  <c:v>36</c:v>
                </c:pt>
                <c:pt idx="6">
                  <c:v>42</c:v>
                </c:pt>
                <c:pt idx="7">
                  <c:v>37</c:v>
                </c:pt>
                <c:pt idx="8">
                  <c:v>44</c:v>
                </c:pt>
                <c:pt idx="9">
                  <c:v>43</c:v>
                </c:pt>
                <c:pt idx="10">
                  <c:v>53</c:v>
                </c:pt>
                <c:pt idx="11">
                  <c:v>56</c:v>
                </c:pt>
                <c:pt idx="12">
                  <c:v>33</c:v>
                </c:pt>
                <c:pt idx="13">
                  <c:v>39</c:v>
                </c:pt>
                <c:pt idx="14">
                  <c:v>35</c:v>
                </c:pt>
                <c:pt idx="15">
                  <c:v>46</c:v>
                </c:pt>
                <c:pt idx="16">
                  <c:v>45</c:v>
                </c:pt>
                <c:pt idx="17">
                  <c:v>38</c:v>
                </c:pt>
                <c:pt idx="18">
                  <c:v>52</c:v>
                </c:pt>
                <c:pt idx="19">
                  <c:v>42</c:v>
                </c:pt>
                <c:pt idx="20">
                  <c:v>35</c:v>
                </c:pt>
                <c:pt idx="21">
                  <c:v>46</c:v>
                </c:pt>
                <c:pt idx="22">
                  <c:v>41</c:v>
                </c:pt>
                <c:pt idx="23">
                  <c:v>30</c:v>
                </c:pt>
              </c:numCache>
            </c:numRef>
          </c:val>
          <c:extLst>
            <c:ext xmlns:c16="http://schemas.microsoft.com/office/drawing/2014/chart" uri="{C3380CC4-5D6E-409C-BE32-E72D297353CC}">
              <c16:uniqueId val="{00000001-3AD0-46BC-A124-6E62CA479A10}"/>
            </c:ext>
          </c:extLst>
        </c:ser>
        <c:dLbls>
          <c:dLblPos val="outEnd"/>
          <c:showLegendKey val="0"/>
          <c:showVal val="1"/>
          <c:showCatName val="0"/>
          <c:showSerName val="0"/>
          <c:showPercent val="0"/>
          <c:showBubbleSize val="0"/>
        </c:dLbls>
        <c:gapWidth val="219"/>
        <c:overlap val="-27"/>
        <c:axId val="630109167"/>
        <c:axId val="630129807"/>
      </c:barChart>
      <c:catAx>
        <c:axId val="630109167"/>
        <c:scaling>
          <c:orientation val="minMax"/>
        </c:scaling>
        <c:delete val="1"/>
        <c:axPos val="b"/>
        <c:numFmt formatCode="General" sourceLinked="1"/>
        <c:majorTickMark val="none"/>
        <c:minorTickMark val="none"/>
        <c:tickLblPos val="nextTo"/>
        <c:crossAx val="630129807"/>
        <c:crosses val="autoZero"/>
        <c:auto val="1"/>
        <c:lblAlgn val="ctr"/>
        <c:lblOffset val="100"/>
        <c:noMultiLvlLbl val="0"/>
      </c:catAx>
      <c:valAx>
        <c:axId val="630129807"/>
        <c:scaling>
          <c:orientation val="minMax"/>
        </c:scaling>
        <c:delete val="1"/>
        <c:axPos val="l"/>
        <c:majorGridlines>
          <c:spPr>
            <a:ln w="9525" cap="flat" cmpd="sng" algn="ctr">
              <a:solidFill>
                <a:schemeClr val="bg1"/>
              </a:solidFill>
              <a:round/>
            </a:ln>
            <a:effectLst/>
          </c:spPr>
        </c:majorGridlines>
        <c:numFmt formatCode="General" sourceLinked="1"/>
        <c:majorTickMark val="none"/>
        <c:minorTickMark val="none"/>
        <c:tickLblPos val="nextTo"/>
        <c:crossAx val="630109167"/>
        <c:crosses val="autoZero"/>
        <c:crossBetween val="between"/>
      </c:valAx>
      <c:spPr>
        <a:solidFill>
          <a:schemeClr val="accent4">
            <a:lumMod val="40000"/>
            <a:lumOff val="6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[04_Retail_Records_Dataset_Analysis_Analytics_Dashboard.xlsx]Pivots_Tables!PivotTable_11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 Sales Trends &amp; Regional Insights (2023–2025) </a:t>
            </a:r>
          </a:p>
        </c:rich>
      </c:tx>
      <c:layout>
        <c:manualLayout>
          <c:xMode val="edge"/>
          <c:yMode val="edge"/>
          <c:x val="0.30507474808655916"/>
          <c:y val="7.292899662052047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Pivots_Tables!$D$140:$D$141</c:f>
              <c:strCache>
                <c:ptCount val="1"/>
                <c:pt idx="0">
                  <c:v>East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Pivots_Tables!$C$142:$C$169</c:f>
              <c:multiLvlStrCache>
                <c:ptCount val="24"/>
                <c:lvl>
                  <c:pt idx="0">
                    <c:v>August</c:v>
                  </c:pt>
                  <c:pt idx="1">
                    <c:v>December</c:v>
                  </c:pt>
                  <c:pt idx="2">
                    <c:v>November</c:v>
                  </c:pt>
                  <c:pt idx="3">
                    <c:v>October</c:v>
                  </c:pt>
                  <c:pt idx="4">
                    <c:v>September</c:v>
                  </c:pt>
                  <c:pt idx="5">
                    <c:v>April</c:v>
                  </c:pt>
                  <c:pt idx="6">
                    <c:v>August</c:v>
                  </c:pt>
                  <c:pt idx="7">
                    <c:v>December</c:v>
                  </c:pt>
                  <c:pt idx="8">
                    <c:v>February</c:v>
                  </c:pt>
                  <c:pt idx="9">
                    <c:v>January</c:v>
                  </c:pt>
                  <c:pt idx="10">
                    <c:v>July</c:v>
                  </c:pt>
                  <c:pt idx="11">
                    <c:v>June</c:v>
                  </c:pt>
                  <c:pt idx="12">
                    <c:v>March</c:v>
                  </c:pt>
                  <c:pt idx="13">
                    <c:v>May</c:v>
                  </c:pt>
                  <c:pt idx="14">
                    <c:v>November</c:v>
                  </c:pt>
                  <c:pt idx="15">
                    <c:v>October</c:v>
                  </c:pt>
                  <c:pt idx="16">
                    <c:v>September</c:v>
                  </c:pt>
                  <c:pt idx="17">
                    <c:v>April</c:v>
                  </c:pt>
                  <c:pt idx="18">
                    <c:v>February</c:v>
                  </c:pt>
                  <c:pt idx="19">
                    <c:v>January</c:v>
                  </c:pt>
                  <c:pt idx="20">
                    <c:v>July</c:v>
                  </c:pt>
                  <c:pt idx="21">
                    <c:v>June</c:v>
                  </c:pt>
                  <c:pt idx="22">
                    <c:v>March</c:v>
                  </c:pt>
                  <c:pt idx="23">
                    <c:v>May</c:v>
                  </c:pt>
                </c:lvl>
                <c:lvl>
                  <c:pt idx="0">
                    <c:v>2023</c:v>
                  </c:pt>
                  <c:pt idx="5">
                    <c:v>2024</c:v>
                  </c:pt>
                  <c:pt idx="17">
                    <c:v>2025</c:v>
                  </c:pt>
                </c:lvl>
              </c:multiLvlStrCache>
            </c:multiLvlStrRef>
          </c:cat>
          <c:val>
            <c:numRef>
              <c:f>Pivots_Tables!$D$142:$D$169</c:f>
              <c:numCache>
                <c:formatCode>_-[$$-409]* #,##0.00_ ;_-[$$-409]* \-#,##0.00\ ;_-[$$-409]* "-"??_ ;_-@_ </c:formatCode>
                <c:ptCount val="24"/>
                <c:pt idx="0">
                  <c:v>60369.9</c:v>
                </c:pt>
                <c:pt idx="1">
                  <c:v>69520.509999999995</c:v>
                </c:pt>
                <c:pt idx="2">
                  <c:v>51009.17</c:v>
                </c:pt>
                <c:pt idx="3">
                  <c:v>91430.44</c:v>
                </c:pt>
                <c:pt idx="4">
                  <c:v>38400.46</c:v>
                </c:pt>
                <c:pt idx="5">
                  <c:v>52880.19</c:v>
                </c:pt>
                <c:pt idx="6">
                  <c:v>72592.28</c:v>
                </c:pt>
                <c:pt idx="7">
                  <c:v>85046.69</c:v>
                </c:pt>
                <c:pt idx="8">
                  <c:v>52864.69</c:v>
                </c:pt>
                <c:pt idx="9">
                  <c:v>50673.97</c:v>
                </c:pt>
                <c:pt idx="10">
                  <c:v>62518.3</c:v>
                </c:pt>
                <c:pt idx="11">
                  <c:v>46857.54</c:v>
                </c:pt>
                <c:pt idx="12">
                  <c:v>83550.09</c:v>
                </c:pt>
                <c:pt idx="13">
                  <c:v>69777.539999999994</c:v>
                </c:pt>
                <c:pt idx="14">
                  <c:v>85102.13</c:v>
                </c:pt>
                <c:pt idx="15">
                  <c:v>90409.54</c:v>
                </c:pt>
                <c:pt idx="16">
                  <c:v>78850.23</c:v>
                </c:pt>
                <c:pt idx="17">
                  <c:v>111152.41</c:v>
                </c:pt>
                <c:pt idx="18">
                  <c:v>79336.5</c:v>
                </c:pt>
                <c:pt idx="19">
                  <c:v>56579.02</c:v>
                </c:pt>
                <c:pt idx="20">
                  <c:v>96148.9</c:v>
                </c:pt>
                <c:pt idx="21">
                  <c:v>64000.39</c:v>
                </c:pt>
                <c:pt idx="22">
                  <c:v>60540.49</c:v>
                </c:pt>
                <c:pt idx="23">
                  <c:v>42804.57</c:v>
                </c:pt>
              </c:numCache>
            </c:numRef>
          </c:val>
          <c:extLst>
            <c:ext xmlns:c16="http://schemas.microsoft.com/office/drawing/2014/chart" uri="{C3380CC4-5D6E-409C-BE32-E72D297353CC}">
              <c16:uniqueId val="{00000000-5B10-4918-85F4-889A82A5F00F}"/>
            </c:ext>
          </c:extLst>
        </c:ser>
        <c:ser>
          <c:idx val="1"/>
          <c:order val="1"/>
          <c:tx>
            <c:strRef>
              <c:f>Pivots_Tables!$E$140:$E$141</c:f>
              <c:strCache>
                <c:ptCount val="1"/>
                <c:pt idx="0">
                  <c:v>North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Pivots_Tables!$C$142:$C$169</c:f>
              <c:multiLvlStrCache>
                <c:ptCount val="24"/>
                <c:lvl>
                  <c:pt idx="0">
                    <c:v>August</c:v>
                  </c:pt>
                  <c:pt idx="1">
                    <c:v>December</c:v>
                  </c:pt>
                  <c:pt idx="2">
                    <c:v>November</c:v>
                  </c:pt>
                  <c:pt idx="3">
                    <c:v>October</c:v>
                  </c:pt>
                  <c:pt idx="4">
                    <c:v>September</c:v>
                  </c:pt>
                  <c:pt idx="5">
                    <c:v>April</c:v>
                  </c:pt>
                  <c:pt idx="6">
                    <c:v>August</c:v>
                  </c:pt>
                  <c:pt idx="7">
                    <c:v>December</c:v>
                  </c:pt>
                  <c:pt idx="8">
                    <c:v>February</c:v>
                  </c:pt>
                  <c:pt idx="9">
                    <c:v>January</c:v>
                  </c:pt>
                  <c:pt idx="10">
                    <c:v>July</c:v>
                  </c:pt>
                  <c:pt idx="11">
                    <c:v>June</c:v>
                  </c:pt>
                  <c:pt idx="12">
                    <c:v>March</c:v>
                  </c:pt>
                  <c:pt idx="13">
                    <c:v>May</c:v>
                  </c:pt>
                  <c:pt idx="14">
                    <c:v>November</c:v>
                  </c:pt>
                  <c:pt idx="15">
                    <c:v>October</c:v>
                  </c:pt>
                  <c:pt idx="16">
                    <c:v>September</c:v>
                  </c:pt>
                  <c:pt idx="17">
                    <c:v>April</c:v>
                  </c:pt>
                  <c:pt idx="18">
                    <c:v>February</c:v>
                  </c:pt>
                  <c:pt idx="19">
                    <c:v>January</c:v>
                  </c:pt>
                  <c:pt idx="20">
                    <c:v>July</c:v>
                  </c:pt>
                  <c:pt idx="21">
                    <c:v>June</c:v>
                  </c:pt>
                  <c:pt idx="22">
                    <c:v>March</c:v>
                  </c:pt>
                  <c:pt idx="23">
                    <c:v>May</c:v>
                  </c:pt>
                </c:lvl>
                <c:lvl>
                  <c:pt idx="0">
                    <c:v>2023</c:v>
                  </c:pt>
                  <c:pt idx="5">
                    <c:v>2024</c:v>
                  </c:pt>
                  <c:pt idx="17">
                    <c:v>2025</c:v>
                  </c:pt>
                </c:lvl>
              </c:multiLvlStrCache>
            </c:multiLvlStrRef>
          </c:cat>
          <c:val>
            <c:numRef>
              <c:f>Pivots_Tables!$E$142:$E$169</c:f>
              <c:numCache>
                <c:formatCode>_-[$$-409]* #,##0.00_ ;_-[$$-409]* \-#,##0.00\ ;_-[$$-409]* "-"??_ ;_-@_ </c:formatCode>
                <c:ptCount val="24"/>
                <c:pt idx="0">
                  <c:v>51784.53</c:v>
                </c:pt>
                <c:pt idx="1">
                  <c:v>58251.41</c:v>
                </c:pt>
                <c:pt idx="2">
                  <c:v>74177</c:v>
                </c:pt>
                <c:pt idx="3">
                  <c:v>57030.93</c:v>
                </c:pt>
                <c:pt idx="4">
                  <c:v>58046.13</c:v>
                </c:pt>
                <c:pt idx="5">
                  <c:v>69436.490000000005</c:v>
                </c:pt>
                <c:pt idx="6">
                  <c:v>76808.399999999994</c:v>
                </c:pt>
                <c:pt idx="7">
                  <c:v>73212.11</c:v>
                </c:pt>
                <c:pt idx="8">
                  <c:v>73726.34</c:v>
                </c:pt>
                <c:pt idx="9">
                  <c:v>73078.87</c:v>
                </c:pt>
                <c:pt idx="10">
                  <c:v>96126.94</c:v>
                </c:pt>
                <c:pt idx="11">
                  <c:v>109954.28</c:v>
                </c:pt>
                <c:pt idx="12">
                  <c:v>51266.89</c:v>
                </c:pt>
                <c:pt idx="13">
                  <c:v>36154.75</c:v>
                </c:pt>
                <c:pt idx="14">
                  <c:v>112684.32</c:v>
                </c:pt>
                <c:pt idx="15">
                  <c:v>33546.79</c:v>
                </c:pt>
                <c:pt idx="16">
                  <c:v>49933.08</c:v>
                </c:pt>
                <c:pt idx="17">
                  <c:v>56592.69</c:v>
                </c:pt>
                <c:pt idx="18">
                  <c:v>45314.11</c:v>
                </c:pt>
                <c:pt idx="19">
                  <c:v>66783.55</c:v>
                </c:pt>
                <c:pt idx="20">
                  <c:v>95202.08</c:v>
                </c:pt>
                <c:pt idx="21">
                  <c:v>64416.33</c:v>
                </c:pt>
                <c:pt idx="22">
                  <c:v>49136.89</c:v>
                </c:pt>
                <c:pt idx="23">
                  <c:v>38581.379999999997</c:v>
                </c:pt>
              </c:numCache>
            </c:numRef>
          </c:val>
          <c:extLst>
            <c:ext xmlns:c16="http://schemas.microsoft.com/office/drawing/2014/chart" uri="{C3380CC4-5D6E-409C-BE32-E72D297353CC}">
              <c16:uniqueId val="{00000001-5B10-4918-85F4-889A82A5F00F}"/>
            </c:ext>
          </c:extLst>
        </c:ser>
        <c:ser>
          <c:idx val="2"/>
          <c:order val="2"/>
          <c:tx>
            <c:strRef>
              <c:f>Pivots_Tables!$F$140:$F$141</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Pivots_Tables!$C$142:$C$169</c:f>
              <c:multiLvlStrCache>
                <c:ptCount val="24"/>
                <c:lvl>
                  <c:pt idx="0">
                    <c:v>August</c:v>
                  </c:pt>
                  <c:pt idx="1">
                    <c:v>December</c:v>
                  </c:pt>
                  <c:pt idx="2">
                    <c:v>November</c:v>
                  </c:pt>
                  <c:pt idx="3">
                    <c:v>October</c:v>
                  </c:pt>
                  <c:pt idx="4">
                    <c:v>September</c:v>
                  </c:pt>
                  <c:pt idx="5">
                    <c:v>April</c:v>
                  </c:pt>
                  <c:pt idx="6">
                    <c:v>August</c:v>
                  </c:pt>
                  <c:pt idx="7">
                    <c:v>December</c:v>
                  </c:pt>
                  <c:pt idx="8">
                    <c:v>February</c:v>
                  </c:pt>
                  <c:pt idx="9">
                    <c:v>January</c:v>
                  </c:pt>
                  <c:pt idx="10">
                    <c:v>July</c:v>
                  </c:pt>
                  <c:pt idx="11">
                    <c:v>June</c:v>
                  </c:pt>
                  <c:pt idx="12">
                    <c:v>March</c:v>
                  </c:pt>
                  <c:pt idx="13">
                    <c:v>May</c:v>
                  </c:pt>
                  <c:pt idx="14">
                    <c:v>November</c:v>
                  </c:pt>
                  <c:pt idx="15">
                    <c:v>October</c:v>
                  </c:pt>
                  <c:pt idx="16">
                    <c:v>September</c:v>
                  </c:pt>
                  <c:pt idx="17">
                    <c:v>April</c:v>
                  </c:pt>
                  <c:pt idx="18">
                    <c:v>February</c:v>
                  </c:pt>
                  <c:pt idx="19">
                    <c:v>January</c:v>
                  </c:pt>
                  <c:pt idx="20">
                    <c:v>July</c:v>
                  </c:pt>
                  <c:pt idx="21">
                    <c:v>June</c:v>
                  </c:pt>
                  <c:pt idx="22">
                    <c:v>March</c:v>
                  </c:pt>
                  <c:pt idx="23">
                    <c:v>May</c:v>
                  </c:pt>
                </c:lvl>
                <c:lvl>
                  <c:pt idx="0">
                    <c:v>2023</c:v>
                  </c:pt>
                  <c:pt idx="5">
                    <c:v>2024</c:v>
                  </c:pt>
                  <c:pt idx="17">
                    <c:v>2025</c:v>
                  </c:pt>
                </c:lvl>
              </c:multiLvlStrCache>
            </c:multiLvlStrRef>
          </c:cat>
          <c:val>
            <c:numRef>
              <c:f>Pivots_Tables!$F$142:$F$169</c:f>
              <c:numCache>
                <c:formatCode>_-[$$-409]* #,##0.00_ ;_-[$$-409]* \-#,##0.00\ ;_-[$$-409]* "-"??_ ;_-@_ </c:formatCode>
                <c:ptCount val="24"/>
                <c:pt idx="0">
                  <c:v>61632.59</c:v>
                </c:pt>
                <c:pt idx="1">
                  <c:v>60209.61</c:v>
                </c:pt>
                <c:pt idx="2">
                  <c:v>54022.7</c:v>
                </c:pt>
                <c:pt idx="3">
                  <c:v>73984.88</c:v>
                </c:pt>
                <c:pt idx="4">
                  <c:v>46342.12</c:v>
                </c:pt>
                <c:pt idx="5">
                  <c:v>67883.320000000007</c:v>
                </c:pt>
                <c:pt idx="6">
                  <c:v>34487.18</c:v>
                </c:pt>
                <c:pt idx="7">
                  <c:v>94861.58</c:v>
                </c:pt>
                <c:pt idx="8">
                  <c:v>47962.48</c:v>
                </c:pt>
                <c:pt idx="9">
                  <c:v>77562.02</c:v>
                </c:pt>
                <c:pt idx="10">
                  <c:v>71210.080000000002</c:v>
                </c:pt>
                <c:pt idx="11">
                  <c:v>47106.02</c:v>
                </c:pt>
                <c:pt idx="12">
                  <c:v>48128.22</c:v>
                </c:pt>
                <c:pt idx="13">
                  <c:v>46835.94</c:v>
                </c:pt>
                <c:pt idx="14">
                  <c:v>63112.59</c:v>
                </c:pt>
                <c:pt idx="15">
                  <c:v>69528.98</c:v>
                </c:pt>
                <c:pt idx="16">
                  <c:v>36708.26</c:v>
                </c:pt>
                <c:pt idx="17">
                  <c:v>42831.87</c:v>
                </c:pt>
                <c:pt idx="18">
                  <c:v>14126.01</c:v>
                </c:pt>
                <c:pt idx="19">
                  <c:v>57437.21</c:v>
                </c:pt>
                <c:pt idx="20">
                  <c:v>76911.66</c:v>
                </c:pt>
                <c:pt idx="21">
                  <c:v>83002.48</c:v>
                </c:pt>
                <c:pt idx="22">
                  <c:v>88251.3</c:v>
                </c:pt>
                <c:pt idx="23">
                  <c:v>81974.759999999995</c:v>
                </c:pt>
              </c:numCache>
            </c:numRef>
          </c:val>
          <c:extLst>
            <c:ext xmlns:c16="http://schemas.microsoft.com/office/drawing/2014/chart" uri="{C3380CC4-5D6E-409C-BE32-E72D297353CC}">
              <c16:uniqueId val="{00000002-5B10-4918-85F4-889A82A5F00F}"/>
            </c:ext>
          </c:extLst>
        </c:ser>
        <c:ser>
          <c:idx val="3"/>
          <c:order val="3"/>
          <c:tx>
            <c:strRef>
              <c:f>Pivots_Tables!$G$140:$G$141</c:f>
              <c:strCache>
                <c:ptCount val="1"/>
                <c:pt idx="0">
                  <c:v>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Pivots_Tables!$C$142:$C$169</c:f>
              <c:multiLvlStrCache>
                <c:ptCount val="24"/>
                <c:lvl>
                  <c:pt idx="0">
                    <c:v>August</c:v>
                  </c:pt>
                  <c:pt idx="1">
                    <c:v>December</c:v>
                  </c:pt>
                  <c:pt idx="2">
                    <c:v>November</c:v>
                  </c:pt>
                  <c:pt idx="3">
                    <c:v>October</c:v>
                  </c:pt>
                  <c:pt idx="4">
                    <c:v>September</c:v>
                  </c:pt>
                  <c:pt idx="5">
                    <c:v>April</c:v>
                  </c:pt>
                  <c:pt idx="6">
                    <c:v>August</c:v>
                  </c:pt>
                  <c:pt idx="7">
                    <c:v>December</c:v>
                  </c:pt>
                  <c:pt idx="8">
                    <c:v>February</c:v>
                  </c:pt>
                  <c:pt idx="9">
                    <c:v>January</c:v>
                  </c:pt>
                  <c:pt idx="10">
                    <c:v>July</c:v>
                  </c:pt>
                  <c:pt idx="11">
                    <c:v>June</c:v>
                  </c:pt>
                  <c:pt idx="12">
                    <c:v>March</c:v>
                  </c:pt>
                  <c:pt idx="13">
                    <c:v>May</c:v>
                  </c:pt>
                  <c:pt idx="14">
                    <c:v>November</c:v>
                  </c:pt>
                  <c:pt idx="15">
                    <c:v>October</c:v>
                  </c:pt>
                  <c:pt idx="16">
                    <c:v>September</c:v>
                  </c:pt>
                  <c:pt idx="17">
                    <c:v>April</c:v>
                  </c:pt>
                  <c:pt idx="18">
                    <c:v>February</c:v>
                  </c:pt>
                  <c:pt idx="19">
                    <c:v>January</c:v>
                  </c:pt>
                  <c:pt idx="20">
                    <c:v>July</c:v>
                  </c:pt>
                  <c:pt idx="21">
                    <c:v>June</c:v>
                  </c:pt>
                  <c:pt idx="22">
                    <c:v>March</c:v>
                  </c:pt>
                  <c:pt idx="23">
                    <c:v>May</c:v>
                  </c:pt>
                </c:lvl>
                <c:lvl>
                  <c:pt idx="0">
                    <c:v>2023</c:v>
                  </c:pt>
                  <c:pt idx="5">
                    <c:v>2024</c:v>
                  </c:pt>
                  <c:pt idx="17">
                    <c:v>2025</c:v>
                  </c:pt>
                </c:lvl>
              </c:multiLvlStrCache>
            </c:multiLvlStrRef>
          </c:cat>
          <c:val>
            <c:numRef>
              <c:f>Pivots_Tables!$G$142:$G$169</c:f>
              <c:numCache>
                <c:formatCode>_-[$$-409]* #,##0.00_ ;_-[$$-409]* \-#,##0.00\ ;_-[$$-409]* "-"??_ ;_-@_ </c:formatCode>
                <c:ptCount val="24"/>
                <c:pt idx="0">
                  <c:v>64971.76</c:v>
                </c:pt>
                <c:pt idx="1">
                  <c:v>92168.4</c:v>
                </c:pt>
                <c:pt idx="2">
                  <c:v>110196.36</c:v>
                </c:pt>
                <c:pt idx="3">
                  <c:v>63574.54</c:v>
                </c:pt>
                <c:pt idx="4">
                  <c:v>40333.47</c:v>
                </c:pt>
                <c:pt idx="5">
                  <c:v>66788.61</c:v>
                </c:pt>
                <c:pt idx="6">
                  <c:v>82785.98</c:v>
                </c:pt>
                <c:pt idx="7">
                  <c:v>79247.87</c:v>
                </c:pt>
                <c:pt idx="8">
                  <c:v>75892.679999999993</c:v>
                </c:pt>
                <c:pt idx="9">
                  <c:v>74867.39</c:v>
                </c:pt>
                <c:pt idx="10">
                  <c:v>63298.44</c:v>
                </c:pt>
                <c:pt idx="11">
                  <c:v>47440.23</c:v>
                </c:pt>
                <c:pt idx="12">
                  <c:v>69743.490000000005</c:v>
                </c:pt>
                <c:pt idx="13">
                  <c:v>57530.14</c:v>
                </c:pt>
                <c:pt idx="14">
                  <c:v>60591.77</c:v>
                </c:pt>
                <c:pt idx="15">
                  <c:v>48401.15</c:v>
                </c:pt>
                <c:pt idx="16">
                  <c:v>41882.160000000003</c:v>
                </c:pt>
                <c:pt idx="17">
                  <c:v>47860.480000000003</c:v>
                </c:pt>
                <c:pt idx="18">
                  <c:v>76143.240000000005</c:v>
                </c:pt>
                <c:pt idx="19">
                  <c:v>82453.600000000006</c:v>
                </c:pt>
                <c:pt idx="20">
                  <c:v>96949.04</c:v>
                </c:pt>
                <c:pt idx="21">
                  <c:v>82599.179999999993</c:v>
                </c:pt>
                <c:pt idx="22">
                  <c:v>48248.38</c:v>
                </c:pt>
                <c:pt idx="23">
                  <c:v>50386.3</c:v>
                </c:pt>
              </c:numCache>
            </c:numRef>
          </c:val>
          <c:extLst>
            <c:ext xmlns:c16="http://schemas.microsoft.com/office/drawing/2014/chart" uri="{C3380CC4-5D6E-409C-BE32-E72D297353CC}">
              <c16:uniqueId val="{00000003-5B10-4918-85F4-889A82A5F00F}"/>
            </c:ext>
          </c:extLst>
        </c:ser>
        <c:dLbls>
          <c:showLegendKey val="0"/>
          <c:showVal val="0"/>
          <c:showCatName val="0"/>
          <c:showSerName val="0"/>
          <c:showPercent val="0"/>
          <c:showBubbleSize val="0"/>
        </c:dLbls>
        <c:gapWidth val="100"/>
        <c:overlap val="-24"/>
        <c:axId val="92652656"/>
        <c:axId val="92654096"/>
      </c:barChart>
      <c:catAx>
        <c:axId val="92652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92654096"/>
        <c:crosses val="autoZero"/>
        <c:auto val="1"/>
        <c:lblAlgn val="ctr"/>
        <c:lblOffset val="100"/>
        <c:noMultiLvlLbl val="0"/>
      </c:catAx>
      <c:valAx>
        <c:axId val="92654096"/>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92652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[04_Retail_Records_Dataset_Analysis_Analytics_Dashboard.xlsx]Pivots_Tables!PivotTable_12</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Pivots_Tables!$D$174:$D$175</c:f>
              <c:strCache>
                <c:ptCount val="1"/>
                <c:pt idx="0">
                  <c:v>2023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Pivots_Tables!$C$176:$C$180</c:f>
              <c:strCache>
                <c:ptCount val="4"/>
                <c:pt idx="0">
                  <c:v>East</c:v>
                </c:pt>
                <c:pt idx="1">
                  <c:v>North</c:v>
                </c:pt>
                <c:pt idx="2">
                  <c:v>South</c:v>
                </c:pt>
                <c:pt idx="3">
                  <c:v>West</c:v>
                </c:pt>
              </c:strCache>
            </c:strRef>
          </c:cat>
          <c:val>
            <c:numRef>
              <c:f>Pivots_Tables!$D$176:$D$180</c:f>
              <c:numCache>
                <c:formatCode>_-[$$-409]* #,##0.00_ ;_-[$$-409]* \-#,##0.00\ ;_-[$$-409]* "-"??_ ;_-@_ </c:formatCode>
                <c:ptCount val="4"/>
                <c:pt idx="0">
                  <c:v>310730.48</c:v>
                </c:pt>
                <c:pt idx="1">
                  <c:v>299290</c:v>
                </c:pt>
                <c:pt idx="2">
                  <c:v>296191.90000000002</c:v>
                </c:pt>
                <c:pt idx="3">
                  <c:v>371244.53</c:v>
                </c:pt>
              </c:numCache>
            </c:numRef>
          </c:val>
          <c:extLst>
            <c:ext xmlns:c16="http://schemas.microsoft.com/office/drawing/2014/chart" uri="{C3380CC4-5D6E-409C-BE32-E72D297353CC}">
              <c16:uniqueId val="{00000000-3212-4D3B-8365-E4891D4D4A9E}"/>
            </c:ext>
          </c:extLst>
        </c:ser>
        <c:ser>
          <c:idx val="1"/>
          <c:order val="1"/>
          <c:tx>
            <c:strRef>
              <c:f>Pivots_Tables!$E$174:$E$175</c:f>
              <c:strCache>
                <c:ptCount val="1"/>
                <c:pt idx="0">
                  <c:v>2024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Pivots_Tables!$C$176:$C$180</c:f>
              <c:strCache>
                <c:ptCount val="4"/>
                <c:pt idx="0">
                  <c:v>East</c:v>
                </c:pt>
                <c:pt idx="1">
                  <c:v>North</c:v>
                </c:pt>
                <c:pt idx="2">
                  <c:v>South</c:v>
                </c:pt>
                <c:pt idx="3">
                  <c:v>West</c:v>
                </c:pt>
              </c:strCache>
            </c:strRef>
          </c:cat>
          <c:val>
            <c:numRef>
              <c:f>Pivots_Tables!$E$176:$E$180</c:f>
              <c:numCache>
                <c:formatCode>_-[$$-409]* #,##0.00_ ;_-[$$-409]* \-#,##0.00\ ;_-[$$-409]* "-"??_ ;_-@_ </c:formatCode>
                <c:ptCount val="4"/>
                <c:pt idx="0">
                  <c:v>831123.19</c:v>
                </c:pt>
                <c:pt idx="1">
                  <c:v>855929.26</c:v>
                </c:pt>
                <c:pt idx="2">
                  <c:v>705386.67</c:v>
                </c:pt>
                <c:pt idx="3">
                  <c:v>768469.91</c:v>
                </c:pt>
              </c:numCache>
            </c:numRef>
          </c:val>
          <c:extLst>
            <c:ext xmlns:c16="http://schemas.microsoft.com/office/drawing/2014/chart" uri="{C3380CC4-5D6E-409C-BE32-E72D297353CC}">
              <c16:uniqueId val="{00000006-3212-4D3B-8365-E4891D4D4A9E}"/>
            </c:ext>
          </c:extLst>
        </c:ser>
        <c:ser>
          <c:idx val="2"/>
          <c:order val="2"/>
          <c:tx>
            <c:strRef>
              <c:f>Pivots_Tables!$F$174:$F$175</c:f>
              <c:strCache>
                <c:ptCount val="1"/>
                <c:pt idx="0">
                  <c:v>2025</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Pivots_Tables!$C$176:$C$180</c:f>
              <c:strCache>
                <c:ptCount val="4"/>
                <c:pt idx="0">
                  <c:v>East</c:v>
                </c:pt>
                <c:pt idx="1">
                  <c:v>North</c:v>
                </c:pt>
                <c:pt idx="2">
                  <c:v>South</c:v>
                </c:pt>
                <c:pt idx="3">
                  <c:v>West</c:v>
                </c:pt>
              </c:strCache>
            </c:strRef>
          </c:cat>
          <c:val>
            <c:numRef>
              <c:f>Pivots_Tables!$F$176:$F$180</c:f>
              <c:numCache>
                <c:formatCode>_-[$$-409]* #,##0.00_ ;_-[$$-409]* \-#,##0.00\ ;_-[$$-409]* "-"??_ ;_-@_ </c:formatCode>
                <c:ptCount val="4"/>
                <c:pt idx="0">
                  <c:v>510562.28</c:v>
                </c:pt>
                <c:pt idx="1">
                  <c:v>416027.03</c:v>
                </c:pt>
                <c:pt idx="2">
                  <c:v>444535.29</c:v>
                </c:pt>
                <c:pt idx="3">
                  <c:v>484640.22</c:v>
                </c:pt>
              </c:numCache>
            </c:numRef>
          </c:val>
          <c:extLst>
            <c:ext xmlns:c16="http://schemas.microsoft.com/office/drawing/2014/chart" uri="{C3380CC4-5D6E-409C-BE32-E72D297353CC}">
              <c16:uniqueId val="{00000007-3212-4D3B-8365-E4891D4D4A9E}"/>
            </c:ext>
          </c:extLst>
        </c:ser>
        <c:dLbls>
          <c:showLegendKey val="0"/>
          <c:showVal val="0"/>
          <c:showCatName val="0"/>
          <c:showSerName val="0"/>
          <c:showPercent val="0"/>
          <c:showBubbleSize val="0"/>
        </c:dLbls>
        <c:gapWidth val="150"/>
        <c:overlap val="100"/>
        <c:axId val="93095792"/>
        <c:axId val="195388719"/>
      </c:barChart>
      <c:catAx>
        <c:axId val="930957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95388719"/>
        <c:crosses val="autoZero"/>
        <c:auto val="1"/>
        <c:lblAlgn val="ctr"/>
        <c:lblOffset val="100"/>
        <c:noMultiLvlLbl val="0"/>
      </c:catAx>
      <c:valAx>
        <c:axId val="19538871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93095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Forecasting!$F$9</c:f>
              <c:strCache>
                <c:ptCount val="1"/>
                <c:pt idx="0">
                  <c:v>Values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Forecasting!$F$10:$F$70</c:f>
              <c:numCache>
                <c:formatCode>_-[$$-409]* #,##0.00_ ;_-[$$-409]* \-#,##0.00\ ;_-[$$-409]* "-"??_ ;_-@_ </c:formatCode>
                <c:ptCount val="61"/>
                <c:pt idx="0">
                  <c:v>238758.77999999997</c:v>
                </c:pt>
                <c:pt idx="1">
                  <c:v>183122.18000000005</c:v>
                </c:pt>
                <c:pt idx="2">
                  <c:v>286020.78999999998</c:v>
                </c:pt>
                <c:pt idx="3">
                  <c:v>289405.2300000001</c:v>
                </c:pt>
                <c:pt idx="4">
                  <c:v>280149.92999999993</c:v>
                </c:pt>
                <c:pt idx="5">
                  <c:v>276182.25</c:v>
                </c:pt>
                <c:pt idx="6">
                  <c:v>250446.19000000003</c:v>
                </c:pt>
                <c:pt idx="7">
                  <c:v>252688.69000000003</c:v>
                </c:pt>
                <c:pt idx="8">
                  <c:v>256988.61000000002</c:v>
                </c:pt>
                <c:pt idx="9">
                  <c:v>210298.37000000005</c:v>
                </c:pt>
                <c:pt idx="10">
                  <c:v>251358.07000000004</c:v>
                </c:pt>
                <c:pt idx="11">
                  <c:v>293153.75999999995</c:v>
                </c:pt>
                <c:pt idx="12">
                  <c:v>266673.83999999997</c:v>
                </c:pt>
                <c:pt idx="13">
                  <c:v>207373.73</c:v>
                </c:pt>
                <c:pt idx="14">
                  <c:v>241886.46000000002</c:v>
                </c:pt>
                <c:pt idx="15">
                  <c:v>321490.80999999994</c:v>
                </c:pt>
                <c:pt idx="16">
                  <c:v>332368.25000000012</c:v>
                </c:pt>
                <c:pt idx="17">
                  <c:v>263253.38</c:v>
                </c:pt>
                <c:pt idx="18">
                  <c:v>214919.86000000007</c:v>
                </c:pt>
                <c:pt idx="19">
                  <c:v>246177.06000000006</c:v>
                </c:pt>
                <c:pt idx="20">
                  <c:v>258437.44999999998</c:v>
                </c:pt>
                <c:pt idx="21">
                  <c:v>213747.01000000004</c:v>
                </c:pt>
                <c:pt idx="22">
                  <c:v>294018.38</c:v>
                </c:pt>
                <c:pt idx="23">
                  <c:v>365211.68000000011</c:v>
                </c:pt>
              </c:numCache>
            </c:numRef>
          </c:val>
          <c:extLst>
            <c:ext xmlns:c16="http://schemas.microsoft.com/office/drawing/2014/chart" uri="{C3380CC4-5D6E-409C-BE32-E72D297353CC}">
              <c16:uniqueId val="{00000000-0D9E-42C8-BF61-49FD26D12D94}"/>
            </c:ext>
          </c:extLst>
        </c:ser>
        <c:ser>
          <c:idx val="1"/>
          <c:order val="1"/>
          <c:tx>
            <c:strRef>
              <c:f>Forecasting!$G$9</c:f>
              <c:strCache>
                <c:ptCount val="1"/>
                <c:pt idx="0">
                  <c:v>Forecast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errBars>
            <c:errBarType val="both"/>
            <c:errValType val="cust"/>
            <c:noEndCap val="0"/>
            <c:plus>
              <c:numRef>
                <c:f>Forecasting!$H$10:$H$70</c:f>
                <c:numCache>
                  <c:formatCode>General</c:formatCode>
                  <c:ptCount val="61"/>
                  <c:pt idx="24">
                    <c:v>79612.944279941352</c:v>
                  </c:pt>
                  <c:pt idx="25">
                    <c:v>79613.30253738453</c:v>
                  </c:pt>
                  <c:pt idx="26">
                    <c:v>79613.939435525172</c:v>
                  </c:pt>
                  <c:pt idx="27">
                    <c:v>79614.934578669927</c:v>
                  </c:pt>
                  <c:pt idx="28">
                    <c:v>79616.367562946383</c:v>
                  </c:pt>
                  <c:pt idx="29">
                    <c:v>79618.317972324265</c:v>
                  </c:pt>
                  <c:pt idx="30">
                    <c:v>79620.865373842389</c:v>
                  </c:pt>
                  <c:pt idx="31">
                    <c:v>79624.089312042895</c:v>
                  </c:pt>
                  <c:pt idx="32">
                    <c:v>79628.069302613876</c:v>
                  </c:pt>
                  <c:pt idx="33">
                    <c:v>79632.884825242931</c:v>
                  </c:pt>
                  <c:pt idx="34">
                    <c:v>79638.615315684394</c:v>
                  </c:pt>
                  <c:pt idx="35">
                    <c:v>79645.340157043349</c:v>
                  </c:pt>
                  <c:pt idx="36">
                    <c:v>79653.138670280503</c:v>
                  </c:pt>
                  <c:pt idx="37">
                    <c:v>79662.090103943076</c:v>
                  </c:pt>
                  <c:pt idx="38">
                    <c:v>79672.273623126603</c:v>
                  </c:pt>
                  <c:pt idx="39">
                    <c:v>79683.768297675051</c:v>
                  </c:pt>
                  <c:pt idx="40">
                    <c:v>79696.653089625848</c:v>
                  </c:pt>
                  <c:pt idx="41">
                    <c:v>79711.006839908601</c:v>
                  </c:pt>
                  <c:pt idx="42">
                    <c:v>79726.908254307244</c:v>
                  </c:pt>
                  <c:pt idx="43">
                    <c:v>79744.435888695501</c:v>
                  </c:pt>
                  <c:pt idx="44">
                    <c:v>79763.668133558007</c:v>
                  </c:pt>
                  <c:pt idx="45">
                    <c:v>79784.683197809645</c:v>
                  </c:pt>
                  <c:pt idx="46">
                    <c:v>79807.559091927353</c:v>
                  </c:pt>
                  <c:pt idx="47">
                    <c:v>79832.373610409777</c:v>
                  </c:pt>
                  <c:pt idx="48">
                    <c:v>79859.204313581606</c:v>
                  </c:pt>
                  <c:pt idx="49">
                    <c:v>79888.128508760463</c:v>
                  </c:pt>
                  <c:pt idx="50">
                    <c:v>79919.223230806063</c:v>
                  </c:pt>
                  <c:pt idx="51">
                    <c:v>79952.565222072284</c:v>
                  </c:pt>
                  <c:pt idx="52">
                    <c:v>79988.230911784456</c:v>
                  </c:pt>
                  <c:pt idx="53">
                    <c:v>80026.296394865669</c:v>
                  </c:pt>
                  <c:pt idx="54">
                    <c:v>80066.837410237073</c:v>
                  </c:pt>
                  <c:pt idx="55">
                    <c:v>80109.929318618728</c:v>
                  </c:pt>
                  <c:pt idx="56">
                    <c:v>80155.647079859118</c:v>
                  </c:pt>
                  <c:pt idx="57">
                    <c:v>80204.065229822707</c:v>
                  </c:pt>
                  <c:pt idx="58">
                    <c:v>80255.257856866097</c:v>
                  </c:pt>
                  <c:pt idx="59">
                    <c:v>80309.298577935246</c:v>
                  </c:pt>
                  <c:pt idx="60">
                    <c:v>80364.423662691392</c:v>
                  </c:pt>
                </c:numCache>
              </c:numRef>
            </c:plus>
            <c:minus>
              <c:numRef>
                <c:f>Forecasting!$H$10:$H$70</c:f>
                <c:numCache>
                  <c:formatCode>General</c:formatCode>
                  <c:ptCount val="61"/>
                  <c:pt idx="24">
                    <c:v>79612.944279941352</c:v>
                  </c:pt>
                  <c:pt idx="25">
                    <c:v>79613.30253738453</c:v>
                  </c:pt>
                  <c:pt idx="26">
                    <c:v>79613.939435525172</c:v>
                  </c:pt>
                  <c:pt idx="27">
                    <c:v>79614.934578669927</c:v>
                  </c:pt>
                  <c:pt idx="28">
                    <c:v>79616.367562946383</c:v>
                  </c:pt>
                  <c:pt idx="29">
                    <c:v>79618.317972324265</c:v>
                  </c:pt>
                  <c:pt idx="30">
                    <c:v>79620.865373842389</c:v>
                  </c:pt>
                  <c:pt idx="31">
                    <c:v>79624.089312042895</c:v>
                  </c:pt>
                  <c:pt idx="32">
                    <c:v>79628.069302613876</c:v>
                  </c:pt>
                  <c:pt idx="33">
                    <c:v>79632.884825242931</c:v>
                  </c:pt>
                  <c:pt idx="34">
                    <c:v>79638.615315684394</c:v>
                  </c:pt>
                  <c:pt idx="35">
                    <c:v>79645.340157043349</c:v>
                  </c:pt>
                  <c:pt idx="36">
                    <c:v>79653.138670280503</c:v>
                  </c:pt>
                  <c:pt idx="37">
                    <c:v>79662.090103943076</c:v>
                  </c:pt>
                  <c:pt idx="38">
                    <c:v>79672.273623126603</c:v>
                  </c:pt>
                  <c:pt idx="39">
                    <c:v>79683.768297675051</c:v>
                  </c:pt>
                  <c:pt idx="40">
                    <c:v>79696.653089625848</c:v>
                  </c:pt>
                  <c:pt idx="41">
                    <c:v>79711.006839908601</c:v>
                  </c:pt>
                  <c:pt idx="42">
                    <c:v>79726.908254307244</c:v>
                  </c:pt>
                  <c:pt idx="43">
                    <c:v>79744.435888695501</c:v>
                  </c:pt>
                  <c:pt idx="44">
                    <c:v>79763.668133558007</c:v>
                  </c:pt>
                  <c:pt idx="45">
                    <c:v>79784.683197809645</c:v>
                  </c:pt>
                  <c:pt idx="46">
                    <c:v>79807.559091927353</c:v>
                  </c:pt>
                  <c:pt idx="47">
                    <c:v>79832.373610409777</c:v>
                  </c:pt>
                  <c:pt idx="48">
                    <c:v>79859.204313581606</c:v>
                  </c:pt>
                  <c:pt idx="49">
                    <c:v>79888.128508760463</c:v>
                  </c:pt>
                  <c:pt idx="50">
                    <c:v>79919.223230806063</c:v>
                  </c:pt>
                  <c:pt idx="51">
                    <c:v>79952.565222072284</c:v>
                  </c:pt>
                  <c:pt idx="52">
                    <c:v>79988.230911784456</c:v>
                  </c:pt>
                  <c:pt idx="53">
                    <c:v>80026.296394865669</c:v>
                  </c:pt>
                  <c:pt idx="54">
                    <c:v>80066.837410237073</c:v>
                  </c:pt>
                  <c:pt idx="55">
                    <c:v>80109.929318618728</c:v>
                  </c:pt>
                  <c:pt idx="56">
                    <c:v>80155.647079859118</c:v>
                  </c:pt>
                  <c:pt idx="57">
                    <c:v>80204.065229822707</c:v>
                  </c:pt>
                  <c:pt idx="58">
                    <c:v>80255.257856866097</c:v>
                  </c:pt>
                  <c:pt idx="59">
                    <c:v>80309.298577935246</c:v>
                  </c:pt>
                  <c:pt idx="60">
                    <c:v>80364.423662691392</c:v>
                  </c:pt>
                </c:numCache>
              </c:numRef>
            </c:minus>
            <c:spPr>
              <a:noFill/>
              <a:ln w="9525" cap="flat" cmpd="sng" algn="ctr">
                <a:solidFill>
                  <a:schemeClr val="lt1">
                    <a:lumMod val="95000"/>
                  </a:schemeClr>
                </a:solidFill>
                <a:round/>
              </a:ln>
              <a:effectLst/>
            </c:spPr>
          </c:errBars>
          <c:cat>
            <c:numRef>
              <c:f>Forecasting!$E$10:$E$70</c:f>
              <c:numCache>
                <c:formatCode>mmmm/yyyy</c:formatCode>
                <c:ptCount val="61"/>
                <c:pt idx="0">
                  <c:v>45139</c:v>
                </c:pt>
                <c:pt idx="1">
                  <c:v>45170</c:v>
                </c:pt>
                <c:pt idx="2">
                  <c:v>45200</c:v>
                </c:pt>
                <c:pt idx="3">
                  <c:v>45231</c:v>
                </c:pt>
                <c:pt idx="4">
                  <c:v>45261</c:v>
                </c:pt>
                <c:pt idx="5">
                  <c:v>45292</c:v>
                </c:pt>
                <c:pt idx="6">
                  <c:v>45323</c:v>
                </c:pt>
                <c:pt idx="7">
                  <c:v>45352</c:v>
                </c:pt>
                <c:pt idx="8">
                  <c:v>45383</c:v>
                </c:pt>
                <c:pt idx="9">
                  <c:v>45413</c:v>
                </c:pt>
                <c:pt idx="10">
                  <c:v>45444</c:v>
                </c:pt>
                <c:pt idx="11">
                  <c:v>45474</c:v>
                </c:pt>
                <c:pt idx="12">
                  <c:v>45505</c:v>
                </c:pt>
                <c:pt idx="13">
                  <c:v>45536</c:v>
                </c:pt>
                <c:pt idx="14">
                  <c:v>45566</c:v>
                </c:pt>
                <c:pt idx="15">
                  <c:v>45597</c:v>
                </c:pt>
                <c:pt idx="16">
                  <c:v>45627</c:v>
                </c:pt>
                <c:pt idx="17">
                  <c:v>45658</c:v>
                </c:pt>
                <c:pt idx="18">
                  <c:v>45689</c:v>
                </c:pt>
                <c:pt idx="19">
                  <c:v>45717</c:v>
                </c:pt>
                <c:pt idx="20">
                  <c:v>45748</c:v>
                </c:pt>
                <c:pt idx="21">
                  <c:v>45778</c:v>
                </c:pt>
                <c:pt idx="22">
                  <c:v>45809</c:v>
                </c:pt>
                <c:pt idx="23">
                  <c:v>45839</c:v>
                </c:pt>
                <c:pt idx="24">
                  <c:v>45870</c:v>
                </c:pt>
                <c:pt idx="25">
                  <c:v>45901</c:v>
                </c:pt>
                <c:pt idx="26">
                  <c:v>45931</c:v>
                </c:pt>
                <c:pt idx="27">
                  <c:v>45962</c:v>
                </c:pt>
                <c:pt idx="28">
                  <c:v>45992</c:v>
                </c:pt>
                <c:pt idx="29">
                  <c:v>46023</c:v>
                </c:pt>
                <c:pt idx="30">
                  <c:v>46054</c:v>
                </c:pt>
                <c:pt idx="31">
                  <c:v>46082</c:v>
                </c:pt>
                <c:pt idx="32">
                  <c:v>46113</c:v>
                </c:pt>
                <c:pt idx="33">
                  <c:v>46143</c:v>
                </c:pt>
                <c:pt idx="34">
                  <c:v>46174</c:v>
                </c:pt>
                <c:pt idx="35">
                  <c:v>46204</c:v>
                </c:pt>
                <c:pt idx="36">
                  <c:v>46235</c:v>
                </c:pt>
                <c:pt idx="37">
                  <c:v>46266</c:v>
                </c:pt>
                <c:pt idx="38">
                  <c:v>46296</c:v>
                </c:pt>
                <c:pt idx="39">
                  <c:v>46327</c:v>
                </c:pt>
                <c:pt idx="40">
                  <c:v>46357</c:v>
                </c:pt>
                <c:pt idx="41">
                  <c:v>46388</c:v>
                </c:pt>
                <c:pt idx="42">
                  <c:v>46419</c:v>
                </c:pt>
                <c:pt idx="43">
                  <c:v>46447</c:v>
                </c:pt>
                <c:pt idx="44">
                  <c:v>46478</c:v>
                </c:pt>
                <c:pt idx="45">
                  <c:v>46508</c:v>
                </c:pt>
                <c:pt idx="46">
                  <c:v>46539</c:v>
                </c:pt>
                <c:pt idx="47">
                  <c:v>46569</c:v>
                </c:pt>
                <c:pt idx="48">
                  <c:v>46600</c:v>
                </c:pt>
                <c:pt idx="49">
                  <c:v>46631</c:v>
                </c:pt>
                <c:pt idx="50">
                  <c:v>46661</c:v>
                </c:pt>
                <c:pt idx="51">
                  <c:v>46692</c:v>
                </c:pt>
                <c:pt idx="52">
                  <c:v>46722</c:v>
                </c:pt>
                <c:pt idx="53">
                  <c:v>46753</c:v>
                </c:pt>
                <c:pt idx="54">
                  <c:v>46784</c:v>
                </c:pt>
                <c:pt idx="55">
                  <c:v>46813</c:v>
                </c:pt>
                <c:pt idx="56">
                  <c:v>46844</c:v>
                </c:pt>
                <c:pt idx="57">
                  <c:v>46874</c:v>
                </c:pt>
                <c:pt idx="58">
                  <c:v>46905</c:v>
                </c:pt>
                <c:pt idx="59">
                  <c:v>46935</c:v>
                </c:pt>
                <c:pt idx="60">
                  <c:v>46965</c:v>
                </c:pt>
              </c:numCache>
            </c:numRef>
          </c:cat>
          <c:val>
            <c:numRef>
              <c:f>Forecasting!$G$10:$G$70</c:f>
              <c:numCache>
                <c:formatCode>General</c:formatCode>
                <c:ptCount val="61"/>
                <c:pt idx="24" formatCode="_-[$$-409]* #,##0.00_ ;_-[$$-409]* \-#,##0.00\ ;_-[$$-409]* &quot;-&quot;??_ ;_-@_ ">
                  <c:v>275792.44391806371</c:v>
                </c:pt>
                <c:pt idx="25" formatCode="_-[$$-409]* #,##0.00_ ;_-[$$-409]* \-#,##0.00\ ;_-[$$-409]* &quot;-&quot;??_ ;_-@_ ">
                  <c:v>277387.26890745788</c:v>
                </c:pt>
                <c:pt idx="26" formatCode="_-[$$-409]* #,##0.00_ ;_-[$$-409]* \-#,##0.00\ ;_-[$$-409]* &quot;-&quot;??_ ;_-@_ ">
                  <c:v>278982.09389685199</c:v>
                </c:pt>
                <c:pt idx="27" formatCode="_-[$$-409]* #,##0.00_ ;_-[$$-409]* \-#,##0.00\ ;_-[$$-409]* &quot;-&quot;??_ ;_-@_ ">
                  <c:v>280576.9188862461</c:v>
                </c:pt>
                <c:pt idx="28" formatCode="_-[$$-409]* #,##0.00_ ;_-[$$-409]* \-#,##0.00\ ;_-[$$-409]* &quot;-&quot;??_ ;_-@_ ">
                  <c:v>282171.74387564021</c:v>
                </c:pt>
                <c:pt idx="29" formatCode="_-[$$-409]* #,##0.00_ ;_-[$$-409]* \-#,##0.00\ ;_-[$$-409]* &quot;-&quot;??_ ;_-@_ ">
                  <c:v>283766.56886503438</c:v>
                </c:pt>
                <c:pt idx="30" formatCode="_-[$$-409]* #,##0.00_ ;_-[$$-409]* \-#,##0.00\ ;_-[$$-409]* &quot;-&quot;??_ ;_-@_ ">
                  <c:v>285361.39385442849</c:v>
                </c:pt>
                <c:pt idx="31" formatCode="_-[$$-409]* #,##0.00_ ;_-[$$-409]* \-#,##0.00\ ;_-[$$-409]* &quot;-&quot;??_ ;_-@_ ">
                  <c:v>286956.2188438226</c:v>
                </c:pt>
                <c:pt idx="32" formatCode="_-[$$-409]* #,##0.00_ ;_-[$$-409]* \-#,##0.00\ ;_-[$$-409]* &quot;-&quot;??_ ;_-@_ ">
                  <c:v>288551.04383321677</c:v>
                </c:pt>
                <c:pt idx="33" formatCode="_-[$$-409]* #,##0.00_ ;_-[$$-409]* \-#,##0.00\ ;_-[$$-409]* &quot;-&quot;??_ ;_-@_ ">
                  <c:v>290145.86882261088</c:v>
                </c:pt>
                <c:pt idx="34" formatCode="_-[$$-409]* #,##0.00_ ;_-[$$-409]* \-#,##0.00\ ;_-[$$-409]* &quot;-&quot;??_ ;_-@_ ">
                  <c:v>291740.69381200499</c:v>
                </c:pt>
                <c:pt idx="35" formatCode="_-[$$-409]* #,##0.00_ ;_-[$$-409]* \-#,##0.00\ ;_-[$$-409]* &quot;-&quot;??_ ;_-@_ ">
                  <c:v>293335.51880139916</c:v>
                </c:pt>
                <c:pt idx="36" formatCode="_-[$$-409]* #,##0.00_ ;_-[$$-409]* \-#,##0.00\ ;_-[$$-409]* &quot;-&quot;??_ ;_-@_ ">
                  <c:v>294930.34379079327</c:v>
                </c:pt>
                <c:pt idx="37" formatCode="_-[$$-409]* #,##0.00_ ;_-[$$-409]* \-#,##0.00\ ;_-[$$-409]* &quot;-&quot;??_ ;_-@_ ">
                  <c:v>296525.16878018738</c:v>
                </c:pt>
                <c:pt idx="38" formatCode="_-[$$-409]* #,##0.00_ ;_-[$$-409]* \-#,##0.00\ ;_-[$$-409]* &quot;-&quot;??_ ;_-@_ ">
                  <c:v>298119.99376958149</c:v>
                </c:pt>
                <c:pt idx="39" formatCode="_-[$$-409]* #,##0.00_ ;_-[$$-409]* \-#,##0.00\ ;_-[$$-409]* &quot;-&quot;??_ ;_-@_ ">
                  <c:v>299714.81875897566</c:v>
                </c:pt>
                <c:pt idx="40" formatCode="_-[$$-409]* #,##0.00_ ;_-[$$-409]* \-#,##0.00\ ;_-[$$-409]* &quot;-&quot;??_ ;_-@_ ">
                  <c:v>301309.64374836977</c:v>
                </c:pt>
                <c:pt idx="41" formatCode="_-[$$-409]* #,##0.00_ ;_-[$$-409]* \-#,##0.00\ ;_-[$$-409]* &quot;-&quot;??_ ;_-@_ ">
                  <c:v>302904.46873776388</c:v>
                </c:pt>
                <c:pt idx="42" formatCode="_-[$$-409]* #,##0.00_ ;_-[$$-409]* \-#,##0.00\ ;_-[$$-409]* &quot;-&quot;??_ ;_-@_ ">
                  <c:v>304499.29372715804</c:v>
                </c:pt>
                <c:pt idx="43" formatCode="_-[$$-409]* #,##0.00_ ;_-[$$-409]* \-#,##0.00\ ;_-[$$-409]* &quot;-&quot;??_ ;_-@_ ">
                  <c:v>306094.11871655216</c:v>
                </c:pt>
                <c:pt idx="44" formatCode="_-[$$-409]* #,##0.00_ ;_-[$$-409]* \-#,##0.00\ ;_-[$$-409]* &quot;-&quot;??_ ;_-@_ ">
                  <c:v>307688.94370594627</c:v>
                </c:pt>
                <c:pt idx="45" formatCode="_-[$$-409]* #,##0.00_ ;_-[$$-409]* \-#,##0.00\ ;_-[$$-409]* &quot;-&quot;??_ ;_-@_ ">
                  <c:v>309283.76869534038</c:v>
                </c:pt>
                <c:pt idx="46" formatCode="_-[$$-409]* #,##0.00_ ;_-[$$-409]* \-#,##0.00\ ;_-[$$-409]* &quot;-&quot;??_ ;_-@_ ">
                  <c:v>310878.59368473454</c:v>
                </c:pt>
                <c:pt idx="47" formatCode="_-[$$-409]* #,##0.00_ ;_-[$$-409]* \-#,##0.00\ ;_-[$$-409]* &quot;-&quot;??_ ;_-@_ ">
                  <c:v>312473.41867412865</c:v>
                </c:pt>
                <c:pt idx="48" formatCode="_-[$$-409]* #,##0.00_ ;_-[$$-409]* \-#,##0.00\ ;_-[$$-409]* &quot;-&quot;??_ ;_-@_ ">
                  <c:v>314068.24366352276</c:v>
                </c:pt>
                <c:pt idx="49" formatCode="_-[$$-409]* #,##0.00_ ;_-[$$-409]* \-#,##0.00\ ;_-[$$-409]* &quot;-&quot;??_ ;_-@_ ">
                  <c:v>315663.06865291693</c:v>
                </c:pt>
                <c:pt idx="50" formatCode="_-[$$-409]* #,##0.00_ ;_-[$$-409]* \-#,##0.00\ ;_-[$$-409]* &quot;-&quot;??_ ;_-@_ ">
                  <c:v>317257.89364231104</c:v>
                </c:pt>
                <c:pt idx="51" formatCode="_-[$$-409]* #,##0.00_ ;_-[$$-409]* \-#,##0.00\ ;_-[$$-409]* &quot;-&quot;??_ ;_-@_ ">
                  <c:v>318852.71863170515</c:v>
                </c:pt>
                <c:pt idx="52" formatCode="_-[$$-409]* #,##0.00_ ;_-[$$-409]* \-#,##0.00\ ;_-[$$-409]* &quot;-&quot;??_ ;_-@_ ">
                  <c:v>320447.54362109932</c:v>
                </c:pt>
                <c:pt idx="53" formatCode="_-[$$-409]* #,##0.00_ ;_-[$$-409]* \-#,##0.00\ ;_-[$$-409]* &quot;-&quot;??_ ;_-@_ ">
                  <c:v>322042.36861049343</c:v>
                </c:pt>
                <c:pt idx="54" formatCode="_-[$$-409]* #,##0.00_ ;_-[$$-409]* \-#,##0.00\ ;_-[$$-409]* &quot;-&quot;??_ ;_-@_ ">
                  <c:v>323637.19359988754</c:v>
                </c:pt>
                <c:pt idx="55" formatCode="_-[$$-409]* #,##0.00_ ;_-[$$-409]* \-#,##0.00\ ;_-[$$-409]* &quot;-&quot;??_ ;_-@_ ">
                  <c:v>325232.01858928171</c:v>
                </c:pt>
                <c:pt idx="56" formatCode="_-[$$-409]* #,##0.00_ ;_-[$$-409]* \-#,##0.00\ ;_-[$$-409]* &quot;-&quot;??_ ;_-@_ ">
                  <c:v>326826.84357867582</c:v>
                </c:pt>
                <c:pt idx="57" formatCode="_-[$$-409]* #,##0.00_ ;_-[$$-409]* \-#,##0.00\ ;_-[$$-409]* &quot;-&quot;??_ ;_-@_ ">
                  <c:v>328421.66856806993</c:v>
                </c:pt>
                <c:pt idx="58" formatCode="_-[$$-409]* #,##0.00_ ;_-[$$-409]* \-#,##0.00\ ;_-[$$-409]* &quot;-&quot;??_ ;_-@_ ">
                  <c:v>330016.49355746404</c:v>
                </c:pt>
                <c:pt idx="59" formatCode="_-[$$-409]* #,##0.00_ ;_-[$$-409]* \-#,##0.00\ ;_-[$$-409]* &quot;-&quot;??_ ;_-@_ ">
                  <c:v>331611.31854685821</c:v>
                </c:pt>
                <c:pt idx="60" formatCode="_-[$$-409]* #,##0.00_ ;_-[$$-409]* \-#,##0.00\ ;_-[$$-409]* &quot;-&quot;??_ ;_-@_ ">
                  <c:v>333154.69756885251</c:v>
                </c:pt>
              </c:numCache>
            </c:numRef>
          </c:val>
          <c:extLst>
            <c:ext xmlns:c16="http://schemas.microsoft.com/office/drawing/2014/chart" uri="{C3380CC4-5D6E-409C-BE32-E72D297353CC}">
              <c16:uniqueId val="{00000001-0D9E-42C8-BF61-49FD26D12D94}"/>
            </c:ext>
          </c:extLst>
        </c:ser>
        <c:dLbls>
          <c:showLegendKey val="0"/>
          <c:showVal val="0"/>
          <c:showCatName val="0"/>
          <c:showSerName val="0"/>
          <c:showPercent val="0"/>
          <c:showBubbleSize val="0"/>
        </c:dLbls>
        <c:gapWidth val="100"/>
        <c:overlap val="-24"/>
        <c:axId val="589088063"/>
        <c:axId val="589083263"/>
      </c:barChart>
      <c:catAx>
        <c:axId val="589088063"/>
        <c:scaling>
          <c:orientation val="minMax"/>
        </c:scaling>
        <c:delete val="0"/>
        <c:axPos val="b"/>
        <c:majorTickMark val="none"/>
        <c:minorTickMark val="none"/>
        <c:tickLblPos val="low"/>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589083263"/>
        <c:crosses val="autoZero"/>
        <c:auto val="1"/>
        <c:lblAlgn val="ctr"/>
        <c:lblOffset val="100"/>
        <c:noMultiLvlLbl val="0"/>
      </c:catAx>
      <c:valAx>
        <c:axId val="589083263"/>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589088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Forecasting!$F$9</c:f>
              <c:strCache>
                <c:ptCount val="1"/>
                <c:pt idx="0">
                  <c:v>Values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Forecasting!$E$10:$E$70</c:f>
              <c:numCache>
                <c:formatCode>mmmm/yyyy</c:formatCode>
                <c:ptCount val="61"/>
                <c:pt idx="0">
                  <c:v>45139</c:v>
                </c:pt>
                <c:pt idx="1">
                  <c:v>45170</c:v>
                </c:pt>
                <c:pt idx="2">
                  <c:v>45200</c:v>
                </c:pt>
                <c:pt idx="3">
                  <c:v>45231</c:v>
                </c:pt>
                <c:pt idx="4">
                  <c:v>45261</c:v>
                </c:pt>
                <c:pt idx="5">
                  <c:v>45292</c:v>
                </c:pt>
                <c:pt idx="6">
                  <c:v>45323</c:v>
                </c:pt>
                <c:pt idx="7">
                  <c:v>45352</c:v>
                </c:pt>
                <c:pt idx="8">
                  <c:v>45383</c:v>
                </c:pt>
                <c:pt idx="9">
                  <c:v>45413</c:v>
                </c:pt>
                <c:pt idx="10">
                  <c:v>45444</c:v>
                </c:pt>
                <c:pt idx="11">
                  <c:v>45474</c:v>
                </c:pt>
                <c:pt idx="12">
                  <c:v>45505</c:v>
                </c:pt>
                <c:pt idx="13">
                  <c:v>45536</c:v>
                </c:pt>
                <c:pt idx="14">
                  <c:v>45566</c:v>
                </c:pt>
                <c:pt idx="15">
                  <c:v>45597</c:v>
                </c:pt>
                <c:pt idx="16">
                  <c:v>45627</c:v>
                </c:pt>
                <c:pt idx="17">
                  <c:v>45658</c:v>
                </c:pt>
                <c:pt idx="18">
                  <c:v>45689</c:v>
                </c:pt>
                <c:pt idx="19">
                  <c:v>45717</c:v>
                </c:pt>
                <c:pt idx="20">
                  <c:v>45748</c:v>
                </c:pt>
                <c:pt idx="21">
                  <c:v>45778</c:v>
                </c:pt>
                <c:pt idx="22">
                  <c:v>45809</c:v>
                </c:pt>
                <c:pt idx="23">
                  <c:v>45839</c:v>
                </c:pt>
                <c:pt idx="24">
                  <c:v>45870</c:v>
                </c:pt>
                <c:pt idx="25">
                  <c:v>45901</c:v>
                </c:pt>
                <c:pt idx="26">
                  <c:v>45931</c:v>
                </c:pt>
                <c:pt idx="27">
                  <c:v>45962</c:v>
                </c:pt>
                <c:pt idx="28">
                  <c:v>45992</c:v>
                </c:pt>
                <c:pt idx="29">
                  <c:v>46023</c:v>
                </c:pt>
                <c:pt idx="30">
                  <c:v>46054</c:v>
                </c:pt>
                <c:pt idx="31">
                  <c:v>46082</c:v>
                </c:pt>
                <c:pt idx="32">
                  <c:v>46113</c:v>
                </c:pt>
                <c:pt idx="33">
                  <c:v>46143</c:v>
                </c:pt>
                <c:pt idx="34">
                  <c:v>46174</c:v>
                </c:pt>
                <c:pt idx="35">
                  <c:v>46204</c:v>
                </c:pt>
                <c:pt idx="36">
                  <c:v>46235</c:v>
                </c:pt>
                <c:pt idx="37">
                  <c:v>46266</c:v>
                </c:pt>
                <c:pt idx="38">
                  <c:v>46296</c:v>
                </c:pt>
                <c:pt idx="39">
                  <c:v>46327</c:v>
                </c:pt>
                <c:pt idx="40">
                  <c:v>46357</c:v>
                </c:pt>
                <c:pt idx="41">
                  <c:v>46388</c:v>
                </c:pt>
                <c:pt idx="42">
                  <c:v>46419</c:v>
                </c:pt>
                <c:pt idx="43">
                  <c:v>46447</c:v>
                </c:pt>
                <c:pt idx="44">
                  <c:v>46478</c:v>
                </c:pt>
                <c:pt idx="45">
                  <c:v>46508</c:v>
                </c:pt>
                <c:pt idx="46">
                  <c:v>46539</c:v>
                </c:pt>
                <c:pt idx="47">
                  <c:v>46569</c:v>
                </c:pt>
                <c:pt idx="48">
                  <c:v>46600</c:v>
                </c:pt>
                <c:pt idx="49">
                  <c:v>46631</c:v>
                </c:pt>
                <c:pt idx="50">
                  <c:v>46661</c:v>
                </c:pt>
                <c:pt idx="51">
                  <c:v>46692</c:v>
                </c:pt>
                <c:pt idx="52">
                  <c:v>46722</c:v>
                </c:pt>
                <c:pt idx="53">
                  <c:v>46753</c:v>
                </c:pt>
                <c:pt idx="54">
                  <c:v>46784</c:v>
                </c:pt>
                <c:pt idx="55">
                  <c:v>46813</c:v>
                </c:pt>
                <c:pt idx="56">
                  <c:v>46844</c:v>
                </c:pt>
                <c:pt idx="57">
                  <c:v>46874</c:v>
                </c:pt>
                <c:pt idx="58">
                  <c:v>46905</c:v>
                </c:pt>
                <c:pt idx="59">
                  <c:v>46935</c:v>
                </c:pt>
                <c:pt idx="60">
                  <c:v>46965</c:v>
                </c:pt>
              </c:numCache>
            </c:numRef>
          </c:cat>
          <c:val>
            <c:numRef>
              <c:f>Forecasting!$F$10:$F$70</c:f>
              <c:numCache>
                <c:formatCode>_-[$$-409]* #,##0.00_ ;_-[$$-409]* \-#,##0.00\ ;_-[$$-409]* "-"??_ ;_-@_ </c:formatCode>
                <c:ptCount val="61"/>
                <c:pt idx="0">
                  <c:v>238758.77999999997</c:v>
                </c:pt>
                <c:pt idx="1">
                  <c:v>183122.18000000005</c:v>
                </c:pt>
                <c:pt idx="2">
                  <c:v>286020.78999999998</c:v>
                </c:pt>
                <c:pt idx="3">
                  <c:v>289405.2300000001</c:v>
                </c:pt>
                <c:pt idx="4">
                  <c:v>280149.92999999993</c:v>
                </c:pt>
                <c:pt idx="5">
                  <c:v>276182.25</c:v>
                </c:pt>
                <c:pt idx="6">
                  <c:v>250446.19000000003</c:v>
                </c:pt>
                <c:pt idx="7">
                  <c:v>252688.69000000003</c:v>
                </c:pt>
                <c:pt idx="8">
                  <c:v>256988.61000000002</c:v>
                </c:pt>
                <c:pt idx="9">
                  <c:v>210298.37000000005</c:v>
                </c:pt>
                <c:pt idx="10">
                  <c:v>251358.07000000004</c:v>
                </c:pt>
                <c:pt idx="11">
                  <c:v>293153.75999999995</c:v>
                </c:pt>
                <c:pt idx="12">
                  <c:v>266673.83999999997</c:v>
                </c:pt>
                <c:pt idx="13">
                  <c:v>207373.73</c:v>
                </c:pt>
                <c:pt idx="14">
                  <c:v>241886.46000000002</c:v>
                </c:pt>
                <c:pt idx="15">
                  <c:v>321490.80999999994</c:v>
                </c:pt>
                <c:pt idx="16">
                  <c:v>332368.25000000012</c:v>
                </c:pt>
                <c:pt idx="17">
                  <c:v>263253.38</c:v>
                </c:pt>
                <c:pt idx="18">
                  <c:v>214919.86000000007</c:v>
                </c:pt>
                <c:pt idx="19">
                  <c:v>246177.06000000006</c:v>
                </c:pt>
                <c:pt idx="20">
                  <c:v>258437.44999999998</c:v>
                </c:pt>
                <c:pt idx="21">
                  <c:v>213747.01000000004</c:v>
                </c:pt>
                <c:pt idx="22">
                  <c:v>294018.38</c:v>
                </c:pt>
                <c:pt idx="23">
                  <c:v>365211.68000000011</c:v>
                </c:pt>
              </c:numCache>
            </c:numRef>
          </c:val>
          <c:smooth val="0"/>
          <c:extLst>
            <c:ext xmlns:c16="http://schemas.microsoft.com/office/drawing/2014/chart" uri="{C3380CC4-5D6E-409C-BE32-E72D297353CC}">
              <c16:uniqueId val="{00000000-C2CF-4FE9-92BA-6BBB1D6ADBF1}"/>
            </c:ext>
          </c:extLst>
        </c:ser>
        <c:ser>
          <c:idx val="1"/>
          <c:order val="1"/>
          <c:tx>
            <c:strRef>
              <c:f>Forecasting!$G$9</c:f>
              <c:strCache>
                <c:ptCount val="1"/>
                <c:pt idx="0">
                  <c:v>Forecast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Forecasting!$E$10:$E$70</c:f>
              <c:numCache>
                <c:formatCode>mmmm/yyyy</c:formatCode>
                <c:ptCount val="61"/>
                <c:pt idx="0">
                  <c:v>45139</c:v>
                </c:pt>
                <c:pt idx="1">
                  <c:v>45170</c:v>
                </c:pt>
                <c:pt idx="2">
                  <c:v>45200</c:v>
                </c:pt>
                <c:pt idx="3">
                  <c:v>45231</c:v>
                </c:pt>
                <c:pt idx="4">
                  <c:v>45261</c:v>
                </c:pt>
                <c:pt idx="5">
                  <c:v>45292</c:v>
                </c:pt>
                <c:pt idx="6">
                  <c:v>45323</c:v>
                </c:pt>
                <c:pt idx="7">
                  <c:v>45352</c:v>
                </c:pt>
                <c:pt idx="8">
                  <c:v>45383</c:v>
                </c:pt>
                <c:pt idx="9">
                  <c:v>45413</c:v>
                </c:pt>
                <c:pt idx="10">
                  <c:v>45444</c:v>
                </c:pt>
                <c:pt idx="11">
                  <c:v>45474</c:v>
                </c:pt>
                <c:pt idx="12">
                  <c:v>45505</c:v>
                </c:pt>
                <c:pt idx="13">
                  <c:v>45536</c:v>
                </c:pt>
                <c:pt idx="14">
                  <c:v>45566</c:v>
                </c:pt>
                <c:pt idx="15">
                  <c:v>45597</c:v>
                </c:pt>
                <c:pt idx="16">
                  <c:v>45627</c:v>
                </c:pt>
                <c:pt idx="17">
                  <c:v>45658</c:v>
                </c:pt>
                <c:pt idx="18">
                  <c:v>45689</c:v>
                </c:pt>
                <c:pt idx="19">
                  <c:v>45717</c:v>
                </c:pt>
                <c:pt idx="20">
                  <c:v>45748</c:v>
                </c:pt>
                <c:pt idx="21">
                  <c:v>45778</c:v>
                </c:pt>
                <c:pt idx="22">
                  <c:v>45809</c:v>
                </c:pt>
                <c:pt idx="23">
                  <c:v>45839</c:v>
                </c:pt>
                <c:pt idx="24">
                  <c:v>45870</c:v>
                </c:pt>
                <c:pt idx="25">
                  <c:v>45901</c:v>
                </c:pt>
                <c:pt idx="26">
                  <c:v>45931</c:v>
                </c:pt>
                <c:pt idx="27">
                  <c:v>45962</c:v>
                </c:pt>
                <c:pt idx="28">
                  <c:v>45992</c:v>
                </c:pt>
                <c:pt idx="29">
                  <c:v>46023</c:v>
                </c:pt>
                <c:pt idx="30">
                  <c:v>46054</c:v>
                </c:pt>
                <c:pt idx="31">
                  <c:v>46082</c:v>
                </c:pt>
                <c:pt idx="32">
                  <c:v>46113</c:v>
                </c:pt>
                <c:pt idx="33">
                  <c:v>46143</c:v>
                </c:pt>
                <c:pt idx="34">
                  <c:v>46174</c:v>
                </c:pt>
                <c:pt idx="35">
                  <c:v>46204</c:v>
                </c:pt>
                <c:pt idx="36">
                  <c:v>46235</c:v>
                </c:pt>
                <c:pt idx="37">
                  <c:v>46266</c:v>
                </c:pt>
                <c:pt idx="38">
                  <c:v>46296</c:v>
                </c:pt>
                <c:pt idx="39">
                  <c:v>46327</c:v>
                </c:pt>
                <c:pt idx="40">
                  <c:v>46357</c:v>
                </c:pt>
                <c:pt idx="41">
                  <c:v>46388</c:v>
                </c:pt>
                <c:pt idx="42">
                  <c:v>46419</c:v>
                </c:pt>
                <c:pt idx="43">
                  <c:v>46447</c:v>
                </c:pt>
                <c:pt idx="44">
                  <c:v>46478</c:v>
                </c:pt>
                <c:pt idx="45">
                  <c:v>46508</c:v>
                </c:pt>
                <c:pt idx="46">
                  <c:v>46539</c:v>
                </c:pt>
                <c:pt idx="47">
                  <c:v>46569</c:v>
                </c:pt>
                <c:pt idx="48">
                  <c:v>46600</c:v>
                </c:pt>
                <c:pt idx="49">
                  <c:v>46631</c:v>
                </c:pt>
                <c:pt idx="50">
                  <c:v>46661</c:v>
                </c:pt>
                <c:pt idx="51">
                  <c:v>46692</c:v>
                </c:pt>
                <c:pt idx="52">
                  <c:v>46722</c:v>
                </c:pt>
                <c:pt idx="53">
                  <c:v>46753</c:v>
                </c:pt>
                <c:pt idx="54">
                  <c:v>46784</c:v>
                </c:pt>
                <c:pt idx="55">
                  <c:v>46813</c:v>
                </c:pt>
                <c:pt idx="56">
                  <c:v>46844</c:v>
                </c:pt>
                <c:pt idx="57">
                  <c:v>46874</c:v>
                </c:pt>
                <c:pt idx="58">
                  <c:v>46905</c:v>
                </c:pt>
                <c:pt idx="59">
                  <c:v>46935</c:v>
                </c:pt>
                <c:pt idx="60">
                  <c:v>46965</c:v>
                </c:pt>
              </c:numCache>
            </c:numRef>
          </c:cat>
          <c:val>
            <c:numRef>
              <c:f>Forecasting!$G$10:$G$70</c:f>
              <c:numCache>
                <c:formatCode>General</c:formatCode>
                <c:ptCount val="61"/>
                <c:pt idx="24" formatCode="_-[$$-409]* #,##0.00_ ;_-[$$-409]* \-#,##0.00\ ;_-[$$-409]* &quot;-&quot;??_ ;_-@_ ">
                  <c:v>275792.44391806371</c:v>
                </c:pt>
                <c:pt idx="25" formatCode="_-[$$-409]* #,##0.00_ ;_-[$$-409]* \-#,##0.00\ ;_-[$$-409]* &quot;-&quot;??_ ;_-@_ ">
                  <c:v>277387.26890745788</c:v>
                </c:pt>
                <c:pt idx="26" formatCode="_-[$$-409]* #,##0.00_ ;_-[$$-409]* \-#,##0.00\ ;_-[$$-409]* &quot;-&quot;??_ ;_-@_ ">
                  <c:v>278982.09389685199</c:v>
                </c:pt>
                <c:pt idx="27" formatCode="_-[$$-409]* #,##0.00_ ;_-[$$-409]* \-#,##0.00\ ;_-[$$-409]* &quot;-&quot;??_ ;_-@_ ">
                  <c:v>280576.9188862461</c:v>
                </c:pt>
                <c:pt idx="28" formatCode="_-[$$-409]* #,##0.00_ ;_-[$$-409]* \-#,##0.00\ ;_-[$$-409]* &quot;-&quot;??_ ;_-@_ ">
                  <c:v>282171.74387564021</c:v>
                </c:pt>
                <c:pt idx="29" formatCode="_-[$$-409]* #,##0.00_ ;_-[$$-409]* \-#,##0.00\ ;_-[$$-409]* &quot;-&quot;??_ ;_-@_ ">
                  <c:v>283766.56886503438</c:v>
                </c:pt>
                <c:pt idx="30" formatCode="_-[$$-409]* #,##0.00_ ;_-[$$-409]* \-#,##0.00\ ;_-[$$-409]* &quot;-&quot;??_ ;_-@_ ">
                  <c:v>285361.39385442849</c:v>
                </c:pt>
                <c:pt idx="31" formatCode="_-[$$-409]* #,##0.00_ ;_-[$$-409]* \-#,##0.00\ ;_-[$$-409]* &quot;-&quot;??_ ;_-@_ ">
                  <c:v>286956.2188438226</c:v>
                </c:pt>
                <c:pt idx="32" formatCode="_-[$$-409]* #,##0.00_ ;_-[$$-409]* \-#,##0.00\ ;_-[$$-409]* &quot;-&quot;??_ ;_-@_ ">
                  <c:v>288551.04383321677</c:v>
                </c:pt>
                <c:pt idx="33" formatCode="_-[$$-409]* #,##0.00_ ;_-[$$-409]* \-#,##0.00\ ;_-[$$-409]* &quot;-&quot;??_ ;_-@_ ">
                  <c:v>290145.86882261088</c:v>
                </c:pt>
                <c:pt idx="34" formatCode="_-[$$-409]* #,##0.00_ ;_-[$$-409]* \-#,##0.00\ ;_-[$$-409]* &quot;-&quot;??_ ;_-@_ ">
                  <c:v>291740.69381200499</c:v>
                </c:pt>
                <c:pt idx="35" formatCode="_-[$$-409]* #,##0.00_ ;_-[$$-409]* \-#,##0.00\ ;_-[$$-409]* &quot;-&quot;??_ ;_-@_ ">
                  <c:v>293335.51880139916</c:v>
                </c:pt>
                <c:pt idx="36" formatCode="_-[$$-409]* #,##0.00_ ;_-[$$-409]* \-#,##0.00\ ;_-[$$-409]* &quot;-&quot;??_ ;_-@_ ">
                  <c:v>294930.34379079327</c:v>
                </c:pt>
                <c:pt idx="37" formatCode="_-[$$-409]* #,##0.00_ ;_-[$$-409]* \-#,##0.00\ ;_-[$$-409]* &quot;-&quot;??_ ;_-@_ ">
                  <c:v>296525.16878018738</c:v>
                </c:pt>
                <c:pt idx="38" formatCode="_-[$$-409]* #,##0.00_ ;_-[$$-409]* \-#,##0.00\ ;_-[$$-409]* &quot;-&quot;??_ ;_-@_ ">
                  <c:v>298119.99376958149</c:v>
                </c:pt>
                <c:pt idx="39" formatCode="_-[$$-409]* #,##0.00_ ;_-[$$-409]* \-#,##0.00\ ;_-[$$-409]* &quot;-&quot;??_ ;_-@_ ">
                  <c:v>299714.81875897566</c:v>
                </c:pt>
                <c:pt idx="40" formatCode="_-[$$-409]* #,##0.00_ ;_-[$$-409]* \-#,##0.00\ ;_-[$$-409]* &quot;-&quot;??_ ;_-@_ ">
                  <c:v>301309.64374836977</c:v>
                </c:pt>
                <c:pt idx="41" formatCode="_-[$$-409]* #,##0.00_ ;_-[$$-409]* \-#,##0.00\ ;_-[$$-409]* &quot;-&quot;??_ ;_-@_ ">
                  <c:v>302904.46873776388</c:v>
                </c:pt>
                <c:pt idx="42" formatCode="_-[$$-409]* #,##0.00_ ;_-[$$-409]* \-#,##0.00\ ;_-[$$-409]* &quot;-&quot;??_ ;_-@_ ">
                  <c:v>304499.29372715804</c:v>
                </c:pt>
                <c:pt idx="43" formatCode="_-[$$-409]* #,##0.00_ ;_-[$$-409]* \-#,##0.00\ ;_-[$$-409]* &quot;-&quot;??_ ;_-@_ ">
                  <c:v>306094.11871655216</c:v>
                </c:pt>
                <c:pt idx="44" formatCode="_-[$$-409]* #,##0.00_ ;_-[$$-409]* \-#,##0.00\ ;_-[$$-409]* &quot;-&quot;??_ ;_-@_ ">
                  <c:v>307688.94370594627</c:v>
                </c:pt>
                <c:pt idx="45" formatCode="_-[$$-409]* #,##0.00_ ;_-[$$-409]* \-#,##0.00\ ;_-[$$-409]* &quot;-&quot;??_ ;_-@_ ">
                  <c:v>309283.76869534038</c:v>
                </c:pt>
                <c:pt idx="46" formatCode="_-[$$-409]* #,##0.00_ ;_-[$$-409]* \-#,##0.00\ ;_-[$$-409]* &quot;-&quot;??_ ;_-@_ ">
                  <c:v>310878.59368473454</c:v>
                </c:pt>
                <c:pt idx="47" formatCode="_-[$$-409]* #,##0.00_ ;_-[$$-409]* \-#,##0.00\ ;_-[$$-409]* &quot;-&quot;??_ ;_-@_ ">
                  <c:v>312473.41867412865</c:v>
                </c:pt>
                <c:pt idx="48" formatCode="_-[$$-409]* #,##0.00_ ;_-[$$-409]* \-#,##0.00\ ;_-[$$-409]* &quot;-&quot;??_ ;_-@_ ">
                  <c:v>314068.24366352276</c:v>
                </c:pt>
                <c:pt idx="49" formatCode="_-[$$-409]* #,##0.00_ ;_-[$$-409]* \-#,##0.00\ ;_-[$$-409]* &quot;-&quot;??_ ;_-@_ ">
                  <c:v>315663.06865291693</c:v>
                </c:pt>
                <c:pt idx="50" formatCode="_-[$$-409]* #,##0.00_ ;_-[$$-409]* \-#,##0.00\ ;_-[$$-409]* &quot;-&quot;??_ ;_-@_ ">
                  <c:v>317257.89364231104</c:v>
                </c:pt>
                <c:pt idx="51" formatCode="_-[$$-409]* #,##0.00_ ;_-[$$-409]* \-#,##0.00\ ;_-[$$-409]* &quot;-&quot;??_ ;_-@_ ">
                  <c:v>318852.71863170515</c:v>
                </c:pt>
                <c:pt idx="52" formatCode="_-[$$-409]* #,##0.00_ ;_-[$$-409]* \-#,##0.00\ ;_-[$$-409]* &quot;-&quot;??_ ;_-@_ ">
                  <c:v>320447.54362109932</c:v>
                </c:pt>
                <c:pt idx="53" formatCode="_-[$$-409]* #,##0.00_ ;_-[$$-409]* \-#,##0.00\ ;_-[$$-409]* &quot;-&quot;??_ ;_-@_ ">
                  <c:v>322042.36861049343</c:v>
                </c:pt>
                <c:pt idx="54" formatCode="_-[$$-409]* #,##0.00_ ;_-[$$-409]* \-#,##0.00\ ;_-[$$-409]* &quot;-&quot;??_ ;_-@_ ">
                  <c:v>323637.19359988754</c:v>
                </c:pt>
                <c:pt idx="55" formatCode="_-[$$-409]* #,##0.00_ ;_-[$$-409]* \-#,##0.00\ ;_-[$$-409]* &quot;-&quot;??_ ;_-@_ ">
                  <c:v>325232.01858928171</c:v>
                </c:pt>
                <c:pt idx="56" formatCode="_-[$$-409]* #,##0.00_ ;_-[$$-409]* \-#,##0.00\ ;_-[$$-409]* &quot;-&quot;??_ ;_-@_ ">
                  <c:v>326826.84357867582</c:v>
                </c:pt>
                <c:pt idx="57" formatCode="_-[$$-409]* #,##0.00_ ;_-[$$-409]* \-#,##0.00\ ;_-[$$-409]* &quot;-&quot;??_ ;_-@_ ">
                  <c:v>328421.66856806993</c:v>
                </c:pt>
                <c:pt idx="58" formatCode="_-[$$-409]* #,##0.00_ ;_-[$$-409]* \-#,##0.00\ ;_-[$$-409]* &quot;-&quot;??_ ;_-@_ ">
                  <c:v>330016.49355746404</c:v>
                </c:pt>
                <c:pt idx="59" formatCode="_-[$$-409]* #,##0.00_ ;_-[$$-409]* \-#,##0.00\ ;_-[$$-409]* &quot;-&quot;??_ ;_-@_ ">
                  <c:v>331611.31854685821</c:v>
                </c:pt>
                <c:pt idx="60" formatCode="_-[$$-409]* #,##0.00_ ;_-[$$-409]* \-#,##0.00\ ;_-[$$-409]* &quot;-&quot;??_ ;_-@_ ">
                  <c:v>333154.69756885251</c:v>
                </c:pt>
              </c:numCache>
            </c:numRef>
          </c:val>
          <c:smooth val="0"/>
          <c:extLst>
            <c:ext xmlns:c16="http://schemas.microsoft.com/office/drawing/2014/chart" uri="{C3380CC4-5D6E-409C-BE32-E72D297353CC}">
              <c16:uniqueId val="{00000001-C2CF-4FE9-92BA-6BBB1D6ADBF1}"/>
            </c:ext>
          </c:extLst>
        </c:ser>
        <c:ser>
          <c:idx val="2"/>
          <c:order val="2"/>
          <c:tx>
            <c:strRef>
              <c:f>Forecasting!$H$9</c:f>
              <c:strCache>
                <c:ptCount val="1"/>
                <c:pt idx="0">
                  <c:v>Confidence Interval</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Forecasting!$E$10:$E$70</c:f>
              <c:numCache>
                <c:formatCode>mmmm/yyyy</c:formatCode>
                <c:ptCount val="61"/>
                <c:pt idx="0">
                  <c:v>45139</c:v>
                </c:pt>
                <c:pt idx="1">
                  <c:v>45170</c:v>
                </c:pt>
                <c:pt idx="2">
                  <c:v>45200</c:v>
                </c:pt>
                <c:pt idx="3">
                  <c:v>45231</c:v>
                </c:pt>
                <c:pt idx="4">
                  <c:v>45261</c:v>
                </c:pt>
                <c:pt idx="5">
                  <c:v>45292</c:v>
                </c:pt>
                <c:pt idx="6">
                  <c:v>45323</c:v>
                </c:pt>
                <c:pt idx="7">
                  <c:v>45352</c:v>
                </c:pt>
                <c:pt idx="8">
                  <c:v>45383</c:v>
                </c:pt>
                <c:pt idx="9">
                  <c:v>45413</c:v>
                </c:pt>
                <c:pt idx="10">
                  <c:v>45444</c:v>
                </c:pt>
                <c:pt idx="11">
                  <c:v>45474</c:v>
                </c:pt>
                <c:pt idx="12">
                  <c:v>45505</c:v>
                </c:pt>
                <c:pt idx="13">
                  <c:v>45536</c:v>
                </c:pt>
                <c:pt idx="14">
                  <c:v>45566</c:v>
                </c:pt>
                <c:pt idx="15">
                  <c:v>45597</c:v>
                </c:pt>
                <c:pt idx="16">
                  <c:v>45627</c:v>
                </c:pt>
                <c:pt idx="17">
                  <c:v>45658</c:v>
                </c:pt>
                <c:pt idx="18">
                  <c:v>45689</c:v>
                </c:pt>
                <c:pt idx="19">
                  <c:v>45717</c:v>
                </c:pt>
                <c:pt idx="20">
                  <c:v>45748</c:v>
                </c:pt>
                <c:pt idx="21">
                  <c:v>45778</c:v>
                </c:pt>
                <c:pt idx="22">
                  <c:v>45809</c:v>
                </c:pt>
                <c:pt idx="23">
                  <c:v>45839</c:v>
                </c:pt>
                <c:pt idx="24">
                  <c:v>45870</c:v>
                </c:pt>
                <c:pt idx="25">
                  <c:v>45901</c:v>
                </c:pt>
                <c:pt idx="26">
                  <c:v>45931</c:v>
                </c:pt>
                <c:pt idx="27">
                  <c:v>45962</c:v>
                </c:pt>
                <c:pt idx="28">
                  <c:v>45992</c:v>
                </c:pt>
                <c:pt idx="29">
                  <c:v>46023</c:v>
                </c:pt>
                <c:pt idx="30">
                  <c:v>46054</c:v>
                </c:pt>
                <c:pt idx="31">
                  <c:v>46082</c:v>
                </c:pt>
                <c:pt idx="32">
                  <c:v>46113</c:v>
                </c:pt>
                <c:pt idx="33">
                  <c:v>46143</c:v>
                </c:pt>
                <c:pt idx="34">
                  <c:v>46174</c:v>
                </c:pt>
                <c:pt idx="35">
                  <c:v>46204</c:v>
                </c:pt>
                <c:pt idx="36">
                  <c:v>46235</c:v>
                </c:pt>
                <c:pt idx="37">
                  <c:v>46266</c:v>
                </c:pt>
                <c:pt idx="38">
                  <c:v>46296</c:v>
                </c:pt>
                <c:pt idx="39">
                  <c:v>46327</c:v>
                </c:pt>
                <c:pt idx="40">
                  <c:v>46357</c:v>
                </c:pt>
                <c:pt idx="41">
                  <c:v>46388</c:v>
                </c:pt>
                <c:pt idx="42">
                  <c:v>46419</c:v>
                </c:pt>
                <c:pt idx="43">
                  <c:v>46447</c:v>
                </c:pt>
                <c:pt idx="44">
                  <c:v>46478</c:v>
                </c:pt>
                <c:pt idx="45">
                  <c:v>46508</c:v>
                </c:pt>
                <c:pt idx="46">
                  <c:v>46539</c:v>
                </c:pt>
                <c:pt idx="47">
                  <c:v>46569</c:v>
                </c:pt>
                <c:pt idx="48">
                  <c:v>46600</c:v>
                </c:pt>
                <c:pt idx="49">
                  <c:v>46631</c:v>
                </c:pt>
                <c:pt idx="50">
                  <c:v>46661</c:v>
                </c:pt>
                <c:pt idx="51">
                  <c:v>46692</c:v>
                </c:pt>
                <c:pt idx="52">
                  <c:v>46722</c:v>
                </c:pt>
                <c:pt idx="53">
                  <c:v>46753</c:v>
                </c:pt>
                <c:pt idx="54">
                  <c:v>46784</c:v>
                </c:pt>
                <c:pt idx="55">
                  <c:v>46813</c:v>
                </c:pt>
                <c:pt idx="56">
                  <c:v>46844</c:v>
                </c:pt>
                <c:pt idx="57">
                  <c:v>46874</c:v>
                </c:pt>
                <c:pt idx="58">
                  <c:v>46905</c:v>
                </c:pt>
                <c:pt idx="59">
                  <c:v>46935</c:v>
                </c:pt>
                <c:pt idx="60">
                  <c:v>46965</c:v>
                </c:pt>
              </c:numCache>
            </c:numRef>
          </c:cat>
          <c:val>
            <c:numRef>
              <c:f>Forecasting!$H$10:$H$70</c:f>
              <c:numCache>
                <c:formatCode>General</c:formatCode>
                <c:ptCount val="61"/>
                <c:pt idx="24" formatCode="_-[$$-409]* #,##0.00_ ;_-[$$-409]* \-#,##0.00\ ;_-[$$-409]* &quot;-&quot;??_ ;_-@_ ">
                  <c:v>79612.944279941352</c:v>
                </c:pt>
                <c:pt idx="25" formatCode="_-[$$-409]* #,##0.00_ ;_-[$$-409]* \-#,##0.00\ ;_-[$$-409]* &quot;-&quot;??_ ;_-@_ ">
                  <c:v>79613.30253738453</c:v>
                </c:pt>
                <c:pt idx="26" formatCode="_-[$$-409]* #,##0.00_ ;_-[$$-409]* \-#,##0.00\ ;_-[$$-409]* &quot;-&quot;??_ ;_-@_ ">
                  <c:v>79613.939435525172</c:v>
                </c:pt>
                <c:pt idx="27" formatCode="_-[$$-409]* #,##0.00_ ;_-[$$-409]* \-#,##0.00\ ;_-[$$-409]* &quot;-&quot;??_ ;_-@_ ">
                  <c:v>79614.934578669927</c:v>
                </c:pt>
                <c:pt idx="28" formatCode="_-[$$-409]* #,##0.00_ ;_-[$$-409]* \-#,##0.00\ ;_-[$$-409]* &quot;-&quot;??_ ;_-@_ ">
                  <c:v>79616.367562946383</c:v>
                </c:pt>
                <c:pt idx="29" formatCode="_-[$$-409]* #,##0.00_ ;_-[$$-409]* \-#,##0.00\ ;_-[$$-409]* &quot;-&quot;??_ ;_-@_ ">
                  <c:v>79618.317972324265</c:v>
                </c:pt>
                <c:pt idx="30" formatCode="_-[$$-409]* #,##0.00_ ;_-[$$-409]* \-#,##0.00\ ;_-[$$-409]* &quot;-&quot;??_ ;_-@_ ">
                  <c:v>79620.865373842389</c:v>
                </c:pt>
                <c:pt idx="31" formatCode="_-[$$-409]* #,##0.00_ ;_-[$$-409]* \-#,##0.00\ ;_-[$$-409]* &quot;-&quot;??_ ;_-@_ ">
                  <c:v>79624.089312042895</c:v>
                </c:pt>
                <c:pt idx="32" formatCode="_-[$$-409]* #,##0.00_ ;_-[$$-409]* \-#,##0.00\ ;_-[$$-409]* &quot;-&quot;??_ ;_-@_ ">
                  <c:v>79628.069302613876</c:v>
                </c:pt>
                <c:pt idx="33" formatCode="_-[$$-409]* #,##0.00_ ;_-[$$-409]* \-#,##0.00\ ;_-[$$-409]* &quot;-&quot;??_ ;_-@_ ">
                  <c:v>79632.884825242931</c:v>
                </c:pt>
                <c:pt idx="34" formatCode="_-[$$-409]* #,##0.00_ ;_-[$$-409]* \-#,##0.00\ ;_-[$$-409]* &quot;-&quot;??_ ;_-@_ ">
                  <c:v>79638.615315684394</c:v>
                </c:pt>
                <c:pt idx="35" formatCode="_-[$$-409]* #,##0.00_ ;_-[$$-409]* \-#,##0.00\ ;_-[$$-409]* &quot;-&quot;??_ ;_-@_ ">
                  <c:v>79645.340157043349</c:v>
                </c:pt>
                <c:pt idx="36" formatCode="_-[$$-409]* #,##0.00_ ;_-[$$-409]* \-#,##0.00\ ;_-[$$-409]* &quot;-&quot;??_ ;_-@_ ">
                  <c:v>79653.138670280503</c:v>
                </c:pt>
                <c:pt idx="37" formatCode="_-[$$-409]* #,##0.00_ ;_-[$$-409]* \-#,##0.00\ ;_-[$$-409]* &quot;-&quot;??_ ;_-@_ ">
                  <c:v>79662.090103943076</c:v>
                </c:pt>
                <c:pt idx="38" formatCode="_-[$$-409]* #,##0.00_ ;_-[$$-409]* \-#,##0.00\ ;_-[$$-409]* &quot;-&quot;??_ ;_-@_ ">
                  <c:v>79672.273623126603</c:v>
                </c:pt>
                <c:pt idx="39" formatCode="_-[$$-409]* #,##0.00_ ;_-[$$-409]* \-#,##0.00\ ;_-[$$-409]* &quot;-&quot;??_ ;_-@_ ">
                  <c:v>79683.768297675051</c:v>
                </c:pt>
                <c:pt idx="40" formatCode="_-[$$-409]* #,##0.00_ ;_-[$$-409]* \-#,##0.00\ ;_-[$$-409]* &quot;-&quot;??_ ;_-@_ ">
                  <c:v>79696.653089625848</c:v>
                </c:pt>
                <c:pt idx="41" formatCode="_-[$$-409]* #,##0.00_ ;_-[$$-409]* \-#,##0.00\ ;_-[$$-409]* &quot;-&quot;??_ ;_-@_ ">
                  <c:v>79711.006839908601</c:v>
                </c:pt>
                <c:pt idx="42" formatCode="_-[$$-409]* #,##0.00_ ;_-[$$-409]* \-#,##0.00\ ;_-[$$-409]* &quot;-&quot;??_ ;_-@_ ">
                  <c:v>79726.908254307244</c:v>
                </c:pt>
                <c:pt idx="43" formatCode="_-[$$-409]* #,##0.00_ ;_-[$$-409]* \-#,##0.00\ ;_-[$$-409]* &quot;-&quot;??_ ;_-@_ ">
                  <c:v>79744.435888695501</c:v>
                </c:pt>
                <c:pt idx="44" formatCode="_-[$$-409]* #,##0.00_ ;_-[$$-409]* \-#,##0.00\ ;_-[$$-409]* &quot;-&quot;??_ ;_-@_ ">
                  <c:v>79763.668133558007</c:v>
                </c:pt>
                <c:pt idx="45" formatCode="_-[$$-409]* #,##0.00_ ;_-[$$-409]* \-#,##0.00\ ;_-[$$-409]* &quot;-&quot;??_ ;_-@_ ">
                  <c:v>79784.683197809645</c:v>
                </c:pt>
                <c:pt idx="46" formatCode="_-[$$-409]* #,##0.00_ ;_-[$$-409]* \-#,##0.00\ ;_-[$$-409]* &quot;-&quot;??_ ;_-@_ ">
                  <c:v>79807.559091927353</c:v>
                </c:pt>
                <c:pt idx="47" formatCode="_-[$$-409]* #,##0.00_ ;_-[$$-409]* \-#,##0.00\ ;_-[$$-409]* &quot;-&quot;??_ ;_-@_ ">
                  <c:v>79832.373610409777</c:v>
                </c:pt>
                <c:pt idx="48" formatCode="_-[$$-409]* #,##0.00_ ;_-[$$-409]* \-#,##0.00\ ;_-[$$-409]* &quot;-&quot;??_ ;_-@_ ">
                  <c:v>79859.204313581606</c:v>
                </c:pt>
                <c:pt idx="49" formatCode="_-[$$-409]* #,##0.00_ ;_-[$$-409]* \-#,##0.00\ ;_-[$$-409]* &quot;-&quot;??_ ;_-@_ ">
                  <c:v>79888.128508760463</c:v>
                </c:pt>
                <c:pt idx="50" formatCode="_-[$$-409]* #,##0.00_ ;_-[$$-409]* \-#,##0.00\ ;_-[$$-409]* &quot;-&quot;??_ ;_-@_ ">
                  <c:v>79919.223230806063</c:v>
                </c:pt>
                <c:pt idx="51" formatCode="_-[$$-409]* #,##0.00_ ;_-[$$-409]* \-#,##0.00\ ;_-[$$-409]* &quot;-&quot;??_ ;_-@_ ">
                  <c:v>79952.565222072284</c:v>
                </c:pt>
                <c:pt idx="52" formatCode="_-[$$-409]* #,##0.00_ ;_-[$$-409]* \-#,##0.00\ ;_-[$$-409]* &quot;-&quot;??_ ;_-@_ ">
                  <c:v>79988.230911784456</c:v>
                </c:pt>
                <c:pt idx="53" formatCode="_-[$$-409]* #,##0.00_ ;_-[$$-409]* \-#,##0.00\ ;_-[$$-409]* &quot;-&quot;??_ ;_-@_ ">
                  <c:v>80026.296394865669</c:v>
                </c:pt>
                <c:pt idx="54" formatCode="_-[$$-409]* #,##0.00_ ;_-[$$-409]* \-#,##0.00\ ;_-[$$-409]* &quot;-&quot;??_ ;_-@_ ">
                  <c:v>80066.837410237073</c:v>
                </c:pt>
                <c:pt idx="55" formatCode="_-[$$-409]* #,##0.00_ ;_-[$$-409]* \-#,##0.00\ ;_-[$$-409]* &quot;-&quot;??_ ;_-@_ ">
                  <c:v>80109.929318618728</c:v>
                </c:pt>
                <c:pt idx="56" formatCode="_-[$$-409]* #,##0.00_ ;_-[$$-409]* \-#,##0.00\ ;_-[$$-409]* &quot;-&quot;??_ ;_-@_ ">
                  <c:v>80155.647079859118</c:v>
                </c:pt>
                <c:pt idx="57" formatCode="_-[$$-409]* #,##0.00_ ;_-[$$-409]* \-#,##0.00\ ;_-[$$-409]* &quot;-&quot;??_ ;_-@_ ">
                  <c:v>80204.065229822707</c:v>
                </c:pt>
                <c:pt idx="58" formatCode="_-[$$-409]* #,##0.00_ ;_-[$$-409]* \-#,##0.00\ ;_-[$$-409]* &quot;-&quot;??_ ;_-@_ ">
                  <c:v>80255.257856866097</c:v>
                </c:pt>
                <c:pt idx="59" formatCode="_-[$$-409]* #,##0.00_ ;_-[$$-409]* \-#,##0.00\ ;_-[$$-409]* &quot;-&quot;??_ ;_-@_ ">
                  <c:v>80309.298577935246</c:v>
                </c:pt>
                <c:pt idx="60" formatCode="_-[$$-409]* #,##0.00_ ;_-[$$-409]* \-#,##0.00\ ;_-[$$-409]* &quot;-&quot;??_ ;_-@_ ">
                  <c:v>80364.423662691392</c:v>
                </c:pt>
              </c:numCache>
            </c:numRef>
          </c:val>
          <c:smooth val="0"/>
          <c:extLst>
            <c:ext xmlns:c16="http://schemas.microsoft.com/office/drawing/2014/chart" uri="{C3380CC4-5D6E-409C-BE32-E72D297353CC}">
              <c16:uniqueId val="{00000002-C2CF-4FE9-92BA-6BBB1D6ADBF1}"/>
            </c:ext>
          </c:extLst>
        </c:ser>
        <c:dLbls>
          <c:showLegendKey val="0"/>
          <c:showVal val="0"/>
          <c:showCatName val="0"/>
          <c:showSerName val="0"/>
          <c:showPercent val="0"/>
          <c:showBubbleSize val="0"/>
        </c:dLbls>
        <c:smooth val="0"/>
        <c:axId val="589081343"/>
        <c:axId val="589081823"/>
      </c:lineChart>
      <c:dateAx>
        <c:axId val="589081343"/>
        <c:scaling>
          <c:orientation val="minMax"/>
        </c:scaling>
        <c:delete val="0"/>
        <c:axPos val="b"/>
        <c:numFmt formatCode="mmmm/yy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9081823"/>
        <c:crosses val="autoZero"/>
        <c:auto val="1"/>
        <c:lblOffset val="100"/>
        <c:baseTimeUnit val="months"/>
      </c:dateAx>
      <c:valAx>
        <c:axId val="589081823"/>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9081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[04_Retail_Records_Dataset_Analysis_Analytics_Dashboard.xlsx]Pivots_Tables!PivotTable_2</c:name>
    <c:fmtId val="28"/>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B8D8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39679454959224"/>
          <c:y val="0.13149125109361329"/>
          <c:w val="0.70388014497047613"/>
          <c:h val="0.78795904418197726"/>
        </c:manualLayout>
      </c:layout>
      <c:barChart>
        <c:barDir val="bar"/>
        <c:grouping val="clustered"/>
        <c:varyColors val="0"/>
        <c:ser>
          <c:idx val="0"/>
          <c:order val="0"/>
          <c:tx>
            <c:strRef>
              <c:f>Pivots_Tables!$D$32</c:f>
              <c:strCache>
                <c:ptCount val="1"/>
                <c:pt idx="0">
                  <c:v>Total</c:v>
                </c:pt>
              </c:strCache>
            </c:strRef>
          </c:tx>
          <c:spPr>
            <a:solidFill>
              <a:srgbClr val="B8D8B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Pivots_Tables!$C$33:$C$38</c:f>
              <c:strCache>
                <c:ptCount val="5"/>
                <c:pt idx="0">
                  <c:v>Watch</c:v>
                </c:pt>
                <c:pt idx="1">
                  <c:v>Mouse</c:v>
                </c:pt>
                <c:pt idx="2">
                  <c:v>Shoes</c:v>
                </c:pt>
                <c:pt idx="3">
                  <c:v>Backpack</c:v>
                </c:pt>
                <c:pt idx="4">
                  <c:v>TV</c:v>
                </c:pt>
              </c:strCache>
            </c:strRef>
          </c:cat>
          <c:val>
            <c:numRef>
              <c:f>Pivots_Tables!$D$33:$D$38</c:f>
              <c:numCache>
                <c:formatCode>_-[$$-409]* #,##0.00_ ;_-[$$-409]* \-#,##0.00\ ;_-[$$-409]* "-"??_ ;_-@_ </c:formatCode>
                <c:ptCount val="5"/>
                <c:pt idx="0">
                  <c:v>447059.76000000018</c:v>
                </c:pt>
                <c:pt idx="1">
                  <c:v>457902.84999999992</c:v>
                </c:pt>
                <c:pt idx="2">
                  <c:v>497609.8600000001</c:v>
                </c:pt>
                <c:pt idx="3">
                  <c:v>507183.54999999993</c:v>
                </c:pt>
                <c:pt idx="4">
                  <c:v>510068.41000000015</c:v>
                </c:pt>
              </c:numCache>
            </c:numRef>
          </c:val>
          <c:extLst>
            <c:ext xmlns:c16="http://schemas.microsoft.com/office/drawing/2014/chart" uri="{C3380CC4-5D6E-409C-BE32-E72D297353CC}">
              <c16:uniqueId val="{00000000-35FA-4003-A019-C6A811AA657E}"/>
            </c:ext>
          </c:extLst>
        </c:ser>
        <c:dLbls>
          <c:dLblPos val="outEnd"/>
          <c:showLegendKey val="0"/>
          <c:showVal val="1"/>
          <c:showCatName val="0"/>
          <c:showSerName val="0"/>
          <c:showPercent val="0"/>
          <c:showBubbleSize val="0"/>
        </c:dLbls>
        <c:gapWidth val="91"/>
        <c:axId val="838037231"/>
        <c:axId val="838020911"/>
      </c:barChart>
      <c:catAx>
        <c:axId val="838037231"/>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300" b="1" i="1" u="none" strike="noStrike" kern="1200" baseline="0">
                <a:solidFill>
                  <a:schemeClr val="accent4"/>
                </a:solidFill>
                <a:latin typeface="Arial Rounded MT Bold" panose="020F0704030504030204" pitchFamily="34" charset="0"/>
                <a:ea typeface="+mn-ea"/>
                <a:cs typeface="+mn-cs"/>
              </a:defRPr>
            </a:pPr>
            <a:endParaRPr lang="en-US"/>
          </a:p>
        </c:txPr>
        <c:crossAx val="838020911"/>
        <c:crosses val="autoZero"/>
        <c:auto val="1"/>
        <c:lblAlgn val="l"/>
        <c:lblOffset val="100"/>
        <c:noMultiLvlLbl val="0"/>
      </c:catAx>
      <c:valAx>
        <c:axId val="838020911"/>
        <c:scaling>
          <c:orientation val="minMax"/>
          <c:max val="600000"/>
        </c:scaling>
        <c:delete val="1"/>
        <c:axPos val="b"/>
        <c:numFmt formatCode="_-[$$-409]* #,##0.00_ ;_-[$$-409]* \-#,##0.00\ ;_-[$$-409]* &quot;-&quot;??_ ;_-@_ " sourceLinked="1"/>
        <c:majorTickMark val="out"/>
        <c:minorTickMark val="none"/>
        <c:tickLblPos val="nextTo"/>
        <c:crossAx val="838037231"/>
        <c:crosses val="autoZero"/>
        <c:crossBetween val="between"/>
        <c:majorUnit val="100000"/>
        <c:minorUnit val="20000"/>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[04_Retail_Records_Dataset_Analysis_Analytics_Dashboard.xlsx]Pivots_Tables!PivotTable_3</c:name>
    <c:fmtId val="2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21540000" algn="ctr" rotWithShape="0">
              <a:srgbClr val="B8D8BA">
                <a:alpha val="63000"/>
              </a:srgbClr>
            </a:outerShdw>
          </a:effectLst>
        </c:spPr>
        <c:marker>
          <c:symbol val="none"/>
        </c:marker>
        <c:dLbl>
          <c:idx val="0"/>
          <c:spPr>
            <a:solidFill>
              <a:srgbClr val="FFC000">
                <a:alpha val="0"/>
              </a:srgbClr>
            </a:solidFill>
            <a:ln>
              <a:noFill/>
            </a:ln>
            <a:effectLst/>
          </c:spPr>
          <c:txPr>
            <a:bodyPr rot="0" spcFirstLastPara="1" vertOverflow="clip" horzOverflow="clip" vert="horz" wrap="square" lIns="36576" tIns="18288" rIns="36576" bIns="18288" anchor="ctr" anchorCtr="0">
              <a:spAutoFit/>
            </a:bodyPr>
            <a:lstStyle/>
            <a:p>
              <a:pPr>
                <a:defRPr sz="1100" b="0" i="1" u="none" strike="noStrike" kern="1200" baseline="0">
                  <a:ln w="6350" cap="flat">
                    <a:solidFill>
                      <a:schemeClr val="tx1"/>
                    </a:solidFill>
                    <a:prstDash val="solid"/>
                    <a:miter lim="800000"/>
                  </a:ln>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92D050"/>
          </a:solidFill>
          <a:ln>
            <a:noFill/>
          </a:ln>
          <a:effectLst>
            <a:outerShdw blurRad="57150" dist="19050" dir="21540000" algn="ctr" rotWithShape="0">
              <a:srgbClr val="B8D8BA">
                <a:alpha val="63000"/>
              </a:srgbClr>
            </a:outerShdw>
          </a:effectLst>
        </c:spPr>
        <c:dLbl>
          <c:idx val="0"/>
          <c:layout>
            <c:manualLayout>
              <c:x val="0.14600701279527559"/>
              <c:y val="-0.12697949348016921"/>
            </c:manualLayout>
          </c:layout>
          <c:spPr>
            <a:solidFill>
              <a:srgbClr val="FFC000">
                <a:alpha val="0"/>
              </a:srgbClr>
            </a:solidFill>
            <a:ln>
              <a:noFill/>
            </a:ln>
            <a:effectLst/>
          </c:spPr>
          <c:txPr>
            <a:bodyPr rot="0" spcFirstLastPara="1" vertOverflow="clip" horzOverflow="clip" vert="horz" wrap="square" lIns="36576" tIns="18288" rIns="36576" bIns="18288" anchor="ctr" anchorCtr="0">
              <a:spAutoFit/>
            </a:bodyPr>
            <a:lstStyle/>
            <a:p>
              <a:pPr>
                <a:defRPr sz="1100" b="0" i="1" u="none" strike="noStrike" kern="1200" baseline="0">
                  <a:ln w="0">
                    <a:solidFill>
                      <a:sysClr val="windowText" lastClr="000000"/>
                    </a:solidFill>
                  </a:ln>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B050"/>
          </a:solidFill>
          <a:ln>
            <a:noFill/>
          </a:ln>
          <a:effectLst>
            <a:outerShdw blurRad="57150" dist="19050" dir="21540000" algn="ctr" rotWithShape="0">
              <a:srgbClr val="B8D8BA">
                <a:alpha val="63000"/>
              </a:srgbClr>
            </a:outerShdw>
          </a:effectLst>
        </c:spPr>
        <c:dLbl>
          <c:idx val="0"/>
          <c:layout>
            <c:manualLayout>
              <c:x val="-0.20221877166171032"/>
              <c:y val="-7.8681585302501009E-3"/>
            </c:manualLayout>
          </c:layout>
          <c:spPr>
            <a:solidFill>
              <a:srgbClr val="FFC000">
                <a:alpha val="0"/>
              </a:srgbClr>
            </a:solidFill>
            <a:ln>
              <a:noFill/>
            </a:ln>
            <a:effectLst/>
          </c:spPr>
          <c:txPr>
            <a:bodyPr rot="0" spcFirstLastPara="1" vertOverflow="clip" horzOverflow="clip" vert="horz" wrap="square" lIns="36576" tIns="18288" rIns="36576" bIns="18288" anchor="ctr" anchorCtr="0">
              <a:spAutoFit/>
            </a:bodyPr>
            <a:lstStyle/>
            <a:p>
              <a:pPr>
                <a:defRPr sz="1100" b="0" i="1" u="none" strike="noStrike" kern="1200" baseline="0">
                  <a:ln w="0">
                    <a:solidFill>
                      <a:sysClr val="windowText" lastClr="000000"/>
                    </a:solidFill>
                  </a:ln>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FF00"/>
          </a:solidFill>
          <a:ln>
            <a:noFill/>
          </a:ln>
          <a:effectLst>
            <a:outerShdw blurRad="57150" dist="19050" dir="21540000" algn="ctr" rotWithShape="0">
              <a:srgbClr val="B8D8BA">
                <a:alpha val="63000"/>
              </a:srgbClr>
            </a:outerShdw>
          </a:effectLst>
        </c:spPr>
        <c:dLbl>
          <c:idx val="0"/>
          <c:layout>
            <c:manualLayout>
              <c:x val="-0.1388888888888889"/>
              <c:y val="6.0818713450292397E-2"/>
            </c:manualLayout>
          </c:layout>
          <c:spPr>
            <a:solidFill>
              <a:srgbClr val="FFC000">
                <a:alpha val="0"/>
              </a:srgbClr>
            </a:solidFill>
            <a:ln>
              <a:noFill/>
            </a:ln>
            <a:effectLst/>
          </c:spPr>
          <c:txPr>
            <a:bodyPr rot="0" spcFirstLastPara="1" vertOverflow="clip" horzOverflow="clip" vert="horz" wrap="square" lIns="36576" tIns="18288" rIns="36576" bIns="18288" anchor="ctr" anchorCtr="0">
              <a:spAutoFit/>
            </a:bodyPr>
            <a:lstStyle/>
            <a:p>
              <a:pPr>
                <a:defRPr sz="1100" b="0" i="1" u="none" strike="noStrike" kern="1200" baseline="0">
                  <a:ln w="6350" cap="flat">
                    <a:solidFill>
                      <a:schemeClr val="tx1"/>
                    </a:solidFill>
                    <a:prstDash val="solid"/>
                    <a:miter lim="800000"/>
                  </a:ln>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00B0F0"/>
          </a:solidFill>
          <a:ln>
            <a:noFill/>
          </a:ln>
          <a:effectLst>
            <a:outerShdw blurRad="57150" dist="19050" dir="21540000" algn="ctr" rotWithShape="0">
              <a:srgbClr val="B8D8BA">
                <a:alpha val="63000"/>
              </a:srgbClr>
            </a:outerShdw>
          </a:effectLst>
        </c:spPr>
        <c:dLbl>
          <c:idx val="0"/>
          <c:layout>
            <c:manualLayout>
              <c:x val="0.16388888888888889"/>
              <c:y val="7.4853801169590645E-2"/>
            </c:manualLayout>
          </c:layout>
          <c:spPr>
            <a:solidFill>
              <a:srgbClr val="FFC000">
                <a:alpha val="0"/>
              </a:srgbClr>
            </a:solidFill>
            <a:ln>
              <a:noFill/>
            </a:ln>
            <a:effectLst/>
          </c:spPr>
          <c:txPr>
            <a:bodyPr rot="0" spcFirstLastPara="1" vertOverflow="clip" horzOverflow="clip" vert="horz" wrap="square" lIns="36576" tIns="18288" rIns="36576" bIns="18288" anchor="ctr" anchorCtr="0">
              <a:spAutoFit/>
            </a:bodyPr>
            <a:lstStyle/>
            <a:p>
              <a:pPr>
                <a:defRPr sz="1100" b="0" i="1" u="none" strike="noStrike" kern="1200" baseline="0">
                  <a:ln w="0">
                    <a:solidFill>
                      <a:sysClr val="windowText" lastClr="000000"/>
                    </a:solidFill>
                  </a:ln>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Pivots_Tables!$G$32</c:f>
              <c:strCache>
                <c:ptCount val="1"/>
                <c:pt idx="0">
                  <c:v>Total</c:v>
                </c:pt>
              </c:strCache>
            </c:strRef>
          </c:tx>
          <c:spPr>
            <a:effectLst>
              <a:outerShdw blurRad="57150" dist="19050" dir="21540000" algn="ctr" rotWithShape="0">
                <a:srgbClr val="B8D8BA">
                  <a:alpha val="63000"/>
                </a:srgbClr>
              </a:outerShdw>
            </a:effectLst>
          </c:spPr>
          <c:dPt>
            <c:idx val="0"/>
            <c:bubble3D val="0"/>
            <c:spPr>
              <a:solidFill>
                <a:srgbClr val="92D050"/>
              </a:solidFill>
              <a:ln>
                <a:noFill/>
              </a:ln>
              <a:effectLst>
                <a:outerShdw blurRad="57150" dist="19050" dir="21540000" algn="ctr" rotWithShape="0">
                  <a:srgbClr val="B8D8BA">
                    <a:alpha val="63000"/>
                  </a:srgbClr>
                </a:outerShdw>
              </a:effectLst>
            </c:spPr>
            <c:extLst>
              <c:ext xmlns:c16="http://schemas.microsoft.com/office/drawing/2014/chart" uri="{C3380CC4-5D6E-409C-BE32-E72D297353CC}">
                <c16:uniqueId val="{00000001-C1CB-475A-AD09-DDA24C294497}"/>
              </c:ext>
            </c:extLst>
          </c:dPt>
          <c:dPt>
            <c:idx val="1"/>
            <c:bubble3D val="0"/>
            <c:spPr>
              <a:solidFill>
                <a:srgbClr val="00B0F0"/>
              </a:solidFill>
              <a:ln>
                <a:noFill/>
              </a:ln>
              <a:effectLst>
                <a:outerShdw blurRad="57150" dist="19050" dir="21540000" algn="ctr" rotWithShape="0">
                  <a:srgbClr val="B8D8BA">
                    <a:alpha val="63000"/>
                  </a:srgbClr>
                </a:outerShdw>
              </a:effectLst>
            </c:spPr>
            <c:extLst>
              <c:ext xmlns:c16="http://schemas.microsoft.com/office/drawing/2014/chart" uri="{C3380CC4-5D6E-409C-BE32-E72D297353CC}">
                <c16:uniqueId val="{00000004-C1CB-475A-AD09-DDA24C294497}"/>
              </c:ext>
            </c:extLst>
          </c:dPt>
          <c:dPt>
            <c:idx val="2"/>
            <c:bubble3D val="0"/>
            <c:spPr>
              <a:solidFill>
                <a:srgbClr val="FFFF00"/>
              </a:solidFill>
              <a:ln>
                <a:noFill/>
              </a:ln>
              <a:effectLst>
                <a:outerShdw blurRad="57150" dist="19050" dir="21540000" algn="ctr" rotWithShape="0">
                  <a:srgbClr val="B8D8BA">
                    <a:alpha val="63000"/>
                  </a:srgbClr>
                </a:outerShdw>
              </a:effectLst>
            </c:spPr>
            <c:extLst>
              <c:ext xmlns:c16="http://schemas.microsoft.com/office/drawing/2014/chart" uri="{C3380CC4-5D6E-409C-BE32-E72D297353CC}">
                <c16:uniqueId val="{00000003-C1CB-475A-AD09-DDA24C294497}"/>
              </c:ext>
            </c:extLst>
          </c:dPt>
          <c:dPt>
            <c:idx val="3"/>
            <c:bubble3D val="0"/>
            <c:spPr>
              <a:solidFill>
                <a:srgbClr val="00B050"/>
              </a:solidFill>
              <a:ln>
                <a:noFill/>
              </a:ln>
              <a:effectLst>
                <a:outerShdw blurRad="57150" dist="19050" dir="21540000" algn="ctr" rotWithShape="0">
                  <a:srgbClr val="B8D8BA">
                    <a:alpha val="63000"/>
                  </a:srgbClr>
                </a:outerShdw>
              </a:effectLst>
            </c:spPr>
            <c:extLst>
              <c:ext xmlns:c16="http://schemas.microsoft.com/office/drawing/2014/chart" uri="{C3380CC4-5D6E-409C-BE32-E72D297353CC}">
                <c16:uniqueId val="{00000002-C1CB-475A-AD09-DDA24C294497}"/>
              </c:ext>
            </c:extLst>
          </c:dPt>
          <c:dLbls>
            <c:dLbl>
              <c:idx val="0"/>
              <c:layout>
                <c:manualLayout>
                  <c:x val="0.14600701279527559"/>
                  <c:y val="-0.12697949348016921"/>
                </c:manualLayout>
              </c:layout>
              <c:spPr>
                <a:solidFill>
                  <a:srgbClr val="FFC000">
                    <a:alpha val="0"/>
                  </a:srgbClr>
                </a:solidFill>
                <a:ln>
                  <a:noFill/>
                </a:ln>
                <a:effectLst/>
              </c:spPr>
              <c:txPr>
                <a:bodyPr rot="0" spcFirstLastPara="1" vertOverflow="clip" horzOverflow="clip" vert="horz" wrap="square" lIns="36576" tIns="18288" rIns="36576" bIns="18288" anchor="ctr" anchorCtr="0">
                  <a:spAutoFit/>
                </a:bodyPr>
                <a:lstStyle/>
                <a:p>
                  <a:pPr>
                    <a:defRPr sz="1100" b="0" i="1" u="none" strike="noStrike" kern="1200" baseline="0">
                      <a:ln w="0">
                        <a:solidFill>
                          <a:sysClr val="windowText" lastClr="000000"/>
                        </a:solidFill>
                      </a:ln>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C1CB-475A-AD09-DDA24C294497}"/>
                </c:ext>
              </c:extLst>
            </c:dLbl>
            <c:dLbl>
              <c:idx val="1"/>
              <c:layout>
                <c:manualLayout>
                  <c:x val="0.16388888888888889"/>
                  <c:y val="7.4853801169590645E-2"/>
                </c:manualLayout>
              </c:layout>
              <c:spPr>
                <a:solidFill>
                  <a:srgbClr val="FFC000">
                    <a:alpha val="0"/>
                  </a:srgbClr>
                </a:solidFill>
                <a:ln>
                  <a:noFill/>
                </a:ln>
                <a:effectLst/>
              </c:spPr>
              <c:txPr>
                <a:bodyPr rot="0" spcFirstLastPara="1" vertOverflow="clip" horzOverflow="clip" vert="horz" wrap="square" lIns="36576" tIns="18288" rIns="36576" bIns="18288" anchor="ctr" anchorCtr="0">
                  <a:spAutoFit/>
                </a:bodyPr>
                <a:lstStyle/>
                <a:p>
                  <a:pPr>
                    <a:defRPr sz="1100" b="0" i="1" u="none" strike="noStrike" kern="1200" baseline="0">
                      <a:ln w="0">
                        <a:solidFill>
                          <a:sysClr val="windowText" lastClr="000000"/>
                        </a:solidFill>
                      </a:ln>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C1CB-475A-AD09-DDA24C294497}"/>
                </c:ext>
              </c:extLst>
            </c:dLbl>
            <c:dLbl>
              <c:idx val="2"/>
              <c:layout>
                <c:manualLayout>
                  <c:x val="-0.1388888888888889"/>
                  <c:y val="6.081871345029239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1CB-475A-AD09-DDA24C294497}"/>
                </c:ext>
              </c:extLst>
            </c:dLbl>
            <c:dLbl>
              <c:idx val="3"/>
              <c:layout>
                <c:manualLayout>
                  <c:x val="-0.20221877166171032"/>
                  <c:y val="-7.8681585302501009E-3"/>
                </c:manualLayout>
              </c:layout>
              <c:spPr>
                <a:solidFill>
                  <a:srgbClr val="FFC000">
                    <a:alpha val="0"/>
                  </a:srgbClr>
                </a:solidFill>
                <a:ln>
                  <a:noFill/>
                </a:ln>
                <a:effectLst/>
              </c:spPr>
              <c:txPr>
                <a:bodyPr rot="0" spcFirstLastPara="1" vertOverflow="clip" horzOverflow="clip" vert="horz" wrap="square" lIns="36576" tIns="18288" rIns="36576" bIns="18288" anchor="ctr" anchorCtr="0">
                  <a:spAutoFit/>
                </a:bodyPr>
                <a:lstStyle/>
                <a:p>
                  <a:pPr>
                    <a:defRPr sz="1100" b="0" i="1" u="none" strike="noStrike" kern="1200" baseline="0">
                      <a:ln w="0">
                        <a:solidFill>
                          <a:sysClr val="windowText" lastClr="000000"/>
                        </a:solidFill>
                      </a:ln>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C1CB-475A-AD09-DDA24C294497}"/>
                </c:ext>
              </c:extLst>
            </c:dLbl>
            <c:spPr>
              <a:solidFill>
                <a:srgbClr val="FFC000">
                  <a:alpha val="0"/>
                </a:srgbClr>
              </a:solidFill>
              <a:ln>
                <a:noFill/>
              </a:ln>
              <a:effectLst/>
            </c:spPr>
            <c:txPr>
              <a:bodyPr rot="0" spcFirstLastPara="1" vertOverflow="clip" horzOverflow="clip" vert="horz" wrap="square" lIns="36576" tIns="18288" rIns="36576" bIns="18288" anchor="ctr" anchorCtr="0">
                <a:spAutoFit/>
              </a:bodyPr>
              <a:lstStyle/>
              <a:p>
                <a:pPr>
                  <a:defRPr sz="1100" b="0" i="1" u="none" strike="noStrike" kern="1200" baseline="0">
                    <a:ln w="6350" cap="flat">
                      <a:solidFill>
                        <a:schemeClr val="tx1"/>
                      </a:solidFill>
                      <a:prstDash val="solid"/>
                      <a:miter lim="800000"/>
                    </a:ln>
                    <a:solidFill>
                      <a:sysClr val="windowText" lastClr="000000"/>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Pivots_Tables!$F$33:$F$37</c:f>
              <c:strCache>
                <c:ptCount val="4"/>
                <c:pt idx="0">
                  <c:v>East</c:v>
                </c:pt>
                <c:pt idx="1">
                  <c:v>North</c:v>
                </c:pt>
                <c:pt idx="2">
                  <c:v>South</c:v>
                </c:pt>
                <c:pt idx="3">
                  <c:v>West</c:v>
                </c:pt>
              </c:strCache>
            </c:strRef>
          </c:cat>
          <c:val>
            <c:numRef>
              <c:f>Pivots_Tables!$G$33:$G$37</c:f>
              <c:numCache>
                <c:formatCode>_-[$$-409]* #,##0.00_ ;_-[$$-409]* \-#,##0.00\ ;_-[$$-409]* "-"??_ ;_-@_ </c:formatCode>
                <c:ptCount val="4"/>
                <c:pt idx="0">
                  <c:v>1652415.9500000011</c:v>
                </c:pt>
                <c:pt idx="1">
                  <c:v>1571246.2900000007</c:v>
                </c:pt>
                <c:pt idx="2">
                  <c:v>1446113.8600000006</c:v>
                </c:pt>
                <c:pt idx="3">
                  <c:v>1624354.66</c:v>
                </c:pt>
              </c:numCache>
            </c:numRef>
          </c:val>
          <c:extLst>
            <c:ext xmlns:c16="http://schemas.microsoft.com/office/drawing/2014/chart" uri="{C3380CC4-5D6E-409C-BE32-E72D297353CC}">
              <c16:uniqueId val="{00000000-C1CB-475A-AD09-DDA24C294497}"/>
            </c:ext>
          </c:extLst>
        </c:ser>
        <c:dLbls>
          <c:showLegendKey val="0"/>
          <c:showVal val="0"/>
          <c:showCatName val="0"/>
          <c:showSerName val="0"/>
          <c:showPercent val="0"/>
          <c:showBubbleSize val="0"/>
          <c:showLeaderLines val="0"/>
        </c:dLbls>
        <c:firstSliceAng val="21"/>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ln w="6350" cap="flat">
            <a:solidFill>
              <a:schemeClr val="tx1"/>
            </a:solidFill>
            <a:prstDash val="solid"/>
            <a:miter lim="800000"/>
          </a:ln>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[04_Retail_Records_Dataset_Analysis_Analytics_Dashboard.xlsx]Pivots_Tables!PivotTable_4</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70C0"/>
          </a:solidFill>
          <a:ln>
            <a:noFill/>
          </a:ln>
          <a:effectLst/>
        </c:spPr>
      </c:pivotFmt>
    </c:pivotFmts>
    <c:plotArea>
      <c:layout>
        <c:manualLayout>
          <c:layoutTarget val="inner"/>
          <c:xMode val="edge"/>
          <c:yMode val="edge"/>
          <c:x val="0.19375089850857843"/>
          <c:y val="4.2445866141732291E-2"/>
          <c:w val="0.78277492308766572"/>
          <c:h val="0.77101856408573932"/>
        </c:manualLayout>
      </c:layout>
      <c:barChart>
        <c:barDir val="col"/>
        <c:grouping val="clustered"/>
        <c:varyColors val="0"/>
        <c:ser>
          <c:idx val="0"/>
          <c:order val="0"/>
          <c:tx>
            <c:strRef>
              <c:f>Pivots_Tables!$J$32</c:f>
              <c:strCache>
                <c:ptCount val="1"/>
                <c:pt idx="0">
                  <c:v>Total</c:v>
                </c:pt>
              </c:strCache>
            </c:strRef>
          </c:tx>
          <c:spPr>
            <a:solidFill>
              <a:srgbClr val="0070C0"/>
            </a:solidFill>
            <a:ln>
              <a:noFill/>
            </a:ln>
            <a:effectLst/>
          </c:spPr>
          <c:invertIfNegative val="0"/>
          <c:trendline>
            <c:spPr>
              <a:ln w="15875" cap="rnd">
                <a:solidFill>
                  <a:schemeClr val="tx1"/>
                </a:solidFill>
              </a:ln>
              <a:effectLst/>
            </c:spPr>
            <c:trendlineType val="linear"/>
            <c:dispRSqr val="0"/>
            <c:dispEq val="0"/>
          </c:trendline>
          <c:cat>
            <c:strRef>
              <c:f>Pivots_Tables!$I$33:$I$36</c:f>
              <c:strCache>
                <c:ptCount val="3"/>
                <c:pt idx="0">
                  <c:v>Accessories</c:v>
                </c:pt>
                <c:pt idx="1">
                  <c:v>Apparel</c:v>
                </c:pt>
                <c:pt idx="2">
                  <c:v>Electronics</c:v>
                </c:pt>
              </c:strCache>
            </c:strRef>
          </c:cat>
          <c:val>
            <c:numRef>
              <c:f>Pivots_Tables!$J$33:$J$36</c:f>
              <c:numCache>
                <c:formatCode>_-[$$-409]* #,##0.00_ ;_-[$$-409]* \-#,##0.00\ ;_-[$$-409]* "-"??_ ;_-@_ </c:formatCode>
                <c:ptCount val="3"/>
                <c:pt idx="0">
                  <c:v>1104634.3800000004</c:v>
                </c:pt>
                <c:pt idx="1">
                  <c:v>1004793.4100000005</c:v>
                </c:pt>
                <c:pt idx="2">
                  <c:v>4184702.9699999983</c:v>
                </c:pt>
              </c:numCache>
            </c:numRef>
          </c:val>
          <c:extLst>
            <c:ext xmlns:c16="http://schemas.microsoft.com/office/drawing/2014/chart" uri="{C3380CC4-5D6E-409C-BE32-E72D297353CC}">
              <c16:uniqueId val="{00000000-33DD-4ECD-AF2F-CD25E303090A}"/>
            </c:ext>
          </c:extLst>
        </c:ser>
        <c:dLbls>
          <c:showLegendKey val="0"/>
          <c:showVal val="0"/>
          <c:showCatName val="0"/>
          <c:showSerName val="0"/>
          <c:showPercent val="0"/>
          <c:showBubbleSize val="0"/>
        </c:dLbls>
        <c:gapWidth val="29"/>
        <c:overlap val="25"/>
        <c:axId val="986792559"/>
        <c:axId val="986786319"/>
      </c:barChart>
      <c:catAx>
        <c:axId val="986792559"/>
        <c:scaling>
          <c:orientation val="minMax"/>
        </c:scaling>
        <c:delete val="0"/>
        <c:axPos val="b"/>
        <c:numFmt formatCode="General" sourceLinked="1"/>
        <c:majorTickMark val="out"/>
        <c:minorTickMark val="none"/>
        <c:tickLblPos val="nextTo"/>
        <c:spPr>
          <a:noFill/>
          <a:ln w="15875" cap="flat" cmpd="sng" algn="ctr">
            <a:noFill/>
            <a:round/>
          </a:ln>
          <a:effectLst/>
        </c:spPr>
        <c:txPr>
          <a:bodyPr rot="-60000000" spcFirstLastPara="1" vertOverflow="ellipsis" vert="horz" wrap="square" anchor="ctr" anchorCtr="1"/>
          <a:lstStyle/>
          <a:p>
            <a:pPr>
              <a:defRPr sz="1200" b="1" i="0" u="none" strike="noStrike" kern="1200" cap="none" spc="20" normalizeH="0" baseline="0">
                <a:solidFill>
                  <a:sysClr val="windowText" lastClr="000000"/>
                </a:solidFill>
                <a:latin typeface="Arial Black" panose="020B0A04020102020204" pitchFamily="34" charset="0"/>
                <a:ea typeface="+mn-ea"/>
                <a:cs typeface="+mn-cs"/>
              </a:defRPr>
            </a:pPr>
            <a:endParaRPr lang="en-US"/>
          </a:p>
        </c:txPr>
        <c:crossAx val="986786319"/>
        <c:crosses val="autoZero"/>
        <c:auto val="1"/>
        <c:lblAlgn val="ctr"/>
        <c:lblOffset val="100"/>
        <c:noMultiLvlLbl val="0"/>
      </c:catAx>
      <c:valAx>
        <c:axId val="986786319"/>
        <c:scaling>
          <c:orientation val="minMax"/>
        </c:scaling>
        <c:delete val="0"/>
        <c:axPos val="l"/>
        <c:majorGridlines>
          <c:spPr>
            <a:ln w="9525" cap="flat" cmpd="sng" algn="ctr">
              <a:solidFill>
                <a:schemeClr val="tx1"/>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spc="20" baseline="0">
                <a:solidFill>
                  <a:sysClr val="windowText" lastClr="000000"/>
                </a:solidFill>
                <a:latin typeface="+mn-lt"/>
                <a:ea typeface="+mn-ea"/>
                <a:cs typeface="+mn-cs"/>
              </a:defRPr>
            </a:pPr>
            <a:endParaRPr lang="en-US"/>
          </a:p>
        </c:txPr>
        <c:crossAx val="986792559"/>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[04_Retail_Records_Dataset_Analysis_Analytics_Dashboard.xlsx]Pivots_Tables!PivotTable_5</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pivotFmt>
      <c:pivotFmt>
        <c:idx val="20"/>
      </c:pivotFmt>
      <c:pivotFmt>
        <c:idx val="21"/>
        <c:spPr>
          <a:solidFill>
            <a:srgbClr val="B8D8BA"/>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200" b="1" i="1" u="none" strike="noStrike" kern="1200" baseline="0">
                  <a:solidFill>
                    <a:sysClr val="windowText" lastClr="000000"/>
                  </a:solidFill>
                  <a:latin typeface="Arial Black" panose="020B0A04020102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rgbClr val="B8D8BA"/>
          </a:solidFill>
          <a:ln w="19050">
            <a:noFill/>
          </a:ln>
          <a:effectLst/>
        </c:spPr>
        <c:dLbl>
          <c:idx val="0"/>
          <c:layout>
            <c:manualLayout>
              <c:x val="3.9837362434958702E-2"/>
              <c:y val="-0.10499131010140182"/>
            </c:manualLayout>
          </c:layout>
          <c:spPr>
            <a:noFill/>
            <a:ln>
              <a:noFill/>
            </a:ln>
            <a:effectLst/>
          </c:spPr>
          <c:txPr>
            <a:bodyPr rot="0" spcFirstLastPara="1" vertOverflow="clip" horzOverflow="clip" vert="horz" wrap="square" lIns="36576" tIns="18288" rIns="36576" bIns="18288" anchor="ctr" anchorCtr="1">
              <a:spAutoFit/>
            </a:bodyPr>
            <a:lstStyle/>
            <a:p>
              <a:pPr>
                <a:defRPr sz="1200" b="1" i="1" u="none" strike="noStrike" kern="1200" baseline="0">
                  <a:solidFill>
                    <a:sysClr val="windowText" lastClr="000000"/>
                  </a:solidFill>
                  <a:latin typeface="Arial Black" panose="020B0A040201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rgbClr val="2F4F4F"/>
          </a:solidFill>
          <a:ln w="19050">
            <a:noFill/>
          </a:ln>
          <a:effectLst/>
        </c:spPr>
        <c:dLbl>
          <c:idx val="0"/>
          <c:layout>
            <c:manualLayout>
              <c:x val="-4.5763779527559056E-2"/>
              <c:y val="-0.10934297367475486"/>
            </c:manualLayout>
          </c:layout>
          <c:spPr>
            <a:noFill/>
            <a:ln>
              <a:noFill/>
            </a:ln>
            <a:effectLst/>
          </c:spPr>
          <c:txPr>
            <a:bodyPr rot="0" spcFirstLastPara="1" vertOverflow="clip" horzOverflow="clip" vert="horz" wrap="square" lIns="36576" tIns="18288" rIns="36576" bIns="18288" anchor="ctr" anchorCtr="1">
              <a:spAutoFit/>
            </a:bodyPr>
            <a:lstStyle/>
            <a:p>
              <a:pPr>
                <a:defRPr sz="1200" b="1" i="1" u="none" strike="noStrike" kern="1200" baseline="0">
                  <a:solidFill>
                    <a:sysClr val="windowText" lastClr="000000"/>
                  </a:solidFill>
                  <a:latin typeface="Arial Black" panose="020B0A040201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431726297370722"/>
                  <c:h val="0.27991646628966355"/>
                </c:manualLayout>
              </c15:layout>
            </c:ext>
          </c:extLst>
        </c:dLbl>
      </c:pivotFmt>
      <c:pivotFmt>
        <c:idx val="24"/>
        <c:spPr>
          <a:solidFill>
            <a:schemeClr val="accent2">
              <a:lumMod val="60000"/>
              <a:lumOff val="40000"/>
            </a:schemeClr>
          </a:solidFill>
          <a:ln w="19050">
            <a:noFill/>
          </a:ln>
          <a:effectLst/>
        </c:spPr>
        <c:dLbl>
          <c:idx val="0"/>
          <c:layout>
            <c:manualLayout>
              <c:x val="-0.20008546300133537"/>
              <c:y val="0.10888818700709366"/>
            </c:manualLayout>
          </c:layout>
          <c:spPr>
            <a:noFill/>
            <a:ln>
              <a:noFill/>
            </a:ln>
            <a:effectLst/>
          </c:spPr>
          <c:txPr>
            <a:bodyPr rot="0" spcFirstLastPara="1" vertOverflow="clip" horzOverflow="clip" vert="horz" wrap="square" lIns="36576" tIns="18288" rIns="36576" bIns="18288" anchor="ctr" anchorCtr="1">
              <a:spAutoFit/>
            </a:bodyPr>
            <a:lstStyle/>
            <a:p>
              <a:pPr>
                <a:defRPr sz="1200" b="1" i="1" u="none" strike="noStrike" kern="1200" baseline="0">
                  <a:solidFill>
                    <a:sysClr val="windowText" lastClr="000000"/>
                  </a:solidFill>
                  <a:latin typeface="Arial Black" panose="020B0A040201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3828337247318"/>
                  <c:h val="0.27991646628966355"/>
                </c:manualLayout>
              </c15:layout>
            </c:ext>
          </c:extLst>
        </c:dLbl>
      </c:pivotFmt>
    </c:pivotFmts>
    <c:plotArea>
      <c:layout/>
      <c:pieChart>
        <c:varyColors val="1"/>
        <c:ser>
          <c:idx val="0"/>
          <c:order val="0"/>
          <c:tx>
            <c:strRef>
              <c:f>Pivots_Tables!$M$32</c:f>
              <c:strCache>
                <c:ptCount val="1"/>
                <c:pt idx="0">
                  <c:v>Total</c:v>
                </c:pt>
              </c:strCache>
            </c:strRef>
          </c:tx>
          <c:spPr>
            <a:solidFill>
              <a:srgbClr val="B8D8BA"/>
            </a:solidFill>
          </c:spPr>
          <c:dPt>
            <c:idx val="0"/>
            <c:bubble3D val="0"/>
            <c:spPr>
              <a:solidFill>
                <a:srgbClr val="B8D8BA"/>
              </a:solidFill>
              <a:ln w="19050">
                <a:noFill/>
              </a:ln>
              <a:effectLst/>
            </c:spPr>
            <c:extLst>
              <c:ext xmlns:c16="http://schemas.microsoft.com/office/drawing/2014/chart" uri="{C3380CC4-5D6E-409C-BE32-E72D297353CC}">
                <c16:uniqueId val="{00000001-4115-4B1C-BFAE-3D4B7179EEA5}"/>
              </c:ext>
            </c:extLst>
          </c:dPt>
          <c:dPt>
            <c:idx val="1"/>
            <c:bubble3D val="0"/>
            <c:spPr>
              <a:solidFill>
                <a:srgbClr val="2F4F4F"/>
              </a:solidFill>
              <a:ln w="19050">
                <a:noFill/>
              </a:ln>
              <a:effectLst/>
            </c:spPr>
            <c:extLst>
              <c:ext xmlns:c16="http://schemas.microsoft.com/office/drawing/2014/chart" uri="{C3380CC4-5D6E-409C-BE32-E72D297353CC}">
                <c16:uniqueId val="{00000003-4115-4B1C-BFAE-3D4B7179EEA5}"/>
              </c:ext>
            </c:extLst>
          </c:dPt>
          <c:dPt>
            <c:idx val="2"/>
            <c:bubble3D val="0"/>
            <c:spPr>
              <a:solidFill>
                <a:schemeClr val="accent2">
                  <a:lumMod val="60000"/>
                  <a:lumOff val="40000"/>
                </a:schemeClr>
              </a:solidFill>
              <a:ln w="19050">
                <a:noFill/>
              </a:ln>
              <a:effectLst/>
            </c:spPr>
            <c:extLst>
              <c:ext xmlns:c16="http://schemas.microsoft.com/office/drawing/2014/chart" uri="{C3380CC4-5D6E-409C-BE32-E72D297353CC}">
                <c16:uniqueId val="{00000005-4115-4B1C-BFAE-3D4B7179EEA5}"/>
              </c:ext>
            </c:extLst>
          </c:dPt>
          <c:dLbls>
            <c:dLbl>
              <c:idx val="0"/>
              <c:layout>
                <c:manualLayout>
                  <c:x val="3.9837362434958702E-2"/>
                  <c:y val="-0.1049913101014018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115-4B1C-BFAE-3D4B7179EEA5}"/>
                </c:ext>
              </c:extLst>
            </c:dLbl>
            <c:dLbl>
              <c:idx val="1"/>
              <c:layout>
                <c:manualLayout>
                  <c:x val="-4.5763779527559056E-2"/>
                  <c:y val="-0.10934297367475486"/>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431726297370722"/>
                      <c:h val="0.27991646628966355"/>
                    </c:manualLayout>
                  </c15:layout>
                </c:ext>
                <c:ext xmlns:c16="http://schemas.microsoft.com/office/drawing/2014/chart" uri="{C3380CC4-5D6E-409C-BE32-E72D297353CC}">
                  <c16:uniqueId val="{00000003-4115-4B1C-BFAE-3D4B7179EEA5}"/>
                </c:ext>
              </c:extLst>
            </c:dLbl>
            <c:dLbl>
              <c:idx val="2"/>
              <c:layout>
                <c:manualLayout>
                  <c:x val="-0.20008546300133537"/>
                  <c:y val="0.10888818700709366"/>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503828337247318"/>
                      <c:h val="0.27991646628966355"/>
                    </c:manualLayout>
                  </c15:layout>
                </c:ext>
                <c:ext xmlns:c16="http://schemas.microsoft.com/office/drawing/2014/chart" uri="{C3380CC4-5D6E-409C-BE32-E72D297353CC}">
                  <c16:uniqueId val="{00000005-4115-4B1C-BFAE-3D4B7179EEA5}"/>
                </c:ext>
              </c:extLst>
            </c:dLbl>
            <c:spPr>
              <a:noFill/>
              <a:ln>
                <a:noFill/>
              </a:ln>
              <a:effectLst/>
            </c:spPr>
            <c:txPr>
              <a:bodyPr rot="0" spcFirstLastPara="1" vertOverflow="clip" horzOverflow="clip" vert="horz" wrap="square" lIns="36576" tIns="18288" rIns="36576" bIns="18288" anchor="ctr" anchorCtr="1">
                <a:spAutoFit/>
              </a:bodyPr>
              <a:lstStyle/>
              <a:p>
                <a:pPr>
                  <a:defRPr sz="1200" b="1" i="1" u="none" strike="noStrike" kern="1200" baseline="0">
                    <a:solidFill>
                      <a:sysClr val="windowText" lastClr="000000"/>
                    </a:solidFill>
                    <a:latin typeface="Arial Black" panose="020B0A04020102020204" pitchFamily="34"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Pivots_Tables!$L$33:$L$36</c:f>
              <c:strCache>
                <c:ptCount val="3"/>
                <c:pt idx="0">
                  <c:v>Gold Tier</c:v>
                </c:pt>
                <c:pt idx="1">
                  <c:v>Platinum Tier</c:v>
                </c:pt>
                <c:pt idx="2">
                  <c:v>Standard Tier</c:v>
                </c:pt>
              </c:strCache>
            </c:strRef>
          </c:cat>
          <c:val>
            <c:numRef>
              <c:f>Pivots_Tables!$M$33:$M$36</c:f>
              <c:numCache>
                <c:formatCode>_-[$$-409]* #,##0.00_ ;_-[$$-409]* \-#,##0.00\ ;_-[$$-409]* "-"??_ ;_-@_ </c:formatCode>
                <c:ptCount val="3"/>
                <c:pt idx="0">
                  <c:v>2648197.9299999997</c:v>
                </c:pt>
                <c:pt idx="1">
                  <c:v>1550203.8900000001</c:v>
                </c:pt>
                <c:pt idx="2">
                  <c:v>2095728.9399999983</c:v>
                </c:pt>
              </c:numCache>
            </c:numRef>
          </c:val>
          <c:extLst>
            <c:ext xmlns:c16="http://schemas.microsoft.com/office/drawing/2014/chart" uri="{C3380CC4-5D6E-409C-BE32-E72D297353CC}">
              <c16:uniqueId val="{00000006-4115-4B1C-BFAE-3D4B7179EEA5}"/>
            </c:ext>
          </c:extLst>
        </c:ser>
        <c:dLbls>
          <c:showLegendKey val="0"/>
          <c:showVal val="0"/>
          <c:showCatName val="0"/>
          <c:showSerName val="0"/>
          <c:showPercent val="0"/>
          <c:showBubbleSize val="0"/>
          <c:showLeaderLines val="0"/>
        </c:dLbls>
        <c:firstSliceAng val="4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1" i="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18.xml"/><Relationship Id="rId18" Type="http://schemas.openxmlformats.org/officeDocument/2006/relationships/chart" Target="../charts/chart19.xml"/><Relationship Id="rId3" Type="http://schemas.openxmlformats.org/officeDocument/2006/relationships/image" Target="../media/image3.svg"/><Relationship Id="rId21" Type="http://schemas.openxmlformats.org/officeDocument/2006/relationships/chart" Target="../charts/chart20.xml"/><Relationship Id="rId7" Type="http://schemas.openxmlformats.org/officeDocument/2006/relationships/image" Target="../media/image7.svg"/><Relationship Id="rId12" Type="http://schemas.openxmlformats.org/officeDocument/2006/relationships/image" Target="../media/image11.svg"/><Relationship Id="rId17" Type="http://schemas.openxmlformats.org/officeDocument/2006/relationships/image" Target="../media/image15.svg"/><Relationship Id="rId2" Type="http://schemas.openxmlformats.org/officeDocument/2006/relationships/image" Target="../media/image2.png"/><Relationship Id="rId16" Type="http://schemas.openxmlformats.org/officeDocument/2006/relationships/image" Target="../media/image14.png"/><Relationship Id="rId20" Type="http://schemas.openxmlformats.org/officeDocument/2006/relationships/image" Target="../media/image17.sv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5.svg"/><Relationship Id="rId15" Type="http://schemas.openxmlformats.org/officeDocument/2006/relationships/image" Target="../media/image13.svg"/><Relationship Id="rId10" Type="http://schemas.openxmlformats.org/officeDocument/2006/relationships/chart" Target="../charts/chart17.xml"/><Relationship Id="rId19" Type="http://schemas.openxmlformats.org/officeDocument/2006/relationships/image" Target="../media/image16.png"/><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2</xdr:col>
      <xdr:colOff>7620</xdr:colOff>
      <xdr:row>3</xdr:row>
      <xdr:rowOff>91440</xdr:rowOff>
    </xdr:from>
    <xdr:to>
      <xdr:col>3</xdr:col>
      <xdr:colOff>434340</xdr:colOff>
      <xdr:row>17</xdr:row>
      <xdr:rowOff>3175</xdr:rowOff>
    </xdr:to>
    <mc:AlternateContent xmlns:mc="http://schemas.openxmlformats.org/markup-compatibility/2006" xmlns:a14="http://schemas.microsoft.com/office/drawing/2010/main">
      <mc:Choice Requires="a14">
        <xdr:graphicFrame macro="">
          <xdr:nvGraphicFramePr>
            <xdr:cNvPr id="29" name="Region 2">
              <a:extLst>
                <a:ext uri="{FF2B5EF4-FFF2-40B4-BE49-F238E27FC236}">
                  <a16:creationId xmlns:a16="http://schemas.microsoft.com/office/drawing/2014/main" id="{00000000-0008-0000-0400-00001D0000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226820" y="831669"/>
              <a:ext cx="1830977" cy="2502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256903</xdr:colOff>
      <xdr:row>3</xdr:row>
      <xdr:rowOff>77288</xdr:rowOff>
    </xdr:from>
    <xdr:to>
      <xdr:col>10</xdr:col>
      <xdr:colOff>104504</xdr:colOff>
      <xdr:row>16</xdr:row>
      <xdr:rowOff>169001</xdr:rowOff>
    </xdr:to>
    <mc:AlternateContent xmlns:mc="http://schemas.openxmlformats.org/markup-compatibility/2006" xmlns:a14="http://schemas.microsoft.com/office/drawing/2010/main">
      <mc:Choice Requires="a14">
        <xdr:graphicFrame macro="">
          <xdr:nvGraphicFramePr>
            <xdr:cNvPr id="30" name="Product 2">
              <a:extLst>
                <a:ext uri="{FF2B5EF4-FFF2-40B4-BE49-F238E27FC236}">
                  <a16:creationId xmlns:a16="http://schemas.microsoft.com/office/drawing/2014/main" id="{00000000-0008-0000-0400-00001E000000}"/>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8040189" y="817517"/>
              <a:ext cx="2115095" cy="2497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914400</xdr:colOff>
      <xdr:row>3</xdr:row>
      <xdr:rowOff>83820</xdr:rowOff>
    </xdr:from>
    <xdr:to>
      <xdr:col>5</xdr:col>
      <xdr:colOff>414746</xdr:colOff>
      <xdr:row>16</xdr:row>
      <xdr:rowOff>173355</xdr:rowOff>
    </xdr:to>
    <mc:AlternateContent xmlns:mc="http://schemas.openxmlformats.org/markup-compatibility/2006" xmlns:a14="http://schemas.microsoft.com/office/drawing/2010/main">
      <mc:Choice Requires="a14">
        <xdr:graphicFrame macro="">
          <xdr:nvGraphicFramePr>
            <xdr:cNvPr id="31" name="Category 2">
              <a:extLst>
                <a:ext uri="{FF2B5EF4-FFF2-40B4-BE49-F238E27FC236}">
                  <a16:creationId xmlns:a16="http://schemas.microsoft.com/office/drawing/2014/main" id="{00000000-0008-0000-0400-00001F00000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537857" y="824049"/>
              <a:ext cx="1832066" cy="24952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30480</xdr:colOff>
      <xdr:row>3</xdr:row>
      <xdr:rowOff>83820</xdr:rowOff>
    </xdr:from>
    <xdr:to>
      <xdr:col>7</xdr:col>
      <xdr:colOff>822960</xdr:colOff>
      <xdr:row>16</xdr:row>
      <xdr:rowOff>173355</xdr:rowOff>
    </xdr:to>
    <mc:AlternateContent xmlns:mc="http://schemas.openxmlformats.org/markup-compatibility/2006" xmlns:a14="http://schemas.microsoft.com/office/drawing/2010/main">
      <mc:Choice Requires="a14">
        <xdr:graphicFrame macro="">
          <xdr:nvGraphicFramePr>
            <xdr:cNvPr id="32" name="Performance Tier 2">
              <a:extLst>
                <a:ext uri="{FF2B5EF4-FFF2-40B4-BE49-F238E27FC236}">
                  <a16:creationId xmlns:a16="http://schemas.microsoft.com/office/drawing/2014/main" id="{00000000-0008-0000-0400-000020000000}"/>
                </a:ext>
              </a:extLst>
            </xdr:cNvPr>
            <xdr:cNvGraphicFramePr/>
          </xdr:nvGraphicFramePr>
          <xdr:xfrm>
            <a:off x="0" y="0"/>
            <a:ext cx="0" cy="0"/>
          </xdr:xfrm>
          <a:graphic>
            <a:graphicData uri="http://schemas.microsoft.com/office/drawing/2010/slicer">
              <sle:slicer xmlns:sle="http://schemas.microsoft.com/office/drawing/2010/slicer" name="Performance Tier 2"/>
            </a:graphicData>
          </a:graphic>
        </xdr:graphicFrame>
      </mc:Choice>
      <mc:Fallback xmlns="">
        <xdr:sp macro="" textlink="">
          <xdr:nvSpPr>
            <xdr:cNvPr id="0" name=""/>
            <xdr:cNvSpPr>
              <a:spLocks noTextEdit="1"/>
            </xdr:cNvSpPr>
          </xdr:nvSpPr>
          <xdr:spPr>
            <a:xfrm>
              <a:off x="5593080" y="824049"/>
              <a:ext cx="2039983" cy="24952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89262</xdr:colOff>
      <xdr:row>155</xdr:row>
      <xdr:rowOff>113211</xdr:rowOff>
    </xdr:from>
    <xdr:to>
      <xdr:col>10</xdr:col>
      <xdr:colOff>902425</xdr:colOff>
      <xdr:row>169</xdr:row>
      <xdr:rowOff>17689</xdr:rowOff>
    </xdr:to>
    <mc:AlternateContent xmlns:mc="http://schemas.openxmlformats.org/markup-compatibility/2006" xmlns:a14="http://schemas.microsoft.com/office/drawing/2010/main">
      <mc:Choice Requires="a14">
        <xdr:graphicFrame macro="">
          <xdr:nvGraphicFramePr>
            <xdr:cNvPr id="36" name="Year">
              <a:extLst>
                <a:ext uri="{FF2B5EF4-FFF2-40B4-BE49-F238E27FC236}">
                  <a16:creationId xmlns:a16="http://schemas.microsoft.com/office/drawing/2014/main" id="{00000000-0008-0000-0400-000024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95805" y="32128097"/>
              <a:ext cx="1836420" cy="24952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92528</xdr:colOff>
      <xdr:row>140</xdr:row>
      <xdr:rowOff>161108</xdr:rowOff>
    </xdr:from>
    <xdr:to>
      <xdr:col>10</xdr:col>
      <xdr:colOff>905691</xdr:colOff>
      <xdr:row>154</xdr:row>
      <xdr:rowOff>67763</xdr:rowOff>
    </xdr:to>
    <mc:AlternateContent xmlns:mc="http://schemas.openxmlformats.org/markup-compatibility/2006" xmlns:a14="http://schemas.microsoft.com/office/drawing/2010/main">
      <mc:Choice Requires="a14">
        <xdr:graphicFrame macro="">
          <xdr:nvGraphicFramePr>
            <xdr:cNvPr id="38" name="Quarter 1">
              <a:extLst>
                <a:ext uri="{FF2B5EF4-FFF2-40B4-BE49-F238E27FC236}">
                  <a16:creationId xmlns:a16="http://schemas.microsoft.com/office/drawing/2014/main" id="{00000000-0008-0000-0400-000026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8899071" y="29400137"/>
              <a:ext cx="1836420" cy="2497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472440</xdr:colOff>
      <xdr:row>3</xdr:row>
      <xdr:rowOff>68580</xdr:rowOff>
    </xdr:from>
    <xdr:to>
      <xdr:col>12</xdr:col>
      <xdr:colOff>651510</xdr:colOff>
      <xdr:row>16</xdr:row>
      <xdr:rowOff>156210</xdr:rowOff>
    </xdr:to>
    <mc:AlternateContent xmlns:mc="http://schemas.openxmlformats.org/markup-compatibility/2006" xmlns:a14="http://schemas.microsoft.com/office/drawing/2010/main">
      <mc:Choice Requires="a14">
        <xdr:graphicFrame macro="">
          <xdr:nvGraphicFramePr>
            <xdr:cNvPr id="5" name="Years (Order Date) 1">
              <a:extLst>
                <a:ext uri="{FF2B5EF4-FFF2-40B4-BE49-F238E27FC236}">
                  <a16:creationId xmlns:a16="http://schemas.microsoft.com/office/drawing/2014/main" id="{0955A7C7-0412-4DAD-82B6-4B3D25C29891}"/>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0835640" y="800100"/>
              <a:ext cx="2084070" cy="24650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21</xdr:row>
      <xdr:rowOff>22860</xdr:rowOff>
    </xdr:from>
    <xdr:to>
      <xdr:col>11</xdr:col>
      <xdr:colOff>594360</xdr:colOff>
      <xdr:row>38</xdr:row>
      <xdr:rowOff>167640</xdr:rowOff>
    </xdr:to>
    <xdr:graphicFrame macro="">
      <xdr:nvGraphicFramePr>
        <xdr:cNvPr id="3" name="Chart_1">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7620</xdr:colOff>
      <xdr:row>21</xdr:row>
      <xdr:rowOff>0</xdr:rowOff>
    </xdr:from>
    <xdr:to>
      <xdr:col>22</xdr:col>
      <xdr:colOff>0</xdr:colOff>
      <xdr:row>38</xdr:row>
      <xdr:rowOff>160020</xdr:rowOff>
    </xdr:to>
    <xdr:graphicFrame macro="">
      <xdr:nvGraphicFramePr>
        <xdr:cNvPr id="4" name="Chart_2">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42</xdr:row>
      <xdr:rowOff>0</xdr:rowOff>
    </xdr:from>
    <xdr:to>
      <xdr:col>12</xdr:col>
      <xdr:colOff>586740</xdr:colOff>
      <xdr:row>62</xdr:row>
      <xdr:rowOff>0</xdr:rowOff>
    </xdr:to>
    <xdr:graphicFrame macro="">
      <xdr:nvGraphicFramePr>
        <xdr:cNvPr id="5" name="Chart_3">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66</xdr:row>
      <xdr:rowOff>0</xdr:rowOff>
    </xdr:from>
    <xdr:to>
      <xdr:col>10</xdr:col>
      <xdr:colOff>99060</xdr:colOff>
      <xdr:row>81</xdr:row>
      <xdr:rowOff>38100</xdr:rowOff>
    </xdr:to>
    <xdr:graphicFrame macro="">
      <xdr:nvGraphicFramePr>
        <xdr:cNvPr id="6" name="Chart_4">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175260</xdr:colOff>
      <xdr:row>66</xdr:row>
      <xdr:rowOff>30480</xdr:rowOff>
    </xdr:from>
    <xdr:to>
      <xdr:col>19</xdr:col>
      <xdr:colOff>480060</xdr:colOff>
      <xdr:row>81</xdr:row>
      <xdr:rowOff>30480</xdr:rowOff>
    </xdr:to>
    <xdr:graphicFrame macro="">
      <xdr:nvGraphicFramePr>
        <xdr:cNvPr id="7" name="Chart_5">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601980</xdr:colOff>
      <xdr:row>85</xdr:row>
      <xdr:rowOff>53340</xdr:rowOff>
    </xdr:from>
    <xdr:to>
      <xdr:col>9</xdr:col>
      <xdr:colOff>594360</xdr:colOff>
      <xdr:row>101</xdr:row>
      <xdr:rowOff>83820</xdr:rowOff>
    </xdr:to>
    <xdr:graphicFrame macro="">
      <xdr:nvGraphicFramePr>
        <xdr:cNvPr id="8" name="Chart_6">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22860</xdr:colOff>
      <xdr:row>105</xdr:row>
      <xdr:rowOff>76200</xdr:rowOff>
    </xdr:from>
    <xdr:to>
      <xdr:col>10</xdr:col>
      <xdr:colOff>0</xdr:colOff>
      <xdr:row>120</xdr:row>
      <xdr:rowOff>53340</xdr:rowOff>
    </xdr:to>
    <xdr:graphicFrame macro="">
      <xdr:nvGraphicFramePr>
        <xdr:cNvPr id="9" name="Chart_7">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15240</xdr:colOff>
      <xdr:row>123</xdr:row>
      <xdr:rowOff>38100</xdr:rowOff>
    </xdr:from>
    <xdr:to>
      <xdr:col>17</xdr:col>
      <xdr:colOff>60960</xdr:colOff>
      <xdr:row>140</xdr:row>
      <xdr:rowOff>106680</xdr:rowOff>
    </xdr:to>
    <xdr:graphicFrame macro="">
      <xdr:nvGraphicFramePr>
        <xdr:cNvPr id="10" name="Chart_8">
          <a:extLst>
            <a:ext uri="{FF2B5EF4-FFF2-40B4-BE49-F238E27FC236}">
              <a16:creationId xmlns:a16="http://schemas.microsoft.com/office/drawing/2014/main" id="{00000000-0008-0000-0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0</xdr:colOff>
      <xdr:row>144</xdr:row>
      <xdr:rowOff>0</xdr:rowOff>
    </xdr:from>
    <xdr:to>
      <xdr:col>13</xdr:col>
      <xdr:colOff>190500</xdr:colOff>
      <xdr:row>159</xdr:row>
      <xdr:rowOff>0</xdr:rowOff>
    </xdr:to>
    <xdr:graphicFrame macro="">
      <xdr:nvGraphicFramePr>
        <xdr:cNvPr id="12" name="Chart_9">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7620</xdr:colOff>
      <xdr:row>162</xdr:row>
      <xdr:rowOff>68580</xdr:rowOff>
    </xdr:from>
    <xdr:to>
      <xdr:col>13</xdr:col>
      <xdr:colOff>342900</xdr:colOff>
      <xdr:row>179</xdr:row>
      <xdr:rowOff>106680</xdr:rowOff>
    </xdr:to>
    <xdr:graphicFrame macro="">
      <xdr:nvGraphicFramePr>
        <xdr:cNvPr id="13" name="Chart_10">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0</xdr:colOff>
      <xdr:row>181</xdr:row>
      <xdr:rowOff>160020</xdr:rowOff>
    </xdr:from>
    <xdr:to>
      <xdr:col>24</xdr:col>
      <xdr:colOff>236220</xdr:colOff>
      <xdr:row>198</xdr:row>
      <xdr:rowOff>129540</xdr:rowOff>
    </xdr:to>
    <xdr:graphicFrame macro="">
      <xdr:nvGraphicFramePr>
        <xdr:cNvPr id="14" name="Chart_11">
          <a:extLst>
            <a:ext uri="{FF2B5EF4-FFF2-40B4-BE49-F238E27FC236}">
              <a16:creationId xmlns:a16="http://schemas.microsoft.com/office/drawing/2014/main" id="{00000000-0008-0000-05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606895</xdr:colOff>
      <xdr:row>202</xdr:row>
      <xdr:rowOff>0</xdr:rowOff>
    </xdr:from>
    <xdr:to>
      <xdr:col>29</xdr:col>
      <xdr:colOff>511629</xdr:colOff>
      <xdr:row>235</xdr:row>
      <xdr:rowOff>21772</xdr:rowOff>
    </xdr:to>
    <xdr:graphicFrame macro="">
      <xdr:nvGraphicFramePr>
        <xdr:cNvPr id="17" name="Chart_12">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15240</xdr:colOff>
      <xdr:row>3</xdr:row>
      <xdr:rowOff>7620</xdr:rowOff>
    </xdr:from>
    <xdr:to>
      <xdr:col>5</xdr:col>
      <xdr:colOff>15240</xdr:colOff>
      <xdr:row>16</xdr:row>
      <xdr:rowOff>97155</xdr:rowOff>
    </xdr:to>
    <mc:AlternateContent xmlns:mc="http://schemas.openxmlformats.org/markup-compatibility/2006" xmlns:a14="http://schemas.microsoft.com/office/drawing/2010/main">
      <mc:Choice Requires="a14">
        <xdr:graphicFrame macro="">
          <xdr:nvGraphicFramePr>
            <xdr:cNvPr id="22" name="Region 1">
              <a:extLst>
                <a:ext uri="{FF2B5EF4-FFF2-40B4-BE49-F238E27FC236}">
                  <a16:creationId xmlns:a16="http://schemas.microsoft.com/office/drawing/2014/main" id="{00000000-0008-0000-0500-000016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34440" y="731520"/>
              <a:ext cx="1828800" cy="24422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320040</xdr:colOff>
      <xdr:row>3</xdr:row>
      <xdr:rowOff>15240</xdr:rowOff>
    </xdr:from>
    <xdr:to>
      <xdr:col>15</xdr:col>
      <xdr:colOff>601980</xdr:colOff>
      <xdr:row>16</xdr:row>
      <xdr:rowOff>104775</xdr:rowOff>
    </xdr:to>
    <mc:AlternateContent xmlns:mc="http://schemas.openxmlformats.org/markup-compatibility/2006" xmlns:a14="http://schemas.microsoft.com/office/drawing/2010/main">
      <mc:Choice Requires="a14">
        <xdr:graphicFrame macro="">
          <xdr:nvGraphicFramePr>
            <xdr:cNvPr id="23" name="Product 1">
              <a:extLst>
                <a:ext uri="{FF2B5EF4-FFF2-40B4-BE49-F238E27FC236}">
                  <a16:creationId xmlns:a16="http://schemas.microsoft.com/office/drawing/2014/main" id="{00000000-0008-0000-0500-000017000000}"/>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7635240" y="739140"/>
              <a:ext cx="2110740" cy="24422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281940</xdr:colOff>
      <xdr:row>3</xdr:row>
      <xdr:rowOff>0</xdr:rowOff>
    </xdr:from>
    <xdr:to>
      <xdr:col>8</xdr:col>
      <xdr:colOff>281940</xdr:colOff>
      <xdr:row>16</xdr:row>
      <xdr:rowOff>89535</xdr:rowOff>
    </xdr:to>
    <mc:AlternateContent xmlns:mc="http://schemas.openxmlformats.org/markup-compatibility/2006" xmlns:a14="http://schemas.microsoft.com/office/drawing/2010/main">
      <mc:Choice Requires="a14">
        <xdr:graphicFrame macro="">
          <xdr:nvGraphicFramePr>
            <xdr:cNvPr id="24" name="Category 1">
              <a:extLst>
                <a:ext uri="{FF2B5EF4-FFF2-40B4-BE49-F238E27FC236}">
                  <a16:creationId xmlns:a16="http://schemas.microsoft.com/office/drawing/2014/main" id="{00000000-0008-0000-0500-000018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329940" y="723900"/>
              <a:ext cx="1828800" cy="24422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480060</xdr:colOff>
      <xdr:row>3</xdr:row>
      <xdr:rowOff>0</xdr:rowOff>
    </xdr:from>
    <xdr:to>
      <xdr:col>12</xdr:col>
      <xdr:colOff>76200</xdr:colOff>
      <xdr:row>16</xdr:row>
      <xdr:rowOff>89535</xdr:rowOff>
    </xdr:to>
    <mc:AlternateContent xmlns:mc="http://schemas.openxmlformats.org/markup-compatibility/2006" xmlns:a14="http://schemas.microsoft.com/office/drawing/2010/main">
      <mc:Choice Requires="a14">
        <xdr:graphicFrame macro="">
          <xdr:nvGraphicFramePr>
            <xdr:cNvPr id="25" name="Performance Tier 1">
              <a:extLst>
                <a:ext uri="{FF2B5EF4-FFF2-40B4-BE49-F238E27FC236}">
                  <a16:creationId xmlns:a16="http://schemas.microsoft.com/office/drawing/2014/main" id="{00000000-0008-0000-0500-000019000000}"/>
                </a:ext>
              </a:extLst>
            </xdr:cNvPr>
            <xdr:cNvGraphicFramePr/>
          </xdr:nvGraphicFramePr>
          <xdr:xfrm>
            <a:off x="0" y="0"/>
            <a:ext cx="0" cy="0"/>
          </xdr:xfrm>
          <a:graphic>
            <a:graphicData uri="http://schemas.microsoft.com/office/drawing/2010/slicer">
              <sle:slicer xmlns:sle="http://schemas.microsoft.com/office/drawing/2010/slicer" name="Performance Tier 1"/>
            </a:graphicData>
          </a:graphic>
        </xdr:graphicFrame>
      </mc:Choice>
      <mc:Fallback xmlns="">
        <xdr:sp macro="" textlink="">
          <xdr:nvSpPr>
            <xdr:cNvPr id="0" name=""/>
            <xdr:cNvSpPr>
              <a:spLocks noTextEdit="1"/>
            </xdr:cNvSpPr>
          </xdr:nvSpPr>
          <xdr:spPr>
            <a:xfrm>
              <a:off x="5356860" y="723900"/>
              <a:ext cx="2034540" cy="24422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244</xdr:row>
      <xdr:rowOff>45720</xdr:rowOff>
    </xdr:from>
    <xdr:to>
      <xdr:col>22</xdr:col>
      <xdr:colOff>504825</xdr:colOff>
      <xdr:row>269</xdr:row>
      <xdr:rowOff>137160</xdr:rowOff>
    </xdr:to>
    <xdr:graphicFrame macro="">
      <xdr:nvGraphicFramePr>
        <xdr:cNvPr id="26" name="Chart_13">
          <a:extLst>
            <a:ext uri="{FF2B5EF4-FFF2-40B4-BE49-F238E27FC236}">
              <a16:creationId xmlns:a16="http://schemas.microsoft.com/office/drawing/2014/main" id="{00000000-0008-0000-05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23</xdr:col>
      <xdr:colOff>491490</xdr:colOff>
      <xdr:row>258</xdr:row>
      <xdr:rowOff>40005</xdr:rowOff>
    </xdr:from>
    <xdr:to>
      <xdr:col>26</xdr:col>
      <xdr:colOff>499110</xdr:colOff>
      <xdr:row>271</xdr:row>
      <xdr:rowOff>155938</xdr:rowOff>
    </xdr:to>
    <mc:AlternateContent xmlns:mc="http://schemas.openxmlformats.org/markup-compatibility/2006" xmlns:a14="http://schemas.microsoft.com/office/drawing/2010/main">
      <mc:Choice Requires="a14">
        <xdr:graphicFrame macro="">
          <xdr:nvGraphicFramePr>
            <xdr:cNvPr id="27" name="Year 1">
              <a:extLst>
                <a:ext uri="{FF2B5EF4-FFF2-40B4-BE49-F238E27FC236}">
                  <a16:creationId xmlns:a16="http://schemas.microsoft.com/office/drawing/2014/main" id="{00000000-0008-0000-0500-00001B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512290" y="47274480"/>
              <a:ext cx="1836420" cy="24686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494756</xdr:colOff>
      <xdr:row>242</xdr:row>
      <xdr:rowOff>125730</xdr:rowOff>
    </xdr:from>
    <xdr:to>
      <xdr:col>26</xdr:col>
      <xdr:colOff>502376</xdr:colOff>
      <xdr:row>256</xdr:row>
      <xdr:rowOff>62865</xdr:rowOff>
    </xdr:to>
    <mc:AlternateContent xmlns:mc="http://schemas.openxmlformats.org/markup-compatibility/2006" xmlns:a14="http://schemas.microsoft.com/office/drawing/2010/main">
      <mc:Choice Requires="a14">
        <xdr:graphicFrame macro="">
          <xdr:nvGraphicFramePr>
            <xdr:cNvPr id="28" name="Quarter 2">
              <a:extLst>
                <a:ext uri="{FF2B5EF4-FFF2-40B4-BE49-F238E27FC236}">
                  <a16:creationId xmlns:a16="http://schemas.microsoft.com/office/drawing/2014/main" id="{00000000-0008-0000-0500-00001C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4515556" y="44464605"/>
              <a:ext cx="1836420" cy="24707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609599</xdr:colOff>
      <xdr:row>273</xdr:row>
      <xdr:rowOff>180974</xdr:rowOff>
    </xdr:from>
    <xdr:to>
      <xdr:col>15</xdr:col>
      <xdr:colOff>190500</xdr:colOff>
      <xdr:row>296</xdr:row>
      <xdr:rowOff>180974</xdr:rowOff>
    </xdr:to>
    <xdr:graphicFrame macro="">
      <xdr:nvGraphicFramePr>
        <xdr:cNvPr id="29" name="Chart_14">
          <a:extLst>
            <a:ext uri="{FF2B5EF4-FFF2-40B4-BE49-F238E27FC236}">
              <a16:creationId xmlns:a16="http://schemas.microsoft.com/office/drawing/2014/main" id="{00000000-0008-0000-05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8</xdr:col>
      <xdr:colOff>480060</xdr:colOff>
      <xdr:row>2</xdr:row>
      <xdr:rowOff>179070</xdr:rowOff>
    </xdr:from>
    <xdr:to>
      <xdr:col>12</xdr:col>
      <xdr:colOff>76200</xdr:colOff>
      <xdr:row>16</xdr:row>
      <xdr:rowOff>78105</xdr:rowOff>
    </xdr:to>
    <mc:AlternateContent xmlns:mc="http://schemas.openxmlformats.org/markup-compatibility/2006" xmlns:a14="http://schemas.microsoft.com/office/drawing/2010/main">
      <mc:Choice Requires="a14">
        <xdr:graphicFrame macro="">
          <xdr:nvGraphicFramePr>
            <xdr:cNvPr id="15" name="Performance Tier 3">
              <a:extLst>
                <a:ext uri="{FF2B5EF4-FFF2-40B4-BE49-F238E27FC236}">
                  <a16:creationId xmlns:a16="http://schemas.microsoft.com/office/drawing/2014/main" id="{4989DD86-8266-4150-8CDD-056978B17F16}"/>
                </a:ext>
              </a:extLst>
            </xdr:cNvPr>
            <xdr:cNvGraphicFramePr/>
          </xdr:nvGraphicFramePr>
          <xdr:xfrm>
            <a:off x="0" y="0"/>
            <a:ext cx="0" cy="0"/>
          </xdr:xfrm>
          <a:graphic>
            <a:graphicData uri="http://schemas.microsoft.com/office/drawing/2010/slicer">
              <sle:slicer xmlns:sle="http://schemas.microsoft.com/office/drawing/2010/slicer" name="Performance Tier 3"/>
            </a:graphicData>
          </a:graphic>
        </xdr:graphicFrame>
      </mc:Choice>
      <mc:Fallback xmlns="">
        <xdr:sp macro="" textlink="">
          <xdr:nvSpPr>
            <xdr:cNvPr id="0" name=""/>
            <xdr:cNvSpPr>
              <a:spLocks noTextEdit="1"/>
            </xdr:cNvSpPr>
          </xdr:nvSpPr>
          <xdr:spPr>
            <a:xfrm>
              <a:off x="5356860" y="727710"/>
              <a:ext cx="2034540" cy="2459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171450</xdr:colOff>
      <xdr:row>3</xdr:row>
      <xdr:rowOff>11430</xdr:rowOff>
    </xdr:from>
    <xdr:to>
      <xdr:col>19</xdr:col>
      <xdr:colOff>426720</xdr:colOff>
      <xdr:row>16</xdr:row>
      <xdr:rowOff>99060</xdr:rowOff>
    </xdr:to>
    <mc:AlternateContent xmlns:mc="http://schemas.openxmlformats.org/markup-compatibility/2006" xmlns:a14="http://schemas.microsoft.com/office/drawing/2010/main">
      <mc:Choice Requires="a14">
        <xdr:graphicFrame macro="">
          <xdr:nvGraphicFramePr>
            <xdr:cNvPr id="16" name="Years (Order Date)">
              <a:extLst>
                <a:ext uri="{FF2B5EF4-FFF2-40B4-BE49-F238E27FC236}">
                  <a16:creationId xmlns:a16="http://schemas.microsoft.com/office/drawing/2014/main" id="{DA2D666B-088D-48D0-20F3-D1F67E6B3EF5}"/>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9925050" y="742950"/>
              <a:ext cx="2084070" cy="24650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280247</xdr:colOff>
      <xdr:row>10</xdr:row>
      <xdr:rowOff>118957</xdr:rowOff>
    </xdr:from>
    <xdr:to>
      <xdr:col>29</xdr:col>
      <xdr:colOff>585047</xdr:colOff>
      <xdr:row>30</xdr:row>
      <xdr:rowOff>128482</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297180</xdr:colOff>
      <xdr:row>33</xdr:row>
      <xdr:rowOff>5504</xdr:rowOff>
    </xdr:from>
    <xdr:to>
      <xdr:col>29</xdr:col>
      <xdr:colOff>601980</xdr:colOff>
      <xdr:row>52</xdr:row>
      <xdr:rowOff>39794</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253636</xdr:colOff>
      <xdr:row>18</xdr:row>
      <xdr:rowOff>114663</xdr:rowOff>
    </xdr:from>
    <xdr:to>
      <xdr:col>12</xdr:col>
      <xdr:colOff>355964</xdr:colOff>
      <xdr:row>20</xdr:row>
      <xdr:rowOff>179977</xdr:rowOff>
    </xdr:to>
    <xdr:sp macro="" textlink="">
      <xdr:nvSpPr>
        <xdr:cNvPr id="2" name="TextBox 56">
          <a:extLst>
            <a:ext uri="{FF2B5EF4-FFF2-40B4-BE49-F238E27FC236}">
              <a16:creationId xmlns:a16="http://schemas.microsoft.com/office/drawing/2014/main" id="{00000000-0008-0000-0800-000002000000}"/>
            </a:ext>
          </a:extLst>
        </xdr:cNvPr>
        <xdr:cNvSpPr txBox="1"/>
      </xdr:nvSpPr>
      <xdr:spPr>
        <a:xfrm>
          <a:off x="5740036" y="3406503"/>
          <a:ext cx="1931128" cy="431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457200" rtl="0" eaLnBrk="1" latinLnBrk="0" hangingPunct="1">
            <a:defRPr sz="1100" kern="1200">
              <a:solidFill>
                <a:schemeClr val="dk1"/>
              </a:solidFill>
              <a:latin typeface="+mn-lt"/>
              <a:ea typeface="+mn-ea"/>
              <a:cs typeface="+mn-cs"/>
            </a:defRPr>
          </a:lvl1pPr>
          <a:lvl2pPr marL="457200" indent="0" algn="l" defTabSz="457200" rtl="0" eaLnBrk="1" latinLnBrk="0" hangingPunct="1">
            <a:defRPr sz="1100" kern="1200">
              <a:solidFill>
                <a:schemeClr val="dk1"/>
              </a:solidFill>
              <a:latin typeface="+mn-lt"/>
              <a:ea typeface="+mn-ea"/>
              <a:cs typeface="+mn-cs"/>
            </a:defRPr>
          </a:lvl2pPr>
          <a:lvl3pPr marL="914400" indent="0" algn="l" defTabSz="457200" rtl="0" eaLnBrk="1" latinLnBrk="0" hangingPunct="1">
            <a:defRPr sz="1100" kern="1200">
              <a:solidFill>
                <a:schemeClr val="dk1"/>
              </a:solidFill>
              <a:latin typeface="+mn-lt"/>
              <a:ea typeface="+mn-ea"/>
              <a:cs typeface="+mn-cs"/>
            </a:defRPr>
          </a:lvl3pPr>
          <a:lvl4pPr marL="1371600" indent="0" algn="l" defTabSz="457200" rtl="0" eaLnBrk="1" latinLnBrk="0" hangingPunct="1">
            <a:defRPr sz="1100" kern="1200">
              <a:solidFill>
                <a:schemeClr val="dk1"/>
              </a:solidFill>
              <a:latin typeface="+mn-lt"/>
              <a:ea typeface="+mn-ea"/>
              <a:cs typeface="+mn-cs"/>
            </a:defRPr>
          </a:lvl4pPr>
          <a:lvl5pPr marL="1828800" indent="0" algn="l" defTabSz="457200" rtl="0" eaLnBrk="1" latinLnBrk="0" hangingPunct="1">
            <a:defRPr sz="1100" kern="1200">
              <a:solidFill>
                <a:schemeClr val="dk1"/>
              </a:solidFill>
              <a:latin typeface="+mn-lt"/>
              <a:ea typeface="+mn-ea"/>
              <a:cs typeface="+mn-cs"/>
            </a:defRPr>
          </a:lvl5pPr>
          <a:lvl6pPr marL="2286000" indent="0" algn="l" defTabSz="457200" rtl="0" eaLnBrk="1" latinLnBrk="0" hangingPunct="1">
            <a:defRPr sz="1100" kern="1200">
              <a:solidFill>
                <a:schemeClr val="dk1"/>
              </a:solidFill>
              <a:latin typeface="+mn-lt"/>
              <a:ea typeface="+mn-ea"/>
              <a:cs typeface="+mn-cs"/>
            </a:defRPr>
          </a:lvl6pPr>
          <a:lvl7pPr marL="2743200" indent="0" algn="l" defTabSz="457200" rtl="0" eaLnBrk="1" latinLnBrk="0" hangingPunct="1">
            <a:defRPr sz="1100" kern="1200">
              <a:solidFill>
                <a:schemeClr val="dk1"/>
              </a:solidFill>
              <a:latin typeface="+mn-lt"/>
              <a:ea typeface="+mn-ea"/>
              <a:cs typeface="+mn-cs"/>
            </a:defRPr>
          </a:lvl7pPr>
          <a:lvl8pPr marL="3200400" indent="0" algn="l" defTabSz="457200" rtl="0" eaLnBrk="1" latinLnBrk="0" hangingPunct="1">
            <a:defRPr sz="1100" kern="1200">
              <a:solidFill>
                <a:schemeClr val="dk1"/>
              </a:solidFill>
              <a:latin typeface="+mn-lt"/>
              <a:ea typeface="+mn-ea"/>
              <a:cs typeface="+mn-cs"/>
            </a:defRPr>
          </a:lvl8pPr>
          <a:lvl9pPr marL="3657600" indent="0" algn="l" defTabSz="457200" rtl="0" eaLnBrk="1" latinLnBrk="0" hangingPunct="1">
            <a:defRPr sz="1100" kern="1200">
              <a:solidFill>
                <a:schemeClr val="dk1"/>
              </a:solidFill>
              <a:latin typeface="+mn-lt"/>
              <a:ea typeface="+mn-ea"/>
              <a:cs typeface="+mn-cs"/>
            </a:defRPr>
          </a:lvl9pPr>
        </a:lstStyle>
        <a:p>
          <a:r>
            <a:rPr lang="en-IN" sz="2000" b="1" cap="none" spc="0">
              <a:ln w="0"/>
              <a:solidFill>
                <a:schemeClr val="bg1"/>
              </a:solidFill>
              <a:effectLst>
                <a:outerShdw blurRad="38100" dist="19050" dir="2700000" algn="tl" rotWithShape="0">
                  <a:schemeClr val="dk1">
                    <a:alpha val="40000"/>
                  </a:schemeClr>
                </a:outerShdw>
              </a:effectLst>
              <a:latin typeface="Arial Black" panose="020B0A04020102020204" pitchFamily="34" charset="0"/>
            </a:rPr>
            <a:t>UNITS</a:t>
          </a:r>
        </a:p>
      </xdr:txBody>
    </xdr:sp>
    <xdr:clientData/>
  </xdr:twoCellAnchor>
  <xdr:twoCellAnchor>
    <xdr:from>
      <xdr:col>1</xdr:col>
      <xdr:colOff>32657</xdr:colOff>
      <xdr:row>3</xdr:row>
      <xdr:rowOff>10886</xdr:rowOff>
    </xdr:from>
    <xdr:to>
      <xdr:col>27</xdr:col>
      <xdr:colOff>383495</xdr:colOff>
      <xdr:row>48</xdr:row>
      <xdr:rowOff>32657</xdr:rowOff>
    </xdr:to>
    <xdr:sp macro="" textlink="">
      <xdr:nvSpPr>
        <xdr:cNvPr id="3" name="Rectangle 2">
          <a:extLst>
            <a:ext uri="{FF2B5EF4-FFF2-40B4-BE49-F238E27FC236}">
              <a16:creationId xmlns:a16="http://schemas.microsoft.com/office/drawing/2014/main" id="{00000000-0008-0000-0800-000003000000}"/>
            </a:ext>
          </a:extLst>
        </xdr:cNvPr>
        <xdr:cNvSpPr/>
      </xdr:nvSpPr>
      <xdr:spPr>
        <a:xfrm>
          <a:off x="642257" y="566057"/>
          <a:ext cx="16200438" cy="8349343"/>
        </a:xfrm>
        <a:prstGeom prst="rect">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xdr:col>
      <xdr:colOff>182563</xdr:colOff>
      <xdr:row>3</xdr:row>
      <xdr:rowOff>96838</xdr:rowOff>
    </xdr:from>
    <xdr:to>
      <xdr:col>27</xdr:col>
      <xdr:colOff>169863</xdr:colOff>
      <xdr:row>8</xdr:row>
      <xdr:rowOff>12700</xdr:rowOff>
    </xdr:to>
    <xdr:sp macro="" textlink="">
      <xdr:nvSpPr>
        <xdr:cNvPr id="4" name="Rectangle 3">
          <a:extLst>
            <a:ext uri="{FF2B5EF4-FFF2-40B4-BE49-F238E27FC236}">
              <a16:creationId xmlns:a16="http://schemas.microsoft.com/office/drawing/2014/main" id="{00000000-0008-0000-0800-000004000000}"/>
            </a:ext>
          </a:extLst>
        </xdr:cNvPr>
        <xdr:cNvSpPr/>
      </xdr:nvSpPr>
      <xdr:spPr>
        <a:xfrm>
          <a:off x="792163" y="652009"/>
          <a:ext cx="15836900" cy="841148"/>
        </a:xfrm>
        <a:prstGeom prst="rect">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5</xdr:col>
      <xdr:colOff>249238</xdr:colOff>
      <xdr:row>8</xdr:row>
      <xdr:rowOff>42863</xdr:rowOff>
    </xdr:from>
    <xdr:to>
      <xdr:col>9</xdr:col>
      <xdr:colOff>481013</xdr:colOff>
      <xdr:row>15</xdr:row>
      <xdr:rowOff>73978</xdr:rowOff>
    </xdr:to>
    <xdr:sp macro="" textlink="">
      <xdr:nvSpPr>
        <xdr:cNvPr id="5" name="Arrow: Pentagon 4">
          <a:extLst>
            <a:ext uri="{FF2B5EF4-FFF2-40B4-BE49-F238E27FC236}">
              <a16:creationId xmlns:a16="http://schemas.microsoft.com/office/drawing/2014/main" id="{00000000-0008-0000-0800-000005000000}"/>
            </a:ext>
          </a:extLst>
        </xdr:cNvPr>
        <xdr:cNvSpPr/>
      </xdr:nvSpPr>
      <xdr:spPr>
        <a:xfrm rot="5400000">
          <a:off x="3976688" y="826453"/>
          <a:ext cx="1311275" cy="2670175"/>
        </a:xfrm>
        <a:prstGeom prst="homePlate">
          <a:avLst>
            <a:gd name="adj" fmla="val 32369"/>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9</xdr:col>
      <xdr:colOff>554038</xdr:colOff>
      <xdr:row>8</xdr:row>
      <xdr:rowOff>42863</xdr:rowOff>
    </xdr:from>
    <xdr:to>
      <xdr:col>14</xdr:col>
      <xdr:colOff>176213</xdr:colOff>
      <xdr:row>15</xdr:row>
      <xdr:rowOff>73978</xdr:rowOff>
    </xdr:to>
    <xdr:sp macro="" textlink="">
      <xdr:nvSpPr>
        <xdr:cNvPr id="6" name="Arrow: Pentagon 5">
          <a:extLst>
            <a:ext uri="{FF2B5EF4-FFF2-40B4-BE49-F238E27FC236}">
              <a16:creationId xmlns:a16="http://schemas.microsoft.com/office/drawing/2014/main" id="{00000000-0008-0000-0800-000006000000}"/>
            </a:ext>
          </a:extLst>
        </xdr:cNvPr>
        <xdr:cNvSpPr/>
      </xdr:nvSpPr>
      <xdr:spPr>
        <a:xfrm rot="5400000">
          <a:off x="6719888" y="826453"/>
          <a:ext cx="1311275" cy="2670175"/>
        </a:xfrm>
        <a:prstGeom prst="homePlate">
          <a:avLst>
            <a:gd name="adj" fmla="val 32369"/>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14</xdr:col>
      <xdr:colOff>250825</xdr:colOff>
      <xdr:row>8</xdr:row>
      <xdr:rowOff>42863</xdr:rowOff>
    </xdr:from>
    <xdr:to>
      <xdr:col>18</xdr:col>
      <xdr:colOff>482600</xdr:colOff>
      <xdr:row>15</xdr:row>
      <xdr:rowOff>73978</xdr:rowOff>
    </xdr:to>
    <xdr:sp macro="" textlink="">
      <xdr:nvSpPr>
        <xdr:cNvPr id="7" name="Arrow: Pentagon 6">
          <a:extLst>
            <a:ext uri="{FF2B5EF4-FFF2-40B4-BE49-F238E27FC236}">
              <a16:creationId xmlns:a16="http://schemas.microsoft.com/office/drawing/2014/main" id="{00000000-0008-0000-0800-000007000000}"/>
            </a:ext>
          </a:extLst>
        </xdr:cNvPr>
        <xdr:cNvSpPr/>
      </xdr:nvSpPr>
      <xdr:spPr>
        <a:xfrm rot="5400000">
          <a:off x="9464675" y="826453"/>
          <a:ext cx="1311275" cy="2670175"/>
        </a:xfrm>
        <a:prstGeom prst="homePlate">
          <a:avLst>
            <a:gd name="adj" fmla="val 32369"/>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xdr:col>
      <xdr:colOff>182563</xdr:colOff>
      <xdr:row>8</xdr:row>
      <xdr:rowOff>42863</xdr:rowOff>
    </xdr:from>
    <xdr:to>
      <xdr:col>5</xdr:col>
      <xdr:colOff>144463</xdr:colOff>
      <xdr:row>47</xdr:row>
      <xdr:rowOff>119743</xdr:rowOff>
    </xdr:to>
    <xdr:sp macro="" textlink="">
      <xdr:nvSpPr>
        <xdr:cNvPr id="8" name="Rectangle: Rounded Corners 7">
          <a:extLst>
            <a:ext uri="{FF2B5EF4-FFF2-40B4-BE49-F238E27FC236}">
              <a16:creationId xmlns:a16="http://schemas.microsoft.com/office/drawing/2014/main" id="{00000000-0008-0000-0800-000008000000}"/>
            </a:ext>
          </a:extLst>
        </xdr:cNvPr>
        <xdr:cNvSpPr/>
      </xdr:nvSpPr>
      <xdr:spPr>
        <a:xfrm>
          <a:off x="792163" y="1523320"/>
          <a:ext cx="2400300" cy="7294109"/>
        </a:xfrm>
        <a:prstGeom prst="roundRect">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23</xdr:col>
      <xdr:colOff>280989</xdr:colOff>
      <xdr:row>8</xdr:row>
      <xdr:rowOff>42863</xdr:rowOff>
    </xdr:from>
    <xdr:to>
      <xdr:col>27</xdr:col>
      <xdr:colOff>163287</xdr:colOff>
      <xdr:row>47</xdr:row>
      <xdr:rowOff>130628</xdr:rowOff>
    </xdr:to>
    <xdr:sp macro="" textlink="">
      <xdr:nvSpPr>
        <xdr:cNvPr id="9" name="Rectangle: Folded Corner 8">
          <a:extLst>
            <a:ext uri="{FF2B5EF4-FFF2-40B4-BE49-F238E27FC236}">
              <a16:creationId xmlns:a16="http://schemas.microsoft.com/office/drawing/2014/main" id="{00000000-0008-0000-0800-000009000000}"/>
            </a:ext>
          </a:extLst>
        </xdr:cNvPr>
        <xdr:cNvSpPr/>
      </xdr:nvSpPr>
      <xdr:spPr>
        <a:xfrm>
          <a:off x="14301789" y="1523320"/>
          <a:ext cx="2320698" cy="7304994"/>
        </a:xfrm>
        <a:prstGeom prst="foldedCorner">
          <a:avLst>
            <a:gd name="adj" fmla="val 7602"/>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18</xdr:col>
      <xdr:colOff>557213</xdr:colOff>
      <xdr:row>8</xdr:row>
      <xdr:rowOff>42863</xdr:rowOff>
    </xdr:from>
    <xdr:to>
      <xdr:col>23</xdr:col>
      <xdr:colOff>179388</xdr:colOff>
      <xdr:row>15</xdr:row>
      <xdr:rowOff>73978</xdr:rowOff>
    </xdr:to>
    <xdr:sp macro="" textlink="">
      <xdr:nvSpPr>
        <xdr:cNvPr id="10" name="Arrow: Pentagon 9">
          <a:extLst>
            <a:ext uri="{FF2B5EF4-FFF2-40B4-BE49-F238E27FC236}">
              <a16:creationId xmlns:a16="http://schemas.microsoft.com/office/drawing/2014/main" id="{00000000-0008-0000-0800-00000A000000}"/>
            </a:ext>
          </a:extLst>
        </xdr:cNvPr>
        <xdr:cNvSpPr/>
      </xdr:nvSpPr>
      <xdr:spPr>
        <a:xfrm rot="5400000">
          <a:off x="12209463" y="826453"/>
          <a:ext cx="1311275" cy="2670175"/>
        </a:xfrm>
        <a:prstGeom prst="homePlate">
          <a:avLst>
            <a:gd name="adj" fmla="val 32369"/>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5</xdr:col>
      <xdr:colOff>246063</xdr:colOff>
      <xdr:row>16</xdr:row>
      <xdr:rowOff>95885</xdr:rowOff>
    </xdr:from>
    <xdr:to>
      <xdr:col>14</xdr:col>
      <xdr:colOff>177800</xdr:colOff>
      <xdr:row>31</xdr:row>
      <xdr:rowOff>127635</xdr:rowOff>
    </xdr:to>
    <xdr:sp macro="" textlink="">
      <xdr:nvSpPr>
        <xdr:cNvPr id="11" name="Rectangle 10">
          <a:extLst>
            <a:ext uri="{FF2B5EF4-FFF2-40B4-BE49-F238E27FC236}">
              <a16:creationId xmlns:a16="http://schemas.microsoft.com/office/drawing/2014/main" id="{00000000-0008-0000-0800-00000B000000}"/>
            </a:ext>
          </a:extLst>
        </xdr:cNvPr>
        <xdr:cNvSpPr/>
      </xdr:nvSpPr>
      <xdr:spPr>
        <a:xfrm>
          <a:off x="3294063" y="3021965"/>
          <a:ext cx="5418137" cy="2774950"/>
        </a:xfrm>
        <a:prstGeom prst="rect">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5</xdr:col>
      <xdr:colOff>246063</xdr:colOff>
      <xdr:row>32</xdr:row>
      <xdr:rowOff>32068</xdr:rowOff>
    </xdr:from>
    <xdr:to>
      <xdr:col>14</xdr:col>
      <xdr:colOff>177800</xdr:colOff>
      <xdr:row>47</xdr:row>
      <xdr:rowOff>65405</xdr:rowOff>
    </xdr:to>
    <xdr:sp macro="" textlink="">
      <xdr:nvSpPr>
        <xdr:cNvPr id="12" name="Rectangle 11">
          <a:extLst>
            <a:ext uri="{FF2B5EF4-FFF2-40B4-BE49-F238E27FC236}">
              <a16:creationId xmlns:a16="http://schemas.microsoft.com/office/drawing/2014/main" id="{00000000-0008-0000-0800-00000C000000}"/>
            </a:ext>
          </a:extLst>
        </xdr:cNvPr>
        <xdr:cNvSpPr/>
      </xdr:nvSpPr>
      <xdr:spPr>
        <a:xfrm>
          <a:off x="3294063" y="5992601"/>
          <a:ext cx="5418137" cy="2827337"/>
        </a:xfrm>
        <a:prstGeom prst="rect">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14</xdr:col>
      <xdr:colOff>298450</xdr:colOff>
      <xdr:row>16</xdr:row>
      <xdr:rowOff>105410</xdr:rowOff>
    </xdr:from>
    <xdr:to>
      <xdr:col>23</xdr:col>
      <xdr:colOff>230188</xdr:colOff>
      <xdr:row>31</xdr:row>
      <xdr:rowOff>137160</xdr:rowOff>
    </xdr:to>
    <xdr:sp macro="" textlink="">
      <xdr:nvSpPr>
        <xdr:cNvPr id="13" name="Rectangle 12">
          <a:extLst>
            <a:ext uri="{FF2B5EF4-FFF2-40B4-BE49-F238E27FC236}">
              <a16:creationId xmlns:a16="http://schemas.microsoft.com/office/drawing/2014/main" id="{00000000-0008-0000-0800-00000D000000}"/>
            </a:ext>
          </a:extLst>
        </xdr:cNvPr>
        <xdr:cNvSpPr/>
      </xdr:nvSpPr>
      <xdr:spPr>
        <a:xfrm>
          <a:off x="8832850" y="3031490"/>
          <a:ext cx="5418138" cy="2774950"/>
        </a:xfrm>
        <a:prstGeom prst="rect">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14</xdr:col>
      <xdr:colOff>263525</xdr:colOff>
      <xdr:row>32</xdr:row>
      <xdr:rowOff>32068</xdr:rowOff>
    </xdr:from>
    <xdr:to>
      <xdr:col>23</xdr:col>
      <xdr:colOff>193675</xdr:colOff>
      <xdr:row>47</xdr:row>
      <xdr:rowOff>65405</xdr:rowOff>
    </xdr:to>
    <xdr:sp macro="" textlink="">
      <xdr:nvSpPr>
        <xdr:cNvPr id="14" name="Rectangle 13">
          <a:extLst>
            <a:ext uri="{FF2B5EF4-FFF2-40B4-BE49-F238E27FC236}">
              <a16:creationId xmlns:a16="http://schemas.microsoft.com/office/drawing/2014/main" id="{00000000-0008-0000-0800-00000E000000}"/>
            </a:ext>
          </a:extLst>
        </xdr:cNvPr>
        <xdr:cNvSpPr/>
      </xdr:nvSpPr>
      <xdr:spPr>
        <a:xfrm>
          <a:off x="8797925" y="5884228"/>
          <a:ext cx="5416550" cy="2776537"/>
        </a:xfrm>
        <a:prstGeom prst="rect">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5</xdr:col>
      <xdr:colOff>404019</xdr:colOff>
      <xdr:row>8</xdr:row>
      <xdr:rowOff>69057</xdr:rowOff>
    </xdr:from>
    <xdr:to>
      <xdr:col>9</xdr:col>
      <xdr:colOff>361156</xdr:colOff>
      <xdr:row>15</xdr:row>
      <xdr:rowOff>27147</xdr:rowOff>
    </xdr:to>
    <xdr:sp macro="" textlink="">
      <xdr:nvSpPr>
        <xdr:cNvPr id="17" name="Arrow: Pentagon 16">
          <a:extLst>
            <a:ext uri="{FF2B5EF4-FFF2-40B4-BE49-F238E27FC236}">
              <a16:creationId xmlns:a16="http://schemas.microsoft.com/office/drawing/2014/main" id="{00000000-0008-0000-0800-000011000000}"/>
            </a:ext>
          </a:extLst>
        </xdr:cNvPr>
        <xdr:cNvSpPr/>
      </xdr:nvSpPr>
      <xdr:spPr>
        <a:xfrm rot="5400000">
          <a:off x="4037330" y="931546"/>
          <a:ext cx="1224915" cy="2395537"/>
        </a:xfrm>
        <a:prstGeom prst="homePlate">
          <a:avLst>
            <a:gd name="adj" fmla="val 32369"/>
          </a:avLst>
        </a:prstGeom>
        <a:solidFill>
          <a:srgbClr val="FF0000">
            <a:alpha val="49804"/>
          </a:srgbClr>
        </a:solidFill>
        <a:ln>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10</xdr:col>
      <xdr:colOff>59531</xdr:colOff>
      <xdr:row>8</xdr:row>
      <xdr:rowOff>92869</xdr:rowOff>
    </xdr:from>
    <xdr:to>
      <xdr:col>14</xdr:col>
      <xdr:colOff>16669</xdr:colOff>
      <xdr:row>15</xdr:row>
      <xdr:rowOff>159</xdr:rowOff>
    </xdr:to>
    <xdr:sp macro="" textlink="">
      <xdr:nvSpPr>
        <xdr:cNvPr id="18" name="Arrow: Pentagon 17">
          <a:extLst>
            <a:ext uri="{FF2B5EF4-FFF2-40B4-BE49-F238E27FC236}">
              <a16:creationId xmlns:a16="http://schemas.microsoft.com/office/drawing/2014/main" id="{00000000-0008-0000-0800-000012000000}"/>
            </a:ext>
          </a:extLst>
        </xdr:cNvPr>
        <xdr:cNvSpPr/>
      </xdr:nvSpPr>
      <xdr:spPr>
        <a:xfrm rot="5400000">
          <a:off x="6759575" y="951865"/>
          <a:ext cx="1187450" cy="2395538"/>
        </a:xfrm>
        <a:prstGeom prst="homePlate">
          <a:avLst>
            <a:gd name="adj" fmla="val 32369"/>
          </a:avLst>
        </a:prstGeom>
        <a:solidFill>
          <a:srgbClr val="FF0000">
            <a:alpha val="49804"/>
          </a:srgbClr>
        </a:solidFill>
        <a:ln>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14</xdr:col>
      <xdr:colOff>419894</xdr:colOff>
      <xdr:row>8</xdr:row>
      <xdr:rowOff>67469</xdr:rowOff>
    </xdr:from>
    <xdr:to>
      <xdr:col>18</xdr:col>
      <xdr:colOff>377032</xdr:colOff>
      <xdr:row>15</xdr:row>
      <xdr:rowOff>25559</xdr:rowOff>
    </xdr:to>
    <xdr:sp macro="" textlink="">
      <xdr:nvSpPr>
        <xdr:cNvPr id="19" name="Arrow: Pentagon 18">
          <a:extLst>
            <a:ext uri="{FF2B5EF4-FFF2-40B4-BE49-F238E27FC236}">
              <a16:creationId xmlns:a16="http://schemas.microsoft.com/office/drawing/2014/main" id="{00000000-0008-0000-0800-000013000000}"/>
            </a:ext>
          </a:extLst>
        </xdr:cNvPr>
        <xdr:cNvSpPr/>
      </xdr:nvSpPr>
      <xdr:spPr>
        <a:xfrm rot="5400000">
          <a:off x="9532938" y="951865"/>
          <a:ext cx="1238250" cy="2395538"/>
        </a:xfrm>
        <a:prstGeom prst="homePlate">
          <a:avLst>
            <a:gd name="adj" fmla="val 32369"/>
          </a:avLst>
        </a:prstGeom>
        <a:solidFill>
          <a:srgbClr val="FF0000">
            <a:alpha val="49804"/>
          </a:srgbClr>
        </a:solidFill>
        <a:ln>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19</xdr:col>
      <xdr:colOff>116681</xdr:colOff>
      <xdr:row>8</xdr:row>
      <xdr:rowOff>67469</xdr:rowOff>
    </xdr:from>
    <xdr:to>
      <xdr:col>23</xdr:col>
      <xdr:colOff>73819</xdr:colOff>
      <xdr:row>15</xdr:row>
      <xdr:rowOff>25559</xdr:rowOff>
    </xdr:to>
    <xdr:sp macro="" textlink="">
      <xdr:nvSpPr>
        <xdr:cNvPr id="20" name="Arrow: Pentagon 19">
          <a:extLst>
            <a:ext uri="{FF2B5EF4-FFF2-40B4-BE49-F238E27FC236}">
              <a16:creationId xmlns:a16="http://schemas.microsoft.com/office/drawing/2014/main" id="{00000000-0008-0000-0800-000014000000}"/>
            </a:ext>
          </a:extLst>
        </xdr:cNvPr>
        <xdr:cNvSpPr/>
      </xdr:nvSpPr>
      <xdr:spPr>
        <a:xfrm rot="5400000">
          <a:off x="12277725" y="951865"/>
          <a:ext cx="1238250" cy="2395538"/>
        </a:xfrm>
        <a:prstGeom prst="homePlate">
          <a:avLst>
            <a:gd name="adj" fmla="val 32369"/>
          </a:avLst>
        </a:prstGeom>
        <a:solidFill>
          <a:srgbClr val="FF0000">
            <a:alpha val="49804"/>
          </a:srgbClr>
        </a:solidFill>
        <a:ln>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5</xdr:col>
      <xdr:colOff>430213</xdr:colOff>
      <xdr:row>32</xdr:row>
      <xdr:rowOff>151130</xdr:rowOff>
    </xdr:from>
    <xdr:to>
      <xdr:col>14</xdr:col>
      <xdr:colOff>68263</xdr:colOff>
      <xdr:row>46</xdr:row>
      <xdr:rowOff>59373</xdr:rowOff>
    </xdr:to>
    <xdr:sp macro="" textlink="">
      <xdr:nvSpPr>
        <xdr:cNvPr id="21" name="Rectangle 20">
          <a:extLst>
            <a:ext uri="{FF2B5EF4-FFF2-40B4-BE49-F238E27FC236}">
              <a16:creationId xmlns:a16="http://schemas.microsoft.com/office/drawing/2014/main" id="{00000000-0008-0000-0800-000015000000}"/>
            </a:ext>
          </a:extLst>
        </xdr:cNvPr>
        <xdr:cNvSpPr/>
      </xdr:nvSpPr>
      <xdr:spPr>
        <a:xfrm>
          <a:off x="3478213" y="5942330"/>
          <a:ext cx="5124450" cy="2441893"/>
        </a:xfrm>
        <a:prstGeom prst="rect">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14</xdr:col>
      <xdr:colOff>438150</xdr:colOff>
      <xdr:row>17</xdr:row>
      <xdr:rowOff>66993</xdr:rowOff>
    </xdr:from>
    <xdr:to>
      <xdr:col>23</xdr:col>
      <xdr:colOff>92075</xdr:colOff>
      <xdr:row>30</xdr:row>
      <xdr:rowOff>158115</xdr:rowOff>
    </xdr:to>
    <xdr:sp macro="" textlink="">
      <xdr:nvSpPr>
        <xdr:cNvPr id="22" name="Rectangle 21">
          <a:extLst>
            <a:ext uri="{FF2B5EF4-FFF2-40B4-BE49-F238E27FC236}">
              <a16:creationId xmlns:a16="http://schemas.microsoft.com/office/drawing/2014/main" id="{00000000-0008-0000-0800-000016000000}"/>
            </a:ext>
          </a:extLst>
        </xdr:cNvPr>
        <xdr:cNvSpPr/>
      </xdr:nvSpPr>
      <xdr:spPr>
        <a:xfrm>
          <a:off x="8972550" y="3175953"/>
          <a:ext cx="5140325" cy="2468562"/>
        </a:xfrm>
        <a:prstGeom prst="rect">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5</xdr:col>
      <xdr:colOff>357188</xdr:colOff>
      <xdr:row>17</xdr:row>
      <xdr:rowOff>66993</xdr:rowOff>
    </xdr:from>
    <xdr:to>
      <xdr:col>13</xdr:col>
      <xdr:colOff>604838</xdr:colOff>
      <xdr:row>30</xdr:row>
      <xdr:rowOff>158115</xdr:rowOff>
    </xdr:to>
    <xdr:sp macro="" textlink="">
      <xdr:nvSpPr>
        <xdr:cNvPr id="24" name="Rectangle 23">
          <a:extLst>
            <a:ext uri="{FF2B5EF4-FFF2-40B4-BE49-F238E27FC236}">
              <a16:creationId xmlns:a16="http://schemas.microsoft.com/office/drawing/2014/main" id="{00000000-0008-0000-0800-000018000000}"/>
            </a:ext>
          </a:extLst>
        </xdr:cNvPr>
        <xdr:cNvSpPr/>
      </xdr:nvSpPr>
      <xdr:spPr>
        <a:xfrm>
          <a:off x="3405188" y="3175953"/>
          <a:ext cx="5124450" cy="2468562"/>
        </a:xfrm>
        <a:prstGeom prst="rect">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14</xdr:col>
      <xdr:colOff>385763</xdr:colOff>
      <xdr:row>32</xdr:row>
      <xdr:rowOff>151130</xdr:rowOff>
    </xdr:from>
    <xdr:to>
      <xdr:col>23</xdr:col>
      <xdr:colOff>39688</xdr:colOff>
      <xdr:row>46</xdr:row>
      <xdr:rowOff>59373</xdr:rowOff>
    </xdr:to>
    <xdr:sp macro="" textlink="">
      <xdr:nvSpPr>
        <xdr:cNvPr id="25" name="Rectangle 24">
          <a:extLst>
            <a:ext uri="{FF2B5EF4-FFF2-40B4-BE49-F238E27FC236}">
              <a16:creationId xmlns:a16="http://schemas.microsoft.com/office/drawing/2014/main" id="{00000000-0008-0000-0800-000019000000}"/>
            </a:ext>
          </a:extLst>
        </xdr:cNvPr>
        <xdr:cNvSpPr/>
      </xdr:nvSpPr>
      <xdr:spPr>
        <a:xfrm>
          <a:off x="8920163" y="6003290"/>
          <a:ext cx="5140325" cy="2468563"/>
        </a:xfrm>
        <a:prstGeom prst="rect">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23</xdr:col>
      <xdr:colOff>372110</xdr:colOff>
      <xdr:row>8</xdr:row>
      <xdr:rowOff>69850</xdr:rowOff>
    </xdr:from>
    <xdr:to>
      <xdr:col>27</xdr:col>
      <xdr:colOff>46673</xdr:colOff>
      <xdr:row>19</xdr:row>
      <xdr:rowOff>152400</xdr:rowOff>
    </xdr:to>
    <xdr:sp macro="" textlink="">
      <xdr:nvSpPr>
        <xdr:cNvPr id="27" name="Rectangle: Rounded Corners 26">
          <a:extLst>
            <a:ext uri="{FF2B5EF4-FFF2-40B4-BE49-F238E27FC236}">
              <a16:creationId xmlns:a16="http://schemas.microsoft.com/office/drawing/2014/main" id="{00000000-0008-0000-0800-00001B000000}"/>
            </a:ext>
          </a:extLst>
        </xdr:cNvPr>
        <xdr:cNvSpPr/>
      </xdr:nvSpPr>
      <xdr:spPr>
        <a:xfrm>
          <a:off x="14392910" y="1550307"/>
          <a:ext cx="2112963" cy="2118179"/>
        </a:xfrm>
        <a:prstGeom prst="roundRect">
          <a:avLst/>
        </a:prstGeom>
        <a:solidFill>
          <a:srgbClr val="FF0000">
            <a:alpha val="49804"/>
          </a:srgb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23</xdr:col>
      <xdr:colOff>350339</xdr:colOff>
      <xdr:row>20</xdr:row>
      <xdr:rowOff>87086</xdr:rowOff>
    </xdr:from>
    <xdr:to>
      <xdr:col>27</xdr:col>
      <xdr:colOff>130629</xdr:colOff>
      <xdr:row>47</xdr:row>
      <xdr:rowOff>76200</xdr:rowOff>
    </xdr:to>
    <xdr:sp macro="" textlink="">
      <xdr:nvSpPr>
        <xdr:cNvPr id="29" name="Rectangle: Rounded Corners 28">
          <a:extLst>
            <a:ext uri="{FF2B5EF4-FFF2-40B4-BE49-F238E27FC236}">
              <a16:creationId xmlns:a16="http://schemas.microsoft.com/office/drawing/2014/main" id="{00000000-0008-0000-0800-00001D000000}"/>
            </a:ext>
          </a:extLst>
        </xdr:cNvPr>
        <xdr:cNvSpPr/>
      </xdr:nvSpPr>
      <xdr:spPr>
        <a:xfrm>
          <a:off x="14371139" y="3788229"/>
          <a:ext cx="2218690" cy="4985657"/>
        </a:xfrm>
        <a:prstGeom prst="roundRect">
          <a:avLst/>
        </a:prstGeom>
        <a:solidFill>
          <a:srgbClr val="FF0000">
            <a:alpha val="49804"/>
          </a:srgb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xdr:col>
      <xdr:colOff>301625</xdr:colOff>
      <xdr:row>8</xdr:row>
      <xdr:rowOff>146050</xdr:rowOff>
    </xdr:from>
    <xdr:to>
      <xdr:col>5</xdr:col>
      <xdr:colOff>11113</xdr:colOff>
      <xdr:row>20</xdr:row>
      <xdr:rowOff>59690</xdr:rowOff>
    </xdr:to>
    <xdr:sp macro="" textlink="">
      <xdr:nvSpPr>
        <xdr:cNvPr id="31" name="Rectangle: Rounded Corners 30">
          <a:extLst>
            <a:ext uri="{FF2B5EF4-FFF2-40B4-BE49-F238E27FC236}">
              <a16:creationId xmlns:a16="http://schemas.microsoft.com/office/drawing/2014/main" id="{00000000-0008-0000-0800-00001F000000}"/>
            </a:ext>
          </a:extLst>
        </xdr:cNvPr>
        <xdr:cNvSpPr/>
      </xdr:nvSpPr>
      <xdr:spPr>
        <a:xfrm>
          <a:off x="911225" y="1609090"/>
          <a:ext cx="2147888" cy="2108200"/>
        </a:xfrm>
        <a:prstGeom prst="roundRect">
          <a:avLst/>
        </a:prstGeom>
        <a:solidFill>
          <a:srgbClr val="FF0000">
            <a:alpha val="49804"/>
          </a:srgb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xdr:col>
      <xdr:colOff>307975</xdr:colOff>
      <xdr:row>21</xdr:row>
      <xdr:rowOff>3810</xdr:rowOff>
    </xdr:from>
    <xdr:to>
      <xdr:col>5</xdr:col>
      <xdr:colOff>19050</xdr:colOff>
      <xdr:row>32</xdr:row>
      <xdr:rowOff>100330</xdr:rowOff>
    </xdr:to>
    <xdr:sp macro="" textlink="">
      <xdr:nvSpPr>
        <xdr:cNvPr id="32" name="Rectangle: Rounded Corners 31">
          <a:extLst>
            <a:ext uri="{FF2B5EF4-FFF2-40B4-BE49-F238E27FC236}">
              <a16:creationId xmlns:a16="http://schemas.microsoft.com/office/drawing/2014/main" id="{00000000-0008-0000-0800-000020000000}"/>
            </a:ext>
          </a:extLst>
        </xdr:cNvPr>
        <xdr:cNvSpPr/>
      </xdr:nvSpPr>
      <xdr:spPr>
        <a:xfrm>
          <a:off x="917575" y="3844290"/>
          <a:ext cx="2149475" cy="2108200"/>
        </a:xfrm>
        <a:prstGeom prst="roundRect">
          <a:avLst/>
        </a:prstGeom>
        <a:solidFill>
          <a:srgbClr val="FF0000">
            <a:alpha val="49804"/>
          </a:srgb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xdr:col>
      <xdr:colOff>323215</xdr:colOff>
      <xdr:row>33</xdr:row>
      <xdr:rowOff>103188</xdr:rowOff>
    </xdr:from>
    <xdr:to>
      <xdr:col>5</xdr:col>
      <xdr:colOff>34290</xdr:colOff>
      <xdr:row>46</xdr:row>
      <xdr:rowOff>130628</xdr:rowOff>
    </xdr:to>
    <xdr:sp macro="" textlink="">
      <xdr:nvSpPr>
        <xdr:cNvPr id="33" name="Rectangle: Rounded Corners 32">
          <a:extLst>
            <a:ext uri="{FF2B5EF4-FFF2-40B4-BE49-F238E27FC236}">
              <a16:creationId xmlns:a16="http://schemas.microsoft.com/office/drawing/2014/main" id="{00000000-0008-0000-0800-000021000000}"/>
            </a:ext>
          </a:extLst>
        </xdr:cNvPr>
        <xdr:cNvSpPr/>
      </xdr:nvSpPr>
      <xdr:spPr>
        <a:xfrm>
          <a:off x="932815" y="6210074"/>
          <a:ext cx="2149475" cy="2433183"/>
        </a:xfrm>
        <a:prstGeom prst="roundRect">
          <a:avLst/>
        </a:prstGeom>
        <a:solidFill>
          <a:srgbClr val="FF0000">
            <a:alpha val="49804"/>
          </a:srgb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14</xdr:col>
      <xdr:colOff>490538</xdr:colOff>
      <xdr:row>17</xdr:row>
      <xdr:rowOff>113030</xdr:rowOff>
    </xdr:from>
    <xdr:to>
      <xdr:col>23</xdr:col>
      <xdr:colOff>144463</xdr:colOff>
      <xdr:row>31</xdr:row>
      <xdr:rowOff>27623</xdr:rowOff>
    </xdr:to>
    <xdr:sp macro="" textlink="">
      <xdr:nvSpPr>
        <xdr:cNvPr id="37" name="Rectangle 36">
          <a:extLst>
            <a:ext uri="{FF2B5EF4-FFF2-40B4-BE49-F238E27FC236}">
              <a16:creationId xmlns:a16="http://schemas.microsoft.com/office/drawing/2014/main" id="{00000000-0008-0000-0800-000025000000}"/>
            </a:ext>
          </a:extLst>
        </xdr:cNvPr>
        <xdr:cNvSpPr/>
      </xdr:nvSpPr>
      <xdr:spPr>
        <a:xfrm>
          <a:off x="9024938" y="3221990"/>
          <a:ext cx="5140325" cy="2474913"/>
        </a:xfrm>
        <a:prstGeom prst="rect">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5</xdr:col>
      <xdr:colOff>430213</xdr:colOff>
      <xdr:row>17</xdr:row>
      <xdr:rowOff>113030</xdr:rowOff>
    </xdr:from>
    <xdr:to>
      <xdr:col>14</xdr:col>
      <xdr:colOff>68263</xdr:colOff>
      <xdr:row>31</xdr:row>
      <xdr:rowOff>27623</xdr:rowOff>
    </xdr:to>
    <xdr:sp macro="" textlink="">
      <xdr:nvSpPr>
        <xdr:cNvPr id="38" name="Rectangle 37">
          <a:extLst>
            <a:ext uri="{FF2B5EF4-FFF2-40B4-BE49-F238E27FC236}">
              <a16:creationId xmlns:a16="http://schemas.microsoft.com/office/drawing/2014/main" id="{00000000-0008-0000-0800-000026000000}"/>
            </a:ext>
          </a:extLst>
        </xdr:cNvPr>
        <xdr:cNvSpPr/>
      </xdr:nvSpPr>
      <xdr:spPr>
        <a:xfrm>
          <a:off x="3478213" y="3221990"/>
          <a:ext cx="5124450" cy="2474913"/>
        </a:xfrm>
        <a:prstGeom prst="rect">
          <a:avLst/>
        </a:prstGeom>
        <a:solidFill>
          <a:srgbClr val="FF0000">
            <a:alpha val="49804"/>
          </a:srgb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5</xdr:col>
      <xdr:colOff>485775</xdr:colOff>
      <xdr:row>32</xdr:row>
      <xdr:rowOff>151130</xdr:rowOff>
    </xdr:from>
    <xdr:to>
      <xdr:col>14</xdr:col>
      <xdr:colOff>123825</xdr:colOff>
      <xdr:row>46</xdr:row>
      <xdr:rowOff>59373</xdr:rowOff>
    </xdr:to>
    <xdr:sp macro="" textlink="">
      <xdr:nvSpPr>
        <xdr:cNvPr id="39" name="Rectangle 38">
          <a:extLst>
            <a:ext uri="{FF2B5EF4-FFF2-40B4-BE49-F238E27FC236}">
              <a16:creationId xmlns:a16="http://schemas.microsoft.com/office/drawing/2014/main" id="{00000000-0008-0000-0800-000027000000}"/>
            </a:ext>
          </a:extLst>
        </xdr:cNvPr>
        <xdr:cNvSpPr/>
      </xdr:nvSpPr>
      <xdr:spPr>
        <a:xfrm>
          <a:off x="3533775" y="5942330"/>
          <a:ext cx="5124450" cy="2441893"/>
        </a:xfrm>
        <a:prstGeom prst="rect">
          <a:avLst/>
        </a:prstGeom>
        <a:solidFill>
          <a:srgbClr val="FF0000">
            <a:alpha val="49804"/>
          </a:srgbClr>
        </a:solidFill>
        <a:ln>
          <a:noFill/>
        </a:ln>
        <a:effectLst/>
        <a:scene3d>
          <a:camera prst="orthographicFront">
            <a:rot lat="0" lon="0" rev="0"/>
          </a:camera>
          <a:lightRig rig="glow" dir="t">
            <a:rot lat="0" lon="0" rev="14100000"/>
          </a:lightRig>
        </a:scene3d>
        <a:sp3d prstMaterial="softEdge">
          <a:bevelT w="127000" prst="artDeco"/>
        </a:sp3d>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14</xdr:col>
      <xdr:colOff>424392</xdr:colOff>
      <xdr:row>32</xdr:row>
      <xdr:rowOff>184997</xdr:rowOff>
    </xdr:from>
    <xdr:to>
      <xdr:col>23</xdr:col>
      <xdr:colOff>78317</xdr:colOff>
      <xdr:row>46</xdr:row>
      <xdr:rowOff>93240</xdr:rowOff>
    </xdr:to>
    <xdr:sp macro="" textlink="">
      <xdr:nvSpPr>
        <xdr:cNvPr id="41" name="Rectangle 40">
          <a:extLst>
            <a:ext uri="{FF2B5EF4-FFF2-40B4-BE49-F238E27FC236}">
              <a16:creationId xmlns:a16="http://schemas.microsoft.com/office/drawing/2014/main" id="{00000000-0008-0000-0800-000029000000}"/>
            </a:ext>
          </a:extLst>
        </xdr:cNvPr>
        <xdr:cNvSpPr/>
      </xdr:nvSpPr>
      <xdr:spPr>
        <a:xfrm>
          <a:off x="8958792" y="6145530"/>
          <a:ext cx="5140325" cy="2515977"/>
        </a:xfrm>
        <a:prstGeom prst="rect">
          <a:avLst/>
        </a:prstGeom>
        <a:solidFill>
          <a:srgbClr val="FF0000">
            <a:alpha val="49804"/>
          </a:srgbClr>
        </a:solidFill>
        <a:ln>
          <a:noFill/>
        </a:ln>
        <a:effectLst/>
        <a:scene3d>
          <a:camera prst="orthographicFront">
            <a:rot lat="0" lon="0" rev="0"/>
          </a:camera>
          <a:lightRig rig="glow" dir="t">
            <a:rot lat="0" lon="0" rev="14100000"/>
          </a:lightRig>
        </a:scene3d>
        <a:sp3d prstMaterial="softEdge">
          <a:bevelT w="127000" prst="artDeco"/>
        </a:sp3d>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14</xdr:col>
      <xdr:colOff>546100</xdr:colOff>
      <xdr:row>17</xdr:row>
      <xdr:rowOff>113030</xdr:rowOff>
    </xdr:from>
    <xdr:to>
      <xdr:col>23</xdr:col>
      <xdr:colOff>200025</xdr:colOff>
      <xdr:row>31</xdr:row>
      <xdr:rowOff>27623</xdr:rowOff>
    </xdr:to>
    <xdr:sp macro="" textlink="">
      <xdr:nvSpPr>
        <xdr:cNvPr id="43" name="Rectangle 42">
          <a:extLst>
            <a:ext uri="{FF2B5EF4-FFF2-40B4-BE49-F238E27FC236}">
              <a16:creationId xmlns:a16="http://schemas.microsoft.com/office/drawing/2014/main" id="{00000000-0008-0000-0800-00002B000000}"/>
            </a:ext>
          </a:extLst>
        </xdr:cNvPr>
        <xdr:cNvSpPr/>
      </xdr:nvSpPr>
      <xdr:spPr>
        <a:xfrm>
          <a:off x="9080500" y="3221990"/>
          <a:ext cx="5140325" cy="2474913"/>
        </a:xfrm>
        <a:prstGeom prst="rect">
          <a:avLst/>
        </a:prstGeom>
        <a:solidFill>
          <a:srgbClr val="FF0000">
            <a:alpha val="49804"/>
          </a:srgbClr>
        </a:solidFill>
        <a:ln>
          <a:noFill/>
        </a:ln>
        <a:effectLst/>
        <a:scene3d>
          <a:camera prst="orthographicFront">
            <a:rot lat="0" lon="0" rev="0"/>
          </a:camera>
          <a:lightRig rig="glow" dir="t">
            <a:rot lat="0" lon="0" rev="14100000"/>
          </a:lightRig>
        </a:scene3d>
        <a:sp3d prstMaterial="softEdge">
          <a:bevelT w="127000" prst="artDeco"/>
        </a:sp3d>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xdr:from>
      <xdr:col>5</xdr:col>
      <xdr:colOff>485775</xdr:colOff>
      <xdr:row>17</xdr:row>
      <xdr:rowOff>113030</xdr:rowOff>
    </xdr:from>
    <xdr:to>
      <xdr:col>14</xdr:col>
      <xdr:colOff>123825</xdr:colOff>
      <xdr:row>31</xdr:row>
      <xdr:rowOff>27623</xdr:rowOff>
    </xdr:to>
    <xdr:sp macro="" textlink="">
      <xdr:nvSpPr>
        <xdr:cNvPr id="44" name="Rectangle 43">
          <a:extLst>
            <a:ext uri="{FF2B5EF4-FFF2-40B4-BE49-F238E27FC236}">
              <a16:creationId xmlns:a16="http://schemas.microsoft.com/office/drawing/2014/main" id="{00000000-0008-0000-0800-00002C000000}"/>
            </a:ext>
          </a:extLst>
        </xdr:cNvPr>
        <xdr:cNvSpPr/>
      </xdr:nvSpPr>
      <xdr:spPr>
        <a:xfrm>
          <a:off x="3546801" y="3213133"/>
          <a:ext cx="5147896" cy="2467618"/>
        </a:xfrm>
        <a:prstGeom prst="rect">
          <a:avLst/>
        </a:prstGeom>
        <a:solidFill>
          <a:srgbClr val="FF0000">
            <a:alpha val="49804"/>
          </a:srgbClr>
        </a:solidFill>
        <a:ln>
          <a:noFill/>
        </a:ln>
        <a:effectLst/>
        <a:scene3d>
          <a:camera prst="orthographicFront">
            <a:rot lat="0" lon="0" rev="0"/>
          </a:camera>
          <a:lightRig rig="glow" dir="t">
            <a:rot lat="0" lon="0" rev="14100000"/>
          </a:lightRig>
        </a:scene3d>
        <a:sp3d prstMaterial="softEdge">
          <a:bevelT w="127000" prst="artDeco"/>
        </a:sp3d>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indent="0" algn="l" defTabSz="457200" rtl="0" eaLnBrk="1" latinLnBrk="0" hangingPunct="1">
            <a:defRPr sz="1800" kern="1200">
              <a:solidFill>
                <a:schemeClr val="lt1"/>
              </a:solidFill>
              <a:latin typeface="+mn-lt"/>
              <a:ea typeface="+mn-ea"/>
              <a:cs typeface="+mn-cs"/>
            </a:defRPr>
          </a:lvl1pPr>
          <a:lvl2pPr marL="457200" indent="0" algn="l" defTabSz="457200" rtl="0" eaLnBrk="1" latinLnBrk="0" hangingPunct="1">
            <a:defRPr sz="1800" kern="1200">
              <a:solidFill>
                <a:schemeClr val="lt1"/>
              </a:solidFill>
              <a:latin typeface="+mn-lt"/>
              <a:ea typeface="+mn-ea"/>
              <a:cs typeface="+mn-cs"/>
            </a:defRPr>
          </a:lvl2pPr>
          <a:lvl3pPr marL="914400" indent="0" algn="l" defTabSz="457200" rtl="0" eaLnBrk="1" latinLnBrk="0" hangingPunct="1">
            <a:defRPr sz="1800" kern="1200">
              <a:solidFill>
                <a:schemeClr val="lt1"/>
              </a:solidFill>
              <a:latin typeface="+mn-lt"/>
              <a:ea typeface="+mn-ea"/>
              <a:cs typeface="+mn-cs"/>
            </a:defRPr>
          </a:lvl3pPr>
          <a:lvl4pPr marL="1371600" indent="0" algn="l" defTabSz="457200" rtl="0" eaLnBrk="1" latinLnBrk="0" hangingPunct="1">
            <a:defRPr sz="1800" kern="1200">
              <a:solidFill>
                <a:schemeClr val="lt1"/>
              </a:solidFill>
              <a:latin typeface="+mn-lt"/>
              <a:ea typeface="+mn-ea"/>
              <a:cs typeface="+mn-cs"/>
            </a:defRPr>
          </a:lvl4pPr>
          <a:lvl5pPr marL="1828800" indent="0" algn="l" defTabSz="457200" rtl="0" eaLnBrk="1" latinLnBrk="0" hangingPunct="1">
            <a:defRPr sz="1800" kern="1200">
              <a:solidFill>
                <a:schemeClr val="lt1"/>
              </a:solidFill>
              <a:latin typeface="+mn-lt"/>
              <a:ea typeface="+mn-ea"/>
              <a:cs typeface="+mn-cs"/>
            </a:defRPr>
          </a:lvl5pPr>
          <a:lvl6pPr marL="2286000" indent="0" algn="l" defTabSz="457200" rtl="0" eaLnBrk="1" latinLnBrk="0" hangingPunct="1">
            <a:defRPr sz="1800" kern="1200">
              <a:solidFill>
                <a:schemeClr val="lt1"/>
              </a:solidFill>
              <a:latin typeface="+mn-lt"/>
              <a:ea typeface="+mn-ea"/>
              <a:cs typeface="+mn-cs"/>
            </a:defRPr>
          </a:lvl6pPr>
          <a:lvl7pPr marL="2743200" indent="0" algn="l" defTabSz="457200" rtl="0" eaLnBrk="1" latinLnBrk="0" hangingPunct="1">
            <a:defRPr sz="1800" kern="1200">
              <a:solidFill>
                <a:schemeClr val="lt1"/>
              </a:solidFill>
              <a:latin typeface="+mn-lt"/>
              <a:ea typeface="+mn-ea"/>
              <a:cs typeface="+mn-cs"/>
            </a:defRPr>
          </a:lvl7pPr>
          <a:lvl8pPr marL="3200400" indent="0" algn="l" defTabSz="457200" rtl="0" eaLnBrk="1" latinLnBrk="0" hangingPunct="1">
            <a:defRPr sz="1800" kern="1200">
              <a:solidFill>
                <a:schemeClr val="lt1"/>
              </a:solidFill>
              <a:latin typeface="+mn-lt"/>
              <a:ea typeface="+mn-ea"/>
              <a:cs typeface="+mn-cs"/>
            </a:defRPr>
          </a:lvl8pPr>
          <a:lvl9pPr marL="3657600" indent="0" algn="l" defTabSz="457200" rtl="0" eaLnBrk="1" latinLnBrk="0" hangingPunct="1">
            <a:defRPr sz="1800" kern="1200">
              <a:solidFill>
                <a:schemeClr val="lt1"/>
              </a:solidFill>
              <a:latin typeface="+mn-lt"/>
              <a:ea typeface="+mn-ea"/>
              <a:cs typeface="+mn-cs"/>
            </a:defRPr>
          </a:lvl9pPr>
        </a:lstStyle>
        <a:p>
          <a:pPr algn="ctr"/>
          <a:endParaRPr lang="en-IN">
            <a:highlight>
              <a:srgbClr val="FFFF00"/>
            </a:highlight>
          </a:endParaRPr>
        </a:p>
      </xdr:txBody>
    </xdr:sp>
    <xdr:clientData/>
  </xdr:twoCellAnchor>
  <xdr:twoCellAnchor editAs="oneCell">
    <xdr:from>
      <xdr:col>2</xdr:col>
      <xdr:colOff>55562</xdr:colOff>
      <xdr:row>3</xdr:row>
      <xdr:rowOff>119063</xdr:rowOff>
    </xdr:from>
    <xdr:to>
      <xdr:col>3</xdr:col>
      <xdr:colOff>163512</xdr:colOff>
      <xdr:row>7</xdr:row>
      <xdr:rowOff>98743</xdr:rowOff>
    </xdr:to>
    <xdr:pic>
      <xdr:nvPicPr>
        <xdr:cNvPr id="45" name="Picture 44">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4762" y="667703"/>
          <a:ext cx="717550" cy="711200"/>
        </a:xfrm>
        <a:prstGeom prst="rect">
          <a:avLst/>
        </a:prstGeom>
      </xdr:spPr>
    </xdr:pic>
    <xdr:clientData/>
  </xdr:twoCellAnchor>
  <xdr:twoCellAnchor editAs="oneCell">
    <xdr:from>
      <xdr:col>5</xdr:col>
      <xdr:colOff>386938</xdr:colOff>
      <xdr:row>10</xdr:row>
      <xdr:rowOff>58103</xdr:rowOff>
    </xdr:from>
    <xdr:to>
      <xdr:col>6</xdr:col>
      <xdr:colOff>263936</xdr:colOff>
      <xdr:row>12</xdr:row>
      <xdr:rowOff>163829</xdr:rowOff>
    </xdr:to>
    <xdr:pic>
      <xdr:nvPicPr>
        <xdr:cNvPr id="46" name="Graphic 87" descr="Checklist with solid fill">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434938" y="1886903"/>
          <a:ext cx="486598" cy="471486"/>
        </a:xfrm>
        <a:prstGeom prst="rect">
          <a:avLst/>
        </a:prstGeom>
      </xdr:spPr>
    </xdr:pic>
    <xdr:clientData/>
  </xdr:twoCellAnchor>
  <xdr:twoCellAnchor editAs="oneCell">
    <xdr:from>
      <xdr:col>14</xdr:col>
      <xdr:colOff>480812</xdr:colOff>
      <xdr:row>10</xdr:row>
      <xdr:rowOff>115649</xdr:rowOff>
    </xdr:from>
    <xdr:to>
      <xdr:col>15</xdr:col>
      <xdr:colOff>254202</xdr:colOff>
      <xdr:row>12</xdr:row>
      <xdr:rowOff>106283</xdr:rowOff>
    </xdr:to>
    <xdr:pic>
      <xdr:nvPicPr>
        <xdr:cNvPr id="47" name="Graphic 91" descr="Chevron arrows with solid fill">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9015212" y="1944449"/>
          <a:ext cx="382990" cy="356394"/>
        </a:xfrm>
        <a:prstGeom prst="rect">
          <a:avLst/>
        </a:prstGeom>
      </xdr:spPr>
    </xdr:pic>
    <xdr:clientData/>
  </xdr:twoCellAnchor>
  <xdr:twoCellAnchor editAs="oneCell">
    <xdr:from>
      <xdr:col>10</xdr:col>
      <xdr:colOff>103187</xdr:colOff>
      <xdr:row>10</xdr:row>
      <xdr:rowOff>86101</xdr:rowOff>
    </xdr:from>
    <xdr:to>
      <xdr:col>10</xdr:col>
      <xdr:colOff>531018</xdr:colOff>
      <xdr:row>12</xdr:row>
      <xdr:rowOff>135831</xdr:rowOff>
    </xdr:to>
    <xdr:pic>
      <xdr:nvPicPr>
        <xdr:cNvPr id="49" name="Graphic 139" descr="Money with solid fill">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99187" y="1895851"/>
          <a:ext cx="427831" cy="411680"/>
        </a:xfrm>
        <a:prstGeom prst="rect">
          <a:avLst/>
        </a:prstGeom>
      </xdr:spPr>
    </xdr:pic>
    <xdr:clientData/>
  </xdr:twoCellAnchor>
  <xdr:twoCellAnchor editAs="oneCell">
    <xdr:from>
      <xdr:col>5</xdr:col>
      <xdr:colOff>562181</xdr:colOff>
      <xdr:row>17</xdr:row>
      <xdr:rowOff>100014</xdr:rowOff>
    </xdr:from>
    <xdr:to>
      <xdr:col>6</xdr:col>
      <xdr:colOff>503760</xdr:colOff>
      <xdr:row>20</xdr:row>
      <xdr:rowOff>102553</xdr:rowOff>
    </xdr:to>
    <xdr:pic>
      <xdr:nvPicPr>
        <xdr:cNvPr id="50" name="Graphic 159" descr="Shooting star with solid fill">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610181" y="3208974"/>
          <a:ext cx="551179" cy="551179"/>
        </a:xfrm>
        <a:prstGeom prst="rect">
          <a:avLst/>
        </a:prstGeom>
      </xdr:spPr>
    </xdr:pic>
    <xdr:clientData/>
  </xdr:twoCellAnchor>
  <xdr:twoCellAnchor>
    <xdr:from>
      <xdr:col>3</xdr:col>
      <xdr:colOff>217941</xdr:colOff>
      <xdr:row>3</xdr:row>
      <xdr:rowOff>57414</xdr:rowOff>
    </xdr:from>
    <xdr:to>
      <xdr:col>23</xdr:col>
      <xdr:colOff>66545</xdr:colOff>
      <xdr:row>8</xdr:row>
      <xdr:rowOff>66344</xdr:rowOff>
    </xdr:to>
    <xdr:sp macro="" textlink="">
      <xdr:nvSpPr>
        <xdr:cNvPr id="51" name="TextBox 156">
          <a:extLst>
            <a:ext uri="{FF2B5EF4-FFF2-40B4-BE49-F238E27FC236}">
              <a16:creationId xmlns:a16="http://schemas.microsoft.com/office/drawing/2014/main" id="{00000000-0008-0000-0800-000033000000}"/>
            </a:ext>
          </a:extLst>
        </xdr:cNvPr>
        <xdr:cNvSpPr txBox="1"/>
      </xdr:nvSpPr>
      <xdr:spPr>
        <a:xfrm>
          <a:off x="2046741" y="612585"/>
          <a:ext cx="12040604" cy="934216"/>
        </a:xfrm>
        <a:prstGeom prst="rect">
          <a:avLst/>
        </a:prstGeom>
        <a:noFill/>
      </xdr:spPr>
      <xdr:txBody>
        <a:bodyPr wrap="square" rtlCol="0">
          <a:spAutoFit/>
          <a:scene3d>
            <a:camera prst="orthographicFront"/>
            <a:lightRig rig="soft" dir="t">
              <a:rot lat="0" lon="0" rev="15600000"/>
            </a:lightRig>
          </a:scene3d>
          <a:sp3d extrusionH="57150" prstMaterial="softEdge">
            <a:bevelT w="25400" h="38100"/>
          </a:sp3d>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IN" sz="5400">
              <a:solidFill>
                <a:srgbClr val="FFC000"/>
              </a:solidFill>
              <a:latin typeface="Franklin Gothic Heavy" panose="020B0903020102020204" pitchFamily="34" charset="0"/>
            </a:rPr>
            <a:t>RETAIL SALES REVENUE DASHBOARD</a:t>
          </a:r>
        </a:p>
      </xdr:txBody>
    </xdr:sp>
    <xdr:clientData/>
  </xdr:twoCellAnchor>
  <xdr:twoCellAnchor>
    <xdr:from>
      <xdr:col>6</xdr:col>
      <xdr:colOff>118468</xdr:colOff>
      <xdr:row>7</xdr:row>
      <xdr:rowOff>178266</xdr:rowOff>
    </xdr:from>
    <xdr:to>
      <xdr:col>9</xdr:col>
      <xdr:colOff>2181</xdr:colOff>
      <xdr:row>10</xdr:row>
      <xdr:rowOff>91291</xdr:rowOff>
    </xdr:to>
    <xdr:sp macro="" textlink="">
      <xdr:nvSpPr>
        <xdr:cNvPr id="52" name="TextBox 157">
          <a:extLst>
            <a:ext uri="{FF2B5EF4-FFF2-40B4-BE49-F238E27FC236}">
              <a16:creationId xmlns:a16="http://schemas.microsoft.com/office/drawing/2014/main" id="{00000000-0008-0000-0800-000034000000}"/>
            </a:ext>
          </a:extLst>
        </xdr:cNvPr>
        <xdr:cNvSpPr txBox="1"/>
      </xdr:nvSpPr>
      <xdr:spPr>
        <a:xfrm>
          <a:off x="3776068" y="1458426"/>
          <a:ext cx="1712513" cy="461665"/>
        </a:xfrm>
        <a:prstGeom prst="rect">
          <a:avLst/>
        </a:prstGeom>
        <a:noFill/>
      </xdr:spPr>
      <xdr:txBody>
        <a:bodyPr wrap="square" rtlCol="0">
          <a:spAutoFit/>
          <a:scene3d>
            <a:camera prst="orthographicFront"/>
            <a:lightRig rig="soft" dir="t">
              <a:rot lat="0" lon="0" rev="15600000"/>
            </a:lightRig>
          </a:scene3d>
          <a:sp3d extrusionH="57150" prstMaterial="softEdge">
            <a:bevelT w="25400" h="38100"/>
          </a:sp3d>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IN" sz="2400">
              <a:solidFill>
                <a:schemeClr val="bg1"/>
              </a:solidFill>
              <a:latin typeface="Rockwell Extra Bold" panose="02060903040505020403" pitchFamily="18" charset="0"/>
            </a:rPr>
            <a:t>ORDERS</a:t>
          </a:r>
        </a:p>
      </xdr:txBody>
    </xdr:sp>
    <xdr:clientData/>
  </xdr:twoCellAnchor>
  <xdr:twoCellAnchor>
    <xdr:from>
      <xdr:col>10</xdr:col>
      <xdr:colOff>345081</xdr:colOff>
      <xdr:row>8</xdr:row>
      <xdr:rowOff>9391</xdr:rowOff>
    </xdr:from>
    <xdr:to>
      <xdr:col>13</xdr:col>
      <xdr:colOff>391119</xdr:colOff>
      <xdr:row>10</xdr:row>
      <xdr:rowOff>105296</xdr:rowOff>
    </xdr:to>
    <xdr:sp macro="" textlink="">
      <xdr:nvSpPr>
        <xdr:cNvPr id="53" name="TextBox 158">
          <a:extLst>
            <a:ext uri="{FF2B5EF4-FFF2-40B4-BE49-F238E27FC236}">
              <a16:creationId xmlns:a16="http://schemas.microsoft.com/office/drawing/2014/main" id="{00000000-0008-0000-0800-000035000000}"/>
            </a:ext>
          </a:extLst>
        </xdr:cNvPr>
        <xdr:cNvSpPr txBox="1"/>
      </xdr:nvSpPr>
      <xdr:spPr>
        <a:xfrm>
          <a:off x="6441081" y="1472431"/>
          <a:ext cx="1874838" cy="461665"/>
        </a:xfrm>
        <a:prstGeom prst="rect">
          <a:avLst/>
        </a:prstGeom>
        <a:noFill/>
      </xdr:spPr>
      <xdr:txBody>
        <a:bodyPr wrap="square" rtlCol="0">
          <a:spAutoFit/>
          <a:scene3d>
            <a:camera prst="orthographicFront"/>
            <a:lightRig rig="soft" dir="t">
              <a:rot lat="0" lon="0" rev="15600000"/>
            </a:lightRig>
          </a:scene3d>
          <a:sp3d extrusionH="57150" prstMaterial="softEdge">
            <a:bevelT w="25400" h="38100"/>
          </a:sp3d>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IN" sz="2400" b="1">
              <a:ln/>
              <a:solidFill>
                <a:schemeClr val="bg1"/>
              </a:solidFill>
              <a:latin typeface="Rockwell Extra Bold" panose="02060903040505020403" pitchFamily="18" charset="0"/>
            </a:rPr>
            <a:t>REVENUE</a:t>
          </a:r>
        </a:p>
      </xdr:txBody>
    </xdr:sp>
    <xdr:clientData/>
  </xdr:twoCellAnchor>
  <xdr:twoCellAnchor>
    <xdr:from>
      <xdr:col>14</xdr:col>
      <xdr:colOff>490538</xdr:colOff>
      <xdr:row>8</xdr:row>
      <xdr:rowOff>14287</xdr:rowOff>
    </xdr:from>
    <xdr:to>
      <xdr:col>18</xdr:col>
      <xdr:colOff>447676</xdr:colOff>
      <xdr:row>10</xdr:row>
      <xdr:rowOff>110192</xdr:rowOff>
    </xdr:to>
    <xdr:sp macro="" textlink="">
      <xdr:nvSpPr>
        <xdr:cNvPr id="54" name="TextBox 159">
          <a:extLst>
            <a:ext uri="{FF2B5EF4-FFF2-40B4-BE49-F238E27FC236}">
              <a16:creationId xmlns:a16="http://schemas.microsoft.com/office/drawing/2014/main" id="{00000000-0008-0000-0800-000036000000}"/>
            </a:ext>
          </a:extLst>
        </xdr:cNvPr>
        <xdr:cNvSpPr txBox="1"/>
      </xdr:nvSpPr>
      <xdr:spPr>
        <a:xfrm>
          <a:off x="9024938" y="1477327"/>
          <a:ext cx="2395538" cy="461665"/>
        </a:xfrm>
        <a:prstGeom prst="rect">
          <a:avLst/>
        </a:prstGeom>
        <a:noFill/>
      </xdr:spPr>
      <xdr:txBody>
        <a:bodyPr wrap="square" rtlCol="0">
          <a:spAutoFit/>
          <a:scene3d>
            <a:camera prst="orthographicFront"/>
            <a:lightRig rig="soft" dir="t">
              <a:rot lat="0" lon="0" rev="15600000"/>
            </a:lightRig>
          </a:scene3d>
          <a:sp3d extrusionH="57150" prstMaterial="softEdge">
            <a:bevelT w="25400" h="38100"/>
          </a:sp3d>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IN" sz="2400" b="1">
              <a:ln/>
              <a:solidFill>
                <a:schemeClr val="bg1"/>
              </a:solidFill>
              <a:latin typeface="Rockwell Extra Bold" panose="02060903040505020403" pitchFamily="18" charset="0"/>
            </a:rPr>
            <a:t>UNITS SOLD</a:t>
          </a:r>
        </a:p>
      </xdr:txBody>
    </xdr:sp>
    <xdr:clientData/>
  </xdr:twoCellAnchor>
  <xdr:twoCellAnchor>
    <xdr:from>
      <xdr:col>19</xdr:col>
      <xdr:colOff>130175</xdr:colOff>
      <xdr:row>8</xdr:row>
      <xdr:rowOff>37306</xdr:rowOff>
    </xdr:from>
    <xdr:to>
      <xdr:col>23</xdr:col>
      <xdr:colOff>361950</xdr:colOff>
      <xdr:row>10</xdr:row>
      <xdr:rowOff>40878</xdr:rowOff>
    </xdr:to>
    <xdr:sp macro="" textlink="">
      <xdr:nvSpPr>
        <xdr:cNvPr id="55" name="TextBox 160">
          <a:extLst>
            <a:ext uri="{FF2B5EF4-FFF2-40B4-BE49-F238E27FC236}">
              <a16:creationId xmlns:a16="http://schemas.microsoft.com/office/drawing/2014/main" id="{00000000-0008-0000-0800-000037000000}"/>
            </a:ext>
          </a:extLst>
        </xdr:cNvPr>
        <xdr:cNvSpPr txBox="1"/>
      </xdr:nvSpPr>
      <xdr:spPr>
        <a:xfrm>
          <a:off x="11712575" y="1500346"/>
          <a:ext cx="2670175" cy="369332"/>
        </a:xfrm>
        <a:prstGeom prst="rect">
          <a:avLst/>
        </a:prstGeom>
        <a:noFill/>
      </xdr:spPr>
      <xdr:txBody>
        <a:bodyPr wrap="square" rtlCol="0">
          <a:spAutoFit/>
          <a:scene3d>
            <a:camera prst="orthographicFront"/>
            <a:lightRig rig="soft" dir="t">
              <a:rot lat="0" lon="0" rev="15600000"/>
            </a:lightRig>
          </a:scene3d>
          <a:sp3d extrusionH="57150" prstMaterial="softEdge">
            <a:bevelT w="25400" h="38100"/>
          </a:sp3d>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IN" b="1">
              <a:ln/>
              <a:solidFill>
                <a:schemeClr val="bg1"/>
              </a:solidFill>
              <a:latin typeface="Rockwell Extra Bold" panose="02060903040505020403" pitchFamily="18" charset="0"/>
            </a:rPr>
            <a:t>AVG.REV/ORDER</a:t>
          </a:r>
        </a:p>
      </xdr:txBody>
    </xdr:sp>
    <xdr:clientData/>
  </xdr:twoCellAnchor>
  <xdr:twoCellAnchor>
    <xdr:from>
      <xdr:col>6</xdr:col>
      <xdr:colOff>474662</xdr:colOff>
      <xdr:row>17</xdr:row>
      <xdr:rowOff>76202</xdr:rowOff>
    </xdr:from>
    <xdr:to>
      <xdr:col>13</xdr:col>
      <xdr:colOff>587375</xdr:colOff>
      <xdr:row>19</xdr:row>
      <xdr:rowOff>172107</xdr:rowOff>
    </xdr:to>
    <xdr:sp macro="" textlink="">
      <xdr:nvSpPr>
        <xdr:cNvPr id="56" name="TextBox 161">
          <a:extLst>
            <a:ext uri="{FF2B5EF4-FFF2-40B4-BE49-F238E27FC236}">
              <a16:creationId xmlns:a16="http://schemas.microsoft.com/office/drawing/2014/main" id="{00000000-0008-0000-0800-000038000000}"/>
            </a:ext>
          </a:extLst>
        </xdr:cNvPr>
        <xdr:cNvSpPr txBox="1"/>
      </xdr:nvSpPr>
      <xdr:spPr>
        <a:xfrm>
          <a:off x="4132262" y="3242735"/>
          <a:ext cx="4379913" cy="468439"/>
        </a:xfrm>
        <a:prstGeom prst="rect">
          <a:avLst/>
        </a:prstGeom>
        <a:noFill/>
      </xdr:spPr>
      <xdr:txBody>
        <a:bodyPr wrap="square" rtlCol="0">
          <a:spAutoFit/>
          <a:scene3d>
            <a:camera prst="orthographicFront"/>
            <a:lightRig rig="soft" dir="t">
              <a:rot lat="0" lon="0" rev="15600000"/>
            </a:lightRig>
          </a:scene3d>
          <a:sp3d extrusionH="57150" prstMaterial="softEdge">
            <a:bevelT w="25400" h="38100"/>
          </a:sp3d>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IN" sz="2400">
              <a:solidFill>
                <a:schemeClr val="bg1"/>
              </a:solidFill>
              <a:latin typeface="Rockwell Extra Bold" panose="02060903040505020403" pitchFamily="18" charset="0"/>
            </a:rPr>
            <a:t>TOP SELLING PRODUCT</a:t>
          </a:r>
        </a:p>
      </xdr:txBody>
    </xdr:sp>
    <xdr:clientData/>
  </xdr:twoCellAnchor>
  <xdr:twoCellAnchor>
    <xdr:from>
      <xdr:col>5</xdr:col>
      <xdr:colOff>409735</xdr:colOff>
      <xdr:row>19</xdr:row>
      <xdr:rowOff>37042</xdr:rowOff>
    </xdr:from>
    <xdr:to>
      <xdr:col>14</xdr:col>
      <xdr:colOff>233890</xdr:colOff>
      <xdr:row>30</xdr:row>
      <xdr:rowOff>87842</xdr:rowOff>
    </xdr:to>
    <xdr:graphicFrame macro="">
      <xdr:nvGraphicFramePr>
        <xdr:cNvPr id="59" name="Dashboad_Chart_1">
          <a:extLst>
            <a:ext uri="{FF2B5EF4-FFF2-40B4-BE49-F238E27FC236}">
              <a16:creationId xmlns:a16="http://schemas.microsoft.com/office/drawing/2014/main" id="{00000000-0008-0000-08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374648</xdr:colOff>
      <xdr:row>10</xdr:row>
      <xdr:rowOff>31115</xdr:rowOff>
    </xdr:from>
    <xdr:to>
      <xdr:col>14</xdr:col>
      <xdr:colOff>171449</xdr:colOff>
      <xdr:row>13</xdr:row>
      <xdr:rowOff>19050</xdr:rowOff>
    </xdr:to>
    <xdr:sp macro="" textlink="Pivots_Tables!$C$27">
      <xdr:nvSpPr>
        <xdr:cNvPr id="62" name="TextBox 61">
          <a:extLst>
            <a:ext uri="{FF2B5EF4-FFF2-40B4-BE49-F238E27FC236}">
              <a16:creationId xmlns:a16="http://schemas.microsoft.com/office/drawing/2014/main" id="{35A3F58E-B79D-4F3B-B4A2-4F69079D0CE5}"/>
            </a:ext>
          </a:extLst>
        </xdr:cNvPr>
        <xdr:cNvSpPr txBox="1"/>
      </xdr:nvSpPr>
      <xdr:spPr>
        <a:xfrm>
          <a:off x="6470648" y="1840865"/>
          <a:ext cx="2235201" cy="530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AB1313-179B-4ABB-96D7-1F4515113A6C}" type="TxLink">
            <a:rPr lang="en-US" sz="2400" b="1" i="0" u="none" strike="noStrike">
              <a:solidFill>
                <a:srgbClr val="2F4F4F"/>
              </a:solidFill>
              <a:latin typeface="Arial Black" panose="020B0A04020102020204" pitchFamily="34" charset="0"/>
              <a:ea typeface="Calibri"/>
              <a:cs typeface="Calibri"/>
            </a:rPr>
            <a:pPr/>
            <a:t> $62,94,131 </a:t>
          </a:fld>
          <a:endParaRPr lang="en-IN" sz="2400" b="1">
            <a:solidFill>
              <a:srgbClr val="2F4F4F"/>
            </a:solidFill>
            <a:latin typeface="Arial Black" panose="020B0A04020102020204" pitchFamily="34" charset="0"/>
          </a:endParaRPr>
        </a:p>
      </xdr:txBody>
    </xdr:sp>
    <xdr:clientData/>
  </xdr:twoCellAnchor>
  <xdr:twoCellAnchor>
    <xdr:from>
      <xdr:col>15</xdr:col>
      <xdr:colOff>346073</xdr:colOff>
      <xdr:row>9</xdr:row>
      <xdr:rowOff>88265</xdr:rowOff>
    </xdr:from>
    <xdr:to>
      <xdr:col>18</xdr:col>
      <xdr:colOff>38100</xdr:colOff>
      <xdr:row>12</xdr:row>
      <xdr:rowOff>152400</xdr:rowOff>
    </xdr:to>
    <xdr:sp macro="" textlink="Pivots_Tables!$G$27">
      <xdr:nvSpPr>
        <xdr:cNvPr id="63" name="TextBox 62">
          <a:extLst>
            <a:ext uri="{FF2B5EF4-FFF2-40B4-BE49-F238E27FC236}">
              <a16:creationId xmlns:a16="http://schemas.microsoft.com/office/drawing/2014/main" id="{3CD43B45-2EF2-4752-97A2-A575A0FEE8DC}"/>
            </a:ext>
          </a:extLst>
        </xdr:cNvPr>
        <xdr:cNvSpPr txBox="1"/>
      </xdr:nvSpPr>
      <xdr:spPr>
        <a:xfrm>
          <a:off x="9490073" y="1717040"/>
          <a:ext cx="1520827" cy="60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814BA76-140B-4B59-83CF-DAE1A4827A0B}" type="TxLink">
            <a:rPr lang="en-US" sz="3600" b="1" i="0" u="none" strike="noStrike">
              <a:solidFill>
                <a:srgbClr val="2F4F4F"/>
              </a:solidFill>
              <a:latin typeface="Arial Black" panose="020B0A04020102020204" pitchFamily="34" charset="0"/>
              <a:ea typeface="Calibri"/>
              <a:cs typeface="Calibri"/>
            </a:rPr>
            <a:pPr marL="0" indent="0"/>
            <a:t>8206</a:t>
          </a:fld>
          <a:endParaRPr lang="en-IN" sz="3600" b="1" i="0" u="none" strike="noStrike">
            <a:solidFill>
              <a:srgbClr val="2F4F4F"/>
            </a:solidFill>
            <a:latin typeface="Arial Black" panose="020B0A04020102020204" pitchFamily="34" charset="0"/>
            <a:ea typeface="Calibri"/>
            <a:cs typeface="Calibri"/>
          </a:endParaRPr>
        </a:p>
      </xdr:txBody>
    </xdr:sp>
    <xdr:clientData/>
  </xdr:twoCellAnchor>
  <xdr:twoCellAnchor>
    <xdr:from>
      <xdr:col>6</xdr:col>
      <xdr:colOff>298448</xdr:colOff>
      <xdr:row>9</xdr:row>
      <xdr:rowOff>104774</xdr:rowOff>
    </xdr:from>
    <xdr:to>
      <xdr:col>8</xdr:col>
      <xdr:colOff>609599</xdr:colOff>
      <xdr:row>12</xdr:row>
      <xdr:rowOff>161925</xdr:rowOff>
    </xdr:to>
    <xdr:sp macro="" textlink="Pivots_Tables!$E$27">
      <xdr:nvSpPr>
        <xdr:cNvPr id="64" name="TextBox 63">
          <a:extLst>
            <a:ext uri="{FF2B5EF4-FFF2-40B4-BE49-F238E27FC236}">
              <a16:creationId xmlns:a16="http://schemas.microsoft.com/office/drawing/2014/main" id="{B25A0964-12BE-4ADD-8CB1-22E892A610F9}"/>
            </a:ext>
          </a:extLst>
        </xdr:cNvPr>
        <xdr:cNvSpPr txBox="1"/>
      </xdr:nvSpPr>
      <xdr:spPr>
        <a:xfrm>
          <a:off x="3956048" y="1733549"/>
          <a:ext cx="1530351"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3C877C2-E0DA-4C43-95C1-17630241088E}" type="TxLink">
            <a:rPr lang="en-US" sz="3600" b="1" i="0" u="none" strike="noStrike">
              <a:solidFill>
                <a:srgbClr val="2F4F4F"/>
              </a:solidFill>
              <a:latin typeface="Arial Black" panose="020B0A04020102020204" pitchFamily="34" charset="0"/>
              <a:ea typeface="Calibri"/>
              <a:cs typeface="Calibri"/>
            </a:rPr>
            <a:pPr marL="0" indent="0"/>
            <a:t>1498</a:t>
          </a:fld>
          <a:endParaRPr lang="en-IN" sz="3600" b="1" i="0" u="none" strike="noStrike">
            <a:solidFill>
              <a:srgbClr val="2F4F4F"/>
            </a:solidFill>
            <a:latin typeface="Arial Black" panose="020B0A04020102020204" pitchFamily="34" charset="0"/>
            <a:ea typeface="Calibri"/>
            <a:cs typeface="Calibri"/>
          </a:endParaRPr>
        </a:p>
      </xdr:txBody>
    </xdr:sp>
    <xdr:clientData/>
  </xdr:twoCellAnchor>
  <xdr:twoCellAnchor>
    <xdr:from>
      <xdr:col>19</xdr:col>
      <xdr:colOff>479423</xdr:colOff>
      <xdr:row>9</xdr:row>
      <xdr:rowOff>78739</xdr:rowOff>
    </xdr:from>
    <xdr:to>
      <xdr:col>23</xdr:col>
      <xdr:colOff>276224</xdr:colOff>
      <xdr:row>13</xdr:row>
      <xdr:rowOff>47624</xdr:rowOff>
    </xdr:to>
    <xdr:sp macro="" textlink="Pivots_Tables!$I$27">
      <xdr:nvSpPr>
        <xdr:cNvPr id="65" name="TextBox 64">
          <a:extLst>
            <a:ext uri="{FF2B5EF4-FFF2-40B4-BE49-F238E27FC236}">
              <a16:creationId xmlns:a16="http://schemas.microsoft.com/office/drawing/2014/main" id="{DA1C5CCD-DA92-4FBD-9235-95B4F9AB731A}"/>
            </a:ext>
          </a:extLst>
        </xdr:cNvPr>
        <xdr:cNvSpPr txBox="1"/>
      </xdr:nvSpPr>
      <xdr:spPr>
        <a:xfrm>
          <a:off x="12061823" y="1707514"/>
          <a:ext cx="2235201" cy="692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A0178B0-F257-42D7-A2E2-5E51387D2F7C}" type="TxLink">
            <a:rPr lang="en-US" sz="3600" b="1" i="0" u="none" strike="noStrike">
              <a:solidFill>
                <a:srgbClr val="2F4F4F"/>
              </a:solidFill>
              <a:latin typeface="Arial Black" panose="020B0A04020102020204" pitchFamily="34" charset="0"/>
              <a:ea typeface="Calibri"/>
              <a:cs typeface="Calibri"/>
            </a:rPr>
            <a:pPr marL="0" indent="0"/>
            <a:t> $4,202 </a:t>
          </a:fld>
          <a:endParaRPr lang="en-IN" sz="3600" b="1" i="0" u="none" strike="noStrike">
            <a:solidFill>
              <a:srgbClr val="2F4F4F"/>
            </a:solidFill>
            <a:latin typeface="Arial Black" panose="020B0A04020102020204" pitchFamily="34" charset="0"/>
            <a:ea typeface="Calibri"/>
            <a:cs typeface="Calibri"/>
          </a:endParaRPr>
        </a:p>
      </xdr:txBody>
    </xdr:sp>
    <xdr:clientData/>
  </xdr:twoCellAnchor>
  <xdr:twoCellAnchor editAs="oneCell">
    <xdr:from>
      <xdr:col>19</xdr:col>
      <xdr:colOff>152400</xdr:colOff>
      <xdr:row>10</xdr:row>
      <xdr:rowOff>28575</xdr:rowOff>
    </xdr:from>
    <xdr:to>
      <xdr:col>20</xdr:col>
      <xdr:colOff>95250</xdr:colOff>
      <xdr:row>13</xdr:row>
      <xdr:rowOff>21658</xdr:rowOff>
    </xdr:to>
    <xdr:pic>
      <xdr:nvPicPr>
        <xdr:cNvPr id="66" name="Graphic 65" descr="Coins with solid fill">
          <a:extLst>
            <a:ext uri="{FF2B5EF4-FFF2-40B4-BE49-F238E27FC236}">
              <a16:creationId xmlns:a16="http://schemas.microsoft.com/office/drawing/2014/main" id="{48350D7C-19CA-43A3-A329-86889B26C956}"/>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734800" y="1838325"/>
          <a:ext cx="552450" cy="536008"/>
        </a:xfrm>
        <a:prstGeom prst="rect">
          <a:avLst/>
        </a:prstGeom>
      </xdr:spPr>
    </xdr:pic>
    <xdr:clientData/>
  </xdr:twoCellAnchor>
  <xdr:twoCellAnchor>
    <xdr:from>
      <xdr:col>15</xdr:col>
      <xdr:colOff>49803</xdr:colOff>
      <xdr:row>18</xdr:row>
      <xdr:rowOff>136890</xdr:rowOff>
    </xdr:from>
    <xdr:to>
      <xdr:col>23</xdr:col>
      <xdr:colOff>70758</xdr:colOff>
      <xdr:row>31</xdr:row>
      <xdr:rowOff>173084</xdr:rowOff>
    </xdr:to>
    <xdr:graphicFrame macro="">
      <xdr:nvGraphicFramePr>
        <xdr:cNvPr id="67" name="Chart_5">
          <a:extLst>
            <a:ext uri="{FF2B5EF4-FFF2-40B4-BE49-F238E27FC236}">
              <a16:creationId xmlns:a16="http://schemas.microsoft.com/office/drawing/2014/main" id="{02BCEBFC-71A8-457E-A96D-F7D8E9447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455612</xdr:colOff>
      <xdr:row>17</xdr:row>
      <xdr:rowOff>70910</xdr:rowOff>
    </xdr:from>
    <xdr:to>
      <xdr:col>22</xdr:col>
      <xdr:colOff>568325</xdr:colOff>
      <xdr:row>19</xdr:row>
      <xdr:rowOff>166815</xdr:rowOff>
    </xdr:to>
    <xdr:sp macro="" textlink="">
      <xdr:nvSpPr>
        <xdr:cNvPr id="68" name="TextBox 161">
          <a:extLst>
            <a:ext uri="{FF2B5EF4-FFF2-40B4-BE49-F238E27FC236}">
              <a16:creationId xmlns:a16="http://schemas.microsoft.com/office/drawing/2014/main" id="{A91C2E93-65B3-4C4F-B1AC-3DBDA09717F0}"/>
            </a:ext>
          </a:extLst>
        </xdr:cNvPr>
        <xdr:cNvSpPr txBox="1"/>
      </xdr:nvSpPr>
      <xdr:spPr>
        <a:xfrm>
          <a:off x="9599612" y="3179870"/>
          <a:ext cx="4379913" cy="461665"/>
        </a:xfrm>
        <a:prstGeom prst="rect">
          <a:avLst/>
        </a:prstGeom>
        <a:noFill/>
      </xdr:spPr>
      <xdr:txBody>
        <a:bodyPr wrap="square" rtlCol="0">
          <a:spAutoFit/>
          <a:scene3d>
            <a:camera prst="orthographicFront"/>
            <a:lightRig rig="soft" dir="t">
              <a:rot lat="0" lon="0" rev="15600000"/>
            </a:lightRig>
          </a:scene3d>
          <a:sp3d extrusionH="57150" prstMaterial="softEdge">
            <a:bevelT w="25400" h="38100"/>
          </a:sp3d>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IN" sz="2400">
              <a:solidFill>
                <a:schemeClr val="bg1"/>
              </a:solidFill>
              <a:latin typeface="Rockwell Extra Bold" panose="02060903040505020403" pitchFamily="18" charset="0"/>
            </a:rPr>
            <a:t>REVENUE</a:t>
          </a:r>
          <a:r>
            <a:rPr lang="en-IN" sz="2400" baseline="0">
              <a:solidFill>
                <a:schemeClr val="bg1"/>
              </a:solidFill>
              <a:latin typeface="Rockwell Extra Bold" panose="02060903040505020403" pitchFamily="18" charset="0"/>
            </a:rPr>
            <a:t> BY REGION</a:t>
          </a:r>
          <a:endParaRPr lang="en-IN" sz="2400">
            <a:solidFill>
              <a:schemeClr val="bg1"/>
            </a:solidFill>
            <a:latin typeface="Rockwell Extra Bold" panose="02060903040505020403" pitchFamily="18" charset="0"/>
          </a:endParaRPr>
        </a:p>
      </xdr:txBody>
    </xdr:sp>
    <xdr:clientData/>
  </xdr:twoCellAnchor>
  <xdr:twoCellAnchor editAs="oneCell">
    <xdr:from>
      <xdr:col>14</xdr:col>
      <xdr:colOff>536576</xdr:colOff>
      <xdr:row>17</xdr:row>
      <xdr:rowOff>93979</xdr:rowOff>
    </xdr:from>
    <xdr:to>
      <xdr:col>15</xdr:col>
      <xdr:colOff>457200</xdr:colOff>
      <xdr:row>20</xdr:row>
      <xdr:rowOff>65497</xdr:rowOff>
    </xdr:to>
    <xdr:pic>
      <xdr:nvPicPr>
        <xdr:cNvPr id="69" name="Graphic 68" descr="Earth globe: Africa and Europe with solid fill">
          <a:extLst>
            <a:ext uri="{FF2B5EF4-FFF2-40B4-BE49-F238E27FC236}">
              <a16:creationId xmlns:a16="http://schemas.microsoft.com/office/drawing/2014/main" id="{8098C0EE-B3AB-407A-BA74-EBACBCB57A2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9070976" y="3202939"/>
          <a:ext cx="530224" cy="520158"/>
        </a:xfrm>
        <a:prstGeom prst="rect">
          <a:avLst/>
        </a:prstGeom>
      </xdr:spPr>
    </xdr:pic>
    <xdr:clientData/>
  </xdr:twoCellAnchor>
  <xdr:twoCellAnchor>
    <xdr:from>
      <xdr:col>6</xdr:col>
      <xdr:colOff>457729</xdr:colOff>
      <xdr:row>32</xdr:row>
      <xdr:rowOff>127000</xdr:rowOff>
    </xdr:from>
    <xdr:to>
      <xdr:col>13</xdr:col>
      <xdr:colOff>570442</xdr:colOff>
      <xdr:row>35</xdr:row>
      <xdr:rowOff>36639</xdr:rowOff>
    </xdr:to>
    <xdr:sp macro="" textlink="">
      <xdr:nvSpPr>
        <xdr:cNvPr id="71" name="TextBox 161">
          <a:extLst>
            <a:ext uri="{FF2B5EF4-FFF2-40B4-BE49-F238E27FC236}">
              <a16:creationId xmlns:a16="http://schemas.microsoft.com/office/drawing/2014/main" id="{1024882C-91BD-446C-8332-84A1D56C05F4}"/>
            </a:ext>
          </a:extLst>
        </xdr:cNvPr>
        <xdr:cNvSpPr txBox="1"/>
      </xdr:nvSpPr>
      <xdr:spPr>
        <a:xfrm>
          <a:off x="4115329" y="6087533"/>
          <a:ext cx="4379913" cy="468439"/>
        </a:xfrm>
        <a:prstGeom prst="rect">
          <a:avLst/>
        </a:prstGeom>
        <a:noFill/>
      </xdr:spPr>
      <xdr:txBody>
        <a:bodyPr wrap="square" rtlCol="0">
          <a:spAutoFit/>
          <a:scene3d>
            <a:camera prst="orthographicFront"/>
            <a:lightRig rig="soft" dir="t">
              <a:rot lat="0" lon="0" rev="15600000"/>
            </a:lightRig>
          </a:scene3d>
          <a:sp3d extrusionH="57150" prstMaterial="softEdge">
            <a:bevelT w="25400" h="38100"/>
          </a:sp3d>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IN" sz="2400">
              <a:solidFill>
                <a:schemeClr val="bg1"/>
              </a:solidFill>
              <a:latin typeface="Rockwell Extra Bold" panose="02060903040505020403" pitchFamily="18" charset="0"/>
            </a:rPr>
            <a:t>REVENUE</a:t>
          </a:r>
          <a:r>
            <a:rPr lang="en-IN" sz="2400" baseline="0">
              <a:solidFill>
                <a:schemeClr val="bg1"/>
              </a:solidFill>
              <a:latin typeface="Rockwell Extra Bold" panose="02060903040505020403" pitchFamily="18" charset="0"/>
            </a:rPr>
            <a:t> BY CATEGORY</a:t>
          </a:r>
          <a:endParaRPr lang="en-IN" sz="2400">
            <a:solidFill>
              <a:schemeClr val="bg1"/>
            </a:solidFill>
            <a:latin typeface="Rockwell Extra Bold" panose="02060903040505020403" pitchFamily="18" charset="0"/>
          </a:endParaRPr>
        </a:p>
      </xdr:txBody>
    </xdr:sp>
    <xdr:clientData/>
  </xdr:twoCellAnchor>
  <xdr:twoCellAnchor editAs="oneCell">
    <xdr:from>
      <xdr:col>6</xdr:col>
      <xdr:colOff>42861</xdr:colOff>
      <xdr:row>32</xdr:row>
      <xdr:rowOff>135469</xdr:rowOff>
    </xdr:from>
    <xdr:to>
      <xdr:col>6</xdr:col>
      <xdr:colOff>491067</xdr:colOff>
      <xdr:row>35</xdr:row>
      <xdr:rowOff>11535</xdr:rowOff>
    </xdr:to>
    <xdr:pic>
      <xdr:nvPicPr>
        <xdr:cNvPr id="72" name="Graphic 71" descr="Star with solid fill">
          <a:extLst>
            <a:ext uri="{FF2B5EF4-FFF2-40B4-BE49-F238E27FC236}">
              <a16:creationId xmlns:a16="http://schemas.microsoft.com/office/drawing/2014/main" id="{65F7D1E8-6031-4618-8CB7-949163A03C4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3700461" y="6096002"/>
          <a:ext cx="448206" cy="434866"/>
        </a:xfrm>
        <a:prstGeom prst="rect">
          <a:avLst/>
        </a:prstGeom>
      </xdr:spPr>
    </xdr:pic>
    <xdr:clientData/>
  </xdr:twoCellAnchor>
  <xdr:twoCellAnchor>
    <xdr:from>
      <xdr:col>6</xdr:col>
      <xdr:colOff>118534</xdr:colOff>
      <xdr:row>34</xdr:row>
      <xdr:rowOff>152400</xdr:rowOff>
    </xdr:from>
    <xdr:to>
      <xdr:col>13</xdr:col>
      <xdr:colOff>406401</xdr:colOff>
      <xdr:row>46</xdr:row>
      <xdr:rowOff>101601</xdr:rowOff>
    </xdr:to>
    <xdr:graphicFrame macro="">
      <xdr:nvGraphicFramePr>
        <xdr:cNvPr id="73" name="Chart_6">
          <a:extLst>
            <a:ext uri="{FF2B5EF4-FFF2-40B4-BE49-F238E27FC236}">
              <a16:creationId xmlns:a16="http://schemas.microsoft.com/office/drawing/2014/main" id="{829ACE39-2064-4C48-A2C1-F29E20728B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533929</xdr:colOff>
      <xdr:row>33</xdr:row>
      <xdr:rowOff>10583</xdr:rowOff>
    </xdr:from>
    <xdr:to>
      <xdr:col>23</xdr:col>
      <xdr:colOff>37042</xdr:colOff>
      <xdr:row>35</xdr:row>
      <xdr:rowOff>101197</xdr:rowOff>
    </xdr:to>
    <xdr:sp macro="" textlink="">
      <xdr:nvSpPr>
        <xdr:cNvPr id="74" name="TextBox 161">
          <a:extLst>
            <a:ext uri="{FF2B5EF4-FFF2-40B4-BE49-F238E27FC236}">
              <a16:creationId xmlns:a16="http://schemas.microsoft.com/office/drawing/2014/main" id="{C7463E81-EE3D-4A03-B038-B04D5E11A5C0}"/>
            </a:ext>
          </a:extLst>
        </xdr:cNvPr>
        <xdr:cNvSpPr txBox="1"/>
      </xdr:nvSpPr>
      <xdr:spPr>
        <a:xfrm>
          <a:off x="9677929" y="5982758"/>
          <a:ext cx="4379913" cy="452564"/>
        </a:xfrm>
        <a:prstGeom prst="rect">
          <a:avLst/>
        </a:prstGeom>
        <a:noFill/>
      </xdr:spPr>
      <xdr:txBody>
        <a:bodyPr wrap="square" rtlCol="0">
          <a:spAutoFit/>
          <a:scene3d>
            <a:camera prst="orthographicFront"/>
            <a:lightRig rig="soft" dir="t">
              <a:rot lat="0" lon="0" rev="15600000"/>
            </a:lightRig>
          </a:scene3d>
          <a:sp3d extrusionH="57150" prstMaterial="softEdge">
            <a:bevelT w="25400" h="38100"/>
          </a:sp3d>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IN" sz="2400">
              <a:solidFill>
                <a:schemeClr val="bg1"/>
              </a:solidFill>
              <a:latin typeface="Rockwell Extra Bold" panose="02060903040505020403" pitchFamily="18" charset="0"/>
            </a:rPr>
            <a:t>REVENUE</a:t>
          </a:r>
          <a:r>
            <a:rPr lang="en-IN" sz="2400" baseline="0">
              <a:solidFill>
                <a:schemeClr val="bg1"/>
              </a:solidFill>
              <a:latin typeface="Rockwell Extra Bold" panose="02060903040505020403" pitchFamily="18" charset="0"/>
            </a:rPr>
            <a:t> BY TIER</a:t>
          </a:r>
          <a:endParaRPr lang="en-IN" sz="2400">
            <a:solidFill>
              <a:schemeClr val="bg1"/>
            </a:solidFill>
            <a:latin typeface="Rockwell Extra Bold" panose="02060903040505020403" pitchFamily="18" charset="0"/>
          </a:endParaRPr>
        </a:p>
      </xdr:txBody>
    </xdr:sp>
    <xdr:clientData/>
  </xdr:twoCellAnchor>
  <xdr:twoCellAnchor editAs="oneCell">
    <xdr:from>
      <xdr:col>14</xdr:col>
      <xdr:colOff>572029</xdr:colOff>
      <xdr:row>32</xdr:row>
      <xdr:rowOff>172509</xdr:rowOff>
    </xdr:from>
    <xdr:to>
      <xdr:col>15</xdr:col>
      <xdr:colOff>533400</xdr:colOff>
      <xdr:row>36</xdr:row>
      <xdr:rowOff>2587</xdr:rowOff>
    </xdr:to>
    <xdr:pic>
      <xdr:nvPicPr>
        <xdr:cNvPr id="75" name="Graphic 74" descr="Pie chart with solid fill">
          <a:extLst>
            <a:ext uri="{FF2B5EF4-FFF2-40B4-BE49-F238E27FC236}">
              <a16:creationId xmlns:a16="http://schemas.microsoft.com/office/drawing/2014/main" id="{CA1B1154-1158-4EA3-A7A8-1E4F3638BAF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106429" y="5963709"/>
          <a:ext cx="570971" cy="553978"/>
        </a:xfrm>
        <a:prstGeom prst="rect">
          <a:avLst/>
        </a:prstGeom>
      </xdr:spPr>
    </xdr:pic>
    <xdr:clientData/>
  </xdr:twoCellAnchor>
  <xdr:twoCellAnchor>
    <xdr:from>
      <xdr:col>14</xdr:col>
      <xdr:colOff>381000</xdr:colOff>
      <xdr:row>34</xdr:row>
      <xdr:rowOff>38100</xdr:rowOff>
    </xdr:from>
    <xdr:to>
      <xdr:col>23</xdr:col>
      <xdr:colOff>323850</xdr:colOff>
      <xdr:row>47</xdr:row>
      <xdr:rowOff>142876</xdr:rowOff>
    </xdr:to>
    <xdr:graphicFrame macro="">
      <xdr:nvGraphicFramePr>
        <xdr:cNvPr id="76" name="Chart_7">
          <a:extLst>
            <a:ext uri="{FF2B5EF4-FFF2-40B4-BE49-F238E27FC236}">
              <a16:creationId xmlns:a16="http://schemas.microsoft.com/office/drawing/2014/main" id="{521F9B73-E7DA-4B3A-A8A8-F2387EED19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xdr:col>
      <xdr:colOff>478970</xdr:colOff>
      <xdr:row>9</xdr:row>
      <xdr:rowOff>141515</xdr:rowOff>
    </xdr:from>
    <xdr:to>
      <xdr:col>4</xdr:col>
      <xdr:colOff>402771</xdr:colOff>
      <xdr:row>18</xdr:row>
      <xdr:rowOff>163285</xdr:rowOff>
    </xdr:to>
    <mc:AlternateContent xmlns:mc="http://schemas.openxmlformats.org/markup-compatibility/2006" xmlns:a14="http://schemas.microsoft.com/office/drawing/2010/main">
      <mc:Choice Requires="a14">
        <xdr:graphicFrame macro="">
          <xdr:nvGraphicFramePr>
            <xdr:cNvPr id="81" name="Region 3">
              <a:extLst>
                <a:ext uri="{FF2B5EF4-FFF2-40B4-BE49-F238E27FC236}">
                  <a16:creationId xmlns:a16="http://schemas.microsoft.com/office/drawing/2014/main" id="{DBB380D5-5BEB-43E4-8DD2-A11C576535A2}"/>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088570" y="1741715"/>
              <a:ext cx="1752601" cy="16219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500562</xdr:colOff>
      <xdr:row>21</xdr:row>
      <xdr:rowOff>79830</xdr:rowOff>
    </xdr:from>
    <xdr:to>
      <xdr:col>26</xdr:col>
      <xdr:colOff>586014</xdr:colOff>
      <xdr:row>46</xdr:row>
      <xdr:rowOff>101600</xdr:rowOff>
    </xdr:to>
    <mc:AlternateContent xmlns:mc="http://schemas.openxmlformats.org/markup-compatibility/2006" xmlns:a14="http://schemas.microsoft.com/office/drawing/2010/main">
      <mc:Choice Requires="a14">
        <xdr:graphicFrame macro="">
          <xdr:nvGraphicFramePr>
            <xdr:cNvPr id="82" name="Product 3">
              <a:extLst>
                <a:ext uri="{FF2B5EF4-FFF2-40B4-BE49-F238E27FC236}">
                  <a16:creationId xmlns:a16="http://schemas.microsoft.com/office/drawing/2014/main" id="{2A939BDF-C2C7-4FDC-B602-DD4E0FED8221}"/>
                </a:ext>
              </a:extLst>
            </xdr:cNvPr>
            <xdr:cNvGraphicFramePr/>
          </xdr:nvGraphicFramePr>
          <xdr:xfrm>
            <a:off x="0" y="0"/>
            <a:ext cx="0" cy="0"/>
          </xdr:xfrm>
          <a:graphic>
            <a:graphicData uri="http://schemas.microsoft.com/office/drawing/2010/slicer">
              <sle:slicer xmlns:sle="http://schemas.microsoft.com/office/drawing/2010/slicer" name="Product 3"/>
            </a:graphicData>
          </a:graphic>
        </xdr:graphicFrame>
      </mc:Choice>
      <mc:Fallback xmlns="">
        <xdr:sp macro="" textlink="">
          <xdr:nvSpPr>
            <xdr:cNvPr id="0" name=""/>
            <xdr:cNvSpPr>
              <a:spLocks noTextEdit="1"/>
            </xdr:cNvSpPr>
          </xdr:nvSpPr>
          <xdr:spPr>
            <a:xfrm>
              <a:off x="14521362" y="3813630"/>
              <a:ext cx="1914252" cy="44667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507547</xdr:colOff>
      <xdr:row>10</xdr:row>
      <xdr:rowOff>28850</xdr:rowOff>
    </xdr:from>
    <xdr:to>
      <xdr:col>26</xdr:col>
      <xdr:colOff>510813</xdr:colOff>
      <xdr:row>18</xdr:row>
      <xdr:rowOff>51709</xdr:rowOff>
    </xdr:to>
    <mc:AlternateContent xmlns:mc="http://schemas.openxmlformats.org/markup-compatibility/2006" xmlns:a14="http://schemas.microsoft.com/office/drawing/2010/main">
      <mc:Choice Requires="a14">
        <xdr:graphicFrame macro="">
          <xdr:nvGraphicFramePr>
            <xdr:cNvPr id="83" name="Category 3">
              <a:extLst>
                <a:ext uri="{FF2B5EF4-FFF2-40B4-BE49-F238E27FC236}">
                  <a16:creationId xmlns:a16="http://schemas.microsoft.com/office/drawing/2014/main" id="{F5A5A74E-3D5A-4C6D-9333-FD32FC662E20}"/>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4528347" y="1806850"/>
              <a:ext cx="1832066" cy="1445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446316</xdr:colOff>
      <xdr:row>22</xdr:row>
      <xdr:rowOff>134983</xdr:rowOff>
    </xdr:from>
    <xdr:to>
      <xdr:col>4</xdr:col>
      <xdr:colOff>478972</xdr:colOff>
      <xdr:row>30</xdr:row>
      <xdr:rowOff>152400</xdr:rowOff>
    </xdr:to>
    <mc:AlternateContent xmlns:mc="http://schemas.openxmlformats.org/markup-compatibility/2006" xmlns:a14="http://schemas.microsoft.com/office/drawing/2010/main">
      <mc:Choice Requires="a14">
        <xdr:graphicFrame macro="">
          <xdr:nvGraphicFramePr>
            <xdr:cNvPr id="84" name="Performance Tier 4">
              <a:extLst>
                <a:ext uri="{FF2B5EF4-FFF2-40B4-BE49-F238E27FC236}">
                  <a16:creationId xmlns:a16="http://schemas.microsoft.com/office/drawing/2014/main" id="{4082C7B6-1DE8-4F9F-A50B-5E85525A7649}"/>
                </a:ext>
              </a:extLst>
            </xdr:cNvPr>
            <xdr:cNvGraphicFramePr/>
          </xdr:nvGraphicFramePr>
          <xdr:xfrm>
            <a:off x="0" y="0"/>
            <a:ext cx="0" cy="0"/>
          </xdr:xfrm>
          <a:graphic>
            <a:graphicData uri="http://schemas.microsoft.com/office/drawing/2010/slicer">
              <sle:slicer xmlns:sle="http://schemas.microsoft.com/office/drawing/2010/slicer" name="Performance Tier 4"/>
            </a:graphicData>
          </a:graphic>
        </xdr:graphicFrame>
      </mc:Choice>
      <mc:Fallback xmlns="">
        <xdr:sp macro="" textlink="">
          <xdr:nvSpPr>
            <xdr:cNvPr id="0" name=""/>
            <xdr:cNvSpPr>
              <a:spLocks noTextEdit="1"/>
            </xdr:cNvSpPr>
          </xdr:nvSpPr>
          <xdr:spPr>
            <a:xfrm>
              <a:off x="1055916" y="4046583"/>
              <a:ext cx="1861456" cy="1439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420187</xdr:colOff>
      <xdr:row>34</xdr:row>
      <xdr:rowOff>174172</xdr:rowOff>
    </xdr:from>
    <xdr:to>
      <xdr:col>4</xdr:col>
      <xdr:colOff>533400</xdr:colOff>
      <xdr:row>45</xdr:row>
      <xdr:rowOff>43544</xdr:rowOff>
    </xdr:to>
    <mc:AlternateContent xmlns:mc="http://schemas.openxmlformats.org/markup-compatibility/2006" xmlns:a14="http://schemas.microsoft.com/office/drawing/2010/main">
      <mc:Choice Requires="a14">
        <xdr:graphicFrame macro="">
          <xdr:nvGraphicFramePr>
            <xdr:cNvPr id="85" name="Years (Order Date) 2">
              <a:extLst>
                <a:ext uri="{FF2B5EF4-FFF2-40B4-BE49-F238E27FC236}">
                  <a16:creationId xmlns:a16="http://schemas.microsoft.com/office/drawing/2014/main" id="{1568E95D-3D64-4E78-8886-E08DC56023D5}"/>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1029787" y="6219372"/>
              <a:ext cx="1942013" cy="18251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APRAKASH" refreshedDate="45856.549571759257" createdVersion="8" refreshedVersion="8" minRefreshableVersion="3" recordCount="1498" xr:uid="{ED6CF859-3D04-4215-86A8-0A43B36A6D2E}">
  <cacheSource type="worksheet">
    <worksheetSource name="Dataset_Analysis_Table"/>
  </cacheSource>
  <cacheFields count="16">
    <cacheField name="Order ID" numFmtId="0">
      <sharedItems containsSemiMixedTypes="0" containsString="0" containsNumber="1" containsInteger="1" minValue="1" maxValue="1500"/>
    </cacheField>
    <cacheField name="Order Date" numFmtId="14">
      <sharedItems containsSemiMixedTypes="0" containsNonDate="0" containsDate="1" containsString="0" minDate="2023-08-01T00:00:00" maxDate="2025-08-01T00:00:00" count="637">
        <d v="2023-08-26T00:00:00"/>
        <d v="2025-06-23T00:00:00"/>
        <d v="2023-08-31T00:00:00"/>
        <d v="2025-02-25T00:00:00"/>
        <d v="2024-03-13T00:00:00"/>
        <d v="2024-01-11T00:00:00"/>
        <d v="2024-07-10T00:00:00"/>
        <d v="2024-07-18T00:00:00"/>
        <d v="2025-01-31T00:00:00"/>
        <d v="2025-02-16T00:00:00"/>
        <d v="2025-03-14T00:00:00"/>
        <d v="2024-05-23T00:00:00"/>
        <d v="2024-08-24T00:00:00"/>
        <d v="2024-01-14T00:00:00"/>
        <d v="2025-07-19T00:00:00"/>
        <d v="2024-01-15T00:00:00"/>
        <d v="2025-07-02T00:00:00"/>
        <d v="2024-03-22T00:00:00"/>
        <d v="2023-10-07T00:00:00"/>
        <d v="2024-03-05T00:00:00"/>
        <d v="2025-03-21T00:00:00"/>
        <d v="2024-03-12T00:00:00"/>
        <d v="2023-11-21T00:00:00"/>
        <d v="2025-04-02T00:00:00"/>
        <d v="2025-01-23T00:00:00"/>
        <d v="2025-06-27T00:00:00"/>
        <d v="2025-05-18T00:00:00"/>
        <d v="2024-11-07T00:00:00"/>
        <d v="2024-12-25T00:00:00"/>
        <d v="2025-05-16T00:00:00"/>
        <d v="2024-01-13T00:00:00"/>
        <d v="2025-04-05T00:00:00"/>
        <d v="2024-06-10T00:00:00"/>
        <d v="2023-10-27T00:00:00"/>
        <d v="2023-12-10T00:00:00"/>
        <d v="2025-01-22T00:00:00"/>
        <d v="2025-07-31T00:00:00"/>
        <d v="2024-10-22T00:00:00"/>
        <d v="2023-10-05T00:00:00"/>
        <d v="2025-03-25T00:00:00"/>
        <d v="2023-10-12T00:00:00"/>
        <d v="2024-03-07T00:00:00"/>
        <d v="2024-04-05T00:00:00"/>
        <d v="2023-11-08T00:00:00"/>
        <d v="2023-09-25T00:00:00"/>
        <d v="2023-11-20T00:00:00"/>
        <d v="2023-12-22T00:00:00"/>
        <d v="2023-10-17T00:00:00"/>
        <d v="2024-01-18T00:00:00"/>
        <d v="2023-09-30T00:00:00"/>
        <d v="2024-11-08T00:00:00"/>
        <d v="2024-01-06T00:00:00"/>
        <d v="2024-06-17T00:00:00"/>
        <d v="2023-09-28T00:00:00"/>
        <d v="2025-04-01T00:00:00"/>
        <d v="2023-12-01T00:00:00"/>
        <d v="2025-04-26T00:00:00"/>
        <d v="2024-04-24T00:00:00"/>
        <d v="2024-04-28T00:00:00"/>
        <d v="2024-11-11T00:00:00"/>
        <d v="2023-08-10T00:00:00"/>
        <d v="2023-10-15T00:00:00"/>
        <d v="2024-07-23T00:00:00"/>
        <d v="2024-01-09T00:00:00"/>
        <d v="2025-04-18T00:00:00"/>
        <d v="2025-06-10T00:00:00"/>
        <d v="2023-11-27T00:00:00"/>
        <d v="2024-05-15T00:00:00"/>
        <d v="2025-07-04T00:00:00"/>
        <d v="2023-11-03T00:00:00"/>
        <d v="2024-07-07T00:00:00"/>
        <d v="2024-10-26T00:00:00"/>
        <d v="2023-11-23T00:00:00"/>
        <d v="2025-02-09T00:00:00"/>
        <d v="2024-10-14T00:00:00"/>
        <d v="2024-08-01T00:00:00"/>
        <d v="2024-07-28T00:00:00"/>
        <d v="2024-03-30T00:00:00"/>
        <d v="2024-09-26T00:00:00"/>
        <d v="2024-09-25T00:00:00"/>
        <d v="2024-08-26T00:00:00"/>
        <d v="2024-11-14T00:00:00"/>
        <d v="2024-03-16T00:00:00"/>
        <d v="2024-05-12T00:00:00"/>
        <d v="2023-08-29T00:00:00"/>
        <d v="2025-03-17T00:00:00"/>
        <d v="2024-07-19T00:00:00"/>
        <d v="2024-08-29T00:00:00"/>
        <d v="2023-08-02T00:00:00"/>
        <d v="2024-08-07T00:00:00"/>
        <d v="2025-04-30T00:00:00"/>
        <d v="2025-01-01T00:00:00"/>
        <d v="2025-07-14T00:00:00"/>
        <d v="2025-06-11T00:00:00"/>
        <d v="2025-04-22T00:00:00"/>
        <d v="2024-06-07T00:00:00"/>
        <d v="2024-11-19T00:00:00"/>
        <d v="2024-01-21T00:00:00"/>
        <d v="2023-11-04T00:00:00"/>
        <d v="2023-12-29T00:00:00"/>
        <d v="2024-11-09T00:00:00"/>
        <d v="2025-06-02T00:00:00"/>
        <d v="2024-10-09T00:00:00"/>
        <d v="2023-09-21T00:00:00"/>
        <d v="2024-11-10T00:00:00"/>
        <d v="2024-10-27T00:00:00"/>
        <d v="2025-02-12T00:00:00"/>
        <d v="2024-11-03T00:00:00"/>
        <d v="2025-01-15T00:00:00"/>
        <d v="2023-10-19T00:00:00"/>
        <d v="2025-02-04T00:00:00"/>
        <d v="2025-07-11T00:00:00"/>
        <d v="2024-09-21T00:00:00"/>
        <d v="2024-02-28T00:00:00"/>
        <d v="2025-03-12T00:00:00"/>
        <d v="2024-09-03T00:00:00"/>
        <d v="2024-12-12T00:00:00"/>
        <d v="2024-09-02T00:00:00"/>
        <d v="2024-01-17T00:00:00"/>
        <d v="2024-09-07T00:00:00"/>
        <d v="2025-05-20T00:00:00"/>
        <d v="2024-06-30T00:00:00"/>
        <d v="2024-10-05T00:00:00"/>
        <d v="2025-02-03T00:00:00"/>
        <d v="2025-05-27T00:00:00"/>
        <d v="2023-09-01T00:00:00"/>
        <d v="2024-04-01T00:00:00"/>
        <d v="2023-11-13T00:00:00"/>
        <d v="2025-03-02T00:00:00"/>
        <d v="2023-10-10T00:00:00"/>
        <d v="2024-12-14T00:00:00"/>
        <d v="2025-07-25T00:00:00"/>
        <d v="2025-03-29T00:00:00"/>
        <d v="2024-05-13T00:00:00"/>
        <d v="2025-01-11T00:00:00"/>
        <d v="2024-12-13T00:00:00"/>
        <d v="2025-05-23T00:00:00"/>
        <d v="2024-05-28T00:00:00"/>
        <d v="2024-05-04T00:00:00"/>
        <d v="2024-06-19T00:00:00"/>
        <d v="2024-02-13T00:00:00"/>
        <d v="2023-11-11T00:00:00"/>
        <d v="2024-06-05T00:00:00"/>
        <d v="2023-09-16T00:00:00"/>
        <d v="2025-05-15T00:00:00"/>
        <d v="2024-11-23T00:00:00"/>
        <d v="2024-04-15T00:00:00"/>
        <d v="2024-12-16T00:00:00"/>
        <d v="2024-01-03T00:00:00"/>
        <d v="2024-04-11T00:00:00"/>
        <d v="2025-01-17T00:00:00"/>
        <d v="2025-04-16T00:00:00"/>
        <d v="2024-04-27T00:00:00"/>
        <d v="2024-01-08T00:00:00"/>
        <d v="2024-05-25T00:00:00"/>
        <d v="2025-07-20T00:00:00"/>
        <d v="2025-05-02T00:00:00"/>
        <d v="2024-04-29T00:00:00"/>
        <d v="2024-11-22T00:00:00"/>
        <d v="2024-06-26T00:00:00"/>
        <d v="2025-06-21T00:00:00"/>
        <d v="2025-03-13T00:00:00"/>
        <d v="2025-01-13T00:00:00"/>
        <d v="2025-05-12T00:00:00"/>
        <d v="2024-09-22T00:00:00"/>
        <d v="2024-07-03T00:00:00"/>
        <d v="2025-02-14T00:00:00"/>
        <d v="2024-06-27T00:00:00"/>
        <d v="2025-06-04T00:00:00"/>
        <d v="2025-01-12T00:00:00"/>
        <d v="2023-09-22T00:00:00"/>
        <d v="2025-07-27T00:00:00"/>
        <d v="2024-11-15T00:00:00"/>
        <d v="2024-11-26T00:00:00"/>
        <d v="2024-02-12T00:00:00"/>
        <d v="2023-10-11T00:00:00"/>
        <d v="2024-07-14T00:00:00"/>
        <d v="2024-06-01T00:00:00"/>
        <d v="2023-12-31T00:00:00"/>
        <d v="2024-02-10T00:00:00"/>
        <d v="2023-09-14T00:00:00"/>
        <d v="2024-08-30T00:00:00"/>
        <d v="2024-12-27T00:00:00"/>
        <d v="2024-09-23T00:00:00"/>
        <d v="2024-07-12T00:00:00"/>
        <d v="2024-07-02T00:00:00"/>
        <d v="2025-02-05T00:00:00"/>
        <d v="2024-03-20T00:00:00"/>
        <d v="2024-10-28T00:00:00"/>
        <d v="2023-09-17T00:00:00"/>
        <d v="2024-08-18T00:00:00"/>
        <d v="2024-03-25T00:00:00"/>
        <d v="2025-06-13T00:00:00"/>
        <d v="2025-06-24T00:00:00"/>
        <d v="2025-03-24T00:00:00"/>
        <d v="2023-11-18T00:00:00"/>
        <d v="2025-07-17T00:00:00"/>
        <d v="2024-05-08T00:00:00"/>
        <d v="2025-04-12T00:00:00"/>
        <d v="2024-03-23T00:00:00"/>
        <d v="2025-04-27T00:00:00"/>
        <d v="2025-05-05T00:00:00"/>
        <d v="2024-06-12T00:00:00"/>
        <d v="2023-11-01T00:00:00"/>
        <d v="2024-02-22T00:00:00"/>
        <d v="2025-01-25T00:00:00"/>
        <d v="2024-04-20T00:00:00"/>
        <d v="2023-11-26T00:00:00"/>
        <d v="2025-06-22T00:00:00"/>
        <d v="2025-07-18T00:00:00"/>
        <d v="2025-07-07T00:00:00"/>
        <d v="2024-08-06T00:00:00"/>
        <d v="2023-10-02T00:00:00"/>
        <d v="2023-11-02T00:00:00"/>
        <d v="2024-05-10T00:00:00"/>
        <d v="2024-01-26T00:00:00"/>
        <d v="2023-08-16T00:00:00"/>
        <d v="2023-08-17T00:00:00"/>
        <d v="2025-01-20T00:00:00"/>
        <d v="2024-08-05T00:00:00"/>
        <d v="2025-04-21T00:00:00"/>
        <d v="2024-11-12T00:00:00"/>
        <d v="2024-10-10T00:00:00"/>
        <d v="2023-12-08T00:00:00"/>
        <d v="2024-08-25T00:00:00"/>
        <d v="2023-11-10T00:00:00"/>
        <d v="2024-10-11T00:00:00"/>
        <d v="2023-12-12T00:00:00"/>
        <d v="2025-06-17T00:00:00"/>
        <d v="2024-03-17T00:00:00"/>
        <d v="2025-04-15T00:00:00"/>
        <d v="2024-07-13T00:00:00"/>
        <d v="2024-07-15T00:00:00"/>
        <d v="2025-03-04T00:00:00"/>
        <d v="2024-05-06T00:00:00"/>
        <d v="2025-01-21T00:00:00"/>
        <d v="2023-08-08T00:00:00"/>
        <d v="2024-04-18T00:00:00"/>
        <d v="2023-10-13T00:00:00"/>
        <d v="2023-08-20T00:00:00"/>
        <d v="2025-04-24T00:00:00"/>
        <d v="2023-10-30T00:00:00"/>
        <d v="2025-03-26T00:00:00"/>
        <d v="2025-01-04T00:00:00"/>
        <d v="2024-07-25T00:00:00"/>
        <d v="2024-02-19T00:00:00"/>
        <d v="2024-01-29T00:00:00"/>
        <d v="2025-06-28T00:00:00"/>
        <d v="2025-05-04T00:00:00"/>
        <d v="2024-07-26T00:00:00"/>
        <d v="2023-09-08T00:00:00"/>
        <d v="2025-05-22T00:00:00"/>
        <d v="2024-11-16T00:00:00"/>
        <d v="2024-12-26T00:00:00"/>
        <d v="2024-07-17T00:00:00"/>
        <d v="2024-04-10T00:00:00"/>
        <d v="2024-05-17T00:00:00"/>
        <d v="2024-06-13T00:00:00"/>
        <d v="2023-12-09T00:00:00"/>
        <d v="2025-01-02T00:00:00"/>
        <d v="2024-03-19T00:00:00"/>
        <d v="2025-06-08T00:00:00"/>
        <d v="2025-04-03T00:00:00"/>
        <d v="2024-03-27T00:00:00"/>
        <d v="2024-02-15T00:00:00"/>
        <d v="2023-09-23T00:00:00"/>
        <d v="2025-07-29T00:00:00"/>
        <d v="2024-01-12T00:00:00"/>
        <d v="2024-10-21T00:00:00"/>
        <d v="2024-03-29T00:00:00"/>
        <d v="2023-12-28T00:00:00"/>
        <d v="2025-07-13T00:00:00"/>
        <d v="2024-03-08T00:00:00"/>
        <d v="2023-11-22T00:00:00"/>
        <d v="2023-10-04T00:00:00"/>
        <d v="2025-05-09T00:00:00"/>
        <d v="2025-03-07T00:00:00"/>
        <d v="2025-01-18T00:00:00"/>
        <d v="2024-04-16T00:00:00"/>
        <d v="2024-04-03T00:00:00"/>
        <d v="2023-12-15T00:00:00"/>
        <d v="2023-12-17T00:00:00"/>
        <d v="2024-05-27T00:00:00"/>
        <d v="2024-07-31T00:00:00"/>
        <d v="2023-12-06T00:00:00"/>
        <d v="2024-08-11T00:00:00"/>
        <d v="2023-10-20T00:00:00"/>
        <d v="2025-06-07T00:00:00"/>
        <d v="2023-10-16T00:00:00"/>
        <d v="2023-09-05T00:00:00"/>
        <d v="2025-06-26T00:00:00"/>
        <d v="2023-10-18T00:00:00"/>
        <d v="2024-02-07T00:00:00"/>
        <d v="2024-04-25T00:00:00"/>
        <d v="2024-11-05T00:00:00"/>
        <d v="2025-06-29T00:00:00"/>
        <d v="2023-12-03T00:00:00"/>
        <d v="2023-08-27T00:00:00"/>
        <d v="2025-02-15T00:00:00"/>
        <d v="2023-12-07T00:00:00"/>
        <d v="2023-12-11T00:00:00"/>
        <d v="2025-02-28T00:00:00"/>
        <d v="2025-05-19T00:00:00"/>
        <d v="2024-05-31T00:00:00"/>
        <d v="2024-10-24T00:00:00"/>
        <d v="2025-04-13T00:00:00"/>
        <d v="2024-06-22T00:00:00"/>
        <d v="2024-07-01T00:00:00"/>
        <d v="2024-12-23T00:00:00"/>
        <d v="2024-12-22T00:00:00"/>
        <d v="2024-05-19T00:00:00"/>
        <d v="2023-12-16T00:00:00"/>
        <d v="2024-08-09T00:00:00"/>
        <d v="2025-02-22T00:00:00"/>
        <d v="2024-11-28T00:00:00"/>
        <d v="2025-03-30T00:00:00"/>
        <d v="2025-07-26T00:00:00"/>
        <d v="2024-08-12T00:00:00"/>
        <d v="2025-07-05T00:00:00"/>
        <d v="2023-12-30T00:00:00"/>
        <d v="2023-10-03T00:00:00"/>
        <d v="2025-06-09T00:00:00"/>
        <d v="2024-11-13T00:00:00"/>
        <d v="2025-07-22T00:00:00"/>
        <d v="2024-12-04T00:00:00"/>
        <d v="2024-05-21T00:00:00"/>
        <d v="2024-09-08T00:00:00"/>
        <d v="2024-05-24T00:00:00"/>
        <d v="2024-07-20T00:00:00"/>
        <d v="2023-12-19T00:00:00"/>
        <d v="2024-12-01T00:00:00"/>
        <d v="2025-01-29T00:00:00"/>
        <d v="2024-01-28T00:00:00"/>
        <d v="2024-12-29T00:00:00"/>
        <d v="2024-07-04T00:00:00"/>
        <d v="2024-02-06T00:00:00"/>
        <d v="2023-08-07T00:00:00"/>
        <d v="2024-01-04T00:00:00"/>
        <d v="2024-09-29T00:00:00"/>
        <d v="2024-01-16T00:00:00"/>
        <d v="2025-01-07T00:00:00"/>
        <d v="2025-06-19T00:00:00"/>
        <d v="2023-08-04T00:00:00"/>
        <d v="2024-11-02T00:00:00"/>
        <d v="2025-05-31T00:00:00"/>
        <d v="2023-08-24T00:00:00"/>
        <d v="2025-01-26T00:00:00"/>
        <d v="2023-09-02T00:00:00"/>
        <d v="2024-10-31T00:00:00"/>
        <d v="2024-04-07T00:00:00"/>
        <d v="2023-09-27T00:00:00"/>
        <d v="2024-09-27T00:00:00"/>
        <d v="2025-05-03T00:00:00"/>
        <d v="2024-11-17T00:00:00"/>
        <d v="2024-09-01T00:00:00"/>
        <d v="2023-10-14T00:00:00"/>
        <d v="2024-12-03T00:00:00"/>
        <d v="2024-09-10T00:00:00"/>
        <d v="2023-11-09T00:00:00"/>
        <d v="2024-08-14T00:00:00"/>
        <d v="2024-05-29T00:00:00"/>
        <d v="2025-03-06T00:00:00"/>
        <d v="2023-10-09T00:00:00"/>
        <d v="2024-08-17T00:00:00"/>
        <d v="2025-06-06T00:00:00"/>
        <d v="2023-08-13T00:00:00"/>
        <d v="2023-08-18T00:00:00"/>
        <d v="2024-01-31T00:00:00"/>
        <d v="2024-04-30T00:00:00"/>
        <d v="2025-03-01T00:00:00"/>
        <d v="2025-07-01T00:00:00"/>
        <d v="2024-10-18T00:00:00"/>
        <d v="2025-02-07T00:00:00"/>
        <d v="2025-07-06T00:00:00"/>
        <d v="2025-04-11T00:00:00"/>
        <d v="2024-03-21T00:00:00"/>
        <d v="2024-04-09T00:00:00"/>
        <d v="2024-08-03T00:00:00"/>
        <d v="2024-10-15T00:00:00"/>
        <d v="2023-11-14T00:00:00"/>
        <d v="2025-02-23T00:00:00"/>
        <d v="2024-06-02T00:00:00"/>
        <d v="2024-07-08T00:00:00"/>
        <d v="2024-06-03T00:00:00"/>
        <d v="2024-06-29T00:00:00"/>
        <d v="2024-08-08T00:00:00"/>
        <d v="2025-05-24T00:00:00"/>
        <d v="2024-07-05T00:00:00"/>
        <d v="2024-03-15T00:00:00"/>
        <d v="2024-10-30T00:00:00"/>
        <d v="2024-07-22T00:00:00"/>
        <d v="2025-07-28T00:00:00"/>
        <d v="2025-01-10T00:00:00"/>
        <d v="2024-02-27T00:00:00"/>
        <d v="2025-06-20T00:00:00"/>
        <d v="2023-11-28T00:00:00"/>
        <d v="2024-10-02T00:00:00"/>
        <d v="2025-02-19T00:00:00"/>
        <d v="2024-06-18T00:00:00"/>
        <d v="2025-02-26T00:00:00"/>
        <d v="2024-01-20T00:00:00"/>
        <d v="2025-02-13T00:00:00"/>
        <d v="2024-10-25T00:00:00"/>
        <d v="2024-04-26T00:00:00"/>
        <d v="2023-11-29T00:00:00"/>
        <d v="2025-01-27T00:00:00"/>
        <d v="2025-07-21T00:00:00"/>
        <d v="2024-09-16T00:00:00"/>
        <d v="2024-03-11T00:00:00"/>
        <d v="2024-05-07T00:00:00"/>
        <d v="2024-08-15T00:00:00"/>
        <d v="2023-12-02T00:00:00"/>
        <d v="2023-10-28T00:00:00"/>
        <d v="2025-07-08T00:00:00"/>
        <d v="2024-12-19T00:00:00"/>
        <d v="2023-12-14T00:00:00"/>
        <d v="2024-12-31T00:00:00"/>
        <d v="2024-10-07T00:00:00"/>
        <d v="2024-05-11T00:00:00"/>
        <d v="2024-01-07T00:00:00"/>
        <d v="2023-09-29T00:00:00"/>
        <d v="2024-12-21T00:00:00"/>
        <d v="2025-03-03T00:00:00"/>
        <d v="2025-03-10T00:00:00"/>
        <d v="2023-09-15T00:00:00"/>
        <d v="2024-08-27T00:00:00"/>
        <d v="2025-02-17T00:00:00"/>
        <d v="2024-06-23T00:00:00"/>
        <d v="2024-11-18T00:00:00"/>
        <d v="2025-02-10T00:00:00"/>
        <d v="2023-08-25T00:00:00"/>
        <d v="2024-07-09T00:00:00"/>
        <d v="2023-11-15T00:00:00"/>
        <d v="2024-09-20T00:00:00"/>
        <d v="2024-07-30T00:00:00"/>
        <d v="2024-04-23T00:00:00"/>
        <d v="2025-02-20T00:00:00"/>
        <d v="2025-03-19T00:00:00"/>
        <d v="2023-08-23T00:00:00"/>
        <d v="2023-12-04T00:00:00"/>
        <d v="2023-10-29T00:00:00"/>
        <d v="2024-02-01T00:00:00"/>
        <d v="2024-05-14T00:00:00"/>
        <d v="2025-06-03T00:00:00"/>
        <d v="2024-07-29T00:00:00"/>
        <d v="2025-07-15T00:00:00"/>
        <d v="2025-02-06T00:00:00"/>
        <d v="2023-08-01T00:00:00"/>
        <d v="2024-02-03T00:00:00"/>
        <d v="2025-05-13T00:00:00"/>
        <d v="2024-07-24T00:00:00"/>
        <d v="2023-09-19T00:00:00"/>
        <d v="2023-11-12T00:00:00"/>
        <d v="2024-07-16T00:00:00"/>
        <d v="2025-02-11T00:00:00"/>
        <d v="2024-09-06T00:00:00"/>
        <d v="2025-01-30T00:00:00"/>
        <d v="2024-02-14T00:00:00"/>
        <d v="2024-02-23T00:00:00"/>
        <d v="2023-10-08T00:00:00"/>
        <d v="2024-05-09T00:00:00"/>
        <d v="2023-11-24T00:00:00"/>
        <d v="2023-11-17T00:00:00"/>
        <d v="2025-06-01T00:00:00"/>
        <d v="2024-01-24T00:00:00"/>
        <d v="2023-09-09T00:00:00"/>
        <d v="2023-09-20T00:00:00"/>
        <d v="2023-08-21T00:00:00"/>
        <d v="2024-06-24T00:00:00"/>
        <d v="2024-02-09T00:00:00"/>
        <d v="2024-12-09T00:00:00"/>
        <d v="2025-01-09T00:00:00"/>
        <d v="2025-03-23T00:00:00"/>
        <d v="2024-12-06T00:00:00"/>
        <d v="2025-04-06T00:00:00"/>
        <d v="2024-09-18T00:00:00"/>
        <d v="2025-06-18T00:00:00"/>
        <d v="2024-11-24T00:00:00"/>
        <d v="2025-01-24T00:00:00"/>
        <d v="2023-12-25T00:00:00"/>
        <d v="2025-05-11T00:00:00"/>
        <d v="2024-10-13T00:00:00"/>
        <d v="2023-08-19T00:00:00"/>
        <d v="2024-12-28T00:00:00"/>
        <d v="2024-08-02T00:00:00"/>
        <d v="2024-06-04T00:00:00"/>
        <d v="2025-04-29T00:00:00"/>
        <d v="2025-01-05T00:00:00"/>
        <d v="2024-04-19T00:00:00"/>
        <d v="2024-08-16T00:00:00"/>
        <d v="2025-03-05T00:00:00"/>
        <d v="2024-12-07T00:00:00"/>
        <d v="2025-06-16T00:00:00"/>
        <d v="2024-10-17T00:00:00"/>
        <d v="2023-08-12T00:00:00"/>
        <d v="2025-02-21T00:00:00"/>
        <d v="2025-06-05T00:00:00"/>
        <d v="2024-11-04T00:00:00"/>
        <d v="2025-03-22T00:00:00"/>
        <d v="2025-07-09T00:00:00"/>
        <d v="2023-08-14T00:00:00"/>
        <d v="2023-09-24T00:00:00"/>
        <d v="2024-05-20T00:00:00"/>
        <d v="2024-02-25T00:00:00"/>
        <d v="2025-07-10T00:00:00"/>
        <d v="2024-04-14T00:00:00"/>
        <d v="2024-03-18T00:00:00"/>
        <d v="2024-02-08T00:00:00"/>
        <d v="2023-09-11T00:00:00"/>
        <d v="2024-11-20T00:00:00"/>
        <d v="2024-12-15T00:00:00"/>
        <d v="2024-12-30T00:00:00"/>
        <d v="2024-12-11T00:00:00"/>
        <d v="2025-02-01T00:00:00"/>
        <d v="2024-01-30T00:00:00"/>
        <d v="2024-04-21T00:00:00"/>
        <d v="2023-12-05T00:00:00"/>
        <d v="2024-06-21T00:00:00"/>
        <d v="2024-03-14T00:00:00"/>
        <d v="2025-02-02T00:00:00"/>
        <d v="2025-03-18T00:00:00"/>
        <d v="2023-09-07T00:00:00"/>
        <d v="2025-01-08T00:00:00"/>
        <d v="2024-12-08T00:00:00"/>
        <d v="2025-06-15T00:00:00"/>
        <d v="2023-09-10T00:00:00"/>
        <d v="2024-03-04T00:00:00"/>
        <d v="2025-03-09T00:00:00"/>
        <d v="2024-09-24T00:00:00"/>
        <d v="2024-01-01T00:00:00"/>
        <d v="2025-06-25T00:00:00"/>
        <d v="2023-10-25T00:00:00"/>
        <d v="2023-12-20T00:00:00"/>
        <d v="2023-12-27T00:00:00"/>
        <d v="2024-08-28T00:00:00"/>
        <d v="2025-05-17T00:00:00"/>
        <d v="2024-02-16T00:00:00"/>
        <d v="2024-09-13T00:00:00"/>
        <d v="2024-07-21T00:00:00"/>
        <d v="2024-09-17T00:00:00"/>
        <d v="2024-04-06T00:00:00"/>
        <d v="2025-06-30T00:00:00"/>
        <d v="2024-04-04T00:00:00"/>
        <d v="2025-04-25T00:00:00"/>
        <d v="2024-09-11T00:00:00"/>
        <d v="2025-04-19T00:00:00"/>
        <d v="2024-03-03T00:00:00"/>
        <d v="2024-09-14T00:00:00"/>
        <d v="2024-04-17T00:00:00"/>
        <d v="2024-05-18T00:00:00"/>
        <d v="2025-05-08T00:00:00"/>
        <d v="2023-10-21T00:00:00"/>
        <d v="2025-05-30T00:00:00"/>
        <d v="2024-03-28T00:00:00"/>
        <d v="2024-11-27T00:00:00"/>
        <d v="2023-10-26T00:00:00"/>
        <d v="2023-08-30T00:00:00"/>
        <d v="2024-11-30T00:00:00"/>
        <d v="2025-03-28T00:00:00"/>
        <d v="2024-04-12T00:00:00"/>
        <d v="2024-08-22T00:00:00"/>
        <d v="2023-08-09T00:00:00"/>
        <d v="2024-03-10T00:00:00"/>
        <d v="2023-10-22T00:00:00"/>
        <d v="2024-02-20T00:00:00"/>
        <d v="2024-01-19T00:00:00"/>
        <d v="2024-03-26T00:00:00"/>
        <d v="2024-10-23T00:00:00"/>
        <d v="2024-02-11T00:00:00"/>
        <d v="2024-12-10T00:00:00"/>
        <d v="2025-02-27T00:00:00"/>
        <d v="2023-11-05T00:00:00"/>
        <d v="2025-05-29T00:00:00"/>
        <d v="2025-03-31T00:00:00"/>
        <d v="2025-04-23T00:00:00"/>
        <d v="2024-06-08T00:00:00"/>
        <d v="2024-08-20T00:00:00"/>
        <d v="2023-11-19T00:00:00"/>
        <d v="2024-03-24T00:00:00"/>
        <d v="2024-08-31T00:00:00"/>
        <d v="2024-10-01T00:00:00"/>
        <d v="2024-02-05T00:00:00"/>
        <d v="2025-05-14T00:00:00"/>
        <d v="2023-12-13T00:00:00"/>
        <d v="2024-05-03T00:00:00"/>
        <d v="2024-02-26T00:00:00"/>
        <d v="2024-06-16T00:00:00"/>
        <d v="2024-04-08T00:00:00"/>
        <d v="2024-10-03T00:00:00"/>
        <d v="2024-05-22T00:00:00"/>
        <d v="2024-03-31T00:00:00"/>
        <d v="2024-12-17T00:00:00"/>
        <d v="2024-02-29T00:00:00"/>
        <d v="2024-06-11T00:00:00"/>
        <d v="2023-11-25T00:00:00"/>
        <d v="2024-01-27T00:00:00"/>
        <d v="2024-08-19T00:00:00"/>
        <d v="2025-07-23T00:00:00"/>
        <d v="2023-08-05T00:00:00"/>
        <d v="2023-12-23T00:00:00"/>
        <d v="2024-06-14T00:00:00"/>
        <d v="2024-06-28T00:00:00"/>
        <d v="2024-05-16T00:00:00"/>
        <d v="2024-09-19T00:00:00"/>
        <d v="2024-10-19T00:00:00"/>
        <d v="2024-01-25T00:00:00"/>
        <d v="2024-10-29T00:00:00"/>
        <d v="2025-04-04T00:00:00"/>
        <d v="2023-12-21T00:00:00"/>
        <d v="2025-01-06T00:00:00"/>
        <d v="2024-07-27T00:00:00"/>
        <d v="2024-12-20T00:00:00"/>
        <d v="2025-04-17T00:00:00"/>
        <d v="2025-04-20T00:00:00"/>
        <d v="2024-09-04T00:00:00"/>
        <d v="2024-12-02T00:00:00"/>
        <d v="2025-05-07T00:00:00"/>
        <d v="2024-12-24T00:00:00"/>
        <d v="2024-11-25T00:00:00"/>
        <d v="2023-08-15T00:00:00"/>
        <d v="2024-06-25T00:00:00"/>
        <d v="2024-09-30T00:00:00"/>
        <d v="2023-12-18T00:00:00"/>
        <d v="2024-01-23T00:00:00"/>
        <d v="2024-10-12T00:00:00"/>
        <d v="2024-11-06T00:00:00"/>
        <d v="2025-01-14T00:00:00"/>
        <d v="2023-09-18T00:00:00"/>
        <d v="2024-06-20T00:00:00"/>
        <d v="2025-01-28T00:00:00"/>
        <d v="2025-03-20T00:00:00"/>
        <d v="2024-02-17T00:00:00"/>
        <d v="2024-08-13T00:00:00"/>
        <d v="2024-09-28T00:00:00"/>
        <d v="2023-12-26T00:00:00"/>
        <d v="2024-08-04T00:00:00"/>
        <d v="2023-11-07T00:00:00"/>
      </sharedItems>
      <fieldGroup par="15"/>
    </cacheField>
    <cacheField name="Region" numFmtId="0">
      <sharedItems count="4">
        <s v="North"/>
        <s v="West"/>
        <s v="South"/>
        <s v="East"/>
      </sharedItems>
    </cacheField>
    <cacheField name="Product" numFmtId="0">
      <sharedItems count="15">
        <s v="Shoes"/>
        <s v="Tablet"/>
        <s v="Mouse"/>
        <s v="Camera"/>
        <s v="Backpack"/>
        <s v="Watch"/>
        <s v="Smartphone"/>
        <s v="Laptop"/>
        <s v="TV"/>
        <s v="Sunglasses"/>
        <s v="Charger"/>
        <s v="Headphones"/>
        <s v="Printer"/>
        <s v="Keyboard"/>
        <s v="Monitor"/>
      </sharedItems>
    </cacheField>
    <cacheField name="Category" numFmtId="0">
      <sharedItems count="3">
        <s v="Apparel"/>
        <s v="Electronics"/>
        <s v="Accessories"/>
      </sharedItems>
    </cacheField>
    <cacheField name="Units Sold" numFmtId="0">
      <sharedItems containsSemiMixedTypes="0" containsString="0" containsNumber="1" containsInteger="1" minValue="1" maxValue="10"/>
    </cacheField>
    <cacheField name="Unit Price" numFmtId="164">
      <sharedItems containsSemiMixedTypes="0" containsString="0" containsNumber="1" minValue="10.25" maxValue="1499.86"/>
    </cacheField>
    <cacheField name="Revenue" numFmtId="164">
      <sharedItems containsSemiMixedTypes="0" containsString="0" containsNumber="1" minValue="17.02" maxValue="14984.9" count="1496">
        <n v="1874.45"/>
        <n v="1255.8599999999999"/>
        <n v="671.54"/>
        <n v="4307.4799999999996"/>
        <n v="7104.08"/>
        <n v="3618.79"/>
        <n v="296.38"/>
        <n v="4041.4"/>
        <n v="2919.88"/>
        <n v="6229.05"/>
        <n v="4239.24"/>
        <n v="2568.84"/>
        <n v="3427.9"/>
        <n v="3236.1"/>
        <n v="1835.22"/>
        <n v="4603.12"/>
        <n v="7595.1"/>
        <n v="1209.52"/>
        <n v="5482.28"/>
        <n v="4795.92"/>
        <n v="9434.32"/>
        <n v="2307.5700000000002"/>
        <n v="2834.67"/>
        <n v="1166.5999999999999"/>
        <n v="7284.55"/>
        <n v="2051.5"/>
        <n v="1057.26"/>
        <n v="1431.19"/>
        <n v="2299.35"/>
        <n v="8256.33"/>
        <n v="12876.39"/>
        <n v="4428.12"/>
        <n v="385.24"/>
        <n v="9806.9599999999991"/>
        <n v="11366.4"/>
        <n v="6404.8"/>
        <n v="3022.5"/>
        <n v="6144.39"/>
        <n v="248.04"/>
        <n v="82.84"/>
        <n v="2718.16"/>
        <n v="3281.67"/>
        <n v="1864.26"/>
        <n v="9705.36"/>
        <n v="3765.3"/>
        <n v="200.62"/>
        <n v="1181.8800000000001"/>
        <n v="1983.8"/>
        <n v="9711.6"/>
        <n v="5135.2700000000004"/>
        <n v="1724.01"/>
        <n v="3201.4"/>
        <n v="1808.36"/>
        <n v="84.71"/>
        <n v="1164.33"/>
        <n v="2032.14"/>
        <n v="3768.6"/>
        <n v="1269.3"/>
        <n v="4031.56"/>
        <n v="1435.07"/>
        <n v="8365.44"/>
        <n v="7484.24"/>
        <n v="2948.4"/>
        <n v="2640.22"/>
        <n v="10018.24"/>
        <n v="194.94"/>
        <n v="2818.02"/>
        <n v="2232.4"/>
        <n v="3238.4"/>
        <n v="3815.3"/>
        <n v="8720.11"/>
        <n v="2877.9"/>
        <n v="9552.9599999999991"/>
        <n v="2836.26"/>
        <n v="1253.55"/>
        <n v="216.96"/>
        <n v="4105.12"/>
        <n v="11946.24"/>
        <n v="4393.6499999999996"/>
        <n v="277.25"/>
        <n v="1630.16"/>
        <n v="1289.3"/>
        <n v="2788.38"/>
        <n v="993.45"/>
        <n v="2901.32"/>
        <n v="5449.68"/>
        <n v="2633.58"/>
        <n v="335"/>
        <n v="3961.38"/>
        <n v="2932.2"/>
        <n v="12501.99"/>
        <n v="799.82"/>
        <n v="5990.7"/>
        <n v="5018.3500000000004"/>
        <n v="4180.3500000000004"/>
        <n v="7134.4"/>
        <n v="4584.2"/>
        <n v="1615.85"/>
        <n v="5350.56"/>
        <n v="865.68"/>
        <n v="4049.88"/>
        <n v="78.86"/>
        <n v="9312.3799999999992"/>
        <n v="5226.34"/>
        <n v="1340.06"/>
        <n v="1088.28"/>
        <n v="3431.79"/>
        <n v="3612.33"/>
        <n v="12243.6"/>
        <n v="10774.72"/>
        <n v="5650.75"/>
        <n v="7550.88"/>
        <n v="1797"/>
        <n v="432.36"/>
        <n v="3187.68"/>
        <n v="4910.9399999999996"/>
        <n v="4132.24"/>
        <n v="5044.8999999999996"/>
        <n v="5683.65"/>
        <n v="1666.68"/>
        <n v="6039.72"/>
        <n v="11040.96"/>
        <n v="8509.4"/>
        <n v="1485.33"/>
        <n v="2874.3"/>
        <n v="6865.38"/>
        <n v="6270.1"/>
        <n v="1499.86"/>
        <n v="2348.08"/>
        <n v="1228.2"/>
        <n v="2146.83"/>
        <n v="5763.4"/>
        <n v="855.35"/>
        <n v="4207.1400000000003"/>
        <n v="10390.200000000001"/>
        <n v="6384.7"/>
        <n v="527.33000000000004"/>
        <n v="8773.56"/>
        <n v="1311.9"/>
        <n v="1976.64"/>
        <n v="10477.98"/>
        <n v="2451.15"/>
        <n v="2986.88"/>
        <n v="746.52"/>
        <n v="2154.7600000000002"/>
        <n v="10547.6"/>
        <n v="550.24"/>
        <n v="10257.030000000001"/>
        <n v="5422.24"/>
        <n v="2450.2399999999998"/>
        <n v="5598.4"/>
        <n v="4525.92"/>
        <n v="1922.95"/>
        <n v="2233.7800000000002"/>
        <n v="4442.08"/>
        <n v="1805.64"/>
        <n v="1064.95"/>
        <n v="834.5"/>
        <n v="1302.8800000000001"/>
        <n v="5330.4"/>
        <n v="1439.92"/>
        <n v="1739.52"/>
        <n v="3655.8"/>
        <n v="1683.06"/>
        <n v="4768.8900000000003"/>
        <n v="3255.14"/>
        <n v="2843.82"/>
        <n v="488.04"/>
        <n v="618.69000000000005"/>
        <n v="354.9"/>
        <n v="928.48"/>
        <n v="9951.6"/>
        <n v="1642.8"/>
        <n v="349.2"/>
        <n v="13825.8"/>
        <n v="5263"/>
        <n v="1802.14"/>
        <n v="3830.5"/>
        <n v="8848.1"/>
        <n v="1147.03"/>
        <n v="10999.6"/>
        <n v="11631.12"/>
        <n v="2930.28"/>
        <n v="7304.99"/>
        <n v="687.69"/>
        <n v="2911.16"/>
        <n v="6285.06"/>
        <n v="5626.32"/>
        <n v="1631.64"/>
        <n v="1527.36"/>
        <n v="1419.06"/>
        <n v="5953.84"/>
        <n v="1950.18"/>
        <n v="9549.5400000000009"/>
        <n v="2762.44"/>
        <n v="7672.8"/>
        <n v="5806.45"/>
        <n v="3672.81"/>
        <n v="8740.9"/>
        <n v="6499.92"/>
        <n v="5148.3599999999997"/>
        <n v="3447.92"/>
        <n v="6717.66"/>
        <n v="2244.12"/>
        <n v="5046.7"/>
        <n v="12299.04"/>
        <n v="364.47"/>
        <n v="10421.299999999999"/>
        <n v="5185.8900000000003"/>
        <n v="930.01"/>
        <n v="1313.24"/>
        <n v="3132.18"/>
        <n v="7177.5"/>
        <n v="1588.3"/>
        <n v="789.84"/>
        <n v="3006.08"/>
        <n v="7683.84"/>
        <n v="1349.37"/>
        <n v="2208.42"/>
        <n v="4810.1000000000004"/>
        <n v="1534.15"/>
        <n v="2312.92"/>
        <n v="213.45"/>
        <n v="853.23"/>
        <n v="10007.44"/>
        <n v="12048.8"/>
        <n v="5099.3500000000004"/>
        <n v="2712.14"/>
        <n v="477.68"/>
        <n v="2484.0500000000002"/>
        <n v="3545.7"/>
        <n v="12339.9"/>
        <n v="11611.2"/>
        <n v="11557.68"/>
        <n v="10158.61"/>
        <n v="215.18"/>
        <n v="6075.06"/>
        <n v="8647.7999999999993"/>
        <n v="2850"/>
        <n v="3900"/>
        <n v="4886.8500000000004"/>
        <n v="463.5"/>
        <n v="5328.08"/>
        <n v="6054.12"/>
        <n v="3987.81"/>
        <n v="6180.9"/>
        <n v="2002.38"/>
        <n v="2943.16"/>
        <n v="2947.42"/>
        <n v="3864.56"/>
        <n v="2237.52"/>
        <n v="2867.94"/>
        <n v="3555.24"/>
        <n v="4444.26"/>
        <n v="1989.96"/>
        <n v="7122.48"/>
        <n v="1216.2"/>
        <n v="2242.08"/>
        <n v="8051.04"/>
        <n v="1093.5899999999999"/>
        <n v="100.63"/>
        <n v="1481"/>
        <n v="979.9"/>
        <n v="4701.1499999999996"/>
        <n v="8005.3"/>
        <n v="2561.3200000000002"/>
        <n v="10666.08"/>
        <n v="4408.74"/>
        <n v="6006.06"/>
        <n v="880.24"/>
        <n v="1077.1600000000001"/>
        <n v="894.33"/>
        <n v="1244.2"/>
        <n v="4523.05"/>
        <n v="2942.82"/>
        <n v="1063.3399999999999"/>
        <n v="4327.05"/>
        <n v="9242.2000000000007"/>
        <n v="265.7"/>
        <n v="114.6"/>
        <n v="795.76"/>
        <n v="2974.95"/>
        <n v="1684.14"/>
        <n v="1365.9"/>
        <n v="841.5"/>
        <n v="5135.4799999999996"/>
        <n v="4539.4799999999996"/>
        <n v="864.08"/>
        <n v="388.35"/>
        <n v="1836.44"/>
        <n v="2494.5"/>
        <n v="607.47"/>
        <n v="11265.3"/>
        <n v="9058.2099999999991"/>
        <n v="11060.24"/>
        <n v="6050.59"/>
        <n v="1227"/>
        <n v="9997.76"/>
        <n v="8877.9599999999991"/>
        <n v="5534.9"/>
        <n v="2025.08"/>
        <n v="1601.2"/>
        <n v="1086.1199999999999"/>
        <n v="2722.71"/>
        <n v="5610.32"/>
        <n v="9680.6"/>
        <n v="1409.58"/>
        <n v="5982.65"/>
        <n v="1084.8599999999999"/>
        <n v="559.41999999999996"/>
        <n v="1852.72"/>
        <n v="8359.2999999999993"/>
        <n v="9812.4"/>
        <n v="4311.03"/>
        <n v="1523.56"/>
        <n v="11892.56"/>
        <n v="8266.3799999999992"/>
        <n v="880.2"/>
        <n v="904.86"/>
        <n v="5441.8"/>
        <n v="1756.56"/>
        <n v="1414.98"/>
        <n v="5141.25"/>
        <n v="1343.16"/>
        <n v="222.96"/>
        <n v="8532.18"/>
        <n v="722.61"/>
        <n v="11288.97"/>
        <n v="7894.98"/>
        <n v="1678.88"/>
        <n v="622.17999999999995"/>
        <n v="4345.3999999999996"/>
        <n v="3297.24"/>
        <n v="6124.08"/>
        <n v="5847"/>
        <n v="4815.5200000000004"/>
        <n v="10499.44"/>
        <n v="11504.16"/>
        <n v="3397.45"/>
        <n v="2840.32"/>
        <n v="628.20000000000005"/>
        <n v="10442.879999999999"/>
        <n v="8381.58"/>
        <n v="201.21"/>
        <n v="3422.01"/>
        <n v="1359.73"/>
        <n v="2483.16"/>
        <n v="1820.4"/>
        <n v="6734.28"/>
        <n v="2513.3200000000002"/>
        <n v="7801.38"/>
        <n v="86.31"/>
        <n v="2023.7"/>
        <n v="665.04"/>
        <n v="598.96"/>
        <n v="542.07000000000005"/>
        <n v="2319.08"/>
        <n v="534.92999999999995"/>
        <n v="11771.36"/>
        <n v="2153.8200000000002"/>
        <n v="301.08"/>
        <n v="3889.6"/>
        <n v="1132.4000000000001"/>
        <n v="1300.04"/>
        <n v="3966.36"/>
        <n v="8765.1"/>
        <n v="3666.69"/>
        <n v="6353.62"/>
        <n v="2443.0500000000002"/>
        <n v="2333.4"/>
        <n v="4270.4799999999996"/>
        <n v="2933.63"/>
        <n v="3859.31"/>
        <n v="3823.56"/>
        <n v="330.54"/>
        <n v="9972.9699999999993"/>
        <n v="11390"/>
        <n v="2151.6999999999998"/>
        <n v="1909.6"/>
        <n v="6251.52"/>
        <n v="5295.1"/>
        <n v="2466.16"/>
        <n v="4047.09"/>
        <n v="6030.48"/>
        <n v="3983.76"/>
        <n v="3577.83"/>
        <n v="4760.72"/>
        <n v="5012.9399999999996"/>
        <n v="2765.4"/>
        <n v="10495.8"/>
        <n v="8092.42"/>
        <n v="5802.48"/>
        <n v="4709.97"/>
        <n v="5314.89"/>
        <n v="2141.91"/>
        <n v="2102.2800000000002"/>
        <n v="1512.45"/>
        <n v="4627.5"/>
        <n v="2397.5"/>
        <n v="1239.5999999999999"/>
        <n v="4043.4"/>
        <n v="752.08"/>
        <n v="3647.95"/>
        <n v="949.84"/>
        <n v="5120.71"/>
        <n v="1427.25"/>
        <n v="1433.88"/>
        <n v="2820.16"/>
        <n v="462.75"/>
        <n v="2659.44"/>
        <n v="10844.8"/>
        <n v="6349.95"/>
        <n v="144.16999999999999"/>
        <n v="3516.72"/>
        <n v="7202.4"/>
        <n v="199.62"/>
        <n v="5469.95"/>
        <n v="606.87"/>
        <n v="3960.18"/>
        <n v="6198.55"/>
        <n v="1193.8399999999999"/>
        <n v="6809.4"/>
        <n v="77.5"/>
        <n v="6218.19"/>
        <n v="4846.1000000000004"/>
        <n v="4595.3999999999996"/>
        <n v="4566.8999999999996"/>
        <n v="6083.82"/>
        <n v="899.4"/>
        <n v="7258.7"/>
        <n v="228.16"/>
        <n v="667.15"/>
        <n v="2485.84"/>
        <n v="2348.52"/>
        <n v="6343.68"/>
        <n v="4680.63"/>
        <n v="2371.7600000000002"/>
        <n v="1725.25"/>
        <n v="4153.84"/>
        <n v="5070.78"/>
        <n v="1728.96"/>
        <n v="8594.2199999999993"/>
        <n v="438.57"/>
        <n v="7899.2"/>
        <n v="4974.6000000000004"/>
        <n v="1854.72"/>
        <n v="1008.05"/>
        <n v="352.84"/>
        <n v="2049.96"/>
        <n v="1848.87"/>
        <n v="4545.24"/>
        <n v="1362.83"/>
        <n v="1370.71"/>
        <n v="1495.79"/>
        <n v="6581.75"/>
        <n v="1698.8"/>
        <n v="7121.07"/>
        <n v="3332.24"/>
        <n v="3298.11"/>
        <n v="1107.56"/>
        <n v="1085.96"/>
        <n v="4487.49"/>
        <n v="2164.23"/>
        <n v="2907.65"/>
        <n v="4389.3500000000004"/>
        <n v="6253.38"/>
        <n v="1239.9000000000001"/>
        <n v="1923.36"/>
        <n v="1346"/>
        <n v="8992.9599999999991"/>
        <n v="12330.63"/>
        <n v="13109.7"/>
        <n v="758.22"/>
        <n v="12197.7"/>
        <n v="7699.08"/>
        <n v="4312.84"/>
        <n v="9719.6"/>
        <n v="4834.41"/>
        <n v="5438.45"/>
        <n v="3486.72"/>
        <n v="1632.66"/>
        <n v="437.77"/>
        <n v="3975.65"/>
        <n v="3987.97"/>
        <n v="1120.56"/>
        <n v="3283.53"/>
        <n v="3499.4"/>
        <n v="8657.67"/>
        <n v="1262.1600000000001"/>
        <n v="6483.68"/>
        <n v="441.04"/>
        <n v="10113.200000000001"/>
        <n v="609.38"/>
        <n v="2282.4"/>
        <n v="5222.6400000000003"/>
        <n v="6578.1"/>
        <n v="2099.9"/>
        <n v="5867.54"/>
        <n v="8265.9500000000007"/>
        <n v="1370.49"/>
        <n v="1832.4"/>
        <n v="847.96"/>
        <n v="1559.76"/>
        <n v="886.62"/>
        <n v="2859.9"/>
        <n v="4835.72"/>
        <n v="5222.08"/>
        <n v="5625.48"/>
        <n v="4185.92"/>
        <n v="3330.4"/>
        <n v="6441.12"/>
        <n v="4644.6000000000004"/>
        <n v="9158.64"/>
        <n v="3760.56"/>
        <n v="398.55"/>
        <n v="906.99"/>
        <n v="3015.84"/>
        <n v="11600.8"/>
        <n v="3305.49"/>
        <n v="6638.31"/>
        <n v="1260.21"/>
        <n v="1504.02"/>
        <n v="70.86"/>
        <n v="930.57"/>
        <n v="267.52"/>
        <n v="798.83"/>
        <n v="10994.4"/>
        <n v="2755.78"/>
        <n v="3733.88"/>
        <n v="894.18"/>
        <n v="5941.8"/>
        <n v="1968.14"/>
        <n v="4025.7"/>
        <n v="1057.24"/>
        <n v="5118.78"/>
        <n v="352.35"/>
        <n v="1387"/>
        <n v="9905.7999999999993"/>
        <n v="3538.72"/>
        <n v="1260.25"/>
        <n v="4538.5200000000004"/>
        <n v="1512.36"/>
        <n v="2491.23"/>
        <n v="14327.4"/>
        <n v="5887.45"/>
        <n v="5004.18"/>
        <n v="9944"/>
        <n v="264.48"/>
        <n v="3336.27"/>
        <n v="35.479999999999997"/>
        <n v="811.6"/>
        <n v="6719.28"/>
        <n v="143.53"/>
        <n v="11788.1"/>
        <n v="3132.9"/>
        <n v="3448.88"/>
        <n v="1232.07"/>
        <n v="518.28"/>
        <n v="9409.36"/>
        <n v="7158.16"/>
        <n v="1391.82"/>
        <n v="8456.49"/>
        <n v="8575.42"/>
        <n v="5452.68"/>
        <n v="1648.08"/>
        <n v="11615.76"/>
        <n v="2993.55"/>
        <n v="2797.56"/>
        <n v="450.99"/>
        <n v="2653.2"/>
        <n v="1739.04"/>
        <n v="3227.1"/>
        <n v="11889.12"/>
        <n v="12474.09"/>
        <n v="1188.17"/>
        <n v="3959.32"/>
        <n v="760"/>
        <n v="1175.02"/>
        <n v="10105.290000000001"/>
        <n v="3556.74"/>
        <n v="729.33"/>
        <n v="2497.3200000000002"/>
        <n v="2605.85"/>
        <n v="4231.76"/>
        <n v="3881.44"/>
        <n v="87.3"/>
        <n v="4186.74"/>
        <n v="2497.0500000000002"/>
        <n v="4794.6400000000003"/>
        <n v="4195.9399999999996"/>
        <n v="6500.3"/>
        <n v="5654.8"/>
        <n v="2402.52"/>
        <n v="1821.84"/>
        <n v="6370.4"/>
        <n v="6445.95"/>
        <n v="7618.92"/>
        <n v="6894.2"/>
        <n v="1429.95"/>
        <n v="1698.69"/>
        <n v="2154.1999999999998"/>
        <n v="7655.2"/>
        <n v="2218.71"/>
        <n v="7463.36"/>
        <n v="1707.52"/>
        <n v="8847.6299999999992"/>
        <n v="5905.28"/>
        <n v="293.60000000000002"/>
        <n v="6822.56"/>
        <n v="1608.12"/>
        <n v="4905.84"/>
        <n v="3020.67"/>
        <n v="1814.36"/>
        <n v="7768.08"/>
        <n v="1290.8800000000001"/>
        <n v="9528.2999999999993"/>
        <n v="4840.4399999999996"/>
        <n v="4496.6000000000004"/>
        <n v="2205.5500000000002"/>
        <n v="9652.7900000000009"/>
        <n v="1146.06"/>
        <n v="5175.03"/>
        <n v="3983.07"/>
        <n v="10144.89"/>
        <n v="3981.28"/>
        <n v="7659.96"/>
        <n v="8673.14"/>
        <n v="2566.3000000000002"/>
        <n v="9476.56"/>
        <n v="1886.02"/>
        <n v="2789.7"/>
        <n v="1487.84"/>
        <n v="3973.2"/>
        <n v="1970.68"/>
        <n v="261.48"/>
        <n v="2598.1999999999998"/>
        <n v="2881.76"/>
        <n v="190.72"/>
        <n v="7308.77"/>
        <n v="1001.7"/>
        <n v="3346.02"/>
        <n v="2897.85"/>
        <n v="7643.7"/>
        <n v="6518.52"/>
        <n v="10329.799999999999"/>
        <n v="437.24"/>
        <n v="3350.27"/>
        <n v="759.54"/>
        <n v="1273.3599999999999"/>
        <n v="8228.8799999999992"/>
        <n v="1177.8599999999999"/>
        <n v="1245.93"/>
        <n v="1480.45"/>
        <n v="9048.27"/>
        <n v="9248.2199999999993"/>
        <n v="885.17"/>
        <n v="1384.64"/>
        <n v="4732.8500000000004"/>
        <n v="929.74"/>
        <n v="943.52"/>
        <n v="4471.74"/>
        <n v="7683.48"/>
        <n v="553.84"/>
        <n v="9171.6"/>
        <n v="1064.77"/>
        <n v="11439.92"/>
        <n v="1194.78"/>
        <n v="509.17"/>
        <n v="803.58"/>
        <n v="6168.56"/>
        <n v="1673.55"/>
        <n v="700.64"/>
        <n v="374.38"/>
        <n v="829.95"/>
        <n v="2411.71"/>
        <n v="6203.7"/>
        <n v="9119.34"/>
        <n v="13250.79"/>
        <n v="5812.8"/>
        <n v="6214.95"/>
        <n v="11789.2"/>
        <n v="5349.72"/>
        <n v="937.36"/>
        <n v="3267.6"/>
        <n v="1140.8"/>
        <n v="3197.68"/>
        <n v="1459.11"/>
        <n v="1382.7"/>
        <n v="4158.6000000000004"/>
        <n v="1526.18"/>
        <n v="8560.5"/>
        <n v="1994.4"/>
        <n v="2903.46"/>
        <n v="851.24"/>
        <n v="509.84"/>
        <n v="1617.06"/>
        <n v="3501.95"/>
        <n v="3639.96"/>
        <n v="1386"/>
        <n v="5425.35"/>
        <n v="168.93"/>
        <n v="3440.52"/>
        <n v="55.64"/>
        <n v="4949.08"/>
        <n v="3956.4"/>
        <n v="609.29999999999995"/>
        <n v="2717.14"/>
        <n v="1414"/>
        <n v="8640.17"/>
        <n v="7195.93"/>
        <n v="1259.1600000000001"/>
        <n v="9325.7000000000007"/>
        <n v="9277.3799999999992"/>
        <n v="2903.45"/>
        <n v="3431.07"/>
        <n v="4348.38"/>
        <n v="7585.7"/>
        <n v="485.13"/>
        <n v="1214.8900000000001"/>
        <n v="5844.92"/>
        <n v="1628.52"/>
        <n v="12712.9"/>
        <n v="817.17"/>
        <n v="8230.98"/>
        <n v="2217.3000000000002"/>
        <n v="1357.9"/>
        <n v="3625.92"/>
        <n v="8266.02"/>
        <n v="4136.9399999999996"/>
        <n v="230.09"/>
        <n v="11631.6"/>
        <n v="6182.12"/>
        <n v="4392.09"/>
        <n v="7818.24"/>
        <n v="12235.4"/>
        <n v="998.75"/>
        <n v="5934.9"/>
        <n v="4841.3999999999996"/>
        <n v="1651.2"/>
        <n v="729.22"/>
        <n v="2468.56"/>
        <n v="405.17"/>
        <n v="5913.3"/>
        <n v="4640.6499999999996"/>
        <n v="10590.72"/>
        <n v="9481.68"/>
        <n v="958.64"/>
        <n v="484.89"/>
        <n v="3999.06"/>
        <n v="1027.0999999999999"/>
        <n v="652.66999999999996"/>
        <n v="1708.56"/>
        <n v="2479.3200000000002"/>
        <n v="2265.65"/>
        <n v="8290"/>
        <n v="94.14"/>
        <n v="7256.9"/>
        <n v="2882.7"/>
        <n v="5897.35"/>
        <n v="728.95"/>
        <n v="7976.28"/>
        <n v="402.31"/>
        <n v="4253.6499999999996"/>
        <n v="7285.14"/>
        <n v="1262.79"/>
        <n v="6906.72"/>
        <n v="1196.52"/>
        <n v="13516.8"/>
        <n v="2140.7199999999998"/>
        <n v="220.77"/>
        <n v="3758.46"/>
        <n v="1176.54"/>
        <n v="6233.85"/>
        <n v="8854.9"/>
        <n v="1630.79"/>
        <n v="11715.2"/>
        <n v="7908.36"/>
        <n v="6898.48"/>
        <n v="3052.15"/>
        <n v="9348.2900000000009"/>
        <n v="11056.32"/>
        <n v="7367.46"/>
        <n v="10310.16"/>
        <n v="1373.16"/>
        <n v="5479.55"/>
        <n v="2599.7600000000002"/>
        <n v="11718.99"/>
        <n v="323.31"/>
        <n v="11881.89"/>
        <n v="5028.3999999999996"/>
        <n v="1377.87"/>
        <n v="7422.12"/>
        <n v="2049.9"/>
        <n v="6746.9"/>
        <n v="4780.26"/>
        <n v="869.5"/>
        <n v="11719.5"/>
        <n v="4079.08"/>
        <n v="1298.3"/>
        <n v="2923.74"/>
        <n v="4582.1499999999996"/>
        <n v="8952.02"/>
        <n v="3681.6"/>
        <n v="41.9"/>
        <n v="9174.7999999999993"/>
        <n v="1022.12"/>
        <n v="4938.1000000000004"/>
        <n v="2342.31"/>
        <n v="6959.33"/>
        <n v="11969.84"/>
        <n v="7754.11"/>
        <n v="4130.4399999999996"/>
        <n v="2519.0100000000002"/>
        <n v="5452.65"/>
        <n v="5910.66"/>
        <n v="3182.5"/>
        <n v="4412.5"/>
        <n v="1300.93"/>
        <n v="3022.84"/>
        <n v="3127.65"/>
        <n v="2082.3200000000002"/>
        <n v="7769.82"/>
        <n v="5701.44"/>
        <n v="17.02"/>
        <n v="11490.8"/>
        <n v="6562.3"/>
        <n v="4649.12"/>
        <n v="1339.09"/>
        <n v="943.76"/>
        <n v="2850.12"/>
        <n v="4661.1000000000004"/>
        <n v="3446.65"/>
        <n v="1562.01"/>
        <n v="1022.72"/>
        <n v="1376.96"/>
        <n v="7619"/>
        <n v="569.04"/>
        <n v="823.9"/>
        <n v="81.87"/>
        <n v="1359.12"/>
        <n v="948.57"/>
        <n v="6971.16"/>
        <n v="10540.8"/>
        <n v="1854.2"/>
        <n v="3669.64"/>
        <n v="2173.1999999999998"/>
        <n v="826.73"/>
        <n v="4020.8"/>
        <n v="2722.5"/>
        <n v="2342.98"/>
        <n v="2762.24"/>
        <n v="158.72"/>
        <n v="7226.28"/>
        <n v="2556.7199999999998"/>
        <n v="2995.2"/>
        <n v="11464.64"/>
        <n v="1694.88"/>
        <n v="6276.05"/>
        <n v="535.35"/>
        <n v="1259.76"/>
        <n v="2240.64"/>
        <n v="1295.24"/>
        <n v="1426.24"/>
        <n v="799.6"/>
        <n v="10382.58"/>
        <n v="4700.76"/>
        <n v="2912.32"/>
        <n v="12052.53"/>
        <n v="2289.9"/>
        <n v="2259.2600000000002"/>
        <n v="425.1"/>
        <n v="5409.04"/>
        <n v="162.94"/>
        <n v="92.25"/>
        <n v="2863.89"/>
        <n v="7438.26"/>
        <n v="5067.72"/>
        <n v="6460.26"/>
        <n v="53.08"/>
        <n v="5103.8999999999996"/>
        <n v="1754.16"/>
        <n v="4600.8500000000004"/>
        <n v="2764"/>
        <n v="2276.3000000000002"/>
        <n v="7928.8"/>
        <n v="800.24"/>
        <n v="11098.48"/>
        <n v="2687.4"/>
        <n v="6927.97"/>
        <n v="4436.67"/>
        <n v="10120.25"/>
        <n v="1874.97"/>
        <n v="11632.05"/>
        <n v="3760.04"/>
        <n v="4416.57"/>
        <n v="9400.68"/>
        <n v="6531.75"/>
        <n v="3924.27"/>
        <n v="1517.76"/>
        <n v="307.85000000000002"/>
        <n v="1140.9000000000001"/>
        <n v="523.26"/>
        <n v="13033.7"/>
        <n v="5304.96"/>
        <n v="1390.46"/>
        <n v="8694.5400000000009"/>
        <n v="3738.56"/>
        <n v="6810.66"/>
        <n v="3393.65"/>
        <n v="3315.81"/>
        <n v="2981.16"/>
        <n v="12705.6"/>
        <n v="208.53"/>
        <n v="1162.75"/>
        <n v="8297.4"/>
        <n v="5743.64"/>
        <n v="1889.22"/>
        <n v="2037.54"/>
        <n v="2684.58"/>
        <n v="180.94"/>
        <n v="13787.2"/>
        <n v="3469.5"/>
        <n v="4074.75"/>
        <n v="4657.92"/>
        <n v="451.69"/>
        <n v="1194.21"/>
        <n v="188.28"/>
        <n v="5195.12"/>
        <n v="11203.56"/>
        <n v="2245.7399999999998"/>
        <n v="398.7"/>
        <n v="4207.75"/>
        <n v="4117.1899999999996"/>
        <n v="211.02"/>
        <n v="965.72"/>
        <n v="1054.31"/>
        <n v="883.72"/>
        <n v="858.92"/>
        <n v="8644.7199999999993"/>
        <n v="3038.4"/>
        <n v="7203"/>
        <n v="8619.06"/>
        <n v="17.489999999999998"/>
        <n v="12789"/>
        <n v="2499.44"/>
        <n v="1016.91"/>
        <n v="560.44000000000005"/>
        <n v="7764.56"/>
        <n v="767.04"/>
        <n v="1206.24"/>
        <n v="4665.3999999999996"/>
        <n v="5451.68"/>
        <n v="2370.6999999999998"/>
        <n v="1828.89"/>
        <n v="2955.75"/>
        <n v="7908.3"/>
        <n v="3677.95"/>
        <n v="1321.4"/>
        <n v="1608.88"/>
        <n v="1275.8900000000001"/>
        <n v="6136.5"/>
        <n v="3584.88"/>
        <n v="1665.21"/>
        <n v="6053.36"/>
        <n v="232.02"/>
        <n v="2024.61"/>
        <n v="421.38"/>
        <n v="807.78"/>
        <n v="3126.6"/>
        <n v="11021.36"/>
        <n v="982.86"/>
        <n v="8210.7999999999993"/>
        <n v="3880.03"/>
        <n v="2853.65"/>
        <n v="3750.74"/>
        <n v="10655.12"/>
        <n v="1058.07"/>
        <n v="865.47"/>
        <n v="2511.08"/>
        <n v="5789.92"/>
        <n v="304.08"/>
        <n v="2500.8000000000002"/>
        <n v="279.93"/>
        <n v="6321.28"/>
        <n v="7107.05"/>
        <n v="10418.24"/>
        <n v="2226.4"/>
        <n v="3637.26"/>
        <n v="8899.9"/>
        <n v="515.30999999999995"/>
        <n v="1534.8"/>
        <n v="10179.450000000001"/>
        <n v="4061.88"/>
        <n v="5514.95"/>
        <n v="5842.26"/>
        <n v="5326.08"/>
        <n v="1167.69"/>
        <n v="4507.3"/>
        <n v="72.599999999999994"/>
        <n v="1670.04"/>
        <n v="4139.08"/>
        <n v="481.24"/>
        <n v="5769.99"/>
        <n v="7944.37"/>
        <n v="5058.3"/>
        <n v="5230.8999999999996"/>
        <n v="2248.48"/>
        <n v="3069.72"/>
        <n v="10486.2"/>
        <n v="10130.469999999999"/>
        <n v="11116.24"/>
        <n v="1702.2"/>
        <n v="6473.67"/>
        <n v="956.2"/>
        <n v="5312.56"/>
        <n v="1178.0999999999999"/>
        <n v="3042.9"/>
        <n v="1463.71"/>
        <n v="6046.8"/>
        <n v="1108.02"/>
        <n v="5459.75"/>
        <n v="1735.9"/>
        <n v="169.3"/>
        <n v="1684.72"/>
        <n v="2412.7600000000002"/>
        <n v="11595.36"/>
        <n v="8653.5"/>
        <n v="728.14"/>
        <n v="4074.4"/>
        <n v="4677.54"/>
        <n v="742.9"/>
        <n v="12580.02"/>
        <n v="5370.12"/>
        <n v="3014.04"/>
        <n v="1590.5"/>
        <n v="1454.58"/>
        <n v="7396.8"/>
        <n v="5608.74"/>
        <n v="4430.25"/>
        <n v="4511"/>
        <n v="5058.8999999999996"/>
        <n v="3579.84"/>
        <n v="2100.7600000000002"/>
        <n v="27.61"/>
        <n v="989.8"/>
        <n v="3614.85"/>
        <n v="3331.38"/>
        <n v="7378.42"/>
        <n v="3407.95"/>
        <n v="4892.5600000000004"/>
        <n v="5886.09"/>
        <n v="2144.25"/>
        <n v="1682.88"/>
        <n v="1919.75"/>
        <n v="2077.8200000000002"/>
        <n v="10080.56"/>
        <n v="2739.15"/>
        <n v="623.52"/>
        <n v="9783"/>
        <n v="2966.28"/>
        <n v="1155.5999999999999"/>
        <n v="3911.1"/>
        <n v="8617.4"/>
        <n v="1566"/>
        <n v="5342.75"/>
        <n v="9389.2000000000007"/>
        <n v="851.97"/>
        <n v="7056.25"/>
        <n v="1804.8"/>
        <n v="811.8"/>
        <n v="329.7"/>
        <n v="3296.72"/>
        <n v="616.79999999999995"/>
        <n v="998.69"/>
        <n v="11701.76"/>
        <n v="1690.56"/>
        <n v="6902.5"/>
        <n v="4242.6000000000004"/>
        <n v="4836.04"/>
        <n v="2779.77"/>
        <n v="11024.28"/>
        <n v="3545.5"/>
        <n v="118.05"/>
        <n v="4788.72"/>
        <n v="9270.94"/>
        <n v="3225.78"/>
        <n v="1607.36"/>
        <n v="12132.9"/>
        <n v="10936.08"/>
        <n v="640.71"/>
        <n v="3323.84"/>
        <n v="233.4"/>
        <n v="860.7"/>
        <n v="577.55999999999995"/>
        <n v="3816.96"/>
        <n v="8387.44"/>
        <n v="280.5"/>
        <n v="6394.68"/>
        <n v="191.72"/>
        <n v="3026.16"/>
        <n v="1573"/>
        <n v="7024.8"/>
        <n v="1727.91"/>
        <n v="7994.4"/>
        <n v="3812.12"/>
        <n v="4406"/>
        <n v="875.8"/>
        <n v="2409.4"/>
        <n v="2264.64"/>
        <n v="99.06"/>
        <n v="10703.52"/>
        <n v="8836.2000000000007"/>
        <n v="167.28"/>
        <n v="6745.05"/>
        <n v="4093.35"/>
        <n v="2459.9699999999998"/>
        <n v="13725.7"/>
        <n v="2168.91"/>
        <n v="4119.4799999999996"/>
        <n v="933.4"/>
        <n v="1981.7"/>
        <n v="9252"/>
        <n v="2453.35"/>
        <n v="1579.14"/>
        <n v="3934.5"/>
        <n v="628.55999999999995"/>
        <n v="6347.76"/>
        <n v="2033.28"/>
        <n v="3948.28"/>
        <n v="547.78"/>
        <n v="1237.23"/>
        <n v="630.6"/>
        <n v="3208.68"/>
        <n v="3437.36"/>
        <n v="5433.7"/>
        <n v="3572.31"/>
        <n v="5938.32"/>
        <n v="4977.72"/>
        <n v="8686.7900000000009"/>
        <n v="2958.75"/>
        <n v="5414.16"/>
        <n v="4488.45"/>
        <n v="457.5"/>
        <n v="1159.57"/>
        <n v="7550.28"/>
        <n v="695.95"/>
        <n v="8013.24"/>
        <n v="734.7"/>
        <n v="7148.58"/>
        <n v="12310.8"/>
        <n v="5785"/>
        <n v="7925.34"/>
        <n v="4496.16"/>
        <n v="634.54999999999995"/>
        <n v="7665.48"/>
        <n v="1013.72"/>
        <n v="7620.5"/>
        <n v="1613.78"/>
        <n v="11205.2"/>
        <n v="1207.6199999999999"/>
        <n v="6746.8"/>
        <n v="3021.9"/>
        <n v="813.44"/>
        <n v="1435"/>
        <n v="3173.88"/>
        <n v="1156.83"/>
        <n v="7508.32"/>
        <n v="4124.76"/>
        <n v="372.14"/>
        <n v="521.47"/>
        <n v="5696.56"/>
        <n v="1254.6400000000001"/>
        <n v="7506.64"/>
        <n v="13600"/>
        <n v="298.68"/>
        <n v="7884.72"/>
        <n v="4989.2"/>
        <n v="445.82"/>
        <n v="5374.11"/>
        <n v="10411.92"/>
        <n v="3023.88"/>
        <n v="5536.72"/>
        <n v="7833.98"/>
        <n v="3237.06"/>
        <n v="6098.6"/>
        <n v="1416.76"/>
        <n v="8080.74"/>
        <n v="5501.09"/>
        <n v="3454.48"/>
        <n v="4075.56"/>
        <n v="2627.22"/>
        <n v="5179.55"/>
        <n v="2963.37"/>
        <n v="1680.88"/>
        <n v="7565.34"/>
        <n v="10095.26"/>
        <n v="1182.0999999999999"/>
        <n v="147.12"/>
        <n v="9224.2000000000007"/>
        <n v="545.29999999999995"/>
        <n v="11436.75"/>
        <n v="5195.75"/>
        <n v="232.08"/>
        <n v="2391.27"/>
        <n v="547.70000000000005"/>
        <n v="7808.94"/>
        <n v="8165.92"/>
        <n v="6447.98"/>
        <n v="1365.8"/>
        <n v="7302.87"/>
        <n v="5453.21"/>
        <n v="3324.7"/>
        <n v="2064.56"/>
        <n v="12208.32"/>
        <n v="1607.67"/>
        <n v="3443.72"/>
        <n v="13459.6"/>
        <n v="765.24"/>
        <n v="360.22"/>
        <n v="9574.65"/>
        <n v="5193.8999999999996"/>
        <n v="13082.5"/>
        <n v="829.53"/>
        <n v="2355.9"/>
        <n v="555.48"/>
        <n v="11504.4"/>
        <n v="6558.56"/>
        <n v="3549.6"/>
        <n v="1026.48"/>
        <n v="3819.51"/>
        <n v="692.7"/>
        <n v="3846.63"/>
        <n v="166.12"/>
        <n v="4602.6000000000004"/>
        <n v="5466.8"/>
        <n v="3355.02"/>
        <n v="960.66"/>
        <n v="2502.6"/>
        <n v="3687.84"/>
        <n v="14015"/>
        <n v="12732.2"/>
        <n v="8483.2999999999993"/>
        <n v="3979.98"/>
        <n v="186.13"/>
        <n v="14984.9"/>
        <n v="5070.12"/>
        <n v="4152.5200000000004"/>
        <n v="3824.85"/>
        <n v="3111.78"/>
        <n v="2009.88"/>
        <n v="972.02"/>
        <n v="10713.36"/>
        <n v="9746.8700000000008"/>
        <n v="5023.26"/>
        <n v="7207.86"/>
        <n v="1283.67"/>
        <n v="11386.62"/>
        <n v="1841"/>
        <n v="6405.96"/>
        <n v="10534.4"/>
        <n v="3169.6"/>
        <n v="1168.9100000000001"/>
        <n v="424.35"/>
        <n v="8317.32"/>
        <n v="3469.59"/>
        <n v="694.46"/>
        <n v="6995.9"/>
        <n v="10679.12"/>
        <n v="11401.6"/>
        <n v="1187.56"/>
        <n v="832.5"/>
        <n v="1437.86"/>
        <n v="4787.7299999999996"/>
        <n v="4326.8999999999996"/>
        <n v="13394.4"/>
        <n v="159.6"/>
        <n v="631.12"/>
        <n v="13380"/>
        <n v="2853.24"/>
        <n v="1143.27"/>
        <n v="445.35"/>
        <n v="3779.84"/>
        <n v="5686.8"/>
        <n v="1982.4"/>
        <n v="5891.12"/>
        <n v="4339.1400000000003"/>
        <n v="5463.72"/>
        <n v="991.1"/>
        <n v="6271.65"/>
        <n v="3731"/>
        <n v="1035.32"/>
        <n v="11831.2"/>
        <n v="2223.3200000000002"/>
        <n v="8981.5"/>
        <n v="1406.91"/>
        <n v="2062.8200000000002"/>
        <n v="7768.24"/>
        <n v="3996.06"/>
        <n v="2054.79"/>
        <n v="6762.7"/>
        <n v="11935.8"/>
        <n v="8913.18"/>
        <n v="5510.25"/>
        <n v="8115.6"/>
        <n v="11096.28"/>
        <n v="360.51"/>
        <n v="6423.24"/>
        <n v="2922.39"/>
        <n v="3350.32"/>
        <n v="1319.46"/>
        <n v="116.9"/>
        <n v="10238.969999999999"/>
        <n v="9041.41"/>
        <n v="2061.15"/>
        <n v="2078.1"/>
        <n v="10173.92"/>
        <n v="7818.93"/>
        <n v="8482.16"/>
        <n v="443.42"/>
        <n v="1139.1300000000001"/>
        <n v="7597.52"/>
        <n v="10792.53"/>
        <n v="10530.09"/>
        <n v="6921.68"/>
        <n v="2204.6"/>
        <n v="507.55"/>
        <n v="987.92"/>
        <n v="1063.52"/>
        <n v="1037.4000000000001"/>
        <n v="1114.73"/>
        <n v="2976.42"/>
        <n v="2930.12"/>
        <n v="2902.68"/>
        <n v="8104.95"/>
        <n v="972.54"/>
        <n v="5678.35"/>
        <n v="4833.04"/>
        <n v="2303.6"/>
        <n v="1131.3499999999999"/>
        <n v="6957.8"/>
        <n v="8658.18"/>
        <n v="8637.84"/>
        <n v="2545.5"/>
        <n v="5928.2"/>
        <n v="11580.4"/>
        <n v="1430.31"/>
        <n v="622.76"/>
        <n v="4270.08"/>
        <n v="242.88"/>
        <n v="9883.4"/>
        <n v="2130.06"/>
        <n v="1710.54"/>
        <n v="1162.4100000000001"/>
        <n v="11078.56"/>
        <n v="2360.58"/>
        <n v="580.37"/>
        <n v="1375.55"/>
        <n v="5950.3"/>
        <n v="2446.62"/>
        <n v="2739.58"/>
        <n v="118.65"/>
        <n v="1345.8"/>
        <n v="2848.93"/>
        <n v="155.19999999999999"/>
        <n v="4282.8100000000004"/>
        <n v="59.72"/>
        <n v="8076"/>
        <n v="3034.6"/>
        <n v="11533.32"/>
        <n v="4876.05"/>
        <n v="1821.28"/>
        <n v="4409.34"/>
        <n v="189.57"/>
        <n v="727.02"/>
        <n v="13030.02"/>
        <n v="515.53"/>
        <n v="650.79999999999995"/>
        <n v="2087.46"/>
        <n v="1105.83"/>
        <n v="782.4"/>
        <n v="2858.01"/>
        <n v="7365.84"/>
        <n v="1501.48"/>
        <n v="2580.2399999999998"/>
        <n v="2928.04"/>
        <n v="4594.8"/>
        <n v="379.82"/>
        <n v="5007.4799999999996"/>
        <n v="208.72"/>
        <n v="1320.64"/>
        <n v="4169.82"/>
        <n v="8332.8799999999992"/>
        <n v="3947"/>
        <n v="10405.9"/>
        <n v="14259.4"/>
        <n v="117.67"/>
        <n v="13188.78"/>
        <n v="3030.48"/>
        <n v="298.64"/>
        <n v="6010.4"/>
        <n v="2608.5"/>
        <n v="12096.8"/>
        <n v="2226.44"/>
        <n v="732.74"/>
        <n v="7145.04"/>
        <n v="2116.7399999999998"/>
        <n v="726.62"/>
        <n v="478.24"/>
        <n v="1581.72"/>
        <n v="3965.43"/>
        <n v="8781.48"/>
        <n v="1041.3900000000001"/>
        <n v="2557.92"/>
        <n v="2025.48"/>
        <n v="13593.1"/>
        <n v="9008.23"/>
        <n v="10056.879999999999"/>
        <n v="1517.08"/>
        <n v="4114.47"/>
        <n v="69.69"/>
        <n v="5377.86"/>
        <n v="2946.88"/>
        <n v="9977.7999999999993"/>
        <n v="3899.92"/>
        <n v="1255.45"/>
        <n v="9280.24"/>
        <n v="5663.7"/>
        <n v="1166.94"/>
        <n v="451.92"/>
        <n v="8182.3"/>
        <n v="1868.96"/>
        <n v="7998.54"/>
        <n v="7460.08"/>
        <n v="9542.34"/>
        <n v="2193.36"/>
        <n v="4528.92"/>
        <n v="8087.52"/>
        <n v="104.42"/>
        <n v="7152.84"/>
        <n v="9186.1200000000008"/>
        <n v="5585.4"/>
        <n v="1120.72"/>
        <n v="345.9"/>
        <n v="2248.59"/>
        <n v="446.82"/>
        <n v="3815.94"/>
        <n v="415.16"/>
        <n v="3740.52"/>
        <n v="10021.200000000001"/>
        <n v="4276"/>
        <n v="1739.55"/>
        <n v="1608.45"/>
        <n v="3211.8"/>
        <n v="750.81"/>
        <n v="1984.5"/>
        <n v="3392.44"/>
        <n v="1696.92"/>
        <n v="955.1"/>
        <n v="4266.63"/>
        <n v="1455.52"/>
        <n v="3580.65"/>
        <n v="4117.12"/>
        <n v="3060.69"/>
        <n v="6510.77"/>
        <n v="992.58"/>
        <n v="3068.91"/>
        <n v="134.55000000000001"/>
        <n v="2928"/>
        <n v="5452.38"/>
        <n v="3614.16"/>
        <n v="3958.64"/>
        <n v="7332.55"/>
        <n v="8919.0400000000009"/>
        <n v="3631.35"/>
        <n v="3764.73"/>
        <n v="1847.24"/>
        <n v="11366.1"/>
        <n v="3138.15"/>
        <n v="11353.1"/>
        <n v="3089.1"/>
        <n v="4628.3"/>
        <n v="1188.92"/>
        <n v="1560.16"/>
        <n v="2228.73"/>
        <n v="2298.86"/>
        <n v="5254.74"/>
        <n v="11693.2"/>
        <n v="9918.99"/>
        <n v="971.8"/>
        <n v="1627.5"/>
        <n v="6706.07"/>
        <n v="3995.6"/>
        <n v="4608"/>
        <n v="2460.39"/>
        <n v="2072.35"/>
        <n v="7868.43"/>
      </sharedItems>
    </cacheField>
    <cacheField name="Order Month &amp; Year" numFmtId="0">
      <sharedItems count="24">
        <s v="August 2023"/>
        <s v="June 2025"/>
        <s v="February 2025"/>
        <s v="March 2024"/>
        <s v="January 2024"/>
        <s v="July 2024"/>
        <s v="January 2025"/>
        <s v="March 2025"/>
        <s v="May 2024"/>
        <s v="August 2024"/>
        <s v="July 2025"/>
        <s v="October 2023"/>
        <s v="November 2023"/>
        <s v="April 2025"/>
        <s v="May 2025"/>
        <s v="November 2024"/>
        <s v="December 2024"/>
        <s v="June 2024"/>
        <s v="December 2023"/>
        <s v="October 2024"/>
        <s v="April 2024"/>
        <s v="September 2023"/>
        <s v="September 2024"/>
        <s v="February 2024"/>
      </sharedItems>
    </cacheField>
    <cacheField name="Average Revenue per Unit" numFmtId="164">
      <sharedItems containsSemiMixedTypes="0" containsString="0" containsNumber="1" minValue="10.25" maxValue="1499.86" count="1491">
        <n v="374.89"/>
        <n v="139.54"/>
        <n v="335.77"/>
        <n v="1076.8699999999999"/>
        <n v="888.01"/>
        <n v="516.97"/>
        <n v="148.19"/>
        <n v="404.14"/>
        <n v="1459.94"/>
        <n v="1245.81"/>
        <n v="1059.81"/>
        <n v="1284.42"/>
        <n v="685.58"/>
        <n v="539.35"/>
        <n v="917.61"/>
        <n v="575.39"/>
        <n v="1265.8500000000001"/>
        <n v="1209.52"/>
        <n v="1370.57"/>
        <n v="599.49"/>
        <n v="1347.76"/>
        <n v="769.19"/>
        <n v="944.89"/>
        <n v="583.29999999999995"/>
        <n v="1456.91"/>
        <n v="1025.75"/>
        <n v="176.21"/>
        <n v="1431.19"/>
        <n v="766.44999999999993"/>
        <n v="917.37"/>
        <n v="1430.71"/>
        <n v="738.02"/>
        <n v="96.31"/>
        <n v="1225.8699999999999"/>
        <n v="1420.8"/>
        <n v="640.48"/>
        <n v="604.5"/>
        <n v="682.71"/>
        <n v="41.339999999999996"/>
        <n v="20.71"/>
        <n v="1359.08"/>
        <n v="364.63"/>
        <n v="207.14"/>
        <n v="1213.17"/>
        <n v="537.9"/>
        <n v="100.31"/>
        <n v="295.47000000000003"/>
        <n v="283.39999999999998"/>
        <n v="1213.95"/>
        <n v="733.61"/>
        <n v="574.66999999999996"/>
        <n v="640.28"/>
        <n v="452.09"/>
        <n v="84.71"/>
        <n v="129.37"/>
        <n v="1016.07"/>
        <n v="376.86"/>
        <n v="634.65"/>
        <n v="1007.89"/>
        <n v="205.01"/>
        <n v="1394.24"/>
        <n v="935.53"/>
        <n v="327.60000000000002"/>
        <n v="1320.11"/>
        <n v="1252.28"/>
        <n v="21.66"/>
        <n v="1409.01"/>
        <n v="1116.2"/>
        <n v="323.84000000000003"/>
        <n v="763.06000000000006"/>
        <n v="1245.73"/>
        <n v="959.30000000000007"/>
        <n v="1061.4399999999998"/>
        <n v="1418.13"/>
        <n v="1253.55"/>
        <n v="72.320000000000007"/>
        <n v="1026.28"/>
        <n v="1327.36"/>
        <n v="1464.55"/>
        <n v="277.25"/>
        <n v="407.54"/>
        <n v="1289.3"/>
        <n v="464.73"/>
        <n v="993.45"/>
        <n v="1450.66"/>
        <n v="605.52"/>
        <n v="1316.79"/>
        <n v="67"/>
        <n v="660.23"/>
        <n v="293.21999999999997"/>
        <n v="1389.11"/>
        <n v="114.26"/>
        <n v="998.44999999999993"/>
        <n v="1003.6700000000001"/>
        <n v="836.07"/>
        <n v="1019.1999999999999"/>
        <n v="458.41999999999996"/>
        <n v="323.16999999999996"/>
        <n v="668.82"/>
        <n v="432.84"/>
        <n v="1012.47"/>
        <n v="78.86"/>
        <n v="1330.34"/>
        <n v="746.62"/>
        <n v="1340.06"/>
        <n v="272.07"/>
        <n v="381.31"/>
        <n v="1204.1099999999999"/>
        <n v="1224.3600000000001"/>
        <n v="1346.84"/>
        <n v="1130.1500000000001"/>
        <n v="943.86"/>
        <n v="359.4"/>
        <n v="216.18"/>
        <n v="1062.56"/>
        <n v="818.4899999999999"/>
        <n v="590.31999999999994"/>
        <n v="720.69999999999993"/>
        <n v="811.94999999999993"/>
        <n v="416.67"/>
        <n v="1006.62"/>
        <n v="1380.12"/>
        <n v="850.93999999999994"/>
        <n v="212.19"/>
        <n v="574.86"/>
        <n v="1144.23"/>
        <n v="1254.02"/>
        <n v="1499.86"/>
        <n v="1174.04"/>
        <n v="307.05"/>
        <n v="715.61"/>
        <n v="1152.6799999999998"/>
        <n v="171.07"/>
        <n v="601.0200000000001"/>
        <n v="1039.02"/>
        <n v="1276.94"/>
        <n v="527.33000000000004"/>
        <n v="974.83999999999992"/>
        <n v="655.95"/>
        <n v="658.88"/>
        <n v="1164.22"/>
        <n v="490.23"/>
        <n v="373.36"/>
        <n v="746.52"/>
        <n v="538.69000000000005"/>
        <n v="1054.76"/>
        <n v="137.56"/>
        <n v="1139.67"/>
        <n v="677.78"/>
        <n v="612.55999999999995"/>
        <n v="559.83999999999992"/>
        <n v="502.88"/>
        <n v="384.59000000000003"/>
        <n v="1116.8900000000001"/>
        <n v="1110.52"/>
        <n v="451.41"/>
        <n v="1064.95"/>
        <n v="834.5"/>
        <n v="162.86000000000001"/>
        <n v="666.3"/>
        <n v="179.99"/>
        <n v="869.76"/>
        <n v="1218.6000000000001"/>
        <n v="841.53"/>
        <n v="681.2700000000001"/>
        <n v="465.02"/>
        <n v="1421.91"/>
        <n v="244.02"/>
        <n v="618.69000000000005"/>
        <n v="354.9"/>
        <n v="116.06"/>
        <n v="995.16000000000008"/>
        <n v="821.4"/>
        <n v="116.39999999999999"/>
        <n v="1382.58"/>
        <n v="1052.5999999999999"/>
        <n v="901.07"/>
        <n v="383.05"/>
        <n v="884.81000000000006"/>
        <n v="1147.03"/>
        <n v="1374.95"/>
        <n v="1453.89"/>
        <n v="488.38000000000005"/>
        <n v="1043.57"/>
        <n v="687.69"/>
        <n v="1455.58"/>
        <n v="698.34"/>
        <n v="937.71999999999991"/>
        <n v="407.91"/>
        <n v="190.92"/>
        <n v="473.02"/>
        <n v="1488.46"/>
        <n v="975.09"/>
        <n v="1061.0600000000002"/>
        <n v="690.61"/>
        <n v="767.28"/>
        <n v="1161.29"/>
        <n v="408.09"/>
        <n v="874.08999999999992"/>
        <n v="812.49"/>
        <n v="572.04"/>
        <n v="861.98"/>
        <n v="1119.6099999999999"/>
        <n v="748.04"/>
        <n v="504.66999999999996"/>
        <n v="1366.5600000000002"/>
        <n v="121.49000000000001"/>
        <n v="1042.1299999999999"/>
        <n v="576.21"/>
        <n v="930.01"/>
        <n v="656.62"/>
        <n v="1044.06"/>
        <n v="1196.25"/>
        <n v="226.9"/>
        <n v="263.28000000000003"/>
        <n v="751.52"/>
        <n v="960.48"/>
        <n v="1349.37"/>
        <n v="245.38"/>
        <n v="962.0200000000001"/>
        <n v="306.83000000000004"/>
        <n v="578.23"/>
        <n v="42.69"/>
        <n v="853.23"/>
        <n v="1250.93"/>
        <n v="1204.8799999999999"/>
        <n v="1019.8700000000001"/>
        <n v="1356.07"/>
        <n v="59.71"/>
        <n v="496.81000000000006"/>
        <n v="1181.8999999999999"/>
        <n v="1371.1"/>
        <n v="1451.4"/>
        <n v="1444.71"/>
        <n v="1451.23"/>
        <n v="30.740000000000002"/>
        <n v="1012.5100000000001"/>
        <n v="1235.3999999999999"/>
        <n v="712.5"/>
        <n v="975"/>
        <n v="977.37000000000012"/>
        <n v="463.5"/>
        <n v="1332.02"/>
        <n v="1009.02"/>
        <n v="1329.27"/>
        <n v="618.08999999999992"/>
        <n v="333.73"/>
        <n v="1471.58"/>
        <n v="421.06"/>
        <n v="966.14"/>
        <n v="372.92"/>
        <n v="318.66000000000003"/>
        <n v="1185.08"/>
        <n v="1481.42"/>
        <n v="994.98"/>
        <n v="1187.08"/>
        <n v="405.40000000000003"/>
        <n v="1121.04"/>
        <n v="894.56"/>
        <n v="1093.5899999999999"/>
        <n v="100.63"/>
        <n v="740.5"/>
        <n v="489.95"/>
        <n v="940.2299999999999"/>
        <n v="800.53"/>
        <n v="1280.6600000000001"/>
        <n v="1333.26"/>
        <n v="629.81999999999994"/>
        <n v="1001.0100000000001"/>
        <n v="110.03"/>
        <n v="153.88000000000002"/>
        <n v="99.37"/>
        <n v="622.1"/>
        <n v="904.61"/>
        <n v="326.98"/>
        <n v="531.66999999999996"/>
        <n v="865.41000000000008"/>
        <n v="924.22"/>
        <n v="53.14"/>
        <n v="19.099999999999998"/>
        <n v="113.67999999999999"/>
        <n v="330.54999999999995"/>
        <n v="561.38"/>
        <n v="136.59"/>
        <n v="84.15"/>
        <n v="733.64"/>
        <n v="1134.8699999999999"/>
        <n v="432.04"/>
        <n v="77.67"/>
        <n v="459.11"/>
        <n v="498.9"/>
        <n v="202.49"/>
        <n v="1251.6999999999998"/>
        <n v="1294.03"/>
        <n v="1382.53"/>
        <n v="864.37"/>
        <n v="613.5"/>
        <n v="1249.72"/>
        <n v="1268.28"/>
        <n v="790.69999999999993"/>
        <n v="506.27"/>
        <n v="800.6"/>
        <n v="362.03999999999996"/>
        <n v="907.57"/>
        <n v="701.29"/>
        <n v="968.06000000000006"/>
        <n v="234.92999999999998"/>
        <n v="1196.53"/>
        <n v="120.53999999999999"/>
        <n v="559.41999999999996"/>
        <n v="926.36"/>
        <n v="835.93"/>
        <n v="981.24"/>
        <n v="1437.01"/>
        <n v="761.78"/>
        <n v="1486.57"/>
        <n v="1377.7299999999998"/>
        <n v="88.02000000000001"/>
        <n v="150.81"/>
        <n v="1088.3600000000001"/>
        <n v="878.28"/>
        <n v="202.14000000000001"/>
        <n v="571.25"/>
        <n v="149.24"/>
        <n v="37.160000000000004"/>
        <n v="1422.03"/>
        <n v="240.87"/>
        <n v="1254.33"/>
        <n v="1315.83"/>
        <n v="239.84"/>
        <n v="622.17999999999995"/>
        <n v="434.53999999999996"/>
        <n v="366.35999999999996"/>
        <n v="1020.68"/>
        <n v="1169.4000000000001"/>
        <n v="1203.8800000000001"/>
        <n v="1312.43"/>
        <n v="1278.24"/>
        <n v="679.49"/>
        <n v="1420.16"/>
        <n v="628.20000000000005"/>
        <n v="1491.84"/>
        <n v="1396.93"/>
        <n v="67.070000000000007"/>
        <n v="1140.67"/>
        <n v="1359.73"/>
        <n v="827.71999999999991"/>
        <n v="364.08000000000004"/>
        <n v="962.04"/>
        <n v="1256.6600000000001"/>
        <n v="866.82"/>
        <n v="12.33"/>
        <n v="289.10000000000002"/>
        <n v="110.83999999999999"/>
        <n v="74.87"/>
        <n v="542.07000000000005"/>
        <n v="1159.54"/>
        <n v="534.92999999999995"/>
        <n v="1471.42"/>
        <n v="1076.9100000000001"/>
        <n v="75.27"/>
        <n v="777.92"/>
        <n v="1132.4000000000001"/>
        <n v="1300.04"/>
        <n v="661.06000000000006"/>
        <n v="1460.8500000000001"/>
        <n v="407.41"/>
        <n v="907.66"/>
        <n v="488.61"/>
        <n v="466.68"/>
        <n v="533.80999999999995"/>
        <n v="419.09000000000003"/>
        <n v="551.33000000000004"/>
        <n v="1274.52"/>
        <n v="110.18"/>
        <n v="1424.7099999999998"/>
        <n v="1423.75"/>
        <n v="215.17"/>
        <n v="381.91999999999996"/>
        <n v="781.44"/>
        <n v="1059.02"/>
        <n v="308.27"/>
        <n v="1349.03"/>
        <n v="1005.0799999999999"/>
        <n v="442.64000000000004"/>
        <n v="1192.6099999999999"/>
        <n v="1190.18"/>
        <n v="835.4899999999999"/>
        <n v="921.80000000000007"/>
        <n v="1499.3999999999999"/>
        <n v="1156.06"/>
        <n v="967.07999999999993"/>
        <n v="523.33000000000004"/>
        <n v="759.2700000000001"/>
        <n v="237.98999999999998"/>
        <n v="525.57000000000005"/>
        <n v="302.49"/>
        <n v="925.5"/>
        <n v="239.75"/>
        <n v="1239.5999999999999"/>
        <n v="404.34000000000003"/>
        <n v="752.08"/>
        <n v="729.58999999999992"/>
        <n v="118.73"/>
        <n v="731.53"/>
        <n v="475.75"/>
        <n v="204.84"/>
        <n v="705.04"/>
        <n v="154.25"/>
        <n v="379.92"/>
        <n v="1084.48"/>
        <n v="705.55"/>
        <n v="144.16999999999999"/>
        <n v="879.18"/>
        <n v="900.3"/>
        <n v="22.18"/>
        <n v="1093.99"/>
        <n v="606.87"/>
        <n v="440.02"/>
        <n v="1239.71"/>
        <n v="596.91999999999996"/>
        <n v="1134.8999999999999"/>
        <n v="77.5"/>
        <n v="690.91"/>
        <n v="484.61"/>
        <n v="765.9"/>
        <n v="456.68999999999994"/>
        <n v="1013.9699999999999"/>
        <n v="899.4"/>
        <n v="725.87"/>
        <n v="57.04"/>
        <n v="667.15"/>
        <n v="621.46"/>
        <n v="782.84"/>
        <n v="792.96"/>
        <n v="520.07000000000005"/>
        <n v="296.47000000000003"/>
        <n v="345.05"/>
        <n v="1038.46"/>
        <n v="845.13"/>
        <n v="864.48"/>
        <n v="1432.37"/>
        <n v="438.57"/>
        <n v="987.4"/>
        <n v="1243.6500000000001"/>
        <n v="927.36"/>
        <n v="1008.05"/>
        <n v="88.21"/>
        <n v="1024.98"/>
        <n v="616.29"/>
        <n v="1136.31"/>
        <n v="1362.83"/>
        <n v="1370.71"/>
        <n v="1495.79"/>
        <n v="1316.35"/>
        <n v="169.88"/>
        <n v="791.23"/>
        <n v="416.53"/>
        <n v="1099.3700000000001"/>
        <n v="1107.56"/>
        <n v="271.49"/>
        <n v="498.60999999999996"/>
        <n v="721.41"/>
        <n v="581.53"/>
        <n v="877.87000000000012"/>
        <n v="1042.23"/>
        <n v="247.98000000000002"/>
        <n v="961.68"/>
        <n v="336.5"/>
        <n v="1124.1199999999999"/>
        <n v="1370.07"/>
        <n v="1310.97"/>
        <n v="126.37"/>
        <n v="1355.3000000000002"/>
        <n v="1283.18"/>
        <n v="1078.21"/>
        <n v="1214.95"/>
        <n v="690.63"/>
        <n v="1087.69"/>
        <n v="871.68"/>
        <n v="816.33"/>
        <n v="437.77"/>
        <n v="567.95000000000005"/>
        <n v="569.70999999999992"/>
        <n v="186.76"/>
        <n v="1094.51"/>
        <n v="699.88"/>
        <n v="1236.81"/>
        <n v="420.72"/>
        <n v="926.24"/>
        <n v="110.26"/>
        <n v="1011.32"/>
        <n v="609.38"/>
        <n v="760.80000000000007"/>
        <n v="870.44"/>
        <n v="1315.6200000000001"/>
        <n v="419.98"/>
        <n v="838.22"/>
        <n v="1180.8500000000001"/>
        <n v="456.83"/>
        <n v="458.1"/>
        <n v="847.96"/>
        <n v="389.94"/>
        <n v="147.77000000000001"/>
        <n v="571.98"/>
        <n v="1208.93"/>
        <n v="1305.52"/>
        <n v="1406.37"/>
        <n v="1046.48"/>
        <n v="832.6"/>
        <n v="805.14"/>
        <n v="774.1"/>
        <n v="1144.83"/>
        <n v="626.76"/>
        <n v="398.55"/>
        <n v="302.33"/>
        <n v="753.96"/>
        <n v="1450.1"/>
        <n v="1101.83"/>
        <n v="737.59"/>
        <n v="1260.21"/>
        <n v="214.85999999999999"/>
        <n v="23.62"/>
        <n v="930.57"/>
        <n v="33.44"/>
        <n v="798.83"/>
        <n v="1221.5999999999999"/>
        <n v="1377.89"/>
        <n v="933.47"/>
        <n v="127.74"/>
        <n v="1485.45"/>
        <n v="984.07"/>
        <n v="575.1"/>
        <n v="1057.24"/>
        <n v="853.13"/>
        <n v="352.35"/>
        <n v="1387"/>
        <n v="990.57999999999993"/>
        <n v="884.68"/>
        <n v="252.05"/>
        <n v="504.28000000000003"/>
        <n v="756.18"/>
        <n v="355.89"/>
        <n v="1432.74"/>
        <n v="1177.49"/>
        <n v="834.03000000000009"/>
        <n v="994.4"/>
        <n v="132.24"/>
        <n v="1112.0899999999999"/>
        <n v="17.739999999999998"/>
        <n v="162.32"/>
        <n v="839.91"/>
        <n v="143.53"/>
        <n v="1178.81"/>
        <n v="626.58000000000004"/>
        <n v="862.22"/>
        <n v="410.69"/>
        <n v="259.14"/>
        <n v="1176.17"/>
        <n v="894.77"/>
        <n v="463.94"/>
        <n v="1208.07"/>
        <n v="1225.06"/>
        <n v="908.78000000000009"/>
        <n v="274.68"/>
        <n v="1451.97"/>
        <n v="427.65000000000003"/>
        <n v="1398.78"/>
        <n v="50.11"/>
        <n v="663.3"/>
        <n v="217.38"/>
        <n v="1075.7"/>
        <n v="1486.14"/>
        <n v="1386.01"/>
        <n v="1188.17"/>
        <n v="989.83"/>
        <n v="76"/>
        <n v="167.85999999999999"/>
        <n v="1122.8100000000002"/>
        <n v="592.79"/>
        <n v="729.33"/>
        <n v="1248.6600000000001"/>
        <n v="521.16999999999996"/>
        <n v="528.97"/>
        <n v="485.18"/>
        <n v="43.65"/>
        <n v="1395.58"/>
        <n v="832.35"/>
        <n v="1198.6600000000001"/>
        <n v="599.41999999999996"/>
        <n v="650.03"/>
        <n v="1130.96"/>
        <n v="1201.26"/>
        <n v="303.64"/>
        <n v="796.3"/>
        <n v="920.85"/>
        <n v="1269.82"/>
        <n v="1378.84"/>
        <n v="476.65000000000003"/>
        <n v="566.23"/>
        <n v="215.42"/>
        <n v="956.9"/>
        <n v="739.57"/>
        <n v="932.92"/>
        <n v="213.44"/>
        <n v="983.06999999999994"/>
        <n v="738.16"/>
        <n v="58.720000000000006"/>
        <n v="852.82"/>
        <n v="178.67999999999998"/>
        <n v="817.64"/>
        <n v="335.63"/>
        <n v="453.59"/>
        <n v="1294.68"/>
        <n v="322.72000000000003"/>
        <n v="952.82999999999993"/>
        <n v="1210.1099999999999"/>
        <n v="899.32"/>
        <n v="441.11"/>
        <n v="1378.97"/>
        <n v="382.02"/>
        <n v="739.29"/>
        <n v="569.01"/>
        <n v="1127.21"/>
        <n v="497.66"/>
        <n v="1276.6600000000001"/>
        <n v="1239.02"/>
        <n v="513.26"/>
        <n v="1184.57"/>
        <n v="943.01"/>
        <n v="1394.85"/>
        <n v="1487.84"/>
        <n v="1324.3999999999999"/>
        <n v="985.34"/>
        <n v="87.160000000000011"/>
        <n v="649.54999999999995"/>
        <n v="720.44"/>
        <n v="23.84"/>
        <n v="1044.1100000000001"/>
        <n v="143.1"/>
        <n v="557.66999999999996"/>
        <n v="965.94999999999993"/>
        <n v="849.3"/>
        <n v="1086.42"/>
        <n v="1032.98"/>
        <n v="218.62"/>
        <n v="478.61"/>
        <n v="379.77"/>
        <n v="1273.3599999999999"/>
        <n v="914.31999999999994"/>
        <n v="1177.8599999999999"/>
        <n v="177.99"/>
        <n v="1480.45"/>
        <n v="1292.6100000000001"/>
        <n v="1027.58"/>
        <n v="885.17"/>
        <n v="1384.64"/>
        <n v="946.57"/>
        <n v="132.82"/>
        <n v="471.76"/>
        <n v="496.85999999999996"/>
        <n v="1097.6399999999999"/>
        <n v="138.46"/>
        <n v="917.16000000000008"/>
        <n v="1064.77"/>
        <n v="1429.99"/>
        <n v="199.13"/>
        <n v="509.17"/>
        <n v="401.79"/>
        <n v="771.07"/>
        <n v="557.85"/>
        <n v="350.32"/>
        <n v="374.38"/>
        <n v="276.65000000000003"/>
        <n v="344.53000000000003"/>
        <n v="1240.74"/>
        <n v="1013.26"/>
        <n v="1472.3100000000002"/>
        <n v="1162.56"/>
        <n v="690.55"/>
        <n v="1178.92"/>
        <n v="891.62"/>
        <n v="234.34"/>
        <n v="816.9"/>
        <n v="1140.8"/>
        <n v="799.42"/>
        <n v="1459.11"/>
        <n v="1382.7"/>
        <n v="693.1"/>
        <n v="763.09"/>
        <n v="856.05"/>
        <n v="398.88"/>
        <n v="483.91"/>
        <n v="212.81"/>
        <n v="254.92"/>
        <n v="808.53"/>
        <n v="700.39"/>
        <n v="1213.32"/>
        <n v="231"/>
        <n v="775.05000000000007"/>
        <n v="56.31"/>
        <n v="382.28"/>
        <n v="27.82"/>
        <n v="1237.27"/>
        <n v="395.64"/>
        <n v="304.64999999999998"/>
        <n v="1358.57"/>
        <n v="1414"/>
        <n v="1234.31"/>
        <n v="1027.99"/>
        <n v="419.72"/>
        <n v="932.57"/>
        <n v="1325.34"/>
        <n v="580.68999999999994"/>
        <n v="381.23"/>
        <n v="724.73"/>
        <n v="758.56999999999994"/>
        <n v="485.13"/>
        <n v="1214.8900000000001"/>
        <n v="1461.23"/>
        <n v="407.13"/>
        <n v="1271.29"/>
        <n v="272.39"/>
        <n v="1371.83"/>
        <n v="221.73000000000002"/>
        <n v="271.58000000000004"/>
        <n v="906.48"/>
        <n v="1377.67"/>
        <n v="1378.9799999999998"/>
        <n v="230.09"/>
        <n v="1292.4000000000001"/>
        <n v="883.16"/>
        <n v="1464.03"/>
        <n v="977.28"/>
        <n v="1223.54"/>
        <n v="199.75"/>
        <n v="593.49"/>
        <n v="484.14"/>
        <n v="165.12"/>
        <n v="364.61"/>
        <n v="1234.28"/>
        <n v="405.17"/>
        <n v="1182.6600000000001"/>
        <n v="662.94999999999993"/>
        <n v="1323.84"/>
        <n v="1185.21"/>
        <n v="119.83"/>
        <n v="484.89"/>
        <n v="1333.02"/>
        <n v="513.54999999999995"/>
        <n v="652.66999999999996"/>
        <n v="244.07999999999998"/>
        <n v="619.83000000000004"/>
        <n v="453.13"/>
        <n v="829"/>
        <n v="15.69"/>
        <n v="725.68999999999994"/>
        <n v="960.9"/>
        <n v="1179.47"/>
        <n v="145.79000000000002"/>
        <n v="1329.3799999999999"/>
        <n v="402.31"/>
        <n v="850.7299999999999"/>
        <n v="1214.19"/>
        <n v="1262.79"/>
        <n v="863.34"/>
        <n v="598.26"/>
        <n v="1351.6799999999998"/>
        <n v="267.58999999999997"/>
        <n v="73.59"/>
        <n v="1252.82"/>
        <n v="588.27"/>
        <n v="692.65000000000009"/>
        <n v="885.49"/>
        <n v="232.97"/>
        <n v="1171.52"/>
        <n v="1318.06"/>
        <n v="862.31"/>
        <n v="610.43000000000006"/>
        <n v="1335.47"/>
        <n v="1382.04"/>
        <n v="1227.9100000000001"/>
        <n v="1288.77"/>
        <n v="457.72"/>
        <n v="1095.9100000000001"/>
        <n v="324.97000000000003"/>
        <n v="1302.1099999999999"/>
        <n v="107.77"/>
        <n v="1320.21"/>
        <n v="1257.0999999999999"/>
        <n v="1377.87"/>
        <n v="1237.02"/>
        <n v="1024.95"/>
        <n v="674.68999999999994"/>
        <n v="531.14"/>
        <n v="434.75"/>
        <n v="1171.95"/>
        <n v="1019.77"/>
        <n v="1298.3"/>
        <n v="974.57999999999993"/>
        <n v="916.43"/>
        <n v="1278.8600000000001"/>
        <n v="460.2"/>
        <n v="20.95"/>
        <n v="917.4799999999999"/>
        <n v="511.06"/>
        <n v="987.62000000000012"/>
        <n v="780.77"/>
        <n v="994.18999999999994"/>
        <n v="1496.23"/>
        <n v="1107.73"/>
        <n v="1032.6099999999999"/>
        <n v="279.89000000000004"/>
        <n v="1090.53"/>
        <n v="985.11"/>
        <n v="636.5"/>
        <n v="882.5"/>
        <n v="1300.93"/>
        <n v="755.71"/>
        <n v="625.53"/>
        <n v="520.58000000000004"/>
        <n v="1294.97"/>
        <n v="950.2399999999999"/>
        <n v="17.02"/>
        <n v="1149.08"/>
        <n v="656.23"/>
        <n v="581.14"/>
        <n v="1339.09"/>
        <n v="943.76"/>
        <n v="475.02"/>
        <n v="466.11"/>
        <n v="689.33"/>
        <n v="520.66999999999996"/>
        <n v="255.68"/>
        <n v="344.24"/>
        <n v="761.9"/>
        <n v="569.04"/>
        <n v="82.39"/>
        <n v="81.87"/>
        <n v="194.16"/>
        <n v="316.19"/>
        <n v="995.88"/>
        <n v="1054.08"/>
        <n v="185.42000000000002"/>
        <n v="917.41"/>
        <n v="543.29999999999995"/>
        <n v="826.73"/>
        <n v="502.6"/>
        <n v="1361.25"/>
        <n v="1171.49"/>
        <n v="690.56"/>
        <n v="158.72"/>
        <n v="1204.3799999999999"/>
        <n v="1278.3599999999999"/>
        <n v="998.4"/>
        <n v="1433.08"/>
        <n v="282.48"/>
        <n v="1255.21"/>
        <n v="178.45000000000002"/>
        <n v="629.88"/>
        <n v="280.08"/>
        <n v="1295.24"/>
        <n v="178.28"/>
        <n v="399.8"/>
        <n v="1153.6199999999999"/>
        <n v="783.46"/>
        <n v="728.08"/>
        <n v="1339.17"/>
        <n v="763.30000000000007"/>
        <n v="1129.6300000000001"/>
        <n v="85.02000000000001"/>
        <n v="127.46"/>
        <n v="676.13"/>
        <n v="162.94"/>
        <n v="10.25"/>
        <n v="318.20999999999998"/>
        <n v="844.62"/>
        <n v="1076.71"/>
        <n v="13.27"/>
        <n v="567.09999999999991"/>
        <n v="219.27"/>
        <n v="920.17000000000007"/>
        <n v="691"/>
        <n v="1138.1500000000001"/>
        <n v="991.1"/>
        <n v="800.24"/>
        <n v="1387.31"/>
        <n v="268.74"/>
        <n v="989.71"/>
        <n v="633.81000000000006"/>
        <n v="1445.75"/>
        <n v="624.99"/>
        <n v="1292.4499999999998"/>
        <n v="940.01"/>
        <n v="1472.1899999999998"/>
        <n v="1044.52"/>
        <n v="725.75"/>
        <n v="436.03"/>
        <n v="168.64"/>
        <n v="307.85000000000002"/>
        <n v="228.18"/>
        <n v="58.14"/>
        <n v="1303.3700000000001"/>
        <n v="589.44000000000005"/>
        <n v="1390.46"/>
        <n v="1449.0900000000001"/>
        <n v="934.64"/>
        <n v="1135.1099999999999"/>
        <n v="678.73"/>
        <n v="1105.27"/>
        <n v="425.88"/>
        <n v="1270.56"/>
        <n v="69.510000000000005"/>
        <n v="1162.75"/>
        <n v="829.74"/>
        <n v="1435.91"/>
        <n v="629.74"/>
        <n v="339.59"/>
        <n v="447.43"/>
        <n v="180.94"/>
        <n v="1378.72"/>
        <n v="578.25"/>
        <n v="814.95"/>
        <n v="776.32"/>
        <n v="451.69"/>
        <n v="132.69"/>
        <n v="20.92"/>
        <n v="1298.78"/>
        <n v="1244.8399999999999"/>
        <n v="1122.8699999999999"/>
        <n v="66.45"/>
        <n v="841.55"/>
        <n v="588.16999999999996"/>
        <n v="35.17"/>
        <n v="965.72"/>
        <n v="1054.31"/>
        <n v="441.86"/>
        <n v="429.46"/>
        <n v="1234.9599999999998"/>
        <n v="337.6"/>
        <n v="1440.6"/>
        <n v="1436.51"/>
        <n v="17.489999999999998"/>
        <n v="1421"/>
        <n v="624.86"/>
        <n v="338.96999999999997"/>
        <n v="280.22000000000003"/>
        <n v="970.57"/>
        <n v="383.52"/>
        <n v="201.04"/>
        <n v="933.07999999999993"/>
        <n v="681.46"/>
        <n v="237.07"/>
        <n v="261.27000000000004"/>
        <n v="422.25"/>
        <n v="1318.05"/>
        <n v="735.58999999999992"/>
        <n v="132.14000000000001"/>
        <n v="402.22"/>
        <n v="1275.8900000000001"/>
        <n v="613.65"/>
        <n v="398.32"/>
        <n v="555.07000000000005"/>
        <n v="756.67"/>
        <n v="25.78"/>
        <n v="674.87"/>
        <n v="70.23"/>
        <n v="403.89"/>
        <n v="781.65"/>
        <n v="163.81"/>
        <n v="821.07999999999993"/>
        <n v="554.29000000000008"/>
        <n v="570.73"/>
        <n v="535.81999999999994"/>
        <n v="1331.89"/>
        <n v="352.69"/>
        <n v="288.49"/>
        <n v="627.77"/>
        <n v="723.74"/>
        <n v="43.44"/>
        <n v="250.08"/>
        <n v="93.31"/>
        <n v="903.04"/>
        <n v="1421.41"/>
        <n v="1302.28"/>
        <n v="222.64000000000001"/>
        <n v="404.14000000000004"/>
        <n v="889.99"/>
        <n v="171.76999999999998"/>
        <n v="153.47999999999999"/>
        <n v="1131.0500000000002"/>
        <n v="1353.96"/>
        <n v="787.85"/>
        <n v="649.14"/>
        <n v="887.68"/>
        <n v="389.23"/>
        <n v="901.46"/>
        <n v="18.149999999999999"/>
        <n v="185.56"/>
        <n v="1034.77"/>
        <n v="240.62"/>
        <n v="641.11"/>
        <n v="1134.9100000000001"/>
        <n v="843.05000000000007"/>
        <n v="523.08999999999992"/>
        <n v="1124.24"/>
        <n v="767.43"/>
        <n v="1048.6200000000001"/>
        <n v="1447.2099999999998"/>
        <n v="1389.53"/>
        <n v="340.44"/>
        <n v="924.81000000000006"/>
        <n v="95.62"/>
        <n v="664.07"/>
        <n v="1178.0999999999999"/>
        <n v="1014.3000000000001"/>
        <n v="1463.71"/>
        <n v="1007.8000000000001"/>
        <n v="1108.02"/>
        <n v="1091.95"/>
        <n v="347.18"/>
        <n v="16.93"/>
        <n v="842.36"/>
        <n v="1206.3800000000001"/>
        <n v="1449.42"/>
        <n v="1442.25"/>
        <n v="728.14"/>
        <n v="1018.6"/>
        <n v="779.59"/>
        <n v="148.57999999999998"/>
        <n v="1397.78"/>
        <n v="1342.53"/>
        <n v="753.51"/>
        <n v="318.10000000000002"/>
        <n v="242.42999999999998"/>
        <n v="924.6"/>
        <n v="934.79"/>
        <n v="1476.75"/>
        <n v="1127.75"/>
        <n v="722.69999999999993"/>
        <n v="596.64"/>
        <n v="1050.3800000000001"/>
        <n v="27.61"/>
        <n v="494.9"/>
        <n v="401.65"/>
        <n v="555.23"/>
        <n v="1054.06"/>
        <n v="681.58999999999992"/>
        <n v="1223.1400000000001"/>
        <n v="654.01"/>
        <n v="714.75"/>
        <n v="210.36"/>
        <n v="383.95"/>
        <n v="1038.9100000000001"/>
        <n v="1260.07"/>
        <n v="547.83000000000004"/>
        <n v="623.52"/>
        <n v="978.3"/>
        <n v="494.38000000000005"/>
        <n v="577.79999999999995"/>
        <n v="1303.7"/>
        <n v="861.74"/>
        <n v="522"/>
        <n v="1068.55"/>
        <n v="1173.6500000000001"/>
        <n v="283.99"/>
        <n v="1411.25"/>
        <n v="601.6"/>
        <n v="90.199999999999989"/>
        <n v="164.85"/>
        <n v="470.96"/>
        <n v="205.6"/>
        <n v="998.69"/>
        <n v="1462.72"/>
        <n v="211.32"/>
        <n v="690.25"/>
        <n v="471.40000000000003"/>
        <n v="1209.01"/>
        <n v="397.11"/>
        <n v="1224.92"/>
        <n v="709.1"/>
        <n v="23.61"/>
        <n v="1197.18"/>
        <n v="1324.42"/>
        <n v="1075.26"/>
        <n v="401.84"/>
        <n v="1213.29"/>
        <n v="1215.1199999999999"/>
        <n v="213.57000000000002"/>
        <n v="415.48"/>
        <n v="38.9"/>
        <n v="430.35"/>
        <n v="144.38999999999999"/>
        <n v="636.16"/>
        <n v="1048.43"/>
        <n v="93.5"/>
        <n v="710.52"/>
        <n v="191.72"/>
        <n v="378.27"/>
        <n v="786.5"/>
        <n v="1404.96"/>
        <n v="191.99"/>
        <n v="1332.3999999999999"/>
        <n v="953.03"/>
        <n v="881.2"/>
        <n v="875.8"/>
        <n v="240.94"/>
        <n v="754.88"/>
        <n v="99.06"/>
        <n v="1189.28"/>
        <n v="1472.7"/>
        <n v="41.82"/>
        <n v="1349.01"/>
        <n v="818.67"/>
        <n v="819.9899999999999"/>
        <n v="1372.5700000000002"/>
        <n v="240.98999999999998"/>
        <n v="686.57999999999993"/>
        <n v="933.4"/>
        <n v="990.85"/>
        <n v="1028"/>
        <n v="490.66999999999996"/>
        <n v="789.57"/>
        <n v="1311.5"/>
        <n v="157.13999999999999"/>
        <n v="793.47"/>
        <n v="338.88"/>
        <n v="987.07"/>
        <n v="547.78"/>
        <n v="1237.23"/>
        <n v="126.12"/>
        <n v="802.17"/>
        <n v="859.34"/>
        <n v="543.37"/>
        <n v="1190.77"/>
        <n v="989.71999999999991"/>
        <n v="829.62"/>
        <n v="1240.97"/>
        <n v="328.75"/>
        <n v="676.77"/>
        <n v="897.68999999999994"/>
        <n v="457.5"/>
        <n v="1159.57"/>
        <n v="838.92"/>
        <n v="695.95"/>
        <n v="1335.54"/>
        <n v="146.94"/>
        <n v="1191.43"/>
        <n v="1231.08"/>
        <n v="578.5"/>
        <n v="1320.89"/>
        <n v="1124.04"/>
        <n v="90.649999999999991"/>
        <n v="851.71999999999991"/>
        <n v="1013.72"/>
        <n v="762.05"/>
        <n v="230.54"/>
        <n v="1120.52"/>
        <n v="603.80999999999995"/>
        <n v="843.35"/>
        <n v="302.19"/>
        <n v="406.72"/>
        <n v="143.5"/>
        <n v="528.98"/>
        <n v="1156.83"/>
        <n v="938.54"/>
        <n v="1031.19"/>
        <n v="372.14"/>
        <n v="521.47"/>
        <n v="712.07"/>
        <n v="313.66000000000003"/>
        <n v="938.33"/>
        <n v="1360"/>
        <n v="99.56"/>
        <n v="985.59"/>
        <n v="997.83999999999992"/>
        <n v="445.82"/>
        <n v="767.7299999999999"/>
        <n v="1301.49"/>
        <n v="755.97"/>
        <n v="1384.18"/>
        <n v="1119.1399999999999"/>
        <n v="539.51"/>
        <n v="1219.72"/>
        <n v="1416.76"/>
        <n v="1346.79"/>
        <n v="785.87"/>
        <n v="863.62"/>
        <n v="679.26"/>
        <n v="875.7399999999999"/>
        <n v="1035.9100000000001"/>
        <n v="987.79"/>
        <n v="840.44"/>
        <n v="1260.8900000000001"/>
        <n v="1442.18"/>
        <n v="236.42"/>
        <n v="49.04"/>
        <n v="922.42000000000007"/>
        <n v="545.29999999999995"/>
        <n v="1270.75"/>
        <n v="742.25"/>
        <n v="58.02"/>
        <n v="341.61"/>
        <n v="273.85000000000002"/>
        <n v="1166.56"/>
        <n v="921.14"/>
        <n v="682.9"/>
        <n v="811.43"/>
        <n v="779.03"/>
        <n v="664.93999999999994"/>
        <n v="258.07"/>
        <n v="1356.48"/>
        <n v="178.63"/>
        <n v="491.96"/>
        <n v="1345.96"/>
        <n v="382.62"/>
        <n v="180.11"/>
        <n v="1063.8499999999999"/>
        <n v="577.09999999999991"/>
        <n v="1308.25"/>
        <n v="276.51"/>
        <n v="471.18"/>
        <n v="185.16"/>
        <n v="1150.44"/>
        <n v="819.82"/>
        <n v="887.4"/>
        <n v="128.31"/>
        <n v="424.39000000000004"/>
        <n v="230.9"/>
        <n v="1282.21"/>
        <n v="83.06"/>
        <n v="920.5200000000001"/>
        <n v="546.68000000000006"/>
        <n v="559.16999999999996"/>
        <n v="106.74"/>
        <n v="500.52"/>
        <n v="921.96"/>
        <n v="1401.5"/>
        <n v="1273.22"/>
        <n v="848.32999999999993"/>
        <n v="1326.66"/>
        <n v="186.13"/>
        <n v="1498.49"/>
        <n v="845.02"/>
        <n v="1038.1300000000001"/>
        <n v="764.97"/>
        <n v="518.63"/>
        <n v="502.47"/>
        <n v="972.02"/>
        <n v="1392.41"/>
        <n v="837.21"/>
        <n v="1201.31"/>
        <n v="427.89000000000004"/>
        <n v="1265.18"/>
        <n v="184.1"/>
        <n v="1067.6600000000001"/>
        <n v="1316.8"/>
        <n v="792.4"/>
        <n v="1168.9100000000001"/>
        <n v="47.150000000000006"/>
        <n v="1386.22"/>
        <n v="1156.53"/>
        <n v="694.46"/>
        <n v="1399.1799999999998"/>
        <n v="1334.89"/>
        <n v="1140.1600000000001"/>
        <n v="296.89"/>
        <n v="416.25"/>
        <n v="1437.86"/>
        <n v="531.96999999999991"/>
        <n v="865.37999999999988"/>
        <n v="1339.44"/>
        <n v="53.199999999999996"/>
        <n v="90.16"/>
        <n v="1338"/>
        <n v="475.53999999999996"/>
        <n v="127.03"/>
        <n v="148.45000000000002"/>
        <n v="472.48"/>
        <n v="1421.7"/>
        <n v="283.2"/>
        <n v="736.39"/>
        <n v="723.19"/>
        <n v="910.62"/>
        <n v="495.55"/>
        <n v="696.84999999999991"/>
        <n v="373.1"/>
        <n v="517.66"/>
        <n v="1183.1200000000001"/>
        <n v="1111.6600000000001"/>
        <n v="898.15"/>
        <n v="468.97"/>
        <n v="1031.4100000000001"/>
        <n v="971.03"/>
        <n v="684.93"/>
        <n v="676.27"/>
        <n v="1193.58"/>
        <n v="1485.53"/>
        <n v="612.25"/>
        <n v="1352.6000000000001"/>
        <n v="1232.92"/>
        <n v="360.51"/>
        <n v="1070.54"/>
        <n v="324.70999999999998"/>
        <n v="837.58"/>
        <n v="439.82"/>
        <n v="116.9"/>
        <n v="1462.7099999999998"/>
        <n v="1291.6299999999999"/>
        <n v="687.05000000000007"/>
        <n v="346.34999999999997"/>
        <n v="1271.74"/>
        <n v="868.77"/>
        <n v="1060.27"/>
        <n v="221.71"/>
        <n v="126.57000000000001"/>
        <n v="949.69"/>
        <n v="1199.17"/>
        <n v="1170.01"/>
        <n v="865.21"/>
        <n v="440.91999999999996"/>
        <n v="101.51"/>
        <n v="987.92"/>
        <n v="132.94"/>
        <n v="207.48000000000002"/>
        <n v="1114.73"/>
        <n v="992.14"/>
        <n v="732.53"/>
        <n v="1451.34"/>
        <n v="1157.8499999999999"/>
        <n v="324.18"/>
        <n v="1135.67"/>
        <n v="604.13"/>
        <n v="575.9"/>
        <n v="226.26999999999998"/>
        <n v="1391.56"/>
        <n v="1443.03"/>
        <n v="959.76"/>
        <n v="509.1"/>
        <n v="592.81999999999994"/>
        <n v="1158.04"/>
        <n v="476.77"/>
        <n v="622.76"/>
        <n v="533.76"/>
        <n v="60.72"/>
        <n v="988.33999999999992"/>
        <n v="1065.03"/>
        <n v="570.17999999999995"/>
        <n v="387.47"/>
        <n v="1384.82"/>
        <n v="393.43"/>
        <n v="580.37"/>
        <n v="275.11"/>
        <n v="595.03"/>
        <n v="815.54"/>
        <n v="1369.79"/>
        <n v="118.65"/>
        <n v="1345.8"/>
        <n v="406.98999999999995"/>
        <n v="15.52"/>
        <n v="611.83000000000004"/>
        <n v="14.93"/>
        <n v="807.6"/>
        <n v="606.91999999999996"/>
        <n v="1281.48"/>
        <n v="975.21"/>
        <n v="455.32"/>
        <n v="734.89"/>
        <n v="63.19"/>
        <n v="103.86"/>
        <n v="1447.78"/>
        <n v="515.53"/>
        <n v="325.39999999999998"/>
        <n v="231.94"/>
        <n v="1105.83"/>
        <n v="78.239999999999995"/>
        <n v="952.67000000000007"/>
        <n v="920.73"/>
        <n v="750.74"/>
        <n v="645.05999999999995"/>
        <n v="1464.02"/>
        <n v="1148.7"/>
        <n v="189.91"/>
        <n v="834.57999999999993"/>
        <n v="208.72"/>
        <n v="1320.64"/>
        <n v="1389.9399999999998"/>
        <n v="1041.6099999999999"/>
        <n v="789.4"/>
        <n v="1040.5899999999999"/>
        <n v="1425.94"/>
        <n v="16.809999999999999"/>
        <n v="1465.42"/>
        <n v="336.72"/>
        <n v="298.64"/>
        <n v="751.3"/>
        <n v="1209.6799999999998"/>
        <n v="1113.22"/>
        <n v="732.74"/>
        <n v="893.13"/>
        <n v="352.78999999999996"/>
        <n v="363.31"/>
        <n v="119.56"/>
        <n v="225.96"/>
        <n v="566.49"/>
        <n v="1463.58"/>
        <n v="1041.3900000000001"/>
        <n v="1278.96"/>
        <n v="337.58"/>
        <n v="1359.31"/>
        <n v="1286.8899999999999"/>
        <n v="1257.1099999999999"/>
        <n v="379.27"/>
        <n v="1371.49"/>
        <n v="69.69"/>
        <n v="597.54"/>
        <n v="368.36"/>
        <n v="1425.3999999999999"/>
        <n v="974.98"/>
        <n v="251.09"/>
        <n v="1160.03"/>
        <n v="943.94999999999993"/>
        <n v="583.47"/>
        <n v="451.92"/>
        <n v="818.23"/>
        <n v="934.48"/>
        <n v="1333.09"/>
        <n v="932.51"/>
        <n v="1060.26"/>
        <n v="365.56"/>
        <n v="1132.23"/>
        <n v="1347.92"/>
        <n v="104.42"/>
        <n v="794.76"/>
        <n v="1020.6800000000001"/>
        <n v="558.54"/>
        <n v="140.09"/>
        <n v="172.95"/>
        <n v="749.53000000000009"/>
        <n v="446.82"/>
        <n v="635.99"/>
        <n v="103.79"/>
        <n v="623.41999999999996"/>
        <n v="1002.1200000000001"/>
        <n v="855.2"/>
        <n v="347.90999999999997"/>
        <n v="536.15"/>
        <n v="1070.6000000000001"/>
        <n v="250.26999999999998"/>
        <n v="198.45"/>
        <n v="848.11"/>
        <n v="565.64"/>
        <n v="191.02"/>
        <n v="1422.21"/>
        <n v="1455.52"/>
        <n v="716.13"/>
        <n v="514.64"/>
        <n v="1020.23"/>
        <n v="930.11"/>
        <n v="496.29"/>
        <n v="340.99"/>
        <n v="134.55000000000001"/>
        <n v="1464"/>
        <n v="908.73"/>
        <n v="602.36"/>
        <n v="565.52"/>
        <n v="1466.51"/>
        <n v="1114.8800000000001"/>
        <n v="1210.45"/>
        <n v="1254.9100000000001"/>
        <n v="461.81"/>
        <n v="1136.6100000000001"/>
        <n v="627.63"/>
        <n v="1135.31"/>
        <n v="441.3"/>
        <n v="462.83000000000004"/>
        <n v="1188.92"/>
        <n v="195.02"/>
        <n v="742.91"/>
        <n v="1149.43"/>
        <n v="875.79"/>
        <n v="1461.65"/>
        <n v="1102.1099999999999"/>
        <n v="97.179999999999993"/>
        <n v="542.5"/>
        <n v="958.01"/>
        <n v="799.12"/>
        <n v="1152"/>
        <n v="820.13"/>
        <n v="414.46999999999997"/>
        <n v="874.27"/>
      </sharedItems>
    </cacheField>
    <cacheField name="High Value" numFmtId="164">
      <sharedItems/>
    </cacheField>
    <cacheField name="Performance Tier" numFmtId="164">
      <sharedItems count="3">
        <s v="Standard Tier"/>
        <s v="Gold Tier"/>
        <s v="Platinum Tier"/>
      </sharedItems>
    </cacheField>
    <cacheField name="Region - Category" numFmtId="164">
      <sharedItems count="12">
        <s v="North - Apparel"/>
        <s v="North - Electronics"/>
        <s v="West - Apparel"/>
        <s v="North - Accessories"/>
        <s v="South - Electronics"/>
        <s v="East - Electronics"/>
        <s v="West - Electronics"/>
        <s v="East - Accessories"/>
        <s v="East - Apparel"/>
        <s v="South - Accessories"/>
        <s v="West - Accessories"/>
        <s v="South - Apparel"/>
      </sharedItems>
    </cacheField>
    <cacheField name="Months (Order Date)" numFmtId="0" databaseField="0">
      <fieldGroup base="1">
        <rangePr groupBy="months" startDate="2023-08-01T00:00:00" endDate="2025-08-01T00:00:00"/>
        <groupItems count="14">
          <s v="&lt;01-08-2023"/>
          <s v="Jan"/>
          <s v="Feb"/>
          <s v="Mar"/>
          <s v="Apr"/>
          <s v="May"/>
          <s v="Jun"/>
          <s v="Jul"/>
          <s v="Aug"/>
          <s v="Sep"/>
          <s v="Oct"/>
          <s v="Nov"/>
          <s v="Dec"/>
          <s v="&gt;01-08-2025"/>
        </groupItems>
      </fieldGroup>
    </cacheField>
    <cacheField name="Quarters (Order Date)" numFmtId="0" databaseField="0">
      <fieldGroup base="1">
        <rangePr groupBy="quarters" startDate="2023-08-01T00:00:00" endDate="2025-08-01T00:00:00"/>
        <groupItems count="6">
          <s v="&lt;01-08-2023"/>
          <s v="Qtr1"/>
          <s v="Qtr2"/>
          <s v="Qtr3"/>
          <s v="Qtr4"/>
          <s v="&gt;01-08-2025"/>
        </groupItems>
      </fieldGroup>
    </cacheField>
    <cacheField name="Years (Order Date)" numFmtId="0" databaseField="0">
      <fieldGroup base="1">
        <rangePr groupBy="years" startDate="2023-08-01T00:00:00" endDate="2025-08-01T00:00:00"/>
        <groupItems count="5">
          <s v="&lt;01-08-2023"/>
          <s v="2023"/>
          <s v="2024"/>
          <s v="2025"/>
          <s v="&gt;01-08-2025"/>
        </groupItems>
      </fieldGroup>
    </cacheField>
  </cacheFields>
  <extLst>
    <ext xmlns:x14="http://schemas.microsoft.com/office/spreadsheetml/2009/9/main" uri="{725AE2AE-9491-48be-B2B4-4EB974FC3084}">
      <x14:pivotCacheDefinition pivotCacheId="10208822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APRAKASH" refreshedDate="45857.47086898148" backgroundQuery="1" createdVersion="8" refreshedVersion="8" minRefreshableVersion="3" recordCount="0" supportSubquery="1" supportAdvancedDrill="1" xr:uid="{661AA065-7AD5-41B1-B24A-096D2AA0BE7F}">
  <cacheSource type="external" connectionId="3"/>
  <cacheFields count="3">
    <cacheField name="[Dataset_Analysis_Table].[Region].[Region]" caption="Region" numFmtId="0" hierarchy="2" level="1">
      <sharedItems count="4">
        <s v="East"/>
        <s v="North"/>
        <s v="South"/>
        <s v="West"/>
      </sharedItems>
    </cacheField>
    <cacheField name="[Date_Table].[Year].[Year]" caption="Year" numFmtId="0" hierarchy="16" level="1">
      <sharedItems containsSemiMixedTypes="0" containsString="0" containsNumber="1" containsInteger="1" minValue="2023" maxValue="2025" count="3">
        <n v="2023"/>
        <n v="2024"/>
        <n v="2025"/>
      </sharedItems>
      <extLst>
        <ext xmlns:x15="http://schemas.microsoft.com/office/spreadsheetml/2010/11/main" uri="{4F2E5C28-24EA-4eb8-9CBF-B6C8F9C3D259}">
          <x15:cachedUniqueNames>
            <x15:cachedUniqueName index="0" name="[Date_Table].[Year].&amp;[2023]"/>
            <x15:cachedUniqueName index="1" name="[Date_Table].[Year].&amp;[2024]"/>
            <x15:cachedUniqueName index="2" name="[Date_Table].[Year].&amp;[2025]"/>
          </x15:cachedUniqueNames>
        </ext>
      </extLst>
    </cacheField>
    <cacheField name="[Measures].[Sum of Revenue 2]" caption="Sum of Revenue 2" numFmtId="0" hierarchy="33" level="32767"/>
  </cacheFields>
  <cacheHierarchies count="39">
    <cacheHierarchy uniqueName="[Dataset_Analysis_Table].[Order ID]" caption="Order ID" attribute="1" defaultMemberUniqueName="[Dataset_Analysis_Table].[Order ID].[All]" allUniqueName="[Dataset_Analysis_Table].[Order ID].[All]" dimensionUniqueName="[Dataset_Analysis_Table]" displayFolder="" count="0" memberValueDatatype="20" unbalanced="0"/>
    <cacheHierarchy uniqueName="[Dataset_Analysis_Table].[Order Date]" caption="Order Date" attribute="1" time="1" defaultMemberUniqueName="[Dataset_Analysis_Table].[Order Date].[All]" allUniqueName="[Dataset_Analysis_Table].[Order Date].[All]" dimensionUniqueName="[Dataset_Analysis_Table]" displayFolder="" count="0" memberValueDatatype="7" unbalanced="0"/>
    <cacheHierarchy uniqueName="[Dataset_Analysis_Table].[Region]" caption="Region" attribute="1" defaultMemberUniqueName="[Dataset_Analysis_Table].[Region].[All]" allUniqueName="[Dataset_Analysis_Table].[Region].[All]" dimensionUniqueName="[Dataset_Analysis_Table]" displayFolder="" count="2" memberValueDatatype="130" unbalanced="0">
      <fieldsUsage count="2">
        <fieldUsage x="-1"/>
        <fieldUsage x="0"/>
      </fieldsUsage>
    </cacheHierarchy>
    <cacheHierarchy uniqueName="[Dataset_Analysis_Table].[Product]" caption="Product" attribute="1" defaultMemberUniqueName="[Dataset_Analysis_Table].[Product].[All]" allUniqueName="[Dataset_Analysis_Table].[Product].[All]" dimensionUniqueName="[Dataset_Analysis_Table]" displayFolder="" count="0" memberValueDatatype="130" unbalanced="0"/>
    <cacheHierarchy uniqueName="[Dataset_Analysis_Table].[Category]" caption="Category" attribute="1" defaultMemberUniqueName="[Dataset_Analysis_Table].[Category].[All]" allUniqueName="[Dataset_Analysis_Table].[Category].[All]" dimensionUniqueName="[Dataset_Analysis_Table]" displayFolder="" count="0" memberValueDatatype="130" unbalanced="0"/>
    <cacheHierarchy uniqueName="[Dataset_Analysis_Table].[Units Sold]" caption="Units Sold" attribute="1" defaultMemberUniqueName="[Dataset_Analysis_Table].[Units Sold].[All]" allUniqueName="[Dataset_Analysis_Table].[Units Sold].[All]" dimensionUniqueName="[Dataset_Analysis_Table]" displayFolder="" count="0" memberValueDatatype="20" unbalanced="0"/>
    <cacheHierarchy uniqueName="[Dataset_Analysis_Table].[Unit Price]" caption="Unit Price" attribute="1" defaultMemberUniqueName="[Dataset_Analysis_Table].[Unit Price].[All]" allUniqueName="[Dataset_Analysis_Table].[Unit Price].[All]" dimensionUniqueName="[Dataset_Analysis_Table]" displayFolder="" count="0" memberValueDatatype="5" unbalanced="0"/>
    <cacheHierarchy uniqueName="[Dataset_Analysis_Table].[Revenue]" caption="Revenue" attribute="1" defaultMemberUniqueName="[Dataset_Analysis_Table].[Revenue].[All]" allUniqueName="[Dataset_Analysis_Table].[Revenue].[All]" dimensionUniqueName="[Dataset_Analysis_Table]" displayFolder="" count="0" memberValueDatatype="5" unbalanced="0"/>
    <cacheHierarchy uniqueName="[Dataset_Analysis_Table].[Order Month &amp; Year]" caption="Order Month &amp; Year" attribute="1" defaultMemberUniqueName="[Dataset_Analysis_Table].[Order Month &amp; Year].[All]" allUniqueName="[Dataset_Analysis_Table].[Order Month &amp; Year].[All]" dimensionUniqueName="[Dataset_Analysis_Table]" displayFolder="" count="0" memberValueDatatype="130" unbalanced="0"/>
    <cacheHierarchy uniqueName="[Dataset_Analysis_Table].[Average Revenue per Unit]" caption="Average Revenue per Unit" attribute="1" defaultMemberUniqueName="[Dataset_Analysis_Table].[Average Revenue per Unit].[All]" allUniqueName="[Dataset_Analysis_Table].[Average Revenue per Unit].[All]" dimensionUniqueName="[Dataset_Analysis_Table]" displayFolder="" count="0" memberValueDatatype="5" unbalanced="0"/>
    <cacheHierarchy uniqueName="[Dataset_Analysis_Table].[High Value]" caption="High Value" attribute="1" defaultMemberUniqueName="[Dataset_Analysis_Table].[High Value].[All]" allUniqueName="[Dataset_Analysis_Table].[High Value].[All]" dimensionUniqueName="[Dataset_Analysis_Table]" displayFolder="" count="0" memberValueDatatype="130" unbalanced="0"/>
    <cacheHierarchy uniqueName="[Dataset_Analysis_Table].[Performance Tier]" caption="Performance Tier" attribute="1" defaultMemberUniqueName="[Dataset_Analysis_Table].[Performance Tier].[All]" allUniqueName="[Dataset_Analysis_Table].[Performance Tier].[All]" dimensionUniqueName="[Dataset_Analysis_Table]" displayFolder="" count="0" memberValueDatatype="130" unbalanced="0"/>
    <cacheHierarchy uniqueName="[Dataset_Analysis_Table].[Region - Category]" caption="Region - Category" attribute="1" defaultMemberUniqueName="[Dataset_Analysis_Table].[Region - Category].[All]" allUniqueName="[Dataset_Analysis_Table].[Region - Category].[All]" dimensionUniqueName="[Dataset_Analysis_Table]" displayFolder="" count="0" memberValueDatatype="130" unbalanced="0"/>
    <cacheHierarchy uniqueName="[Dataset_Analysis_Table].[YTD Revenue Calculation]" caption="YTD Revenue Calculation" attribute="1" defaultMemberUniqueName="[Dataset_Analysis_Table].[YTD Revenue Calculation].[All]" allUniqueName="[Dataset_Analysis_Table].[YTD Revenue Calculation].[All]" dimensionUniqueName="[Dataset_Analysis_Table]" displayFolder="" count="0" memberValueDatatype="20" unbalanced="0"/>
    <cacheHierarchy uniqueName="[Date_Table].[Date]" caption="Date" attribute="1" time="1" defaultMemberUniqueName="[Date_Table].[Date].[All]" allUniqueName="[Date_Table].[Date].[All]" dimensionUniqueName="[Date_Table]" displayFolder="" count="0" memberValueDatatype="7" unbalanced="0"/>
    <cacheHierarchy uniqueName="[Date_Table].[Month]" caption="Month" attribute="1" defaultMemberUniqueName="[Date_Table].[Month].[All]" allUniqueName="[Date_Table].[Month].[All]" dimensionUniqueName="[Date_Table]" displayFolder="" count="0" memberValueDatatype="20" unbalanced="0"/>
    <cacheHierarchy uniqueName="[Date_Table].[Year]" caption="Year" attribute="1" defaultMemberUniqueName="[Date_Table].[Year].[All]" allUniqueName="[Date_Table].[Year].[All]" dimensionUniqueName="[Date_Table]" displayFolder="" count="2" memberValueDatatype="20" unbalanced="0">
      <fieldsUsage count="2">
        <fieldUsage x="-1"/>
        <fieldUsage x="1"/>
      </fieldsUsage>
    </cacheHierarchy>
    <cacheHierarchy uniqueName="[Date_Table].[Quarter]" caption="Quarter" attribute="1" defaultMemberUniqueName="[Date_Table].[Quarter].[All]" allUniqueName="[Date_Table].[Quarter].[All]" dimensionUniqueName="[Date_Table]" displayFolder="" count="2" memberValueDatatype="13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of the Week]" caption="Day of the Week" attribute="1" defaultMemberUniqueName="[Date_Table].[Day of the Week].[All]" allUniqueName="[Date_Table].[Day of the Week].[All]" dimensionUniqueName="[Date_Table]" displayFolder="" count="0" memberValueDatatype="130" unbalanced="0"/>
    <cacheHierarchy uniqueName="[Date_Table].[Date (Year)]" caption="Date (Year)" attribute="1" defaultMemberUniqueName="[Date_Table].[Date (Year)].[All]" allUniqueName="[Date_Table].[Date (Year)].[All]" dimensionUniqueName="[Date_Table]" displayFolder="" count="0" memberValueDatatype="130" unbalanced="0"/>
    <cacheHierarchy uniqueName="[Date_Table].[Date (Quarter)]" caption="Date (Quarter)" attribute="1" defaultMemberUniqueName="[Date_Table].[Date (Quarter)].[All]" allUniqueName="[Date_Table].[Date (Quarter)].[All]" dimensionUniqueName="[Date_Table]" displayFolder="" count="0" memberValueDatatype="130" unbalanced="0"/>
    <cacheHierarchy uniqueName="[Date_Table].[Date (Month)]" caption="Date (Month)" attribute="1" defaultMemberUniqueName="[Date_Table].[Date (Month)].[All]" allUniqueName="[Date_Table].[Date (Month)].[All]" dimensionUniqueName="[Date_Table]" displayFolder="" count="0" memberValueDatatype="130" unbalanced="0"/>
    <cacheHierarchy uniqueName="[Main_Dataset_Table].[Order ID]" caption="Order ID" attribute="1" defaultMemberUniqueName="[Main_Dataset_Table].[Order ID].[All]" allUniqueName="[Main_Dataset_Table].[Order ID].[All]" dimensionUniqueName="[Main_Dataset_Table]" displayFolder="" count="0" memberValueDatatype="20" unbalanced="0"/>
    <cacheHierarchy uniqueName="[Main_Dataset_Table].[Order Date]" caption="Order Date" attribute="1" time="1" defaultMemberUniqueName="[Main_Dataset_Table].[Order Date].[All]" allUniqueName="[Main_Dataset_Table].[Order Date].[All]" dimensionUniqueName="[Main_Dataset_Table]" displayFolder="" count="0" memberValueDatatype="7" unbalanced="0"/>
    <cacheHierarchy uniqueName="[Main_Dataset_Table].[Region]" caption="Region" attribute="1" defaultMemberUniqueName="[Main_Dataset_Table].[Region].[All]" allUniqueName="[Main_Dataset_Table].[Region].[All]" dimensionUniqueName="[Main_Dataset_Table]" displayFolder="" count="0" memberValueDatatype="130" unbalanced="0"/>
    <cacheHierarchy uniqueName="[Main_Dataset_Table].[Product]" caption="Product" attribute="1" defaultMemberUniqueName="[Main_Dataset_Table].[Product].[All]" allUniqueName="[Main_Dataset_Table].[Product].[All]" dimensionUniqueName="[Main_Dataset_Table]" displayFolder="" count="0" memberValueDatatype="130" unbalanced="0"/>
    <cacheHierarchy uniqueName="[Main_Dataset_Table].[Category]" caption="Category" attribute="1" defaultMemberUniqueName="[Main_Dataset_Table].[Category].[All]" allUniqueName="[Main_Dataset_Table].[Category].[All]" dimensionUniqueName="[Main_Dataset_Table]" displayFolder="" count="0" memberValueDatatype="130" unbalanced="0"/>
    <cacheHierarchy uniqueName="[Main_Dataset_Table].[Units Sold]" caption="Units Sold" attribute="1" defaultMemberUniqueName="[Main_Dataset_Table].[Units Sold].[All]" allUniqueName="[Main_Dataset_Table].[Units Sold].[All]" dimensionUniqueName="[Main_Dataset_Table]" displayFolder="" count="0" memberValueDatatype="20" unbalanced="0"/>
    <cacheHierarchy uniqueName="[Main_Dataset_Table].[Unit Price]" caption="Unit Price" attribute="1" defaultMemberUniqueName="[Main_Dataset_Table].[Unit Price].[All]" allUniqueName="[Main_Dataset_Table].[Unit Price].[All]" dimensionUniqueName="[Main_Dataset_Table]" displayFolder="" count="0" memberValueDatatype="5" unbalanced="0"/>
    <cacheHierarchy uniqueName="[Main_Dataset_Table].[Revenue]" caption="Revenue" attribute="1" defaultMemberUniqueName="[Main_Dataset_Table].[Revenue].[All]" allUniqueName="[Main_Dataset_Table].[Revenue].[All]" dimensionUniqueName="[Main_Dataset_Table]" displayFolder="" count="0" memberValueDatatype="5" unbalanced="0"/>
    <cacheHierarchy uniqueName="[Date_Table].[Date (Month Index)]" caption="Date (Month Index)" attribute="1" defaultMemberUniqueName="[Date_Table].[Date (Month Index)].[All]" allUniqueName="[Date_Table].[Date (Month Index)].[All]" dimensionUniqueName="[Date_Table]" displayFolder="" count="0" memberValueDatatype="20" unbalanced="0" hidden="1"/>
    <cacheHierarchy uniqueName="[Measures].[Sum of Revenue]" caption="Sum of Revenue" measure="1" displayFolder="" measureGroup="Main_Dataset_Table" count="0">
      <extLst>
        <ext xmlns:x15="http://schemas.microsoft.com/office/spreadsheetml/2010/11/main" uri="{B97F6D7D-B522-45F9-BDA1-12C45D357490}">
          <x15:cacheHierarchy aggregatedColumn="30"/>
        </ext>
      </extLst>
    </cacheHierarchy>
    <cacheHierarchy uniqueName="[Measures].[Sum of Revenue 2]" caption="Sum of Revenue 2" measure="1" displayFolder="" measureGroup="Dataset_Analysis_Table" count="0" oneField="1">
      <fieldsUsage count="1">
        <fieldUsage x="2"/>
      </fieldsUsage>
      <extLst>
        <ext xmlns:x15="http://schemas.microsoft.com/office/spreadsheetml/2010/11/main" uri="{B97F6D7D-B522-45F9-BDA1-12C45D357490}">
          <x15:cacheHierarchy aggregatedColumn="7"/>
        </ext>
      </extLst>
    </cacheHierarchy>
    <cacheHierarchy uniqueName="[Measures].[YTD Revenue]" caption="YTD Revenue" measure="1" displayFolder="" measureGroup="Dataset_Analysis_Table" count="0"/>
    <cacheHierarchy uniqueName="[Measures].[__XL_Count Date_Table]" caption="__XL_Count Date_Table" measure="1" displayFolder="" measureGroup="Date_Table" count="0" hidden="1"/>
    <cacheHierarchy uniqueName="[Measures].[__XL_Count Dataset_Analysis_Table]" caption="__XL_Count Dataset_Analysis_Table" measure="1" displayFolder="" measureGroup="Dataset_Analysis_Table" count="0" hidden="1"/>
    <cacheHierarchy uniqueName="[Measures].[__XL_Count Main_Dataset_Table]" caption="__XL_Count Main_Dataset_Table" measure="1" displayFolder="" measureGroup="Main_Dataset_Table" count="0" hidden="1"/>
    <cacheHierarchy uniqueName="[Measures].[__No measures defined]" caption="__No measures defined" measure="1" displayFolder="" count="0" hidden="1"/>
  </cacheHierarchies>
  <kpis count="0"/>
  <dimensions count="4">
    <dimension name="Dataset_Analysis_Table" uniqueName="[Dataset_Analysis_Table]" caption="Dataset_Analysis_Table"/>
    <dimension name="Date_Table" uniqueName="[Date_Table]" caption="Date_Table"/>
    <dimension name="Main_Dataset_Table" uniqueName="[Main_Dataset_Table]" caption="Main_Dataset_Table"/>
    <dimension measure="1" name="Measures" uniqueName="[Measures]" caption="Measures"/>
  </dimensions>
  <measureGroups count="3">
    <measureGroup name="Dataset_Analysis_Table" caption="Dataset_Analysis_Table"/>
    <measureGroup name="Date_Table" caption="Date_Table"/>
    <measureGroup name="Main_Dataset_Table" caption="Main_Dataset_Table"/>
  </measureGroups>
  <maps count="4">
    <map measureGroup="0" dimension="0"/>
    <map measureGroup="0" dimension="1"/>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APRAKASH" refreshedDate="45857.470870023149" backgroundQuery="1" createdVersion="8" refreshedVersion="8" minRefreshableVersion="3" recordCount="0" supportSubquery="1" supportAdvancedDrill="1" xr:uid="{476C87C6-B478-479B-82E2-B55D3F39EFF0}">
  <cacheSource type="external" connectionId="3"/>
  <cacheFields count="4">
    <cacheField name="[Date_Table].[Year].[Year]" caption="Year" numFmtId="0" hierarchy="16" level="1">
      <sharedItems containsSemiMixedTypes="0" containsString="0" containsNumber="1" containsInteger="1" minValue="2023" maxValue="2025" count="3">
        <n v="2023"/>
        <n v="2024"/>
        <n v="2025"/>
      </sharedItems>
      <extLst>
        <ext xmlns:x15="http://schemas.microsoft.com/office/spreadsheetml/2010/11/main" uri="{4F2E5C28-24EA-4eb8-9CBF-B6C8F9C3D259}">
          <x15:cachedUniqueNames>
            <x15:cachedUniqueName index="0" name="[Date_Table].[Year].&amp;[2023]"/>
            <x15:cachedUniqueName index="1" name="[Date_Table].[Year].&amp;[2024]"/>
            <x15:cachedUniqueName index="2" name="[Date_Table].[Year].&amp;[2025]"/>
          </x15:cachedUniqueNames>
        </ext>
      </extLst>
    </cacheField>
    <cacheField name="[Dataset_Analysis_Table].[Region].[Region]" caption="Region" numFmtId="0" hierarchy="2" level="1">
      <sharedItems count="4">
        <s v="East"/>
        <s v="North"/>
        <s v="South"/>
        <s v="West"/>
      </sharedItems>
    </cacheField>
    <cacheField name="[Measures].[Sum of Revenue 2]" caption="Sum of Revenue 2" numFmtId="0" hierarchy="33" level="32767"/>
    <cacheField name="[Date_Table].[Month Name].[Month Name]" caption="Month Name" numFmtId="0" hierarchy="18" level="1">
      <sharedItems count="12">
        <s v="August"/>
        <s v="December"/>
        <s v="November"/>
        <s v="October"/>
        <s v="September"/>
        <s v="April"/>
        <s v="February"/>
        <s v="January"/>
        <s v="July"/>
        <s v="June"/>
        <s v="March"/>
        <s v="May"/>
      </sharedItems>
    </cacheField>
  </cacheFields>
  <cacheHierarchies count="39">
    <cacheHierarchy uniqueName="[Dataset_Analysis_Table].[Order ID]" caption="Order ID" attribute="1" defaultMemberUniqueName="[Dataset_Analysis_Table].[Order ID].[All]" allUniqueName="[Dataset_Analysis_Table].[Order ID].[All]" dimensionUniqueName="[Dataset_Analysis_Table]" displayFolder="" count="0" memberValueDatatype="20" unbalanced="0"/>
    <cacheHierarchy uniqueName="[Dataset_Analysis_Table].[Order Date]" caption="Order Date" attribute="1" time="1" defaultMemberUniqueName="[Dataset_Analysis_Table].[Order Date].[All]" allUniqueName="[Dataset_Analysis_Table].[Order Date].[All]" dimensionUniqueName="[Dataset_Analysis_Table]" displayFolder="" count="0" memberValueDatatype="7" unbalanced="0"/>
    <cacheHierarchy uniqueName="[Dataset_Analysis_Table].[Region]" caption="Region" attribute="1" defaultMemberUniqueName="[Dataset_Analysis_Table].[Region].[All]" allUniqueName="[Dataset_Analysis_Table].[Region].[All]" dimensionUniqueName="[Dataset_Analysis_Table]" displayFolder="" count="2" memberValueDatatype="130" unbalanced="0">
      <fieldsUsage count="2">
        <fieldUsage x="-1"/>
        <fieldUsage x="1"/>
      </fieldsUsage>
    </cacheHierarchy>
    <cacheHierarchy uniqueName="[Dataset_Analysis_Table].[Product]" caption="Product" attribute="1" defaultMemberUniqueName="[Dataset_Analysis_Table].[Product].[All]" allUniqueName="[Dataset_Analysis_Table].[Product].[All]" dimensionUniqueName="[Dataset_Analysis_Table]" displayFolder="" count="0" memberValueDatatype="130" unbalanced="0"/>
    <cacheHierarchy uniqueName="[Dataset_Analysis_Table].[Category]" caption="Category" attribute="1" defaultMemberUniqueName="[Dataset_Analysis_Table].[Category].[All]" allUniqueName="[Dataset_Analysis_Table].[Category].[All]" dimensionUniqueName="[Dataset_Analysis_Table]" displayFolder="" count="0" memberValueDatatype="130" unbalanced="0"/>
    <cacheHierarchy uniqueName="[Dataset_Analysis_Table].[Units Sold]" caption="Units Sold" attribute="1" defaultMemberUniqueName="[Dataset_Analysis_Table].[Units Sold].[All]" allUniqueName="[Dataset_Analysis_Table].[Units Sold].[All]" dimensionUniqueName="[Dataset_Analysis_Table]" displayFolder="" count="0" memberValueDatatype="20" unbalanced="0"/>
    <cacheHierarchy uniqueName="[Dataset_Analysis_Table].[Unit Price]" caption="Unit Price" attribute="1" defaultMemberUniqueName="[Dataset_Analysis_Table].[Unit Price].[All]" allUniqueName="[Dataset_Analysis_Table].[Unit Price].[All]" dimensionUniqueName="[Dataset_Analysis_Table]" displayFolder="" count="0" memberValueDatatype="5" unbalanced="0"/>
    <cacheHierarchy uniqueName="[Dataset_Analysis_Table].[Revenue]" caption="Revenue" attribute="1" defaultMemberUniqueName="[Dataset_Analysis_Table].[Revenue].[All]" allUniqueName="[Dataset_Analysis_Table].[Revenue].[All]" dimensionUniqueName="[Dataset_Analysis_Table]" displayFolder="" count="0" memberValueDatatype="5" unbalanced="0"/>
    <cacheHierarchy uniqueName="[Dataset_Analysis_Table].[Order Month &amp; Year]" caption="Order Month &amp; Year" attribute="1" defaultMemberUniqueName="[Dataset_Analysis_Table].[Order Month &amp; Year].[All]" allUniqueName="[Dataset_Analysis_Table].[Order Month &amp; Year].[All]" dimensionUniqueName="[Dataset_Analysis_Table]" displayFolder="" count="0" memberValueDatatype="130" unbalanced="0"/>
    <cacheHierarchy uniqueName="[Dataset_Analysis_Table].[Average Revenue per Unit]" caption="Average Revenue per Unit" attribute="1" defaultMemberUniqueName="[Dataset_Analysis_Table].[Average Revenue per Unit].[All]" allUniqueName="[Dataset_Analysis_Table].[Average Revenue per Unit].[All]" dimensionUniqueName="[Dataset_Analysis_Table]" displayFolder="" count="0" memberValueDatatype="5" unbalanced="0"/>
    <cacheHierarchy uniqueName="[Dataset_Analysis_Table].[High Value]" caption="High Value" attribute="1" defaultMemberUniqueName="[Dataset_Analysis_Table].[High Value].[All]" allUniqueName="[Dataset_Analysis_Table].[High Value].[All]" dimensionUniqueName="[Dataset_Analysis_Table]" displayFolder="" count="0" memberValueDatatype="130" unbalanced="0"/>
    <cacheHierarchy uniqueName="[Dataset_Analysis_Table].[Performance Tier]" caption="Performance Tier" attribute="1" defaultMemberUniqueName="[Dataset_Analysis_Table].[Performance Tier].[All]" allUniqueName="[Dataset_Analysis_Table].[Performance Tier].[All]" dimensionUniqueName="[Dataset_Analysis_Table]" displayFolder="" count="0" memberValueDatatype="130" unbalanced="0"/>
    <cacheHierarchy uniqueName="[Dataset_Analysis_Table].[Region - Category]" caption="Region - Category" attribute="1" defaultMemberUniqueName="[Dataset_Analysis_Table].[Region - Category].[All]" allUniqueName="[Dataset_Analysis_Table].[Region - Category].[All]" dimensionUniqueName="[Dataset_Analysis_Table]" displayFolder="" count="0" memberValueDatatype="130" unbalanced="0"/>
    <cacheHierarchy uniqueName="[Dataset_Analysis_Table].[YTD Revenue Calculation]" caption="YTD Revenue Calculation" attribute="1" defaultMemberUniqueName="[Dataset_Analysis_Table].[YTD Revenue Calculation].[All]" allUniqueName="[Dataset_Analysis_Table].[YTD Revenue Calculation].[All]" dimensionUniqueName="[Dataset_Analysis_Table]" displayFolder="" count="0" memberValueDatatype="20" unbalanced="0"/>
    <cacheHierarchy uniqueName="[Date_Table].[Date]" caption="Date" attribute="1" time="1" defaultMemberUniqueName="[Date_Table].[Date].[All]" allUniqueName="[Date_Table].[Date].[All]" dimensionUniqueName="[Date_Table]" displayFolder="" count="0" memberValueDatatype="7" unbalanced="0"/>
    <cacheHierarchy uniqueName="[Date_Table].[Month]" caption="Month" attribute="1" defaultMemberUniqueName="[Date_Table].[Month].[All]" allUniqueName="[Date_Table].[Month].[All]" dimensionUniqueName="[Date_Table]" displayFolder="" count="2" memberValueDatatype="20" unbalanced="0"/>
    <cacheHierarchy uniqueName="[Date_Table].[Year]" caption="Year" attribute="1" defaultMemberUniqueName="[Date_Table].[Year].[All]" allUniqueName="[Date_Table].[Year].[All]" dimensionUniqueName="[Date_Table]" displayFolder="" count="2" memberValueDatatype="20" unbalanced="0">
      <fieldsUsage count="2">
        <fieldUsage x="-1"/>
        <fieldUsage x="0"/>
      </fieldsUsage>
    </cacheHierarchy>
    <cacheHierarchy uniqueName="[Date_Table].[Quarter]" caption="Quarter" attribute="1" defaultMemberUniqueName="[Date_Table].[Quarter].[All]" allUniqueName="[Date_Table].[Quarter].[All]" dimensionUniqueName="[Date_Table]" displayFolder="" count="2" memberValueDatatype="13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3"/>
      </fieldsUsage>
    </cacheHierarchy>
    <cacheHierarchy uniqueName="[Date_Table].[Day of the Week]" caption="Day of the Week" attribute="1" defaultMemberUniqueName="[Date_Table].[Day of the Week].[All]" allUniqueName="[Date_Table].[Day of the Week].[All]" dimensionUniqueName="[Date_Table]" displayFolder="" count="0" memberValueDatatype="130" unbalanced="0"/>
    <cacheHierarchy uniqueName="[Date_Table].[Date (Year)]" caption="Date (Year)" attribute="1" defaultMemberUniqueName="[Date_Table].[Date (Year)].[All]" allUniqueName="[Date_Table].[Date (Year)].[All]" dimensionUniqueName="[Date_Table]" displayFolder="" count="0" memberValueDatatype="130" unbalanced="0"/>
    <cacheHierarchy uniqueName="[Date_Table].[Date (Quarter)]" caption="Date (Quarter)" attribute="1" defaultMemberUniqueName="[Date_Table].[Date (Quarter)].[All]" allUniqueName="[Date_Table].[Date (Quarter)].[All]" dimensionUniqueName="[Date_Table]" displayFolder="" count="0" memberValueDatatype="130" unbalanced="0"/>
    <cacheHierarchy uniqueName="[Date_Table].[Date (Month)]" caption="Date (Month)" attribute="1" defaultMemberUniqueName="[Date_Table].[Date (Month)].[All]" allUniqueName="[Date_Table].[Date (Month)].[All]" dimensionUniqueName="[Date_Table]" displayFolder="" count="0" memberValueDatatype="130" unbalanced="0"/>
    <cacheHierarchy uniqueName="[Main_Dataset_Table].[Order ID]" caption="Order ID" attribute="1" defaultMemberUniqueName="[Main_Dataset_Table].[Order ID].[All]" allUniqueName="[Main_Dataset_Table].[Order ID].[All]" dimensionUniqueName="[Main_Dataset_Table]" displayFolder="" count="0" memberValueDatatype="20" unbalanced="0"/>
    <cacheHierarchy uniqueName="[Main_Dataset_Table].[Order Date]" caption="Order Date" attribute="1" time="1" defaultMemberUniqueName="[Main_Dataset_Table].[Order Date].[All]" allUniqueName="[Main_Dataset_Table].[Order Date].[All]" dimensionUniqueName="[Main_Dataset_Table]" displayFolder="" count="0" memberValueDatatype="7" unbalanced="0"/>
    <cacheHierarchy uniqueName="[Main_Dataset_Table].[Region]" caption="Region" attribute="1" defaultMemberUniqueName="[Main_Dataset_Table].[Region].[All]" allUniqueName="[Main_Dataset_Table].[Region].[All]" dimensionUniqueName="[Main_Dataset_Table]" displayFolder="" count="0" memberValueDatatype="130" unbalanced="0"/>
    <cacheHierarchy uniqueName="[Main_Dataset_Table].[Product]" caption="Product" attribute="1" defaultMemberUniqueName="[Main_Dataset_Table].[Product].[All]" allUniqueName="[Main_Dataset_Table].[Product].[All]" dimensionUniqueName="[Main_Dataset_Table]" displayFolder="" count="0" memberValueDatatype="130" unbalanced="0"/>
    <cacheHierarchy uniqueName="[Main_Dataset_Table].[Category]" caption="Category" attribute="1" defaultMemberUniqueName="[Main_Dataset_Table].[Category].[All]" allUniqueName="[Main_Dataset_Table].[Category].[All]" dimensionUniqueName="[Main_Dataset_Table]" displayFolder="" count="0" memberValueDatatype="130" unbalanced="0"/>
    <cacheHierarchy uniqueName="[Main_Dataset_Table].[Units Sold]" caption="Units Sold" attribute="1" defaultMemberUniqueName="[Main_Dataset_Table].[Units Sold].[All]" allUniqueName="[Main_Dataset_Table].[Units Sold].[All]" dimensionUniqueName="[Main_Dataset_Table]" displayFolder="" count="0" memberValueDatatype="20" unbalanced="0"/>
    <cacheHierarchy uniqueName="[Main_Dataset_Table].[Unit Price]" caption="Unit Price" attribute="1" defaultMemberUniqueName="[Main_Dataset_Table].[Unit Price].[All]" allUniqueName="[Main_Dataset_Table].[Unit Price].[All]" dimensionUniqueName="[Main_Dataset_Table]" displayFolder="" count="0" memberValueDatatype="5" unbalanced="0"/>
    <cacheHierarchy uniqueName="[Main_Dataset_Table].[Revenue]" caption="Revenue" attribute="1" defaultMemberUniqueName="[Main_Dataset_Table].[Revenue].[All]" allUniqueName="[Main_Dataset_Table].[Revenue].[All]" dimensionUniqueName="[Main_Dataset_Table]" displayFolder="" count="0" memberValueDatatype="5" unbalanced="0"/>
    <cacheHierarchy uniqueName="[Date_Table].[Date (Month Index)]" caption="Date (Month Index)" attribute="1" defaultMemberUniqueName="[Date_Table].[Date (Month Index)].[All]" allUniqueName="[Date_Table].[Date (Month Index)].[All]" dimensionUniqueName="[Date_Table]" displayFolder="" count="0" memberValueDatatype="20" unbalanced="0" hidden="1"/>
    <cacheHierarchy uniqueName="[Measures].[Sum of Revenue]" caption="Sum of Revenue" measure="1" displayFolder="" measureGroup="Main_Dataset_Table" count="0">
      <extLst>
        <ext xmlns:x15="http://schemas.microsoft.com/office/spreadsheetml/2010/11/main" uri="{B97F6D7D-B522-45F9-BDA1-12C45D357490}">
          <x15:cacheHierarchy aggregatedColumn="30"/>
        </ext>
      </extLst>
    </cacheHierarchy>
    <cacheHierarchy uniqueName="[Measures].[Sum of Revenue 2]" caption="Sum of Revenue 2" measure="1" displayFolder="" measureGroup="Dataset_Analysis_Table" count="0" oneField="1">
      <fieldsUsage count="1">
        <fieldUsage x="2"/>
      </fieldsUsage>
      <extLst>
        <ext xmlns:x15="http://schemas.microsoft.com/office/spreadsheetml/2010/11/main" uri="{B97F6D7D-B522-45F9-BDA1-12C45D357490}">
          <x15:cacheHierarchy aggregatedColumn="7"/>
        </ext>
      </extLst>
    </cacheHierarchy>
    <cacheHierarchy uniqueName="[Measures].[YTD Revenue]" caption="YTD Revenue" measure="1" displayFolder="" measureGroup="Dataset_Analysis_Table" count="0"/>
    <cacheHierarchy uniqueName="[Measures].[__XL_Count Date_Table]" caption="__XL_Count Date_Table" measure="1" displayFolder="" measureGroup="Date_Table" count="0" hidden="1"/>
    <cacheHierarchy uniqueName="[Measures].[__XL_Count Dataset_Analysis_Table]" caption="__XL_Count Dataset_Analysis_Table" measure="1" displayFolder="" measureGroup="Dataset_Analysis_Table" count="0" hidden="1"/>
    <cacheHierarchy uniqueName="[Measures].[__XL_Count Main_Dataset_Table]" caption="__XL_Count Main_Dataset_Table" measure="1" displayFolder="" measureGroup="Main_Dataset_Table" count="0" hidden="1"/>
    <cacheHierarchy uniqueName="[Measures].[__No measures defined]" caption="__No measures defined" measure="1" displayFolder="" count="0" hidden="1"/>
  </cacheHierarchies>
  <kpis count="0"/>
  <dimensions count="4">
    <dimension name="Dataset_Analysis_Table" uniqueName="[Dataset_Analysis_Table]" caption="Dataset_Analysis_Table"/>
    <dimension name="Date_Table" uniqueName="[Date_Table]" caption="Date_Table"/>
    <dimension name="Main_Dataset_Table" uniqueName="[Main_Dataset_Table]" caption="Main_Dataset_Table"/>
    <dimension measure="1" name="Measures" uniqueName="[Measures]" caption="Measures"/>
  </dimensions>
  <measureGroups count="3">
    <measureGroup name="Dataset_Analysis_Table" caption="Dataset_Analysis_Table"/>
    <measureGroup name="Date_Table" caption="Date_Table"/>
    <measureGroup name="Main_Dataset_Table" caption="Main_Dataset_Table"/>
  </measureGroups>
  <maps count="4">
    <map measureGroup="0" dimension="0"/>
    <map measureGroup="0" dimension="1"/>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APRAKASH" refreshedDate="45857.470870949073" backgroundQuery="1" createdVersion="8" refreshedVersion="8" minRefreshableVersion="3" recordCount="0" supportSubquery="1" supportAdvancedDrill="1" xr:uid="{19BEF9AD-60AF-4F7C-BC34-F4769D690923}">
  <cacheSource type="external" connectionId="3"/>
  <cacheFields count="8">
    <cacheField name="[Date_Table].[Year].[Year]" caption="Year" numFmtId="0" hierarchy="16" level="1">
      <sharedItems containsSemiMixedTypes="0" containsString="0" containsNumber="1" containsInteger="1" minValue="2023" maxValue="2025" count="3">
        <n v="2023"/>
        <n v="2024"/>
        <n v="2025"/>
      </sharedItems>
      <extLst>
        <ext xmlns:x15="http://schemas.microsoft.com/office/spreadsheetml/2010/11/main" uri="{4F2E5C28-24EA-4eb8-9CBF-B6C8F9C3D259}">
          <x15:cachedUniqueNames>
            <x15:cachedUniqueName index="0" name="[Date_Table].[Year].&amp;[2023]"/>
            <x15:cachedUniqueName index="1" name="[Date_Table].[Year].&amp;[2024]"/>
            <x15:cachedUniqueName index="2" name="[Date_Table].[Year].&amp;[2025]"/>
          </x15:cachedUniqueNames>
        </ext>
      </extLst>
    </cacheField>
    <cacheField name="[Date_Table].[Date].[Date]" caption="Date" numFmtId="0" hierarchy="14" level="1">
      <sharedItems containsSemiMixedTypes="0" containsNonDate="0" containsDate="1" containsString="0" minDate="2023-08-01T00:00:00" maxDate="2026-01-01T00:00:00" count="884">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d v="2025-10-01T00:00:00"/>
        <d v="2025-10-02T00:00:00"/>
        <d v="2025-10-03T00:00:00"/>
        <d v="2025-10-04T00:00:00"/>
        <d v="2025-10-05T00:00:00"/>
        <d v="2025-10-06T00:00:00"/>
        <d v="2025-10-07T00:00:00"/>
        <d v="2025-10-08T00:00:00"/>
        <d v="2025-10-09T00:00:00"/>
        <d v="2025-10-10T00:00:00"/>
        <d v="2025-10-11T00:00:00"/>
        <d v="2025-10-12T00:00:00"/>
        <d v="2025-10-13T00:00:00"/>
        <d v="2025-10-14T00:00:00"/>
        <d v="2025-10-15T00:00:00"/>
        <d v="2025-10-16T00:00:00"/>
        <d v="2025-10-17T00:00:00"/>
        <d v="2025-10-18T00:00:00"/>
        <d v="2025-10-19T00:00:00"/>
        <d v="2025-10-20T00:00:00"/>
        <d v="2025-10-21T00:00:00"/>
        <d v="2025-10-22T00:00:00"/>
        <d v="2025-10-23T00:00:00"/>
        <d v="2025-10-24T00:00:00"/>
        <d v="2025-10-25T00:00:00"/>
        <d v="2025-10-26T00:00:00"/>
        <d v="2025-10-27T00:00:00"/>
        <d v="2025-10-28T00:00:00"/>
        <d v="2025-10-29T00:00:00"/>
        <d v="2025-10-30T00:00:00"/>
        <d v="2025-10-31T00:00:00"/>
        <d v="2025-11-01T00:00:00"/>
        <d v="2025-11-02T00:00:00"/>
        <d v="2025-11-03T00:00:00"/>
        <d v="2025-11-04T00:00:00"/>
        <d v="2025-11-05T00:00:00"/>
        <d v="2025-11-06T00:00:00"/>
        <d v="2025-11-07T00:00:00"/>
        <d v="2025-11-08T00:00:00"/>
        <d v="2025-11-09T00:00:00"/>
        <d v="2025-11-10T00:00:00"/>
        <d v="2025-11-11T00:00:00"/>
        <d v="2025-11-12T00:00:00"/>
        <d v="2025-11-13T00:00:00"/>
        <d v="2025-11-14T00:00:00"/>
        <d v="2025-11-15T00:00:00"/>
        <d v="2025-11-16T00:00:00"/>
        <d v="2025-11-17T00:00:00"/>
        <d v="2025-11-18T00:00:00"/>
        <d v="2025-11-19T00:00:00"/>
        <d v="2025-11-20T00:00:00"/>
        <d v="2025-11-21T00:00:00"/>
        <d v="2025-11-22T00:00:00"/>
        <d v="2025-11-23T00:00:00"/>
        <d v="2025-11-24T00:00:00"/>
        <d v="2025-11-25T00:00:00"/>
        <d v="2025-11-26T00:00:00"/>
        <d v="2025-11-27T00:00:00"/>
        <d v="2025-11-28T00:00:00"/>
        <d v="2025-11-29T00:00:00"/>
        <d v="2025-11-30T00:00:00"/>
        <d v="2025-12-01T00:00:00"/>
        <d v="2025-12-02T00:00:00"/>
        <d v="2025-12-03T00:00:00"/>
        <d v="2025-12-04T00:00:00"/>
        <d v="2025-12-05T00:00:00"/>
        <d v="2025-12-06T00:00:00"/>
        <d v="2025-12-07T00:00:00"/>
        <d v="2025-12-08T00:00:00"/>
        <d v="2025-12-09T00:00:00"/>
        <d v="2025-12-10T00:00:00"/>
        <d v="2025-12-11T00:00:00"/>
        <d v="2025-12-12T00:00:00"/>
        <d v="2025-12-13T00:00:00"/>
        <d v="2025-12-14T00:00:00"/>
        <d v="2025-12-15T00:00:00"/>
        <d v="2025-12-16T00:00:00"/>
        <d v="2025-12-17T00:00:00"/>
        <d v="2025-12-18T00:00:00"/>
        <d v="2025-12-19T00:00:00"/>
        <d v="2025-12-20T00:00:00"/>
        <d v="2025-12-21T00:00:00"/>
        <d v="2025-12-22T00:00:00"/>
        <d v="2025-12-23T00:00:00"/>
        <d v="2025-12-24T00:00:00"/>
        <d v="2025-12-25T00:00:00"/>
        <d v="2025-12-26T00:00:00"/>
        <d v="2025-12-27T00:00:00"/>
        <d v="2025-12-28T00:00:00"/>
        <d v="2025-12-29T00:00:00"/>
        <d v="2025-12-30T00:00:00"/>
        <d v="2025-12-31T00:00:00"/>
      </sharedItems>
    </cacheField>
    <cacheField name="[Date_Table].[Date (Month)].[Date (Month)]" caption="Date (Month)" numFmtId="0" hierarchy="22" level="1">
      <sharedItems count="12">
        <s v="Aug"/>
        <s v="Sep"/>
        <s v="Oct"/>
        <s v="Nov"/>
        <s v="Dec"/>
        <s v="Jan"/>
        <s v="Feb"/>
        <s v="Mar"/>
        <s v="Apr"/>
        <s v="May"/>
        <s v="Jun"/>
        <s v="Jul"/>
      </sharedItems>
    </cacheField>
    <cacheField name="[Date_Table].[Date (Quarter)].[Date (Quarter)]" caption="Date (Quarter)" numFmtId="0" hierarchy="21" level="1">
      <sharedItems count="4">
        <s v="Qtr3"/>
        <s v="Qtr4"/>
        <s v="Qtr1"/>
        <s v="Qtr2"/>
      </sharedItems>
    </cacheField>
    <cacheField name="[Date_Table].[Date (Year)].[Date (Year)]" caption="Date (Year)" numFmtId="0" hierarchy="20" level="1">
      <sharedItems count="3">
        <s v="2023"/>
        <s v="2024"/>
        <s v="2025"/>
      </sharedItems>
    </cacheField>
    <cacheField name="[Measures].[YTD Revenue]" caption="YTD Revenue" numFmtId="0" hierarchy="34" level="32767"/>
    <cacheField name="[Dataset_Analysis_Table].[Region].[Region]" caption="Region" numFmtId="0" hierarchy="2" level="1">
      <sharedItems containsSemiMixedTypes="0" containsNonDate="0" containsString="0"/>
    </cacheField>
    <cacheField name="[Dataset_Analysis_Table].[Product].[Product]" caption="Product" numFmtId="0" hierarchy="3" level="1">
      <sharedItems containsSemiMixedTypes="0" containsNonDate="0" containsString="0"/>
    </cacheField>
  </cacheFields>
  <cacheHierarchies count="39">
    <cacheHierarchy uniqueName="[Dataset_Analysis_Table].[Order ID]" caption="Order ID" attribute="1" defaultMemberUniqueName="[Dataset_Analysis_Table].[Order ID].[All]" allUniqueName="[Dataset_Analysis_Table].[Order ID].[All]" dimensionUniqueName="[Dataset_Analysis_Table]" displayFolder="" count="0" memberValueDatatype="20" unbalanced="0"/>
    <cacheHierarchy uniqueName="[Dataset_Analysis_Table].[Order Date]" caption="Order Date" attribute="1" time="1" defaultMemberUniqueName="[Dataset_Analysis_Table].[Order Date].[All]" allUniqueName="[Dataset_Analysis_Table].[Order Date].[All]" dimensionUniqueName="[Dataset_Analysis_Table]" displayFolder="" count="0" memberValueDatatype="7" unbalanced="0"/>
    <cacheHierarchy uniqueName="[Dataset_Analysis_Table].[Region]" caption="Region" attribute="1" defaultMemberUniqueName="[Dataset_Analysis_Table].[Region].[All]" allUniqueName="[Dataset_Analysis_Table].[Region].[All]" dimensionUniqueName="[Dataset_Analysis_Table]" displayFolder="" count="2" memberValueDatatype="130" unbalanced="0">
      <fieldsUsage count="2">
        <fieldUsage x="-1"/>
        <fieldUsage x="6"/>
      </fieldsUsage>
    </cacheHierarchy>
    <cacheHierarchy uniqueName="[Dataset_Analysis_Table].[Product]" caption="Product" attribute="1" defaultMemberUniqueName="[Dataset_Analysis_Table].[Product].[All]" allUniqueName="[Dataset_Analysis_Table].[Product].[All]" dimensionUniqueName="[Dataset_Analysis_Table]" displayFolder="" count="2" memberValueDatatype="130" unbalanced="0">
      <fieldsUsage count="2">
        <fieldUsage x="-1"/>
        <fieldUsage x="7"/>
      </fieldsUsage>
    </cacheHierarchy>
    <cacheHierarchy uniqueName="[Dataset_Analysis_Table].[Category]" caption="Category" attribute="1" defaultMemberUniqueName="[Dataset_Analysis_Table].[Category].[All]" allUniqueName="[Dataset_Analysis_Table].[Category].[All]" dimensionUniqueName="[Dataset_Analysis_Table]" displayFolder="" count="0" memberValueDatatype="130" unbalanced="0"/>
    <cacheHierarchy uniqueName="[Dataset_Analysis_Table].[Units Sold]" caption="Units Sold" attribute="1" defaultMemberUniqueName="[Dataset_Analysis_Table].[Units Sold].[All]" allUniqueName="[Dataset_Analysis_Table].[Units Sold].[All]" dimensionUniqueName="[Dataset_Analysis_Table]" displayFolder="" count="0" memberValueDatatype="20" unbalanced="0"/>
    <cacheHierarchy uniqueName="[Dataset_Analysis_Table].[Unit Price]" caption="Unit Price" attribute="1" defaultMemberUniqueName="[Dataset_Analysis_Table].[Unit Price].[All]" allUniqueName="[Dataset_Analysis_Table].[Unit Price].[All]" dimensionUniqueName="[Dataset_Analysis_Table]" displayFolder="" count="0" memberValueDatatype="5" unbalanced="0"/>
    <cacheHierarchy uniqueName="[Dataset_Analysis_Table].[Revenue]" caption="Revenue" attribute="1" defaultMemberUniqueName="[Dataset_Analysis_Table].[Revenue].[All]" allUniqueName="[Dataset_Analysis_Table].[Revenue].[All]" dimensionUniqueName="[Dataset_Analysis_Table]" displayFolder="" count="0" memberValueDatatype="5" unbalanced="0"/>
    <cacheHierarchy uniqueName="[Dataset_Analysis_Table].[Order Month &amp; Year]" caption="Order Month &amp; Year" attribute="1" defaultMemberUniqueName="[Dataset_Analysis_Table].[Order Month &amp; Year].[All]" allUniqueName="[Dataset_Analysis_Table].[Order Month &amp; Year].[All]" dimensionUniqueName="[Dataset_Analysis_Table]" displayFolder="" count="0" memberValueDatatype="130" unbalanced="0"/>
    <cacheHierarchy uniqueName="[Dataset_Analysis_Table].[Average Revenue per Unit]" caption="Average Revenue per Unit" attribute="1" defaultMemberUniqueName="[Dataset_Analysis_Table].[Average Revenue per Unit].[All]" allUniqueName="[Dataset_Analysis_Table].[Average Revenue per Unit].[All]" dimensionUniqueName="[Dataset_Analysis_Table]" displayFolder="" count="0" memberValueDatatype="5" unbalanced="0"/>
    <cacheHierarchy uniqueName="[Dataset_Analysis_Table].[High Value]" caption="High Value" attribute="1" defaultMemberUniqueName="[Dataset_Analysis_Table].[High Value].[All]" allUniqueName="[Dataset_Analysis_Table].[High Value].[All]" dimensionUniqueName="[Dataset_Analysis_Table]" displayFolder="" count="0" memberValueDatatype="130" unbalanced="0"/>
    <cacheHierarchy uniqueName="[Dataset_Analysis_Table].[Performance Tier]" caption="Performance Tier" attribute="1" defaultMemberUniqueName="[Dataset_Analysis_Table].[Performance Tier].[All]" allUniqueName="[Dataset_Analysis_Table].[Performance Tier].[All]" dimensionUniqueName="[Dataset_Analysis_Table]" displayFolder="" count="0" memberValueDatatype="130" unbalanced="0"/>
    <cacheHierarchy uniqueName="[Dataset_Analysis_Table].[Region - Category]" caption="Region - Category" attribute="1" defaultMemberUniqueName="[Dataset_Analysis_Table].[Region - Category].[All]" allUniqueName="[Dataset_Analysis_Table].[Region - Category].[All]" dimensionUniqueName="[Dataset_Analysis_Table]" displayFolder="" count="0" memberValueDatatype="130" unbalanced="0"/>
    <cacheHierarchy uniqueName="[Dataset_Analysis_Table].[YTD Revenue Calculation]" caption="YTD Revenue Calculation" attribute="1" defaultMemberUniqueName="[Dataset_Analysis_Table].[YTD Revenue Calculation].[All]" allUniqueName="[Dataset_Analysis_Table].[YTD Revenue Calculation].[All]" dimensionUniqueName="[Dataset_Analysis_Table]" displayFolder="" count="0" memberValueDatatype="20" unbalanced="0"/>
    <cacheHierarchy uniqueName="[Date_Table].[Date]" caption="Date" attribute="1" time="1" defaultMemberUniqueName="[Date_Table].[Date].[All]" allUniqueName="[Date_Table].[Date].[All]" dimensionUniqueName="[Date_Table]" displayFolder="" count="2" memberValueDatatype="7" unbalanced="0">
      <fieldsUsage count="2">
        <fieldUsage x="-1"/>
        <fieldUsage x="1"/>
      </fieldsUsage>
    </cacheHierarchy>
    <cacheHierarchy uniqueName="[Date_Table].[Month]" caption="Month" attribute="1" defaultMemberUniqueName="[Date_Table].[Month].[All]" allUniqueName="[Date_Table].[Month].[All]" dimensionUniqueName="[Date_Table]" displayFolder="" count="0" memberValueDatatype="20" unbalanced="0"/>
    <cacheHierarchy uniqueName="[Date_Table].[Year]" caption="Year" attribute="1" defaultMemberUniqueName="[Date_Table].[Year].[All]" allUniqueName="[Date_Table].[Year].[All]" dimensionUniqueName="[Date_Table]" displayFolder="" count="2" memberValueDatatype="20" unbalanced="0">
      <fieldsUsage count="2">
        <fieldUsage x="-1"/>
        <fieldUsage x="0"/>
      </fieldsUsage>
    </cacheHierarchy>
    <cacheHierarchy uniqueName="[Date_Table].[Quarter]" caption="Quarter" attribute="1" defaultMemberUniqueName="[Date_Table].[Quarter].[All]" allUniqueName="[Date_Table].[Quarter].[All]" dimensionUniqueName="[Date_Table]" displayFolder="" count="2" memberValueDatatype="13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of the Week]" caption="Day of the Week" attribute="1" defaultMemberUniqueName="[Date_Table].[Day of the Week].[All]" allUniqueName="[Date_Table].[Day of the Week].[All]" dimensionUniqueName="[Date_Table]" displayFolder="" count="0" memberValueDatatype="130" unbalanced="0"/>
    <cacheHierarchy uniqueName="[Date_Table].[Date (Year)]" caption="Date (Year)" attribute="1" defaultMemberUniqueName="[Date_Table].[Date (Year)].[All]" allUniqueName="[Date_Table].[Date (Year)].[All]" dimensionUniqueName="[Date_Table]" displayFolder="" count="2" memberValueDatatype="130" unbalanced="0">
      <fieldsUsage count="2">
        <fieldUsage x="-1"/>
        <fieldUsage x="4"/>
      </fieldsUsage>
    </cacheHierarchy>
    <cacheHierarchy uniqueName="[Date_Table].[Date (Quarter)]" caption="Date (Quarter)" attribute="1" defaultMemberUniqueName="[Date_Table].[Date (Quarter)].[All]" allUniqueName="[Date_Table].[Date (Quarter)].[All]" dimensionUniqueName="[Date_Table]" displayFolder="" count="2" memberValueDatatype="130" unbalanced="0">
      <fieldsUsage count="2">
        <fieldUsage x="-1"/>
        <fieldUsage x="3"/>
      </fieldsUsage>
    </cacheHierarchy>
    <cacheHierarchy uniqueName="[Date_Table].[Date (Month)]" caption="Date (Month)" attribute="1" defaultMemberUniqueName="[Date_Table].[Date (Month)].[All]" allUniqueName="[Date_Table].[Date (Month)].[All]" dimensionUniqueName="[Date_Table]" displayFolder="" count="2" memberValueDatatype="130" unbalanced="0">
      <fieldsUsage count="2">
        <fieldUsage x="-1"/>
        <fieldUsage x="2"/>
      </fieldsUsage>
    </cacheHierarchy>
    <cacheHierarchy uniqueName="[Main_Dataset_Table].[Order ID]" caption="Order ID" attribute="1" defaultMemberUniqueName="[Main_Dataset_Table].[Order ID].[All]" allUniqueName="[Main_Dataset_Table].[Order ID].[All]" dimensionUniqueName="[Main_Dataset_Table]" displayFolder="" count="0" memberValueDatatype="20" unbalanced="0"/>
    <cacheHierarchy uniqueName="[Main_Dataset_Table].[Order Date]" caption="Order Date" attribute="1" time="1" defaultMemberUniqueName="[Main_Dataset_Table].[Order Date].[All]" allUniqueName="[Main_Dataset_Table].[Order Date].[All]" dimensionUniqueName="[Main_Dataset_Table]" displayFolder="" count="0" memberValueDatatype="7" unbalanced="0"/>
    <cacheHierarchy uniqueName="[Main_Dataset_Table].[Region]" caption="Region" attribute="1" defaultMemberUniqueName="[Main_Dataset_Table].[Region].[All]" allUniqueName="[Main_Dataset_Table].[Region].[All]" dimensionUniqueName="[Main_Dataset_Table]" displayFolder="" count="0" memberValueDatatype="130" unbalanced="0"/>
    <cacheHierarchy uniqueName="[Main_Dataset_Table].[Product]" caption="Product" attribute="1" defaultMemberUniqueName="[Main_Dataset_Table].[Product].[All]" allUniqueName="[Main_Dataset_Table].[Product].[All]" dimensionUniqueName="[Main_Dataset_Table]" displayFolder="" count="0" memberValueDatatype="130" unbalanced="0"/>
    <cacheHierarchy uniqueName="[Main_Dataset_Table].[Category]" caption="Category" attribute="1" defaultMemberUniqueName="[Main_Dataset_Table].[Category].[All]" allUniqueName="[Main_Dataset_Table].[Category].[All]" dimensionUniqueName="[Main_Dataset_Table]" displayFolder="" count="0" memberValueDatatype="130" unbalanced="0"/>
    <cacheHierarchy uniqueName="[Main_Dataset_Table].[Units Sold]" caption="Units Sold" attribute="1" defaultMemberUniqueName="[Main_Dataset_Table].[Units Sold].[All]" allUniqueName="[Main_Dataset_Table].[Units Sold].[All]" dimensionUniqueName="[Main_Dataset_Table]" displayFolder="" count="0" memberValueDatatype="20" unbalanced="0"/>
    <cacheHierarchy uniqueName="[Main_Dataset_Table].[Unit Price]" caption="Unit Price" attribute="1" defaultMemberUniqueName="[Main_Dataset_Table].[Unit Price].[All]" allUniqueName="[Main_Dataset_Table].[Unit Price].[All]" dimensionUniqueName="[Main_Dataset_Table]" displayFolder="" count="0" memberValueDatatype="5" unbalanced="0"/>
    <cacheHierarchy uniqueName="[Main_Dataset_Table].[Revenue]" caption="Revenue" attribute="1" defaultMemberUniqueName="[Main_Dataset_Table].[Revenue].[All]" allUniqueName="[Main_Dataset_Table].[Revenue].[All]" dimensionUniqueName="[Main_Dataset_Table]" displayFolder="" count="0" memberValueDatatype="5" unbalanced="0"/>
    <cacheHierarchy uniqueName="[Date_Table].[Date (Month Index)]" caption="Date (Month Index)" attribute="1" defaultMemberUniqueName="[Date_Table].[Date (Month Index)].[All]" allUniqueName="[Date_Table].[Date (Month Index)].[All]" dimensionUniqueName="[Date_Table]" displayFolder="" count="0" memberValueDatatype="20" unbalanced="0" hidden="1"/>
    <cacheHierarchy uniqueName="[Measures].[Sum of Revenue]" caption="Sum of Revenue" measure="1" displayFolder="" measureGroup="Main_Dataset_Table" count="0">
      <extLst>
        <ext xmlns:x15="http://schemas.microsoft.com/office/spreadsheetml/2010/11/main" uri="{B97F6D7D-B522-45F9-BDA1-12C45D357490}">
          <x15:cacheHierarchy aggregatedColumn="30"/>
        </ext>
      </extLst>
    </cacheHierarchy>
    <cacheHierarchy uniqueName="[Measures].[Sum of Revenue 2]" caption="Sum of Revenue 2" measure="1" displayFolder="" measureGroup="Dataset_Analysis_Table" count="0">
      <extLst>
        <ext xmlns:x15="http://schemas.microsoft.com/office/spreadsheetml/2010/11/main" uri="{B97F6D7D-B522-45F9-BDA1-12C45D357490}">
          <x15:cacheHierarchy aggregatedColumn="7"/>
        </ext>
      </extLst>
    </cacheHierarchy>
    <cacheHierarchy uniqueName="[Measures].[YTD Revenue]" caption="YTD Revenue" measure="1" displayFolder="" measureGroup="Dataset_Analysis_Table" count="0" oneField="1">
      <fieldsUsage count="1">
        <fieldUsage x="5"/>
      </fieldsUsage>
    </cacheHierarchy>
    <cacheHierarchy uniqueName="[Measures].[__XL_Count Date_Table]" caption="__XL_Count Date_Table" measure="1" displayFolder="" measureGroup="Date_Table" count="0" hidden="1"/>
    <cacheHierarchy uniqueName="[Measures].[__XL_Count Dataset_Analysis_Table]" caption="__XL_Count Dataset_Analysis_Table" measure="1" displayFolder="" measureGroup="Dataset_Analysis_Table" count="0" hidden="1"/>
    <cacheHierarchy uniqueName="[Measures].[__XL_Count Main_Dataset_Table]" caption="__XL_Count Main_Dataset_Table" measure="1" displayFolder="" measureGroup="Main_Dataset_Table" count="0" hidden="1"/>
    <cacheHierarchy uniqueName="[Measures].[__No measures defined]" caption="__No measures defined" measure="1" displayFolder="" count="0" hidden="1"/>
  </cacheHierarchies>
  <kpis count="0"/>
  <dimensions count="4">
    <dimension name="Dataset_Analysis_Table" uniqueName="[Dataset_Analysis_Table]" caption="Dataset_Analysis_Table"/>
    <dimension name="Date_Table" uniqueName="[Date_Table]" caption="Date_Table"/>
    <dimension name="Main_Dataset_Table" uniqueName="[Main_Dataset_Table]" caption="Main_Dataset_Table"/>
    <dimension measure="1" name="Measures" uniqueName="[Measures]" caption="Measures"/>
  </dimensions>
  <measureGroups count="3">
    <measureGroup name="Dataset_Analysis_Table" caption="Dataset_Analysis_Table"/>
    <measureGroup name="Date_Table" caption="Date_Table"/>
    <measureGroup name="Main_Dataset_Table" caption="Main_Dataset_Table"/>
  </measureGroups>
  <maps count="4">
    <map measureGroup="0" dimension="0"/>
    <map measureGroup="0" dimension="1"/>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APRAKASH" refreshedDate="45857.42758541667" backgroundQuery="1" createdVersion="3" refreshedVersion="8" minRefreshableVersion="3" recordCount="0" supportSubquery="1" supportAdvancedDrill="1" xr:uid="{570561F5-C1FE-42F1-BD58-03A8190497F4}">
  <cacheSource type="external" connectionId="3">
    <extLst>
      <ext xmlns:x14="http://schemas.microsoft.com/office/spreadsheetml/2009/9/main" uri="{F057638F-6D5F-4e77-A914-E7F072B9BCA8}">
        <x14:sourceConnection name="ThisWorkbookDataModel"/>
      </ext>
    </extLst>
  </cacheSource>
  <cacheFields count="0"/>
  <cacheHierarchies count="39">
    <cacheHierarchy uniqueName="[Dataset_Analysis_Table].[Order ID]" caption="Order ID" attribute="1" defaultMemberUniqueName="[Dataset_Analysis_Table].[Order ID].[All]" allUniqueName="[Dataset_Analysis_Table].[Order ID].[All]" dimensionUniqueName="[Dataset_Analysis_Table]" displayFolder="" count="0" memberValueDatatype="20" unbalanced="0"/>
    <cacheHierarchy uniqueName="[Dataset_Analysis_Table].[Order Date]" caption="Order Date" attribute="1" time="1" defaultMemberUniqueName="[Dataset_Analysis_Table].[Order Date].[All]" allUniqueName="[Dataset_Analysis_Table].[Order Date].[All]" dimensionUniqueName="[Dataset_Analysis_Table]" displayFolder="" count="0" memberValueDatatype="7" unbalanced="0"/>
    <cacheHierarchy uniqueName="[Dataset_Analysis_Table].[Region]" caption="Region" attribute="1" defaultMemberUniqueName="[Dataset_Analysis_Table].[Region].[All]" allUniqueName="[Dataset_Analysis_Table].[Region].[All]" dimensionUniqueName="[Dataset_Analysis_Table]" displayFolder="" count="0" memberValueDatatype="130" unbalanced="0"/>
    <cacheHierarchy uniqueName="[Dataset_Analysis_Table].[Product]" caption="Product" attribute="1" defaultMemberUniqueName="[Dataset_Analysis_Table].[Product].[All]" allUniqueName="[Dataset_Analysis_Table].[Product].[All]" dimensionUniqueName="[Dataset_Analysis_Table]" displayFolder="" count="0" memberValueDatatype="130" unbalanced="0"/>
    <cacheHierarchy uniqueName="[Dataset_Analysis_Table].[Category]" caption="Category" attribute="1" defaultMemberUniqueName="[Dataset_Analysis_Table].[Category].[All]" allUniqueName="[Dataset_Analysis_Table].[Category].[All]" dimensionUniqueName="[Dataset_Analysis_Table]" displayFolder="" count="0" memberValueDatatype="130" unbalanced="0"/>
    <cacheHierarchy uniqueName="[Dataset_Analysis_Table].[Units Sold]" caption="Units Sold" attribute="1" defaultMemberUniqueName="[Dataset_Analysis_Table].[Units Sold].[All]" allUniqueName="[Dataset_Analysis_Table].[Units Sold].[All]" dimensionUniqueName="[Dataset_Analysis_Table]" displayFolder="" count="0" memberValueDatatype="20" unbalanced="0"/>
    <cacheHierarchy uniqueName="[Dataset_Analysis_Table].[Unit Price]" caption="Unit Price" attribute="1" defaultMemberUniqueName="[Dataset_Analysis_Table].[Unit Price].[All]" allUniqueName="[Dataset_Analysis_Table].[Unit Price].[All]" dimensionUniqueName="[Dataset_Analysis_Table]" displayFolder="" count="0" memberValueDatatype="5" unbalanced="0"/>
    <cacheHierarchy uniqueName="[Dataset_Analysis_Table].[Revenue]" caption="Revenue" attribute="1" defaultMemberUniqueName="[Dataset_Analysis_Table].[Revenue].[All]" allUniqueName="[Dataset_Analysis_Table].[Revenue].[All]" dimensionUniqueName="[Dataset_Analysis_Table]" displayFolder="" count="0" memberValueDatatype="5" unbalanced="0"/>
    <cacheHierarchy uniqueName="[Dataset_Analysis_Table].[Order Month &amp; Year]" caption="Order Month &amp; Year" attribute="1" defaultMemberUniqueName="[Dataset_Analysis_Table].[Order Month &amp; Year].[All]" allUniqueName="[Dataset_Analysis_Table].[Order Month &amp; Year].[All]" dimensionUniqueName="[Dataset_Analysis_Table]" displayFolder="" count="0" memberValueDatatype="130" unbalanced="0"/>
    <cacheHierarchy uniqueName="[Dataset_Analysis_Table].[Average Revenue per Unit]" caption="Average Revenue per Unit" attribute="1" defaultMemberUniqueName="[Dataset_Analysis_Table].[Average Revenue per Unit].[All]" allUniqueName="[Dataset_Analysis_Table].[Average Revenue per Unit].[All]" dimensionUniqueName="[Dataset_Analysis_Table]" displayFolder="" count="0" memberValueDatatype="5" unbalanced="0"/>
    <cacheHierarchy uniqueName="[Dataset_Analysis_Table].[High Value]" caption="High Value" attribute="1" defaultMemberUniqueName="[Dataset_Analysis_Table].[High Value].[All]" allUniqueName="[Dataset_Analysis_Table].[High Value].[All]" dimensionUniqueName="[Dataset_Analysis_Table]" displayFolder="" count="0" memberValueDatatype="130" unbalanced="0"/>
    <cacheHierarchy uniqueName="[Dataset_Analysis_Table].[Performance Tier]" caption="Performance Tier" attribute="1" defaultMemberUniqueName="[Dataset_Analysis_Table].[Performance Tier].[All]" allUniqueName="[Dataset_Analysis_Table].[Performance Tier].[All]" dimensionUniqueName="[Dataset_Analysis_Table]" displayFolder="" count="0" memberValueDatatype="130" unbalanced="0"/>
    <cacheHierarchy uniqueName="[Dataset_Analysis_Table].[Region - Category]" caption="Region - Category" attribute="1" defaultMemberUniqueName="[Dataset_Analysis_Table].[Region - Category].[All]" allUniqueName="[Dataset_Analysis_Table].[Region - Category].[All]" dimensionUniqueName="[Dataset_Analysis_Table]" displayFolder="" count="0" memberValueDatatype="130" unbalanced="0"/>
    <cacheHierarchy uniqueName="[Dataset_Analysis_Table].[YTD Revenue Calculation]" caption="YTD Revenue Calculation" attribute="1" defaultMemberUniqueName="[Dataset_Analysis_Table].[YTD Revenue Calculation].[All]" allUniqueName="[Dataset_Analysis_Table].[YTD Revenue Calculation].[All]" dimensionUniqueName="[Dataset_Analysis_Table]" displayFolder="" count="0" memberValueDatatype="20" unbalanced="0"/>
    <cacheHierarchy uniqueName="[Date_Table].[Date]" caption="Date" attribute="1" time="1" defaultMemberUniqueName="[Date_Table].[Date].[All]" allUniqueName="[Date_Table].[Date].[All]" dimensionUniqueName="[Date_Table]" displayFolder="" count="0" memberValueDatatype="7" unbalanced="0"/>
    <cacheHierarchy uniqueName="[Date_Table].[Month]" caption="Month" attribute="1" defaultMemberUniqueName="[Date_Table].[Month].[All]" allUniqueName="[Date_Table].[Month].[All]" dimensionUniqueName="[Date_Table]" displayFolder="" count="0" memberValueDatatype="20" unbalanced="0"/>
    <cacheHierarchy uniqueName="[Date_Table].[Year]" caption="Year" attribute="1" defaultMemberUniqueName="[Date_Table].[Year].[All]" allUniqueName="[Date_Table].[Year].[All]" dimensionUniqueName="[Date_Table]" displayFolder="" count="2" memberValueDatatype="20" unbalanced="0"/>
    <cacheHierarchy uniqueName="[Date_Table].[Quarter]" caption="Quarter" attribute="1" defaultMemberUniqueName="[Date_Table].[Quarter].[All]" allUniqueName="[Date_Table].[Quarter].[All]" dimensionUniqueName="[Date_Table]" displayFolder="" count="2" memberValueDatatype="13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of the Week]" caption="Day of the Week" attribute="1" defaultMemberUniqueName="[Date_Table].[Day of the Week].[All]" allUniqueName="[Date_Table].[Day of the Week].[All]" dimensionUniqueName="[Date_Table]" displayFolder="" count="0" memberValueDatatype="130" unbalanced="0"/>
    <cacheHierarchy uniqueName="[Date_Table].[Date (Year)]" caption="Date (Year)" attribute="1" defaultMemberUniqueName="[Date_Table].[Date (Year)].[All]" allUniqueName="[Date_Table].[Date (Year)].[All]" dimensionUniqueName="[Date_Table]" displayFolder="" count="0" memberValueDatatype="130" unbalanced="0"/>
    <cacheHierarchy uniqueName="[Date_Table].[Date (Quarter)]" caption="Date (Quarter)" attribute="1" defaultMemberUniqueName="[Date_Table].[Date (Quarter)].[All]" allUniqueName="[Date_Table].[Date (Quarter)].[All]" dimensionUniqueName="[Date_Table]" displayFolder="" count="0" memberValueDatatype="130" unbalanced="0"/>
    <cacheHierarchy uniqueName="[Date_Table].[Date (Month)]" caption="Date (Month)" attribute="1" defaultMemberUniqueName="[Date_Table].[Date (Month)].[All]" allUniqueName="[Date_Table].[Date (Month)].[All]" dimensionUniqueName="[Date_Table]" displayFolder="" count="0" memberValueDatatype="130" unbalanced="0"/>
    <cacheHierarchy uniqueName="[Main_Dataset_Table].[Order ID]" caption="Order ID" attribute="1" defaultMemberUniqueName="[Main_Dataset_Table].[Order ID].[All]" allUniqueName="[Main_Dataset_Table].[Order ID].[All]" dimensionUniqueName="[Main_Dataset_Table]" displayFolder="" count="0" memberValueDatatype="20" unbalanced="0"/>
    <cacheHierarchy uniqueName="[Main_Dataset_Table].[Order Date]" caption="Order Date" attribute="1" time="1" defaultMemberUniqueName="[Main_Dataset_Table].[Order Date].[All]" allUniqueName="[Main_Dataset_Table].[Order Date].[All]" dimensionUniqueName="[Main_Dataset_Table]" displayFolder="" count="0" memberValueDatatype="7" unbalanced="0"/>
    <cacheHierarchy uniqueName="[Main_Dataset_Table].[Region]" caption="Region" attribute="1" defaultMemberUniqueName="[Main_Dataset_Table].[Region].[All]" allUniqueName="[Main_Dataset_Table].[Region].[All]" dimensionUniqueName="[Main_Dataset_Table]" displayFolder="" count="0" memberValueDatatype="130" unbalanced="0"/>
    <cacheHierarchy uniqueName="[Main_Dataset_Table].[Product]" caption="Product" attribute="1" defaultMemberUniqueName="[Main_Dataset_Table].[Product].[All]" allUniqueName="[Main_Dataset_Table].[Product].[All]" dimensionUniqueName="[Main_Dataset_Table]" displayFolder="" count="0" memberValueDatatype="130" unbalanced="0"/>
    <cacheHierarchy uniqueName="[Main_Dataset_Table].[Category]" caption="Category" attribute="1" defaultMemberUniqueName="[Main_Dataset_Table].[Category].[All]" allUniqueName="[Main_Dataset_Table].[Category].[All]" dimensionUniqueName="[Main_Dataset_Table]" displayFolder="" count="0" memberValueDatatype="130" unbalanced="0"/>
    <cacheHierarchy uniqueName="[Main_Dataset_Table].[Units Sold]" caption="Units Sold" attribute="1" defaultMemberUniqueName="[Main_Dataset_Table].[Units Sold].[All]" allUniqueName="[Main_Dataset_Table].[Units Sold].[All]" dimensionUniqueName="[Main_Dataset_Table]" displayFolder="" count="0" memberValueDatatype="20" unbalanced="0"/>
    <cacheHierarchy uniqueName="[Main_Dataset_Table].[Unit Price]" caption="Unit Price" attribute="1" defaultMemberUniqueName="[Main_Dataset_Table].[Unit Price].[All]" allUniqueName="[Main_Dataset_Table].[Unit Price].[All]" dimensionUniqueName="[Main_Dataset_Table]" displayFolder="" count="0" memberValueDatatype="5" unbalanced="0"/>
    <cacheHierarchy uniqueName="[Main_Dataset_Table].[Revenue]" caption="Revenue" attribute="1" defaultMemberUniqueName="[Main_Dataset_Table].[Revenue].[All]" allUniqueName="[Main_Dataset_Table].[Revenue].[All]" dimensionUniqueName="[Main_Dataset_Table]" displayFolder="" count="0" memberValueDatatype="5" unbalanced="0"/>
    <cacheHierarchy uniqueName="[Date_Table].[Date (Month Index)]" caption="Date (Month Index)" attribute="1" defaultMemberUniqueName="[Date_Table].[Date (Month Index)].[All]" allUniqueName="[Date_Table].[Date (Month Index)].[All]" dimensionUniqueName="[Date_Table]" displayFolder="" count="0" memberValueDatatype="20" unbalanced="0" hidden="1"/>
    <cacheHierarchy uniqueName="[Measures].[Sum of Revenue]" caption="Sum of Revenue" measure="1" displayFolder="" measureGroup="Main_Dataset_Table" count="0">
      <extLst>
        <ext xmlns:x15="http://schemas.microsoft.com/office/spreadsheetml/2010/11/main" uri="{B97F6D7D-B522-45F9-BDA1-12C45D357490}">
          <x15:cacheHierarchy aggregatedColumn="30"/>
        </ext>
      </extLst>
    </cacheHierarchy>
    <cacheHierarchy uniqueName="[Measures].[Sum of Revenue 2]" caption="Sum of Revenue 2" measure="1" displayFolder="" measureGroup="Dataset_Analysis_Table" count="0">
      <extLst>
        <ext xmlns:x15="http://schemas.microsoft.com/office/spreadsheetml/2010/11/main" uri="{B97F6D7D-B522-45F9-BDA1-12C45D357490}">
          <x15:cacheHierarchy aggregatedColumn="7"/>
        </ext>
      </extLst>
    </cacheHierarchy>
    <cacheHierarchy uniqueName="[Measures].[YTD Revenue]" caption="YTD Revenue" measure="1" displayFolder="" measureGroup="Dataset_Analysis_Table" count="0"/>
    <cacheHierarchy uniqueName="[Measures].[__XL_Count Date_Table]" caption="__XL_Count Date_Table" measure="1" displayFolder="" measureGroup="Date_Table" count="0" hidden="1"/>
    <cacheHierarchy uniqueName="[Measures].[__XL_Count Dataset_Analysis_Table]" caption="__XL_Count Dataset_Analysis_Table" measure="1" displayFolder="" measureGroup="Dataset_Analysis_Table" count="0" hidden="1"/>
    <cacheHierarchy uniqueName="[Measures].[__XL_Count Main_Dataset_Table]" caption="__XL_Count Main_Dataset_Table" measure="1" displayFolder="" measureGroup="Main_Dataset_Tab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2274731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8">
  <r>
    <n v="1"/>
    <x v="0"/>
    <x v="0"/>
    <x v="0"/>
    <x v="0"/>
    <n v="5"/>
    <n v="374.89"/>
    <x v="0"/>
    <x v="0"/>
    <x v="0"/>
    <s v="No"/>
    <x v="0"/>
    <x v="0"/>
  </r>
  <r>
    <n v="2"/>
    <x v="1"/>
    <x v="0"/>
    <x v="1"/>
    <x v="1"/>
    <n v="9"/>
    <n v="139.54"/>
    <x v="1"/>
    <x v="1"/>
    <x v="1"/>
    <s v="No"/>
    <x v="0"/>
    <x v="1"/>
  </r>
  <r>
    <n v="3"/>
    <x v="2"/>
    <x v="0"/>
    <x v="2"/>
    <x v="1"/>
    <n v="2"/>
    <n v="335.77"/>
    <x v="2"/>
    <x v="0"/>
    <x v="2"/>
    <s v="No"/>
    <x v="0"/>
    <x v="1"/>
  </r>
  <r>
    <n v="4"/>
    <x v="3"/>
    <x v="0"/>
    <x v="3"/>
    <x v="1"/>
    <n v="4"/>
    <n v="1076.8699999999999"/>
    <x v="3"/>
    <x v="2"/>
    <x v="3"/>
    <s v="No"/>
    <x v="0"/>
    <x v="1"/>
  </r>
  <r>
    <n v="5"/>
    <x v="4"/>
    <x v="1"/>
    <x v="4"/>
    <x v="0"/>
    <n v="8"/>
    <n v="888.01"/>
    <x v="4"/>
    <x v="3"/>
    <x v="4"/>
    <s v="Yes"/>
    <x v="1"/>
    <x v="2"/>
  </r>
  <r>
    <n v="6"/>
    <x v="5"/>
    <x v="0"/>
    <x v="5"/>
    <x v="2"/>
    <n v="7"/>
    <n v="516.97"/>
    <x v="5"/>
    <x v="4"/>
    <x v="5"/>
    <s v="No"/>
    <x v="0"/>
    <x v="3"/>
  </r>
  <r>
    <n v="7"/>
    <x v="6"/>
    <x v="2"/>
    <x v="1"/>
    <x v="1"/>
    <n v="2"/>
    <n v="148.19"/>
    <x v="6"/>
    <x v="5"/>
    <x v="6"/>
    <s v="No"/>
    <x v="0"/>
    <x v="4"/>
  </r>
  <r>
    <n v="8"/>
    <x v="7"/>
    <x v="3"/>
    <x v="6"/>
    <x v="1"/>
    <n v="10"/>
    <n v="404.14"/>
    <x v="7"/>
    <x v="5"/>
    <x v="7"/>
    <s v="No"/>
    <x v="0"/>
    <x v="5"/>
  </r>
  <r>
    <n v="9"/>
    <x v="8"/>
    <x v="1"/>
    <x v="7"/>
    <x v="1"/>
    <n v="2"/>
    <n v="1459.94"/>
    <x v="8"/>
    <x v="6"/>
    <x v="8"/>
    <s v="No"/>
    <x v="0"/>
    <x v="6"/>
  </r>
  <r>
    <n v="10"/>
    <x v="9"/>
    <x v="0"/>
    <x v="2"/>
    <x v="1"/>
    <n v="5"/>
    <n v="1245.81"/>
    <x v="9"/>
    <x v="2"/>
    <x v="9"/>
    <s v="Yes"/>
    <x v="1"/>
    <x v="1"/>
  </r>
  <r>
    <n v="11"/>
    <x v="10"/>
    <x v="0"/>
    <x v="8"/>
    <x v="1"/>
    <n v="4"/>
    <n v="1059.81"/>
    <x v="10"/>
    <x v="7"/>
    <x v="10"/>
    <s v="No"/>
    <x v="0"/>
    <x v="1"/>
  </r>
  <r>
    <n v="12"/>
    <x v="11"/>
    <x v="2"/>
    <x v="7"/>
    <x v="1"/>
    <n v="2"/>
    <n v="1284.42"/>
    <x v="11"/>
    <x v="8"/>
    <x v="11"/>
    <s v="No"/>
    <x v="0"/>
    <x v="4"/>
  </r>
  <r>
    <n v="13"/>
    <x v="12"/>
    <x v="0"/>
    <x v="9"/>
    <x v="2"/>
    <n v="5"/>
    <n v="685.58"/>
    <x v="12"/>
    <x v="9"/>
    <x v="12"/>
    <s v="No"/>
    <x v="0"/>
    <x v="3"/>
  </r>
  <r>
    <n v="14"/>
    <x v="13"/>
    <x v="3"/>
    <x v="9"/>
    <x v="2"/>
    <n v="6"/>
    <n v="539.35"/>
    <x v="13"/>
    <x v="4"/>
    <x v="13"/>
    <s v="No"/>
    <x v="0"/>
    <x v="7"/>
  </r>
  <r>
    <n v="15"/>
    <x v="14"/>
    <x v="3"/>
    <x v="0"/>
    <x v="0"/>
    <n v="2"/>
    <n v="917.61"/>
    <x v="14"/>
    <x v="10"/>
    <x v="14"/>
    <s v="No"/>
    <x v="0"/>
    <x v="8"/>
  </r>
  <r>
    <n v="16"/>
    <x v="15"/>
    <x v="2"/>
    <x v="1"/>
    <x v="1"/>
    <n v="8"/>
    <n v="575.39"/>
    <x v="15"/>
    <x v="4"/>
    <x v="15"/>
    <s v="No"/>
    <x v="0"/>
    <x v="4"/>
  </r>
  <r>
    <n v="17"/>
    <x v="16"/>
    <x v="2"/>
    <x v="10"/>
    <x v="2"/>
    <n v="6"/>
    <n v="1265.8499999999999"/>
    <x v="16"/>
    <x v="10"/>
    <x v="16"/>
    <s v="Yes"/>
    <x v="1"/>
    <x v="9"/>
  </r>
  <r>
    <n v="18"/>
    <x v="17"/>
    <x v="0"/>
    <x v="5"/>
    <x v="2"/>
    <n v="1"/>
    <n v="1209.52"/>
    <x v="17"/>
    <x v="3"/>
    <x v="17"/>
    <s v="No"/>
    <x v="0"/>
    <x v="3"/>
  </r>
  <r>
    <n v="19"/>
    <x v="18"/>
    <x v="3"/>
    <x v="2"/>
    <x v="1"/>
    <n v="4"/>
    <n v="1370.57"/>
    <x v="18"/>
    <x v="11"/>
    <x v="18"/>
    <s v="Yes"/>
    <x v="1"/>
    <x v="5"/>
  </r>
  <r>
    <n v="20"/>
    <x v="19"/>
    <x v="3"/>
    <x v="8"/>
    <x v="1"/>
    <n v="8"/>
    <n v="599.49"/>
    <x v="19"/>
    <x v="3"/>
    <x v="19"/>
    <s v="No"/>
    <x v="0"/>
    <x v="5"/>
  </r>
  <r>
    <n v="22"/>
    <x v="20"/>
    <x v="3"/>
    <x v="4"/>
    <x v="0"/>
    <n v="7"/>
    <n v="1347.76"/>
    <x v="20"/>
    <x v="7"/>
    <x v="20"/>
    <s v="Yes"/>
    <x v="1"/>
    <x v="8"/>
  </r>
  <r>
    <n v="23"/>
    <x v="21"/>
    <x v="3"/>
    <x v="2"/>
    <x v="1"/>
    <n v="3"/>
    <n v="769.19"/>
    <x v="21"/>
    <x v="3"/>
    <x v="21"/>
    <s v="No"/>
    <x v="0"/>
    <x v="5"/>
  </r>
  <r>
    <n v="24"/>
    <x v="22"/>
    <x v="0"/>
    <x v="6"/>
    <x v="1"/>
    <n v="3"/>
    <n v="944.89"/>
    <x v="22"/>
    <x v="12"/>
    <x v="22"/>
    <s v="No"/>
    <x v="0"/>
    <x v="1"/>
  </r>
  <r>
    <n v="25"/>
    <x v="23"/>
    <x v="1"/>
    <x v="5"/>
    <x v="2"/>
    <n v="2"/>
    <n v="583.29999999999995"/>
    <x v="23"/>
    <x v="13"/>
    <x v="23"/>
    <s v="No"/>
    <x v="0"/>
    <x v="10"/>
  </r>
  <r>
    <n v="26"/>
    <x v="24"/>
    <x v="1"/>
    <x v="8"/>
    <x v="1"/>
    <n v="5"/>
    <n v="1456.91"/>
    <x v="24"/>
    <x v="6"/>
    <x v="24"/>
    <s v="Yes"/>
    <x v="1"/>
    <x v="6"/>
  </r>
  <r>
    <n v="27"/>
    <x v="25"/>
    <x v="0"/>
    <x v="9"/>
    <x v="2"/>
    <n v="2"/>
    <n v="1025.75"/>
    <x v="25"/>
    <x v="1"/>
    <x v="25"/>
    <s v="No"/>
    <x v="0"/>
    <x v="3"/>
  </r>
  <r>
    <n v="28"/>
    <x v="26"/>
    <x v="3"/>
    <x v="3"/>
    <x v="1"/>
    <n v="6"/>
    <n v="176.21"/>
    <x v="26"/>
    <x v="14"/>
    <x v="26"/>
    <s v="No"/>
    <x v="0"/>
    <x v="5"/>
  </r>
  <r>
    <n v="29"/>
    <x v="27"/>
    <x v="2"/>
    <x v="2"/>
    <x v="1"/>
    <n v="1"/>
    <n v="1431.19"/>
    <x v="27"/>
    <x v="15"/>
    <x v="27"/>
    <s v="No"/>
    <x v="0"/>
    <x v="4"/>
  </r>
  <r>
    <n v="30"/>
    <x v="28"/>
    <x v="3"/>
    <x v="10"/>
    <x v="2"/>
    <n v="3"/>
    <n v="766.45"/>
    <x v="28"/>
    <x v="16"/>
    <x v="28"/>
    <s v="No"/>
    <x v="0"/>
    <x v="7"/>
  </r>
  <r>
    <n v="31"/>
    <x v="29"/>
    <x v="0"/>
    <x v="6"/>
    <x v="1"/>
    <n v="9"/>
    <n v="917.37"/>
    <x v="29"/>
    <x v="14"/>
    <x v="29"/>
    <s v="Yes"/>
    <x v="1"/>
    <x v="1"/>
  </r>
  <r>
    <n v="32"/>
    <x v="30"/>
    <x v="3"/>
    <x v="1"/>
    <x v="1"/>
    <n v="9"/>
    <n v="1430.71"/>
    <x v="30"/>
    <x v="4"/>
    <x v="30"/>
    <s v="Yes"/>
    <x v="2"/>
    <x v="5"/>
  </r>
  <r>
    <n v="33"/>
    <x v="31"/>
    <x v="0"/>
    <x v="10"/>
    <x v="2"/>
    <n v="6"/>
    <n v="738.02"/>
    <x v="31"/>
    <x v="13"/>
    <x v="31"/>
    <s v="No"/>
    <x v="0"/>
    <x v="3"/>
  </r>
  <r>
    <n v="34"/>
    <x v="32"/>
    <x v="3"/>
    <x v="6"/>
    <x v="1"/>
    <n v="4"/>
    <n v="96.31"/>
    <x v="32"/>
    <x v="17"/>
    <x v="32"/>
    <s v="No"/>
    <x v="0"/>
    <x v="5"/>
  </r>
  <r>
    <n v="35"/>
    <x v="33"/>
    <x v="0"/>
    <x v="10"/>
    <x v="2"/>
    <n v="8"/>
    <n v="1225.8699999999999"/>
    <x v="33"/>
    <x v="11"/>
    <x v="33"/>
    <s v="Yes"/>
    <x v="1"/>
    <x v="3"/>
  </r>
  <r>
    <n v="36"/>
    <x v="34"/>
    <x v="2"/>
    <x v="5"/>
    <x v="2"/>
    <n v="8"/>
    <n v="1420.8"/>
    <x v="34"/>
    <x v="18"/>
    <x v="34"/>
    <s v="Yes"/>
    <x v="2"/>
    <x v="9"/>
  </r>
  <r>
    <n v="37"/>
    <x v="35"/>
    <x v="3"/>
    <x v="1"/>
    <x v="1"/>
    <n v="10"/>
    <n v="640.48"/>
    <x v="35"/>
    <x v="6"/>
    <x v="35"/>
    <s v="Yes"/>
    <x v="1"/>
    <x v="5"/>
  </r>
  <r>
    <n v="38"/>
    <x v="36"/>
    <x v="2"/>
    <x v="11"/>
    <x v="1"/>
    <n v="5"/>
    <n v="604.5"/>
    <x v="36"/>
    <x v="10"/>
    <x v="36"/>
    <s v="No"/>
    <x v="0"/>
    <x v="4"/>
  </r>
  <r>
    <n v="39"/>
    <x v="37"/>
    <x v="3"/>
    <x v="0"/>
    <x v="0"/>
    <n v="9"/>
    <n v="682.71"/>
    <x v="37"/>
    <x v="19"/>
    <x v="37"/>
    <s v="Yes"/>
    <x v="1"/>
    <x v="8"/>
  </r>
  <r>
    <n v="40"/>
    <x v="38"/>
    <x v="2"/>
    <x v="11"/>
    <x v="1"/>
    <n v="6"/>
    <n v="41.34"/>
    <x v="38"/>
    <x v="11"/>
    <x v="38"/>
    <s v="No"/>
    <x v="0"/>
    <x v="4"/>
  </r>
  <r>
    <n v="41"/>
    <x v="39"/>
    <x v="2"/>
    <x v="7"/>
    <x v="1"/>
    <n v="4"/>
    <n v="20.71"/>
    <x v="39"/>
    <x v="7"/>
    <x v="39"/>
    <s v="No"/>
    <x v="0"/>
    <x v="4"/>
  </r>
  <r>
    <n v="42"/>
    <x v="17"/>
    <x v="0"/>
    <x v="4"/>
    <x v="0"/>
    <n v="2"/>
    <n v="1359.08"/>
    <x v="40"/>
    <x v="3"/>
    <x v="40"/>
    <s v="No"/>
    <x v="0"/>
    <x v="0"/>
  </r>
  <r>
    <n v="43"/>
    <x v="40"/>
    <x v="3"/>
    <x v="9"/>
    <x v="2"/>
    <n v="9"/>
    <n v="364.63"/>
    <x v="41"/>
    <x v="11"/>
    <x v="41"/>
    <s v="No"/>
    <x v="0"/>
    <x v="7"/>
  </r>
  <r>
    <n v="44"/>
    <x v="41"/>
    <x v="1"/>
    <x v="0"/>
    <x v="0"/>
    <n v="9"/>
    <n v="207.14"/>
    <x v="42"/>
    <x v="3"/>
    <x v="42"/>
    <s v="No"/>
    <x v="0"/>
    <x v="2"/>
  </r>
  <r>
    <n v="45"/>
    <x v="42"/>
    <x v="1"/>
    <x v="10"/>
    <x v="2"/>
    <n v="8"/>
    <n v="1213.17"/>
    <x v="43"/>
    <x v="20"/>
    <x v="43"/>
    <s v="Yes"/>
    <x v="1"/>
    <x v="10"/>
  </r>
  <r>
    <n v="46"/>
    <x v="43"/>
    <x v="0"/>
    <x v="11"/>
    <x v="1"/>
    <n v="7"/>
    <n v="537.9"/>
    <x v="44"/>
    <x v="12"/>
    <x v="44"/>
    <s v="No"/>
    <x v="0"/>
    <x v="1"/>
  </r>
  <r>
    <n v="47"/>
    <x v="44"/>
    <x v="1"/>
    <x v="2"/>
    <x v="1"/>
    <n v="2"/>
    <n v="100.31"/>
    <x v="45"/>
    <x v="21"/>
    <x v="45"/>
    <s v="No"/>
    <x v="0"/>
    <x v="6"/>
  </r>
  <r>
    <n v="48"/>
    <x v="45"/>
    <x v="3"/>
    <x v="4"/>
    <x v="0"/>
    <n v="4"/>
    <n v="295.47000000000003"/>
    <x v="46"/>
    <x v="12"/>
    <x v="46"/>
    <s v="No"/>
    <x v="0"/>
    <x v="8"/>
  </r>
  <r>
    <n v="49"/>
    <x v="46"/>
    <x v="1"/>
    <x v="3"/>
    <x v="1"/>
    <n v="7"/>
    <n v="283.39999999999998"/>
    <x v="47"/>
    <x v="18"/>
    <x v="47"/>
    <s v="No"/>
    <x v="0"/>
    <x v="6"/>
  </r>
  <r>
    <n v="50"/>
    <x v="47"/>
    <x v="2"/>
    <x v="12"/>
    <x v="1"/>
    <n v="8"/>
    <n v="1213.95"/>
    <x v="48"/>
    <x v="11"/>
    <x v="48"/>
    <s v="Yes"/>
    <x v="1"/>
    <x v="4"/>
  </r>
  <r>
    <n v="52"/>
    <x v="48"/>
    <x v="2"/>
    <x v="6"/>
    <x v="1"/>
    <n v="7"/>
    <n v="733.61"/>
    <x v="49"/>
    <x v="4"/>
    <x v="49"/>
    <s v="Yes"/>
    <x v="1"/>
    <x v="4"/>
  </r>
  <r>
    <n v="53"/>
    <x v="49"/>
    <x v="1"/>
    <x v="11"/>
    <x v="1"/>
    <n v="3"/>
    <n v="574.66999999999996"/>
    <x v="50"/>
    <x v="21"/>
    <x v="50"/>
    <s v="No"/>
    <x v="0"/>
    <x v="6"/>
  </r>
  <r>
    <n v="54"/>
    <x v="50"/>
    <x v="3"/>
    <x v="2"/>
    <x v="1"/>
    <n v="5"/>
    <n v="640.28"/>
    <x v="51"/>
    <x v="15"/>
    <x v="51"/>
    <s v="No"/>
    <x v="0"/>
    <x v="5"/>
  </r>
  <r>
    <n v="55"/>
    <x v="51"/>
    <x v="1"/>
    <x v="4"/>
    <x v="0"/>
    <n v="4"/>
    <n v="452.09"/>
    <x v="52"/>
    <x v="4"/>
    <x v="52"/>
    <s v="No"/>
    <x v="0"/>
    <x v="2"/>
  </r>
  <r>
    <n v="56"/>
    <x v="52"/>
    <x v="0"/>
    <x v="7"/>
    <x v="1"/>
    <n v="1"/>
    <n v="84.71"/>
    <x v="53"/>
    <x v="17"/>
    <x v="53"/>
    <s v="No"/>
    <x v="0"/>
    <x v="1"/>
  </r>
  <r>
    <n v="57"/>
    <x v="53"/>
    <x v="2"/>
    <x v="12"/>
    <x v="1"/>
    <n v="9"/>
    <n v="129.37"/>
    <x v="54"/>
    <x v="21"/>
    <x v="54"/>
    <s v="No"/>
    <x v="0"/>
    <x v="4"/>
  </r>
  <r>
    <n v="58"/>
    <x v="54"/>
    <x v="0"/>
    <x v="1"/>
    <x v="1"/>
    <n v="2"/>
    <n v="1016.07"/>
    <x v="55"/>
    <x v="13"/>
    <x v="55"/>
    <s v="No"/>
    <x v="0"/>
    <x v="1"/>
  </r>
  <r>
    <n v="59"/>
    <x v="55"/>
    <x v="1"/>
    <x v="11"/>
    <x v="1"/>
    <n v="10"/>
    <n v="376.86"/>
    <x v="56"/>
    <x v="18"/>
    <x v="56"/>
    <s v="No"/>
    <x v="0"/>
    <x v="6"/>
  </r>
  <r>
    <n v="60"/>
    <x v="56"/>
    <x v="0"/>
    <x v="8"/>
    <x v="1"/>
    <n v="2"/>
    <n v="634.65"/>
    <x v="57"/>
    <x v="13"/>
    <x v="57"/>
    <s v="No"/>
    <x v="0"/>
    <x v="1"/>
  </r>
  <r>
    <n v="61"/>
    <x v="57"/>
    <x v="3"/>
    <x v="8"/>
    <x v="1"/>
    <n v="4"/>
    <n v="1007.89"/>
    <x v="58"/>
    <x v="20"/>
    <x v="58"/>
    <s v="No"/>
    <x v="0"/>
    <x v="5"/>
  </r>
  <r>
    <n v="62"/>
    <x v="58"/>
    <x v="2"/>
    <x v="13"/>
    <x v="1"/>
    <n v="7"/>
    <n v="205.01"/>
    <x v="59"/>
    <x v="20"/>
    <x v="59"/>
    <s v="No"/>
    <x v="0"/>
    <x v="4"/>
  </r>
  <r>
    <n v="63"/>
    <x v="59"/>
    <x v="3"/>
    <x v="0"/>
    <x v="0"/>
    <n v="6"/>
    <n v="1394.24"/>
    <x v="60"/>
    <x v="15"/>
    <x v="60"/>
    <s v="Yes"/>
    <x v="1"/>
    <x v="8"/>
  </r>
  <r>
    <n v="64"/>
    <x v="60"/>
    <x v="0"/>
    <x v="10"/>
    <x v="2"/>
    <n v="8"/>
    <n v="935.53"/>
    <x v="61"/>
    <x v="0"/>
    <x v="61"/>
    <s v="Yes"/>
    <x v="1"/>
    <x v="3"/>
  </r>
  <r>
    <n v="65"/>
    <x v="61"/>
    <x v="0"/>
    <x v="8"/>
    <x v="1"/>
    <n v="9"/>
    <n v="327.60000000000002"/>
    <x v="62"/>
    <x v="11"/>
    <x v="62"/>
    <s v="No"/>
    <x v="0"/>
    <x v="1"/>
  </r>
  <r>
    <n v="66"/>
    <x v="62"/>
    <x v="2"/>
    <x v="14"/>
    <x v="1"/>
    <n v="2"/>
    <n v="1320.11"/>
    <x v="63"/>
    <x v="5"/>
    <x v="63"/>
    <s v="No"/>
    <x v="0"/>
    <x v="4"/>
  </r>
  <r>
    <n v="67"/>
    <x v="63"/>
    <x v="3"/>
    <x v="13"/>
    <x v="1"/>
    <n v="8"/>
    <n v="1252.28"/>
    <x v="64"/>
    <x v="4"/>
    <x v="64"/>
    <s v="Yes"/>
    <x v="2"/>
    <x v="5"/>
  </r>
  <r>
    <n v="68"/>
    <x v="64"/>
    <x v="3"/>
    <x v="4"/>
    <x v="0"/>
    <n v="9"/>
    <n v="21.66"/>
    <x v="65"/>
    <x v="13"/>
    <x v="65"/>
    <s v="No"/>
    <x v="0"/>
    <x v="8"/>
  </r>
  <r>
    <n v="69"/>
    <x v="65"/>
    <x v="3"/>
    <x v="9"/>
    <x v="2"/>
    <n v="2"/>
    <n v="1409.01"/>
    <x v="66"/>
    <x v="1"/>
    <x v="66"/>
    <s v="No"/>
    <x v="0"/>
    <x v="7"/>
  </r>
  <r>
    <n v="70"/>
    <x v="66"/>
    <x v="3"/>
    <x v="1"/>
    <x v="1"/>
    <n v="2"/>
    <n v="1116.2"/>
    <x v="67"/>
    <x v="12"/>
    <x v="67"/>
    <s v="No"/>
    <x v="0"/>
    <x v="5"/>
  </r>
  <r>
    <n v="71"/>
    <x v="67"/>
    <x v="3"/>
    <x v="1"/>
    <x v="1"/>
    <n v="10"/>
    <n v="323.83999999999997"/>
    <x v="68"/>
    <x v="8"/>
    <x v="68"/>
    <s v="No"/>
    <x v="0"/>
    <x v="5"/>
  </r>
  <r>
    <n v="72"/>
    <x v="68"/>
    <x v="2"/>
    <x v="13"/>
    <x v="1"/>
    <n v="5"/>
    <n v="763.06"/>
    <x v="69"/>
    <x v="10"/>
    <x v="69"/>
    <s v="No"/>
    <x v="0"/>
    <x v="4"/>
  </r>
  <r>
    <n v="73"/>
    <x v="69"/>
    <x v="0"/>
    <x v="14"/>
    <x v="1"/>
    <n v="7"/>
    <n v="1245.73"/>
    <x v="70"/>
    <x v="12"/>
    <x v="70"/>
    <s v="Yes"/>
    <x v="1"/>
    <x v="1"/>
  </r>
  <r>
    <n v="74"/>
    <x v="70"/>
    <x v="0"/>
    <x v="7"/>
    <x v="1"/>
    <n v="3"/>
    <n v="959.3"/>
    <x v="71"/>
    <x v="5"/>
    <x v="71"/>
    <s v="No"/>
    <x v="0"/>
    <x v="1"/>
  </r>
  <r>
    <n v="75"/>
    <x v="71"/>
    <x v="2"/>
    <x v="14"/>
    <x v="1"/>
    <n v="9"/>
    <n v="1061.44"/>
    <x v="72"/>
    <x v="19"/>
    <x v="72"/>
    <s v="Yes"/>
    <x v="1"/>
    <x v="4"/>
  </r>
  <r>
    <n v="76"/>
    <x v="72"/>
    <x v="0"/>
    <x v="3"/>
    <x v="1"/>
    <n v="2"/>
    <n v="1418.13"/>
    <x v="73"/>
    <x v="12"/>
    <x v="73"/>
    <s v="No"/>
    <x v="0"/>
    <x v="1"/>
  </r>
  <r>
    <n v="77"/>
    <x v="73"/>
    <x v="2"/>
    <x v="4"/>
    <x v="0"/>
    <n v="1"/>
    <n v="1253.55"/>
    <x v="74"/>
    <x v="2"/>
    <x v="74"/>
    <s v="No"/>
    <x v="0"/>
    <x v="11"/>
  </r>
  <r>
    <n v="78"/>
    <x v="74"/>
    <x v="2"/>
    <x v="8"/>
    <x v="1"/>
    <n v="3"/>
    <n v="72.319999999999993"/>
    <x v="75"/>
    <x v="19"/>
    <x v="75"/>
    <s v="No"/>
    <x v="0"/>
    <x v="4"/>
  </r>
  <r>
    <n v="79"/>
    <x v="75"/>
    <x v="0"/>
    <x v="13"/>
    <x v="1"/>
    <n v="4"/>
    <n v="1026.28"/>
    <x v="76"/>
    <x v="9"/>
    <x v="76"/>
    <s v="No"/>
    <x v="0"/>
    <x v="1"/>
  </r>
  <r>
    <n v="80"/>
    <x v="76"/>
    <x v="0"/>
    <x v="0"/>
    <x v="0"/>
    <n v="9"/>
    <n v="1327.36"/>
    <x v="77"/>
    <x v="5"/>
    <x v="77"/>
    <s v="Yes"/>
    <x v="2"/>
    <x v="0"/>
  </r>
  <r>
    <n v="81"/>
    <x v="77"/>
    <x v="2"/>
    <x v="2"/>
    <x v="1"/>
    <n v="3"/>
    <n v="1464.55"/>
    <x v="78"/>
    <x v="3"/>
    <x v="78"/>
    <s v="No"/>
    <x v="0"/>
    <x v="4"/>
  </r>
  <r>
    <n v="82"/>
    <x v="78"/>
    <x v="2"/>
    <x v="5"/>
    <x v="2"/>
    <n v="1"/>
    <n v="277.25"/>
    <x v="79"/>
    <x v="22"/>
    <x v="79"/>
    <s v="No"/>
    <x v="0"/>
    <x v="9"/>
  </r>
  <r>
    <n v="83"/>
    <x v="79"/>
    <x v="3"/>
    <x v="10"/>
    <x v="2"/>
    <n v="4"/>
    <n v="407.54"/>
    <x v="80"/>
    <x v="22"/>
    <x v="80"/>
    <s v="No"/>
    <x v="0"/>
    <x v="7"/>
  </r>
  <r>
    <n v="84"/>
    <x v="80"/>
    <x v="0"/>
    <x v="5"/>
    <x v="2"/>
    <n v="1"/>
    <n v="1289.3"/>
    <x v="81"/>
    <x v="9"/>
    <x v="81"/>
    <s v="No"/>
    <x v="0"/>
    <x v="3"/>
  </r>
  <r>
    <n v="85"/>
    <x v="81"/>
    <x v="2"/>
    <x v="11"/>
    <x v="1"/>
    <n v="6"/>
    <n v="464.73"/>
    <x v="82"/>
    <x v="15"/>
    <x v="82"/>
    <s v="No"/>
    <x v="0"/>
    <x v="4"/>
  </r>
  <r>
    <n v="86"/>
    <x v="82"/>
    <x v="2"/>
    <x v="5"/>
    <x v="2"/>
    <n v="1"/>
    <n v="993.45"/>
    <x v="83"/>
    <x v="3"/>
    <x v="83"/>
    <s v="No"/>
    <x v="0"/>
    <x v="9"/>
  </r>
  <r>
    <n v="87"/>
    <x v="83"/>
    <x v="3"/>
    <x v="2"/>
    <x v="1"/>
    <n v="2"/>
    <n v="1450.66"/>
    <x v="84"/>
    <x v="8"/>
    <x v="84"/>
    <s v="No"/>
    <x v="0"/>
    <x v="5"/>
  </r>
  <r>
    <n v="88"/>
    <x v="26"/>
    <x v="3"/>
    <x v="14"/>
    <x v="1"/>
    <n v="9"/>
    <n v="605.52"/>
    <x v="85"/>
    <x v="14"/>
    <x v="85"/>
    <s v="Yes"/>
    <x v="1"/>
    <x v="5"/>
  </r>
  <r>
    <n v="89"/>
    <x v="84"/>
    <x v="3"/>
    <x v="9"/>
    <x v="2"/>
    <n v="2"/>
    <n v="1316.79"/>
    <x v="86"/>
    <x v="0"/>
    <x v="86"/>
    <s v="No"/>
    <x v="0"/>
    <x v="7"/>
  </r>
  <r>
    <n v="90"/>
    <x v="85"/>
    <x v="2"/>
    <x v="14"/>
    <x v="1"/>
    <n v="5"/>
    <n v="67"/>
    <x v="87"/>
    <x v="7"/>
    <x v="87"/>
    <s v="No"/>
    <x v="0"/>
    <x v="4"/>
  </r>
  <r>
    <n v="91"/>
    <x v="86"/>
    <x v="1"/>
    <x v="8"/>
    <x v="1"/>
    <n v="6"/>
    <n v="660.23"/>
    <x v="88"/>
    <x v="5"/>
    <x v="88"/>
    <s v="No"/>
    <x v="0"/>
    <x v="6"/>
  </r>
  <r>
    <n v="92"/>
    <x v="87"/>
    <x v="0"/>
    <x v="3"/>
    <x v="1"/>
    <n v="10"/>
    <n v="293.22000000000003"/>
    <x v="89"/>
    <x v="9"/>
    <x v="89"/>
    <s v="No"/>
    <x v="0"/>
    <x v="1"/>
  </r>
  <r>
    <n v="93"/>
    <x v="88"/>
    <x v="1"/>
    <x v="7"/>
    <x v="1"/>
    <n v="9"/>
    <n v="1389.11"/>
    <x v="90"/>
    <x v="0"/>
    <x v="90"/>
    <s v="Yes"/>
    <x v="2"/>
    <x v="6"/>
  </r>
  <r>
    <n v="94"/>
    <x v="89"/>
    <x v="2"/>
    <x v="3"/>
    <x v="1"/>
    <n v="7"/>
    <n v="114.26"/>
    <x v="91"/>
    <x v="9"/>
    <x v="91"/>
    <s v="No"/>
    <x v="0"/>
    <x v="4"/>
  </r>
  <r>
    <n v="95"/>
    <x v="90"/>
    <x v="3"/>
    <x v="0"/>
    <x v="0"/>
    <n v="6"/>
    <n v="998.45"/>
    <x v="92"/>
    <x v="13"/>
    <x v="92"/>
    <s v="Yes"/>
    <x v="1"/>
    <x v="8"/>
  </r>
  <r>
    <n v="96"/>
    <x v="91"/>
    <x v="3"/>
    <x v="6"/>
    <x v="1"/>
    <n v="5"/>
    <n v="1003.67"/>
    <x v="93"/>
    <x v="6"/>
    <x v="93"/>
    <s v="Yes"/>
    <x v="1"/>
    <x v="5"/>
  </r>
  <r>
    <n v="97"/>
    <x v="92"/>
    <x v="1"/>
    <x v="13"/>
    <x v="1"/>
    <n v="5"/>
    <n v="836.07"/>
    <x v="94"/>
    <x v="10"/>
    <x v="94"/>
    <s v="No"/>
    <x v="0"/>
    <x v="6"/>
  </r>
  <r>
    <n v="98"/>
    <x v="93"/>
    <x v="1"/>
    <x v="11"/>
    <x v="1"/>
    <n v="7"/>
    <n v="1019.2"/>
    <x v="95"/>
    <x v="1"/>
    <x v="95"/>
    <s v="Yes"/>
    <x v="1"/>
    <x v="6"/>
  </r>
  <r>
    <n v="99"/>
    <x v="94"/>
    <x v="2"/>
    <x v="10"/>
    <x v="2"/>
    <n v="10"/>
    <n v="458.42"/>
    <x v="96"/>
    <x v="13"/>
    <x v="96"/>
    <s v="No"/>
    <x v="0"/>
    <x v="9"/>
  </r>
  <r>
    <n v="100"/>
    <x v="95"/>
    <x v="0"/>
    <x v="3"/>
    <x v="1"/>
    <n v="5"/>
    <n v="323.17"/>
    <x v="97"/>
    <x v="17"/>
    <x v="97"/>
    <s v="No"/>
    <x v="0"/>
    <x v="1"/>
  </r>
  <r>
    <n v="101"/>
    <x v="96"/>
    <x v="3"/>
    <x v="5"/>
    <x v="2"/>
    <n v="8"/>
    <n v="668.82"/>
    <x v="98"/>
    <x v="15"/>
    <x v="98"/>
    <s v="Yes"/>
    <x v="1"/>
    <x v="7"/>
  </r>
  <r>
    <n v="102"/>
    <x v="97"/>
    <x v="1"/>
    <x v="11"/>
    <x v="1"/>
    <n v="2"/>
    <n v="432.84"/>
    <x v="99"/>
    <x v="4"/>
    <x v="99"/>
    <s v="No"/>
    <x v="0"/>
    <x v="6"/>
  </r>
  <r>
    <n v="103"/>
    <x v="98"/>
    <x v="3"/>
    <x v="0"/>
    <x v="0"/>
    <n v="4"/>
    <n v="1012.47"/>
    <x v="100"/>
    <x v="12"/>
    <x v="100"/>
    <s v="No"/>
    <x v="0"/>
    <x v="8"/>
  </r>
  <r>
    <n v="104"/>
    <x v="99"/>
    <x v="2"/>
    <x v="11"/>
    <x v="1"/>
    <n v="1"/>
    <n v="78.86"/>
    <x v="101"/>
    <x v="18"/>
    <x v="101"/>
    <s v="No"/>
    <x v="0"/>
    <x v="4"/>
  </r>
  <r>
    <n v="105"/>
    <x v="100"/>
    <x v="0"/>
    <x v="12"/>
    <x v="1"/>
    <n v="7"/>
    <n v="1330.34"/>
    <x v="102"/>
    <x v="15"/>
    <x v="102"/>
    <s v="Yes"/>
    <x v="1"/>
    <x v="1"/>
  </r>
  <r>
    <n v="106"/>
    <x v="92"/>
    <x v="2"/>
    <x v="8"/>
    <x v="1"/>
    <n v="7"/>
    <n v="746.62"/>
    <x v="103"/>
    <x v="10"/>
    <x v="103"/>
    <s v="Yes"/>
    <x v="1"/>
    <x v="4"/>
  </r>
  <r>
    <n v="107"/>
    <x v="101"/>
    <x v="2"/>
    <x v="11"/>
    <x v="1"/>
    <n v="1"/>
    <n v="1340.06"/>
    <x v="104"/>
    <x v="1"/>
    <x v="104"/>
    <s v="No"/>
    <x v="0"/>
    <x v="4"/>
  </r>
  <r>
    <n v="108"/>
    <x v="102"/>
    <x v="0"/>
    <x v="9"/>
    <x v="2"/>
    <n v="4"/>
    <n v="272.07"/>
    <x v="105"/>
    <x v="19"/>
    <x v="105"/>
    <s v="No"/>
    <x v="0"/>
    <x v="3"/>
  </r>
  <r>
    <n v="109"/>
    <x v="103"/>
    <x v="1"/>
    <x v="4"/>
    <x v="0"/>
    <n v="9"/>
    <n v="381.31"/>
    <x v="106"/>
    <x v="21"/>
    <x v="106"/>
    <s v="No"/>
    <x v="0"/>
    <x v="2"/>
  </r>
  <r>
    <n v="110"/>
    <x v="104"/>
    <x v="0"/>
    <x v="9"/>
    <x v="2"/>
    <n v="3"/>
    <n v="1204.1099999999999"/>
    <x v="107"/>
    <x v="15"/>
    <x v="107"/>
    <s v="No"/>
    <x v="0"/>
    <x v="3"/>
  </r>
  <r>
    <n v="111"/>
    <x v="105"/>
    <x v="3"/>
    <x v="0"/>
    <x v="0"/>
    <n v="10"/>
    <n v="1224.3599999999999"/>
    <x v="108"/>
    <x v="19"/>
    <x v="108"/>
    <s v="Yes"/>
    <x v="2"/>
    <x v="8"/>
  </r>
  <r>
    <n v="112"/>
    <x v="106"/>
    <x v="1"/>
    <x v="10"/>
    <x v="2"/>
    <n v="8"/>
    <n v="1346.84"/>
    <x v="109"/>
    <x v="2"/>
    <x v="109"/>
    <s v="Yes"/>
    <x v="2"/>
    <x v="10"/>
  </r>
  <r>
    <n v="113"/>
    <x v="107"/>
    <x v="1"/>
    <x v="4"/>
    <x v="0"/>
    <n v="5"/>
    <n v="1130.1500000000001"/>
    <x v="110"/>
    <x v="15"/>
    <x v="110"/>
    <s v="Yes"/>
    <x v="1"/>
    <x v="2"/>
  </r>
  <r>
    <n v="114"/>
    <x v="108"/>
    <x v="3"/>
    <x v="9"/>
    <x v="2"/>
    <n v="8"/>
    <n v="943.86"/>
    <x v="111"/>
    <x v="6"/>
    <x v="111"/>
    <s v="Yes"/>
    <x v="1"/>
    <x v="7"/>
  </r>
  <r>
    <n v="115"/>
    <x v="109"/>
    <x v="1"/>
    <x v="14"/>
    <x v="1"/>
    <n v="5"/>
    <n v="359.4"/>
    <x v="112"/>
    <x v="11"/>
    <x v="112"/>
    <s v="No"/>
    <x v="0"/>
    <x v="6"/>
  </r>
  <r>
    <n v="116"/>
    <x v="110"/>
    <x v="3"/>
    <x v="13"/>
    <x v="1"/>
    <n v="2"/>
    <n v="216.18"/>
    <x v="113"/>
    <x v="2"/>
    <x v="113"/>
    <s v="No"/>
    <x v="0"/>
    <x v="5"/>
  </r>
  <r>
    <n v="117"/>
    <x v="111"/>
    <x v="1"/>
    <x v="11"/>
    <x v="1"/>
    <n v="3"/>
    <n v="1062.56"/>
    <x v="114"/>
    <x v="10"/>
    <x v="114"/>
    <s v="No"/>
    <x v="0"/>
    <x v="6"/>
  </r>
  <r>
    <n v="118"/>
    <x v="112"/>
    <x v="1"/>
    <x v="6"/>
    <x v="1"/>
    <n v="6"/>
    <n v="818.49"/>
    <x v="115"/>
    <x v="22"/>
    <x v="115"/>
    <s v="No"/>
    <x v="0"/>
    <x v="6"/>
  </r>
  <r>
    <n v="119"/>
    <x v="113"/>
    <x v="0"/>
    <x v="2"/>
    <x v="1"/>
    <n v="7"/>
    <n v="590.32000000000005"/>
    <x v="116"/>
    <x v="23"/>
    <x v="116"/>
    <s v="No"/>
    <x v="0"/>
    <x v="1"/>
  </r>
  <r>
    <n v="120"/>
    <x v="114"/>
    <x v="0"/>
    <x v="5"/>
    <x v="2"/>
    <n v="7"/>
    <n v="720.7"/>
    <x v="117"/>
    <x v="7"/>
    <x v="117"/>
    <s v="Yes"/>
    <x v="1"/>
    <x v="3"/>
  </r>
  <r>
    <n v="121"/>
    <x v="115"/>
    <x v="3"/>
    <x v="13"/>
    <x v="1"/>
    <n v="7"/>
    <n v="811.95"/>
    <x v="118"/>
    <x v="22"/>
    <x v="118"/>
    <s v="Yes"/>
    <x v="1"/>
    <x v="5"/>
  </r>
  <r>
    <n v="122"/>
    <x v="116"/>
    <x v="2"/>
    <x v="4"/>
    <x v="0"/>
    <n v="4"/>
    <n v="416.67"/>
    <x v="119"/>
    <x v="16"/>
    <x v="119"/>
    <s v="No"/>
    <x v="0"/>
    <x v="11"/>
  </r>
  <r>
    <n v="123"/>
    <x v="117"/>
    <x v="0"/>
    <x v="12"/>
    <x v="1"/>
    <n v="6"/>
    <n v="1006.62"/>
    <x v="120"/>
    <x v="22"/>
    <x v="120"/>
    <s v="Yes"/>
    <x v="1"/>
    <x v="1"/>
  </r>
  <r>
    <n v="124"/>
    <x v="118"/>
    <x v="1"/>
    <x v="5"/>
    <x v="2"/>
    <n v="8"/>
    <n v="1380.12"/>
    <x v="121"/>
    <x v="4"/>
    <x v="121"/>
    <s v="Yes"/>
    <x v="2"/>
    <x v="10"/>
  </r>
  <r>
    <n v="125"/>
    <x v="119"/>
    <x v="0"/>
    <x v="8"/>
    <x v="1"/>
    <n v="10"/>
    <n v="850.94"/>
    <x v="122"/>
    <x v="22"/>
    <x v="122"/>
    <s v="Yes"/>
    <x v="1"/>
    <x v="1"/>
  </r>
  <r>
    <n v="126"/>
    <x v="120"/>
    <x v="0"/>
    <x v="7"/>
    <x v="1"/>
    <n v="7"/>
    <n v="212.19"/>
    <x v="123"/>
    <x v="14"/>
    <x v="123"/>
    <s v="No"/>
    <x v="0"/>
    <x v="1"/>
  </r>
  <r>
    <n v="127"/>
    <x v="103"/>
    <x v="2"/>
    <x v="12"/>
    <x v="1"/>
    <n v="5"/>
    <n v="574.86"/>
    <x v="124"/>
    <x v="21"/>
    <x v="124"/>
    <s v="No"/>
    <x v="0"/>
    <x v="4"/>
  </r>
  <r>
    <n v="128"/>
    <x v="121"/>
    <x v="1"/>
    <x v="11"/>
    <x v="1"/>
    <n v="6"/>
    <n v="1144.23"/>
    <x v="125"/>
    <x v="17"/>
    <x v="125"/>
    <s v="Yes"/>
    <x v="1"/>
    <x v="6"/>
  </r>
  <r>
    <n v="129"/>
    <x v="122"/>
    <x v="3"/>
    <x v="2"/>
    <x v="1"/>
    <n v="5"/>
    <n v="1254.02"/>
    <x v="126"/>
    <x v="19"/>
    <x v="126"/>
    <s v="Yes"/>
    <x v="1"/>
    <x v="5"/>
  </r>
  <r>
    <n v="130"/>
    <x v="123"/>
    <x v="0"/>
    <x v="12"/>
    <x v="1"/>
    <n v="1"/>
    <n v="1499.86"/>
    <x v="127"/>
    <x v="2"/>
    <x v="127"/>
    <s v="No"/>
    <x v="0"/>
    <x v="1"/>
  </r>
  <r>
    <n v="131"/>
    <x v="124"/>
    <x v="2"/>
    <x v="13"/>
    <x v="1"/>
    <n v="2"/>
    <n v="1174.04"/>
    <x v="128"/>
    <x v="14"/>
    <x v="128"/>
    <s v="No"/>
    <x v="0"/>
    <x v="4"/>
  </r>
  <r>
    <n v="132"/>
    <x v="125"/>
    <x v="0"/>
    <x v="0"/>
    <x v="0"/>
    <n v="4"/>
    <n v="307.05"/>
    <x v="129"/>
    <x v="21"/>
    <x v="129"/>
    <s v="No"/>
    <x v="0"/>
    <x v="0"/>
  </r>
  <r>
    <n v="133"/>
    <x v="126"/>
    <x v="2"/>
    <x v="7"/>
    <x v="1"/>
    <n v="3"/>
    <n v="715.61"/>
    <x v="130"/>
    <x v="20"/>
    <x v="130"/>
    <s v="No"/>
    <x v="0"/>
    <x v="4"/>
  </r>
  <r>
    <n v="134"/>
    <x v="96"/>
    <x v="2"/>
    <x v="6"/>
    <x v="1"/>
    <n v="5"/>
    <n v="1152.68"/>
    <x v="131"/>
    <x v="15"/>
    <x v="131"/>
    <s v="Yes"/>
    <x v="1"/>
    <x v="4"/>
  </r>
  <r>
    <n v="135"/>
    <x v="15"/>
    <x v="0"/>
    <x v="1"/>
    <x v="1"/>
    <n v="5"/>
    <n v="171.07"/>
    <x v="132"/>
    <x v="4"/>
    <x v="132"/>
    <s v="No"/>
    <x v="0"/>
    <x v="1"/>
  </r>
  <r>
    <n v="136"/>
    <x v="114"/>
    <x v="3"/>
    <x v="7"/>
    <x v="1"/>
    <n v="7"/>
    <n v="601.02"/>
    <x v="133"/>
    <x v="7"/>
    <x v="133"/>
    <s v="No"/>
    <x v="0"/>
    <x v="5"/>
  </r>
  <r>
    <n v="137"/>
    <x v="47"/>
    <x v="2"/>
    <x v="4"/>
    <x v="0"/>
    <n v="10"/>
    <n v="1039.02"/>
    <x v="134"/>
    <x v="11"/>
    <x v="134"/>
    <s v="Yes"/>
    <x v="2"/>
    <x v="11"/>
  </r>
  <r>
    <n v="138"/>
    <x v="127"/>
    <x v="2"/>
    <x v="0"/>
    <x v="0"/>
    <n v="5"/>
    <n v="1276.94"/>
    <x v="135"/>
    <x v="12"/>
    <x v="135"/>
    <s v="Yes"/>
    <x v="1"/>
    <x v="11"/>
  </r>
  <r>
    <n v="139"/>
    <x v="128"/>
    <x v="0"/>
    <x v="8"/>
    <x v="1"/>
    <n v="1"/>
    <n v="527.33000000000004"/>
    <x v="136"/>
    <x v="7"/>
    <x v="136"/>
    <s v="No"/>
    <x v="0"/>
    <x v="1"/>
  </r>
  <r>
    <n v="140"/>
    <x v="129"/>
    <x v="3"/>
    <x v="2"/>
    <x v="1"/>
    <n v="9"/>
    <n v="974.84"/>
    <x v="137"/>
    <x v="11"/>
    <x v="137"/>
    <s v="Yes"/>
    <x v="1"/>
    <x v="5"/>
  </r>
  <r>
    <n v="141"/>
    <x v="130"/>
    <x v="1"/>
    <x v="7"/>
    <x v="1"/>
    <n v="2"/>
    <n v="655.95"/>
    <x v="138"/>
    <x v="16"/>
    <x v="138"/>
    <s v="No"/>
    <x v="0"/>
    <x v="6"/>
  </r>
  <r>
    <n v="142"/>
    <x v="131"/>
    <x v="1"/>
    <x v="13"/>
    <x v="1"/>
    <n v="3"/>
    <n v="658.88"/>
    <x v="139"/>
    <x v="10"/>
    <x v="139"/>
    <s v="No"/>
    <x v="0"/>
    <x v="6"/>
  </r>
  <r>
    <n v="143"/>
    <x v="94"/>
    <x v="3"/>
    <x v="4"/>
    <x v="0"/>
    <n v="9"/>
    <n v="1164.22"/>
    <x v="140"/>
    <x v="13"/>
    <x v="140"/>
    <s v="Yes"/>
    <x v="2"/>
    <x v="8"/>
  </r>
  <r>
    <n v="144"/>
    <x v="132"/>
    <x v="1"/>
    <x v="12"/>
    <x v="1"/>
    <n v="5"/>
    <n v="490.23"/>
    <x v="141"/>
    <x v="7"/>
    <x v="141"/>
    <s v="No"/>
    <x v="0"/>
    <x v="6"/>
  </r>
  <r>
    <n v="145"/>
    <x v="83"/>
    <x v="0"/>
    <x v="11"/>
    <x v="1"/>
    <n v="8"/>
    <n v="373.36"/>
    <x v="142"/>
    <x v="8"/>
    <x v="142"/>
    <s v="No"/>
    <x v="0"/>
    <x v="1"/>
  </r>
  <r>
    <n v="146"/>
    <x v="6"/>
    <x v="1"/>
    <x v="12"/>
    <x v="1"/>
    <n v="1"/>
    <n v="746.52"/>
    <x v="143"/>
    <x v="5"/>
    <x v="143"/>
    <s v="No"/>
    <x v="0"/>
    <x v="6"/>
  </r>
  <r>
    <n v="147"/>
    <x v="116"/>
    <x v="2"/>
    <x v="13"/>
    <x v="1"/>
    <n v="4"/>
    <n v="538.69000000000005"/>
    <x v="144"/>
    <x v="16"/>
    <x v="144"/>
    <s v="No"/>
    <x v="0"/>
    <x v="4"/>
  </r>
  <r>
    <n v="148"/>
    <x v="133"/>
    <x v="3"/>
    <x v="14"/>
    <x v="1"/>
    <n v="10"/>
    <n v="1054.76"/>
    <x v="145"/>
    <x v="8"/>
    <x v="145"/>
    <s v="Yes"/>
    <x v="2"/>
    <x v="5"/>
  </r>
  <r>
    <n v="149"/>
    <x v="134"/>
    <x v="0"/>
    <x v="14"/>
    <x v="1"/>
    <n v="4"/>
    <n v="137.56"/>
    <x v="146"/>
    <x v="6"/>
    <x v="146"/>
    <s v="No"/>
    <x v="0"/>
    <x v="1"/>
  </r>
  <r>
    <n v="150"/>
    <x v="135"/>
    <x v="1"/>
    <x v="4"/>
    <x v="0"/>
    <n v="9"/>
    <n v="1139.67"/>
    <x v="147"/>
    <x v="16"/>
    <x v="147"/>
    <s v="Yes"/>
    <x v="2"/>
    <x v="2"/>
  </r>
  <r>
    <n v="151"/>
    <x v="136"/>
    <x v="1"/>
    <x v="4"/>
    <x v="0"/>
    <n v="8"/>
    <n v="677.78"/>
    <x v="148"/>
    <x v="14"/>
    <x v="148"/>
    <s v="Yes"/>
    <x v="1"/>
    <x v="2"/>
  </r>
  <r>
    <n v="152"/>
    <x v="137"/>
    <x v="0"/>
    <x v="7"/>
    <x v="1"/>
    <n v="4"/>
    <n v="612.55999999999995"/>
    <x v="149"/>
    <x v="8"/>
    <x v="149"/>
    <s v="No"/>
    <x v="0"/>
    <x v="1"/>
  </r>
  <r>
    <n v="153"/>
    <x v="65"/>
    <x v="3"/>
    <x v="11"/>
    <x v="1"/>
    <n v="10"/>
    <n v="559.84"/>
    <x v="150"/>
    <x v="1"/>
    <x v="150"/>
    <s v="Yes"/>
    <x v="1"/>
    <x v="5"/>
  </r>
  <r>
    <n v="154"/>
    <x v="102"/>
    <x v="3"/>
    <x v="3"/>
    <x v="1"/>
    <n v="9"/>
    <n v="502.88"/>
    <x v="151"/>
    <x v="19"/>
    <x v="151"/>
    <s v="No"/>
    <x v="0"/>
    <x v="5"/>
  </r>
  <r>
    <n v="155"/>
    <x v="138"/>
    <x v="1"/>
    <x v="4"/>
    <x v="0"/>
    <n v="5"/>
    <n v="384.59"/>
    <x v="152"/>
    <x v="8"/>
    <x v="152"/>
    <s v="No"/>
    <x v="0"/>
    <x v="2"/>
  </r>
  <r>
    <n v="156"/>
    <x v="139"/>
    <x v="2"/>
    <x v="6"/>
    <x v="1"/>
    <n v="2"/>
    <n v="1116.8900000000001"/>
    <x v="153"/>
    <x v="17"/>
    <x v="153"/>
    <s v="No"/>
    <x v="0"/>
    <x v="4"/>
  </r>
  <r>
    <n v="157"/>
    <x v="140"/>
    <x v="2"/>
    <x v="5"/>
    <x v="2"/>
    <n v="4"/>
    <n v="1110.52"/>
    <x v="154"/>
    <x v="23"/>
    <x v="154"/>
    <s v="No"/>
    <x v="0"/>
    <x v="9"/>
  </r>
  <r>
    <n v="158"/>
    <x v="141"/>
    <x v="3"/>
    <x v="14"/>
    <x v="1"/>
    <n v="4"/>
    <n v="451.41"/>
    <x v="155"/>
    <x v="12"/>
    <x v="155"/>
    <s v="No"/>
    <x v="0"/>
    <x v="5"/>
  </r>
  <r>
    <n v="159"/>
    <x v="142"/>
    <x v="2"/>
    <x v="13"/>
    <x v="1"/>
    <n v="1"/>
    <n v="1064.95"/>
    <x v="156"/>
    <x v="17"/>
    <x v="156"/>
    <s v="No"/>
    <x v="0"/>
    <x v="4"/>
  </r>
  <r>
    <n v="160"/>
    <x v="143"/>
    <x v="3"/>
    <x v="1"/>
    <x v="1"/>
    <n v="1"/>
    <n v="834.5"/>
    <x v="157"/>
    <x v="21"/>
    <x v="157"/>
    <s v="No"/>
    <x v="0"/>
    <x v="5"/>
  </r>
  <r>
    <n v="161"/>
    <x v="144"/>
    <x v="2"/>
    <x v="4"/>
    <x v="0"/>
    <n v="8"/>
    <n v="162.86000000000001"/>
    <x v="158"/>
    <x v="14"/>
    <x v="158"/>
    <s v="No"/>
    <x v="0"/>
    <x v="11"/>
  </r>
  <r>
    <n v="162"/>
    <x v="145"/>
    <x v="3"/>
    <x v="7"/>
    <x v="1"/>
    <n v="8"/>
    <n v="666.3"/>
    <x v="159"/>
    <x v="15"/>
    <x v="159"/>
    <s v="Yes"/>
    <x v="1"/>
    <x v="5"/>
  </r>
  <r>
    <n v="163"/>
    <x v="146"/>
    <x v="0"/>
    <x v="1"/>
    <x v="1"/>
    <n v="8"/>
    <n v="179.99"/>
    <x v="160"/>
    <x v="20"/>
    <x v="160"/>
    <s v="No"/>
    <x v="0"/>
    <x v="1"/>
  </r>
  <r>
    <n v="164"/>
    <x v="147"/>
    <x v="1"/>
    <x v="6"/>
    <x v="1"/>
    <n v="2"/>
    <n v="869.76"/>
    <x v="161"/>
    <x v="16"/>
    <x v="161"/>
    <s v="No"/>
    <x v="0"/>
    <x v="6"/>
  </r>
  <r>
    <n v="165"/>
    <x v="148"/>
    <x v="0"/>
    <x v="0"/>
    <x v="0"/>
    <n v="3"/>
    <n v="1218.5999999999999"/>
    <x v="162"/>
    <x v="4"/>
    <x v="162"/>
    <s v="No"/>
    <x v="0"/>
    <x v="0"/>
  </r>
  <r>
    <n v="166"/>
    <x v="149"/>
    <x v="0"/>
    <x v="14"/>
    <x v="1"/>
    <n v="2"/>
    <n v="841.53"/>
    <x v="163"/>
    <x v="20"/>
    <x v="163"/>
    <s v="No"/>
    <x v="0"/>
    <x v="1"/>
  </r>
  <r>
    <n v="167"/>
    <x v="150"/>
    <x v="2"/>
    <x v="2"/>
    <x v="1"/>
    <n v="7"/>
    <n v="681.27"/>
    <x v="164"/>
    <x v="6"/>
    <x v="164"/>
    <s v="No"/>
    <x v="0"/>
    <x v="4"/>
  </r>
  <r>
    <n v="168"/>
    <x v="39"/>
    <x v="3"/>
    <x v="12"/>
    <x v="1"/>
    <n v="7"/>
    <n v="465.02"/>
    <x v="165"/>
    <x v="7"/>
    <x v="165"/>
    <s v="No"/>
    <x v="0"/>
    <x v="5"/>
  </r>
  <r>
    <n v="169"/>
    <x v="151"/>
    <x v="0"/>
    <x v="8"/>
    <x v="1"/>
    <n v="2"/>
    <n v="1421.91"/>
    <x v="166"/>
    <x v="13"/>
    <x v="166"/>
    <s v="No"/>
    <x v="0"/>
    <x v="1"/>
  </r>
  <r>
    <n v="170"/>
    <x v="152"/>
    <x v="2"/>
    <x v="11"/>
    <x v="1"/>
    <n v="2"/>
    <n v="244.02"/>
    <x v="167"/>
    <x v="20"/>
    <x v="167"/>
    <s v="No"/>
    <x v="0"/>
    <x v="4"/>
  </r>
  <r>
    <n v="171"/>
    <x v="153"/>
    <x v="0"/>
    <x v="1"/>
    <x v="1"/>
    <n v="1"/>
    <n v="618.69000000000005"/>
    <x v="168"/>
    <x v="4"/>
    <x v="168"/>
    <s v="No"/>
    <x v="0"/>
    <x v="1"/>
  </r>
  <r>
    <n v="172"/>
    <x v="154"/>
    <x v="1"/>
    <x v="4"/>
    <x v="0"/>
    <n v="1"/>
    <n v="354.9"/>
    <x v="169"/>
    <x v="8"/>
    <x v="169"/>
    <s v="No"/>
    <x v="0"/>
    <x v="2"/>
  </r>
  <r>
    <n v="173"/>
    <x v="155"/>
    <x v="3"/>
    <x v="4"/>
    <x v="0"/>
    <n v="8"/>
    <n v="116.06"/>
    <x v="170"/>
    <x v="10"/>
    <x v="170"/>
    <s v="No"/>
    <x v="0"/>
    <x v="8"/>
  </r>
  <r>
    <n v="174"/>
    <x v="156"/>
    <x v="3"/>
    <x v="11"/>
    <x v="1"/>
    <n v="10"/>
    <n v="995.16"/>
    <x v="171"/>
    <x v="14"/>
    <x v="171"/>
    <s v="Yes"/>
    <x v="1"/>
    <x v="5"/>
  </r>
  <r>
    <n v="175"/>
    <x v="102"/>
    <x v="2"/>
    <x v="10"/>
    <x v="2"/>
    <n v="2"/>
    <n v="821.4"/>
    <x v="172"/>
    <x v="19"/>
    <x v="172"/>
    <s v="No"/>
    <x v="0"/>
    <x v="9"/>
  </r>
  <r>
    <n v="176"/>
    <x v="157"/>
    <x v="2"/>
    <x v="0"/>
    <x v="0"/>
    <n v="3"/>
    <n v="116.4"/>
    <x v="173"/>
    <x v="20"/>
    <x v="173"/>
    <s v="No"/>
    <x v="0"/>
    <x v="11"/>
  </r>
  <r>
    <n v="177"/>
    <x v="54"/>
    <x v="3"/>
    <x v="1"/>
    <x v="1"/>
    <n v="10"/>
    <n v="1382.58"/>
    <x v="174"/>
    <x v="13"/>
    <x v="174"/>
    <s v="Yes"/>
    <x v="2"/>
    <x v="5"/>
  </r>
  <r>
    <n v="178"/>
    <x v="158"/>
    <x v="0"/>
    <x v="12"/>
    <x v="1"/>
    <n v="5"/>
    <n v="1052.5999999999999"/>
    <x v="175"/>
    <x v="15"/>
    <x v="175"/>
    <s v="Yes"/>
    <x v="1"/>
    <x v="1"/>
  </r>
  <r>
    <n v="179"/>
    <x v="37"/>
    <x v="1"/>
    <x v="14"/>
    <x v="1"/>
    <n v="2"/>
    <n v="901.07"/>
    <x v="176"/>
    <x v="19"/>
    <x v="176"/>
    <s v="No"/>
    <x v="0"/>
    <x v="6"/>
  </r>
  <r>
    <n v="180"/>
    <x v="159"/>
    <x v="1"/>
    <x v="10"/>
    <x v="2"/>
    <n v="10"/>
    <n v="383.05"/>
    <x v="177"/>
    <x v="17"/>
    <x v="177"/>
    <s v="No"/>
    <x v="0"/>
    <x v="10"/>
  </r>
  <r>
    <n v="181"/>
    <x v="160"/>
    <x v="2"/>
    <x v="6"/>
    <x v="1"/>
    <n v="10"/>
    <n v="884.81"/>
    <x v="178"/>
    <x v="1"/>
    <x v="178"/>
    <s v="Yes"/>
    <x v="1"/>
    <x v="4"/>
  </r>
  <r>
    <n v="182"/>
    <x v="161"/>
    <x v="3"/>
    <x v="7"/>
    <x v="1"/>
    <n v="1"/>
    <n v="1147.03"/>
    <x v="179"/>
    <x v="7"/>
    <x v="179"/>
    <s v="No"/>
    <x v="0"/>
    <x v="5"/>
  </r>
  <r>
    <n v="183"/>
    <x v="162"/>
    <x v="1"/>
    <x v="1"/>
    <x v="1"/>
    <n v="8"/>
    <n v="1374.95"/>
    <x v="180"/>
    <x v="6"/>
    <x v="180"/>
    <s v="Yes"/>
    <x v="2"/>
    <x v="6"/>
  </r>
  <r>
    <n v="184"/>
    <x v="163"/>
    <x v="1"/>
    <x v="1"/>
    <x v="1"/>
    <n v="8"/>
    <n v="1453.89"/>
    <x v="181"/>
    <x v="14"/>
    <x v="181"/>
    <s v="Yes"/>
    <x v="2"/>
    <x v="6"/>
  </r>
  <r>
    <n v="185"/>
    <x v="164"/>
    <x v="3"/>
    <x v="12"/>
    <x v="1"/>
    <n v="6"/>
    <n v="488.38"/>
    <x v="182"/>
    <x v="22"/>
    <x v="182"/>
    <s v="No"/>
    <x v="0"/>
    <x v="5"/>
  </r>
  <r>
    <n v="186"/>
    <x v="165"/>
    <x v="2"/>
    <x v="6"/>
    <x v="1"/>
    <n v="7"/>
    <n v="1043.57"/>
    <x v="183"/>
    <x v="5"/>
    <x v="183"/>
    <s v="Yes"/>
    <x v="1"/>
    <x v="4"/>
  </r>
  <r>
    <n v="187"/>
    <x v="166"/>
    <x v="1"/>
    <x v="14"/>
    <x v="1"/>
    <n v="1"/>
    <n v="687.69"/>
    <x v="184"/>
    <x v="2"/>
    <x v="184"/>
    <s v="No"/>
    <x v="0"/>
    <x v="6"/>
  </r>
  <r>
    <n v="188"/>
    <x v="167"/>
    <x v="3"/>
    <x v="13"/>
    <x v="1"/>
    <n v="2"/>
    <n v="1455.58"/>
    <x v="185"/>
    <x v="17"/>
    <x v="185"/>
    <s v="No"/>
    <x v="0"/>
    <x v="5"/>
  </r>
  <r>
    <n v="189"/>
    <x v="168"/>
    <x v="0"/>
    <x v="2"/>
    <x v="1"/>
    <n v="9"/>
    <n v="698.34"/>
    <x v="186"/>
    <x v="1"/>
    <x v="186"/>
    <s v="Yes"/>
    <x v="1"/>
    <x v="1"/>
  </r>
  <r>
    <n v="190"/>
    <x v="169"/>
    <x v="2"/>
    <x v="7"/>
    <x v="1"/>
    <n v="6"/>
    <n v="937.72"/>
    <x v="187"/>
    <x v="6"/>
    <x v="187"/>
    <s v="Yes"/>
    <x v="1"/>
    <x v="4"/>
  </r>
  <r>
    <n v="191"/>
    <x v="170"/>
    <x v="1"/>
    <x v="12"/>
    <x v="1"/>
    <n v="4"/>
    <n v="407.91"/>
    <x v="188"/>
    <x v="21"/>
    <x v="188"/>
    <s v="No"/>
    <x v="0"/>
    <x v="6"/>
  </r>
  <r>
    <n v="192"/>
    <x v="37"/>
    <x v="3"/>
    <x v="1"/>
    <x v="1"/>
    <n v="8"/>
    <n v="190.92"/>
    <x v="189"/>
    <x v="19"/>
    <x v="189"/>
    <s v="No"/>
    <x v="0"/>
    <x v="5"/>
  </r>
  <r>
    <n v="193"/>
    <x v="171"/>
    <x v="2"/>
    <x v="0"/>
    <x v="0"/>
    <n v="3"/>
    <n v="473.02"/>
    <x v="190"/>
    <x v="10"/>
    <x v="190"/>
    <s v="No"/>
    <x v="0"/>
    <x v="11"/>
  </r>
  <r>
    <n v="194"/>
    <x v="98"/>
    <x v="1"/>
    <x v="7"/>
    <x v="1"/>
    <n v="4"/>
    <n v="1488.46"/>
    <x v="191"/>
    <x v="12"/>
    <x v="191"/>
    <s v="Yes"/>
    <x v="1"/>
    <x v="6"/>
  </r>
  <r>
    <n v="195"/>
    <x v="172"/>
    <x v="0"/>
    <x v="10"/>
    <x v="2"/>
    <n v="2"/>
    <n v="975.09"/>
    <x v="192"/>
    <x v="15"/>
    <x v="192"/>
    <s v="No"/>
    <x v="0"/>
    <x v="3"/>
  </r>
  <r>
    <n v="196"/>
    <x v="154"/>
    <x v="1"/>
    <x v="1"/>
    <x v="1"/>
    <n v="9"/>
    <n v="1061.06"/>
    <x v="193"/>
    <x v="8"/>
    <x v="193"/>
    <s v="Yes"/>
    <x v="1"/>
    <x v="6"/>
  </r>
  <r>
    <n v="197"/>
    <x v="173"/>
    <x v="1"/>
    <x v="2"/>
    <x v="1"/>
    <n v="4"/>
    <n v="690.61"/>
    <x v="194"/>
    <x v="15"/>
    <x v="194"/>
    <s v="No"/>
    <x v="0"/>
    <x v="6"/>
  </r>
  <r>
    <n v="198"/>
    <x v="174"/>
    <x v="1"/>
    <x v="1"/>
    <x v="1"/>
    <n v="10"/>
    <n v="767.28"/>
    <x v="195"/>
    <x v="23"/>
    <x v="195"/>
    <s v="Yes"/>
    <x v="1"/>
    <x v="6"/>
  </r>
  <r>
    <n v="199"/>
    <x v="175"/>
    <x v="2"/>
    <x v="10"/>
    <x v="2"/>
    <n v="5"/>
    <n v="1161.29"/>
    <x v="196"/>
    <x v="11"/>
    <x v="196"/>
    <s v="Yes"/>
    <x v="1"/>
    <x v="9"/>
  </r>
  <r>
    <n v="200"/>
    <x v="176"/>
    <x v="1"/>
    <x v="9"/>
    <x v="2"/>
    <n v="9"/>
    <n v="408.09"/>
    <x v="197"/>
    <x v="5"/>
    <x v="197"/>
    <s v="No"/>
    <x v="0"/>
    <x v="10"/>
  </r>
  <r>
    <n v="201"/>
    <x v="177"/>
    <x v="3"/>
    <x v="7"/>
    <x v="1"/>
    <n v="10"/>
    <n v="874.09"/>
    <x v="198"/>
    <x v="17"/>
    <x v="198"/>
    <s v="Yes"/>
    <x v="1"/>
    <x v="5"/>
  </r>
  <r>
    <n v="202"/>
    <x v="178"/>
    <x v="1"/>
    <x v="0"/>
    <x v="0"/>
    <n v="8"/>
    <n v="812.49"/>
    <x v="199"/>
    <x v="18"/>
    <x v="199"/>
    <s v="Yes"/>
    <x v="1"/>
    <x v="2"/>
  </r>
  <r>
    <n v="203"/>
    <x v="9"/>
    <x v="3"/>
    <x v="13"/>
    <x v="1"/>
    <n v="9"/>
    <n v="572.04"/>
    <x v="200"/>
    <x v="2"/>
    <x v="200"/>
    <s v="Yes"/>
    <x v="1"/>
    <x v="5"/>
  </r>
  <r>
    <n v="204"/>
    <x v="179"/>
    <x v="3"/>
    <x v="10"/>
    <x v="2"/>
    <n v="4"/>
    <n v="861.98"/>
    <x v="201"/>
    <x v="23"/>
    <x v="201"/>
    <s v="No"/>
    <x v="0"/>
    <x v="7"/>
  </r>
  <r>
    <n v="205"/>
    <x v="180"/>
    <x v="1"/>
    <x v="11"/>
    <x v="1"/>
    <n v="6"/>
    <n v="1119.6099999999999"/>
    <x v="202"/>
    <x v="21"/>
    <x v="202"/>
    <s v="Yes"/>
    <x v="1"/>
    <x v="6"/>
  </r>
  <r>
    <n v="206"/>
    <x v="181"/>
    <x v="1"/>
    <x v="4"/>
    <x v="0"/>
    <n v="3"/>
    <n v="748.04"/>
    <x v="203"/>
    <x v="9"/>
    <x v="203"/>
    <s v="No"/>
    <x v="0"/>
    <x v="2"/>
  </r>
  <r>
    <n v="207"/>
    <x v="182"/>
    <x v="2"/>
    <x v="7"/>
    <x v="1"/>
    <n v="10"/>
    <n v="504.67"/>
    <x v="204"/>
    <x v="16"/>
    <x v="204"/>
    <s v="Yes"/>
    <x v="1"/>
    <x v="4"/>
  </r>
  <r>
    <n v="208"/>
    <x v="141"/>
    <x v="1"/>
    <x v="6"/>
    <x v="1"/>
    <n v="9"/>
    <n v="1366.56"/>
    <x v="205"/>
    <x v="12"/>
    <x v="205"/>
    <s v="Yes"/>
    <x v="2"/>
    <x v="6"/>
  </r>
  <r>
    <n v="209"/>
    <x v="183"/>
    <x v="2"/>
    <x v="7"/>
    <x v="1"/>
    <n v="3"/>
    <n v="121.49"/>
    <x v="206"/>
    <x v="22"/>
    <x v="206"/>
    <s v="No"/>
    <x v="0"/>
    <x v="4"/>
  </r>
  <r>
    <n v="210"/>
    <x v="184"/>
    <x v="3"/>
    <x v="5"/>
    <x v="2"/>
    <n v="10"/>
    <n v="1042.1300000000001"/>
    <x v="207"/>
    <x v="5"/>
    <x v="207"/>
    <s v="Yes"/>
    <x v="2"/>
    <x v="7"/>
  </r>
  <r>
    <n v="211"/>
    <x v="185"/>
    <x v="0"/>
    <x v="0"/>
    <x v="0"/>
    <n v="9"/>
    <n v="576.21"/>
    <x v="208"/>
    <x v="5"/>
    <x v="208"/>
    <s v="Yes"/>
    <x v="1"/>
    <x v="0"/>
  </r>
  <r>
    <n v="212"/>
    <x v="186"/>
    <x v="1"/>
    <x v="13"/>
    <x v="1"/>
    <n v="1"/>
    <n v="930.01"/>
    <x v="209"/>
    <x v="2"/>
    <x v="209"/>
    <s v="No"/>
    <x v="0"/>
    <x v="6"/>
  </r>
  <r>
    <n v="213"/>
    <x v="187"/>
    <x v="3"/>
    <x v="11"/>
    <x v="1"/>
    <n v="2"/>
    <n v="656.62"/>
    <x v="210"/>
    <x v="3"/>
    <x v="210"/>
    <s v="No"/>
    <x v="0"/>
    <x v="5"/>
  </r>
  <r>
    <n v="214"/>
    <x v="188"/>
    <x v="0"/>
    <x v="6"/>
    <x v="1"/>
    <n v="3"/>
    <n v="1044.06"/>
    <x v="211"/>
    <x v="19"/>
    <x v="211"/>
    <s v="No"/>
    <x v="0"/>
    <x v="1"/>
  </r>
  <r>
    <n v="215"/>
    <x v="189"/>
    <x v="0"/>
    <x v="10"/>
    <x v="2"/>
    <n v="6"/>
    <n v="1196.25"/>
    <x v="212"/>
    <x v="21"/>
    <x v="212"/>
    <s v="Yes"/>
    <x v="1"/>
    <x v="3"/>
  </r>
  <r>
    <n v="216"/>
    <x v="190"/>
    <x v="3"/>
    <x v="14"/>
    <x v="1"/>
    <n v="7"/>
    <n v="226.9"/>
    <x v="213"/>
    <x v="9"/>
    <x v="213"/>
    <s v="No"/>
    <x v="0"/>
    <x v="5"/>
  </r>
  <r>
    <n v="217"/>
    <x v="128"/>
    <x v="1"/>
    <x v="3"/>
    <x v="1"/>
    <n v="3"/>
    <n v="263.27999999999997"/>
    <x v="214"/>
    <x v="7"/>
    <x v="214"/>
    <s v="No"/>
    <x v="0"/>
    <x v="6"/>
  </r>
  <r>
    <n v="218"/>
    <x v="56"/>
    <x v="1"/>
    <x v="6"/>
    <x v="1"/>
    <n v="4"/>
    <n v="751.52"/>
    <x v="215"/>
    <x v="13"/>
    <x v="215"/>
    <s v="No"/>
    <x v="0"/>
    <x v="6"/>
  </r>
  <r>
    <n v="219"/>
    <x v="191"/>
    <x v="2"/>
    <x v="8"/>
    <x v="1"/>
    <n v="8"/>
    <n v="960.48"/>
    <x v="216"/>
    <x v="3"/>
    <x v="216"/>
    <s v="Yes"/>
    <x v="1"/>
    <x v="4"/>
  </r>
  <r>
    <n v="220"/>
    <x v="192"/>
    <x v="3"/>
    <x v="12"/>
    <x v="1"/>
    <n v="1"/>
    <n v="1349.37"/>
    <x v="217"/>
    <x v="1"/>
    <x v="217"/>
    <s v="No"/>
    <x v="0"/>
    <x v="5"/>
  </r>
  <r>
    <n v="221"/>
    <x v="193"/>
    <x v="3"/>
    <x v="12"/>
    <x v="1"/>
    <n v="9"/>
    <n v="245.38"/>
    <x v="218"/>
    <x v="1"/>
    <x v="218"/>
    <s v="No"/>
    <x v="0"/>
    <x v="5"/>
  </r>
  <r>
    <n v="222"/>
    <x v="194"/>
    <x v="3"/>
    <x v="12"/>
    <x v="1"/>
    <n v="5"/>
    <n v="962.02"/>
    <x v="219"/>
    <x v="7"/>
    <x v="219"/>
    <s v="No"/>
    <x v="0"/>
    <x v="5"/>
  </r>
  <r>
    <n v="223"/>
    <x v="104"/>
    <x v="3"/>
    <x v="2"/>
    <x v="1"/>
    <n v="5"/>
    <n v="306.83"/>
    <x v="220"/>
    <x v="15"/>
    <x v="220"/>
    <s v="No"/>
    <x v="0"/>
    <x v="5"/>
  </r>
  <r>
    <n v="224"/>
    <x v="195"/>
    <x v="1"/>
    <x v="2"/>
    <x v="1"/>
    <n v="4"/>
    <n v="578.23"/>
    <x v="221"/>
    <x v="12"/>
    <x v="221"/>
    <s v="No"/>
    <x v="0"/>
    <x v="6"/>
  </r>
  <r>
    <n v="225"/>
    <x v="196"/>
    <x v="3"/>
    <x v="13"/>
    <x v="1"/>
    <n v="5"/>
    <n v="42.69"/>
    <x v="222"/>
    <x v="10"/>
    <x v="222"/>
    <s v="No"/>
    <x v="0"/>
    <x v="5"/>
  </r>
  <r>
    <n v="226"/>
    <x v="197"/>
    <x v="1"/>
    <x v="9"/>
    <x v="2"/>
    <n v="1"/>
    <n v="853.23"/>
    <x v="223"/>
    <x v="8"/>
    <x v="223"/>
    <s v="No"/>
    <x v="0"/>
    <x v="10"/>
  </r>
  <r>
    <n v="227"/>
    <x v="198"/>
    <x v="0"/>
    <x v="0"/>
    <x v="0"/>
    <n v="8"/>
    <n v="1250.93"/>
    <x v="224"/>
    <x v="13"/>
    <x v="224"/>
    <s v="Yes"/>
    <x v="2"/>
    <x v="0"/>
  </r>
  <r>
    <n v="228"/>
    <x v="199"/>
    <x v="3"/>
    <x v="10"/>
    <x v="2"/>
    <n v="10"/>
    <n v="1204.8800000000001"/>
    <x v="225"/>
    <x v="3"/>
    <x v="225"/>
    <s v="Yes"/>
    <x v="2"/>
    <x v="7"/>
  </r>
  <r>
    <n v="229"/>
    <x v="200"/>
    <x v="2"/>
    <x v="11"/>
    <x v="1"/>
    <n v="5"/>
    <n v="1019.87"/>
    <x v="226"/>
    <x v="13"/>
    <x v="226"/>
    <s v="Yes"/>
    <x v="1"/>
    <x v="4"/>
  </r>
  <r>
    <n v="230"/>
    <x v="201"/>
    <x v="2"/>
    <x v="4"/>
    <x v="0"/>
    <n v="2"/>
    <n v="1356.07"/>
    <x v="227"/>
    <x v="14"/>
    <x v="227"/>
    <s v="No"/>
    <x v="0"/>
    <x v="11"/>
  </r>
  <r>
    <n v="231"/>
    <x v="202"/>
    <x v="0"/>
    <x v="0"/>
    <x v="0"/>
    <n v="8"/>
    <n v="59.71"/>
    <x v="228"/>
    <x v="17"/>
    <x v="228"/>
    <s v="No"/>
    <x v="0"/>
    <x v="0"/>
  </r>
  <r>
    <n v="232"/>
    <x v="203"/>
    <x v="2"/>
    <x v="13"/>
    <x v="1"/>
    <n v="5"/>
    <n v="496.81"/>
    <x v="229"/>
    <x v="12"/>
    <x v="229"/>
    <s v="No"/>
    <x v="0"/>
    <x v="4"/>
  </r>
  <r>
    <n v="233"/>
    <x v="204"/>
    <x v="2"/>
    <x v="2"/>
    <x v="1"/>
    <n v="3"/>
    <n v="1181.9000000000001"/>
    <x v="230"/>
    <x v="23"/>
    <x v="230"/>
    <s v="No"/>
    <x v="0"/>
    <x v="4"/>
  </r>
  <r>
    <n v="234"/>
    <x v="205"/>
    <x v="3"/>
    <x v="10"/>
    <x v="2"/>
    <n v="9"/>
    <n v="1371.1"/>
    <x v="231"/>
    <x v="6"/>
    <x v="231"/>
    <s v="Yes"/>
    <x v="2"/>
    <x v="7"/>
  </r>
  <r>
    <n v="235"/>
    <x v="206"/>
    <x v="2"/>
    <x v="9"/>
    <x v="2"/>
    <n v="8"/>
    <n v="1451.4"/>
    <x v="232"/>
    <x v="20"/>
    <x v="232"/>
    <s v="Yes"/>
    <x v="2"/>
    <x v="9"/>
  </r>
  <r>
    <n v="236"/>
    <x v="207"/>
    <x v="3"/>
    <x v="14"/>
    <x v="1"/>
    <n v="8"/>
    <n v="1444.71"/>
    <x v="233"/>
    <x v="12"/>
    <x v="233"/>
    <s v="Yes"/>
    <x v="2"/>
    <x v="5"/>
  </r>
  <r>
    <n v="237"/>
    <x v="1"/>
    <x v="2"/>
    <x v="1"/>
    <x v="1"/>
    <n v="7"/>
    <n v="1451.23"/>
    <x v="234"/>
    <x v="1"/>
    <x v="234"/>
    <s v="Yes"/>
    <x v="2"/>
    <x v="4"/>
  </r>
  <r>
    <n v="238"/>
    <x v="203"/>
    <x v="3"/>
    <x v="5"/>
    <x v="2"/>
    <n v="7"/>
    <n v="30.74"/>
    <x v="235"/>
    <x v="12"/>
    <x v="235"/>
    <s v="No"/>
    <x v="0"/>
    <x v="7"/>
  </r>
  <r>
    <n v="239"/>
    <x v="50"/>
    <x v="0"/>
    <x v="3"/>
    <x v="1"/>
    <n v="6"/>
    <n v="1012.51"/>
    <x v="236"/>
    <x v="15"/>
    <x v="236"/>
    <s v="Yes"/>
    <x v="1"/>
    <x v="1"/>
  </r>
  <r>
    <n v="240"/>
    <x v="20"/>
    <x v="3"/>
    <x v="0"/>
    <x v="0"/>
    <n v="7"/>
    <n v="1235.4000000000001"/>
    <x v="237"/>
    <x v="7"/>
    <x v="237"/>
    <s v="Yes"/>
    <x v="1"/>
    <x v="8"/>
  </r>
  <r>
    <n v="241"/>
    <x v="208"/>
    <x v="0"/>
    <x v="13"/>
    <x v="1"/>
    <n v="4"/>
    <n v="712.5"/>
    <x v="238"/>
    <x v="1"/>
    <x v="238"/>
    <s v="No"/>
    <x v="0"/>
    <x v="1"/>
  </r>
  <r>
    <n v="242"/>
    <x v="151"/>
    <x v="3"/>
    <x v="8"/>
    <x v="1"/>
    <n v="4"/>
    <n v="975"/>
    <x v="239"/>
    <x v="13"/>
    <x v="239"/>
    <s v="No"/>
    <x v="0"/>
    <x v="5"/>
  </r>
  <r>
    <n v="243"/>
    <x v="209"/>
    <x v="1"/>
    <x v="0"/>
    <x v="0"/>
    <n v="5"/>
    <n v="977.37"/>
    <x v="240"/>
    <x v="10"/>
    <x v="240"/>
    <s v="No"/>
    <x v="0"/>
    <x v="2"/>
  </r>
  <r>
    <n v="244"/>
    <x v="143"/>
    <x v="2"/>
    <x v="6"/>
    <x v="1"/>
    <n v="1"/>
    <n v="463.5"/>
    <x v="241"/>
    <x v="21"/>
    <x v="241"/>
    <s v="No"/>
    <x v="0"/>
    <x v="4"/>
  </r>
  <r>
    <n v="245"/>
    <x v="43"/>
    <x v="0"/>
    <x v="12"/>
    <x v="1"/>
    <n v="4"/>
    <n v="1332.02"/>
    <x v="242"/>
    <x v="12"/>
    <x v="242"/>
    <s v="Yes"/>
    <x v="1"/>
    <x v="1"/>
  </r>
  <r>
    <n v="246"/>
    <x v="27"/>
    <x v="1"/>
    <x v="1"/>
    <x v="1"/>
    <n v="6"/>
    <n v="1009.02"/>
    <x v="243"/>
    <x v="15"/>
    <x v="243"/>
    <s v="Yes"/>
    <x v="1"/>
    <x v="6"/>
  </r>
  <r>
    <n v="247"/>
    <x v="194"/>
    <x v="1"/>
    <x v="4"/>
    <x v="0"/>
    <n v="3"/>
    <n v="1329.27"/>
    <x v="244"/>
    <x v="7"/>
    <x v="244"/>
    <s v="No"/>
    <x v="0"/>
    <x v="2"/>
  </r>
  <r>
    <n v="248"/>
    <x v="130"/>
    <x v="0"/>
    <x v="0"/>
    <x v="0"/>
    <n v="10"/>
    <n v="618.09"/>
    <x v="245"/>
    <x v="16"/>
    <x v="245"/>
    <s v="Yes"/>
    <x v="1"/>
    <x v="0"/>
  </r>
  <r>
    <n v="249"/>
    <x v="210"/>
    <x v="0"/>
    <x v="14"/>
    <x v="1"/>
    <n v="6"/>
    <n v="333.73"/>
    <x v="246"/>
    <x v="10"/>
    <x v="246"/>
    <s v="No"/>
    <x v="0"/>
    <x v="1"/>
  </r>
  <r>
    <n v="250"/>
    <x v="211"/>
    <x v="2"/>
    <x v="12"/>
    <x v="1"/>
    <n v="2"/>
    <n v="1471.58"/>
    <x v="247"/>
    <x v="9"/>
    <x v="247"/>
    <s v="No"/>
    <x v="0"/>
    <x v="4"/>
  </r>
  <r>
    <n v="251"/>
    <x v="212"/>
    <x v="3"/>
    <x v="13"/>
    <x v="1"/>
    <n v="7"/>
    <n v="421.06"/>
    <x v="248"/>
    <x v="11"/>
    <x v="248"/>
    <s v="No"/>
    <x v="0"/>
    <x v="5"/>
  </r>
  <r>
    <n v="252"/>
    <x v="213"/>
    <x v="1"/>
    <x v="6"/>
    <x v="1"/>
    <n v="4"/>
    <n v="966.14"/>
    <x v="249"/>
    <x v="12"/>
    <x v="249"/>
    <s v="No"/>
    <x v="0"/>
    <x v="6"/>
  </r>
  <r>
    <n v="253"/>
    <x v="103"/>
    <x v="0"/>
    <x v="8"/>
    <x v="1"/>
    <n v="6"/>
    <n v="372.92"/>
    <x v="250"/>
    <x v="21"/>
    <x v="250"/>
    <s v="No"/>
    <x v="0"/>
    <x v="1"/>
  </r>
  <r>
    <n v="254"/>
    <x v="129"/>
    <x v="2"/>
    <x v="1"/>
    <x v="1"/>
    <n v="9"/>
    <n v="318.66000000000003"/>
    <x v="251"/>
    <x v="11"/>
    <x v="251"/>
    <s v="No"/>
    <x v="0"/>
    <x v="4"/>
  </r>
  <r>
    <n v="255"/>
    <x v="185"/>
    <x v="2"/>
    <x v="11"/>
    <x v="1"/>
    <n v="3"/>
    <n v="1185.08"/>
    <x v="252"/>
    <x v="5"/>
    <x v="252"/>
    <s v="No"/>
    <x v="0"/>
    <x v="4"/>
  </r>
  <r>
    <n v="256"/>
    <x v="214"/>
    <x v="0"/>
    <x v="8"/>
    <x v="1"/>
    <n v="3"/>
    <n v="1481.42"/>
    <x v="253"/>
    <x v="8"/>
    <x v="253"/>
    <s v="No"/>
    <x v="0"/>
    <x v="1"/>
  </r>
  <r>
    <n v="257"/>
    <x v="215"/>
    <x v="3"/>
    <x v="3"/>
    <x v="1"/>
    <n v="2"/>
    <n v="994.98"/>
    <x v="254"/>
    <x v="4"/>
    <x v="254"/>
    <s v="No"/>
    <x v="0"/>
    <x v="5"/>
  </r>
  <r>
    <n v="258"/>
    <x v="216"/>
    <x v="2"/>
    <x v="7"/>
    <x v="1"/>
    <n v="6"/>
    <n v="1187.08"/>
    <x v="255"/>
    <x v="0"/>
    <x v="255"/>
    <s v="Yes"/>
    <x v="1"/>
    <x v="4"/>
  </r>
  <r>
    <n v="259"/>
    <x v="217"/>
    <x v="3"/>
    <x v="11"/>
    <x v="1"/>
    <n v="3"/>
    <n v="405.4"/>
    <x v="256"/>
    <x v="0"/>
    <x v="256"/>
    <s v="No"/>
    <x v="0"/>
    <x v="5"/>
  </r>
  <r>
    <n v="260"/>
    <x v="218"/>
    <x v="1"/>
    <x v="1"/>
    <x v="1"/>
    <n v="2"/>
    <n v="1121.04"/>
    <x v="257"/>
    <x v="6"/>
    <x v="257"/>
    <s v="No"/>
    <x v="0"/>
    <x v="6"/>
  </r>
  <r>
    <n v="261"/>
    <x v="219"/>
    <x v="1"/>
    <x v="12"/>
    <x v="1"/>
    <n v="9"/>
    <n v="894.56"/>
    <x v="258"/>
    <x v="9"/>
    <x v="258"/>
    <s v="Yes"/>
    <x v="1"/>
    <x v="6"/>
  </r>
  <r>
    <n v="262"/>
    <x v="220"/>
    <x v="2"/>
    <x v="12"/>
    <x v="1"/>
    <n v="1"/>
    <n v="1093.5899999999999"/>
    <x v="259"/>
    <x v="13"/>
    <x v="259"/>
    <s v="No"/>
    <x v="0"/>
    <x v="4"/>
  </r>
  <r>
    <n v="263"/>
    <x v="221"/>
    <x v="3"/>
    <x v="10"/>
    <x v="2"/>
    <n v="1"/>
    <n v="100.63"/>
    <x v="260"/>
    <x v="15"/>
    <x v="260"/>
    <s v="No"/>
    <x v="0"/>
    <x v="7"/>
  </r>
  <r>
    <n v="264"/>
    <x v="222"/>
    <x v="1"/>
    <x v="12"/>
    <x v="1"/>
    <n v="2"/>
    <n v="740.5"/>
    <x v="261"/>
    <x v="19"/>
    <x v="261"/>
    <s v="No"/>
    <x v="0"/>
    <x v="6"/>
  </r>
  <r>
    <n v="265"/>
    <x v="61"/>
    <x v="1"/>
    <x v="10"/>
    <x v="2"/>
    <n v="2"/>
    <n v="489.95"/>
    <x v="262"/>
    <x v="11"/>
    <x v="262"/>
    <s v="No"/>
    <x v="0"/>
    <x v="10"/>
  </r>
  <r>
    <n v="266"/>
    <x v="223"/>
    <x v="0"/>
    <x v="1"/>
    <x v="1"/>
    <n v="5"/>
    <n v="940.23"/>
    <x v="263"/>
    <x v="18"/>
    <x v="263"/>
    <s v="No"/>
    <x v="0"/>
    <x v="1"/>
  </r>
  <r>
    <n v="267"/>
    <x v="224"/>
    <x v="3"/>
    <x v="8"/>
    <x v="1"/>
    <n v="10"/>
    <n v="800.53"/>
    <x v="264"/>
    <x v="9"/>
    <x v="264"/>
    <s v="Yes"/>
    <x v="1"/>
    <x v="5"/>
  </r>
  <r>
    <n v="268"/>
    <x v="225"/>
    <x v="1"/>
    <x v="12"/>
    <x v="1"/>
    <n v="2"/>
    <n v="1280.6600000000001"/>
    <x v="265"/>
    <x v="12"/>
    <x v="265"/>
    <s v="No"/>
    <x v="0"/>
    <x v="6"/>
  </r>
  <r>
    <n v="269"/>
    <x v="74"/>
    <x v="2"/>
    <x v="0"/>
    <x v="0"/>
    <n v="8"/>
    <n v="1333.26"/>
    <x v="266"/>
    <x v="19"/>
    <x v="266"/>
    <s v="Yes"/>
    <x v="2"/>
    <x v="11"/>
  </r>
  <r>
    <n v="270"/>
    <x v="27"/>
    <x v="3"/>
    <x v="2"/>
    <x v="1"/>
    <n v="7"/>
    <n v="629.82000000000005"/>
    <x v="267"/>
    <x v="15"/>
    <x v="267"/>
    <s v="No"/>
    <x v="0"/>
    <x v="5"/>
  </r>
  <r>
    <n v="271"/>
    <x v="226"/>
    <x v="3"/>
    <x v="6"/>
    <x v="1"/>
    <n v="6"/>
    <n v="1001.01"/>
    <x v="268"/>
    <x v="19"/>
    <x v="268"/>
    <s v="Yes"/>
    <x v="1"/>
    <x v="5"/>
  </r>
  <r>
    <n v="272"/>
    <x v="68"/>
    <x v="2"/>
    <x v="13"/>
    <x v="1"/>
    <n v="8"/>
    <n v="110.03"/>
    <x v="269"/>
    <x v="10"/>
    <x v="269"/>
    <s v="No"/>
    <x v="0"/>
    <x v="4"/>
  </r>
  <r>
    <n v="273"/>
    <x v="98"/>
    <x v="0"/>
    <x v="9"/>
    <x v="2"/>
    <n v="7"/>
    <n v="153.88"/>
    <x v="270"/>
    <x v="12"/>
    <x v="270"/>
    <s v="No"/>
    <x v="0"/>
    <x v="3"/>
  </r>
  <r>
    <n v="274"/>
    <x v="227"/>
    <x v="3"/>
    <x v="4"/>
    <x v="0"/>
    <n v="9"/>
    <n v="99.37"/>
    <x v="271"/>
    <x v="18"/>
    <x v="271"/>
    <s v="No"/>
    <x v="0"/>
    <x v="8"/>
  </r>
  <r>
    <n v="275"/>
    <x v="228"/>
    <x v="3"/>
    <x v="3"/>
    <x v="1"/>
    <n v="2"/>
    <n v="622.1"/>
    <x v="272"/>
    <x v="1"/>
    <x v="272"/>
    <s v="No"/>
    <x v="0"/>
    <x v="5"/>
  </r>
  <r>
    <n v="276"/>
    <x v="170"/>
    <x v="1"/>
    <x v="9"/>
    <x v="2"/>
    <n v="5"/>
    <n v="904.61"/>
    <x v="273"/>
    <x v="21"/>
    <x v="273"/>
    <s v="No"/>
    <x v="0"/>
    <x v="10"/>
  </r>
  <r>
    <n v="277"/>
    <x v="10"/>
    <x v="0"/>
    <x v="13"/>
    <x v="1"/>
    <n v="9"/>
    <n v="326.98"/>
    <x v="274"/>
    <x v="7"/>
    <x v="274"/>
    <s v="No"/>
    <x v="0"/>
    <x v="1"/>
  </r>
  <r>
    <n v="278"/>
    <x v="229"/>
    <x v="1"/>
    <x v="0"/>
    <x v="0"/>
    <n v="2"/>
    <n v="531.66999999999996"/>
    <x v="275"/>
    <x v="3"/>
    <x v="275"/>
    <s v="No"/>
    <x v="0"/>
    <x v="2"/>
  </r>
  <r>
    <n v="279"/>
    <x v="207"/>
    <x v="3"/>
    <x v="3"/>
    <x v="1"/>
    <n v="5"/>
    <n v="865.41"/>
    <x v="276"/>
    <x v="12"/>
    <x v="276"/>
    <s v="No"/>
    <x v="0"/>
    <x v="5"/>
  </r>
  <r>
    <n v="280"/>
    <x v="3"/>
    <x v="1"/>
    <x v="5"/>
    <x v="2"/>
    <n v="10"/>
    <n v="924.22"/>
    <x v="277"/>
    <x v="2"/>
    <x v="277"/>
    <s v="Yes"/>
    <x v="1"/>
    <x v="10"/>
  </r>
  <r>
    <n v="281"/>
    <x v="230"/>
    <x v="0"/>
    <x v="0"/>
    <x v="0"/>
    <n v="5"/>
    <n v="53.14"/>
    <x v="278"/>
    <x v="13"/>
    <x v="278"/>
    <s v="No"/>
    <x v="0"/>
    <x v="0"/>
  </r>
  <r>
    <n v="282"/>
    <x v="231"/>
    <x v="3"/>
    <x v="14"/>
    <x v="1"/>
    <n v="6"/>
    <n v="19.100000000000001"/>
    <x v="279"/>
    <x v="5"/>
    <x v="279"/>
    <s v="No"/>
    <x v="0"/>
    <x v="5"/>
  </r>
  <r>
    <n v="283"/>
    <x v="128"/>
    <x v="2"/>
    <x v="9"/>
    <x v="2"/>
    <n v="7"/>
    <n v="113.68"/>
    <x v="280"/>
    <x v="7"/>
    <x v="280"/>
    <s v="No"/>
    <x v="0"/>
    <x v="9"/>
  </r>
  <r>
    <n v="284"/>
    <x v="213"/>
    <x v="0"/>
    <x v="4"/>
    <x v="0"/>
    <n v="9"/>
    <n v="330.55"/>
    <x v="281"/>
    <x v="12"/>
    <x v="281"/>
    <s v="No"/>
    <x v="0"/>
    <x v="0"/>
  </r>
  <r>
    <n v="285"/>
    <x v="232"/>
    <x v="1"/>
    <x v="2"/>
    <x v="1"/>
    <n v="3"/>
    <n v="561.38"/>
    <x v="282"/>
    <x v="5"/>
    <x v="282"/>
    <s v="No"/>
    <x v="0"/>
    <x v="6"/>
  </r>
  <r>
    <n v="286"/>
    <x v="233"/>
    <x v="3"/>
    <x v="4"/>
    <x v="0"/>
    <n v="10"/>
    <n v="136.59"/>
    <x v="283"/>
    <x v="7"/>
    <x v="283"/>
    <s v="No"/>
    <x v="0"/>
    <x v="8"/>
  </r>
  <r>
    <n v="287"/>
    <x v="63"/>
    <x v="2"/>
    <x v="7"/>
    <x v="1"/>
    <n v="10"/>
    <n v="84.15"/>
    <x v="284"/>
    <x v="4"/>
    <x v="284"/>
    <s v="No"/>
    <x v="0"/>
    <x v="4"/>
  </r>
  <r>
    <n v="288"/>
    <x v="105"/>
    <x v="3"/>
    <x v="6"/>
    <x v="1"/>
    <n v="7"/>
    <n v="733.64"/>
    <x v="285"/>
    <x v="19"/>
    <x v="285"/>
    <s v="Yes"/>
    <x v="1"/>
    <x v="5"/>
  </r>
  <r>
    <n v="289"/>
    <x v="234"/>
    <x v="1"/>
    <x v="12"/>
    <x v="1"/>
    <n v="4"/>
    <n v="1134.8699999999999"/>
    <x v="286"/>
    <x v="8"/>
    <x v="286"/>
    <s v="No"/>
    <x v="0"/>
    <x v="6"/>
  </r>
  <r>
    <n v="290"/>
    <x v="74"/>
    <x v="3"/>
    <x v="6"/>
    <x v="1"/>
    <n v="2"/>
    <n v="432.04"/>
    <x v="287"/>
    <x v="19"/>
    <x v="287"/>
    <s v="No"/>
    <x v="0"/>
    <x v="5"/>
  </r>
  <r>
    <n v="291"/>
    <x v="235"/>
    <x v="1"/>
    <x v="0"/>
    <x v="0"/>
    <n v="5"/>
    <n v="77.67"/>
    <x v="288"/>
    <x v="6"/>
    <x v="288"/>
    <s v="No"/>
    <x v="0"/>
    <x v="2"/>
  </r>
  <r>
    <n v="292"/>
    <x v="236"/>
    <x v="0"/>
    <x v="2"/>
    <x v="1"/>
    <n v="4"/>
    <n v="459.11"/>
    <x v="289"/>
    <x v="0"/>
    <x v="289"/>
    <s v="No"/>
    <x v="0"/>
    <x v="1"/>
  </r>
  <r>
    <n v="293"/>
    <x v="237"/>
    <x v="2"/>
    <x v="11"/>
    <x v="1"/>
    <n v="5"/>
    <n v="498.9"/>
    <x v="290"/>
    <x v="20"/>
    <x v="290"/>
    <s v="No"/>
    <x v="0"/>
    <x v="4"/>
  </r>
  <r>
    <n v="294"/>
    <x v="74"/>
    <x v="1"/>
    <x v="7"/>
    <x v="1"/>
    <n v="3"/>
    <n v="202.49"/>
    <x v="291"/>
    <x v="19"/>
    <x v="291"/>
    <s v="No"/>
    <x v="0"/>
    <x v="6"/>
  </r>
  <r>
    <n v="295"/>
    <x v="28"/>
    <x v="2"/>
    <x v="3"/>
    <x v="1"/>
    <n v="9"/>
    <n v="1251.7"/>
    <x v="292"/>
    <x v="16"/>
    <x v="292"/>
    <s v="Yes"/>
    <x v="2"/>
    <x v="4"/>
  </r>
  <r>
    <n v="296"/>
    <x v="238"/>
    <x v="3"/>
    <x v="5"/>
    <x v="2"/>
    <n v="7"/>
    <n v="1294.03"/>
    <x v="293"/>
    <x v="11"/>
    <x v="293"/>
    <s v="Yes"/>
    <x v="1"/>
    <x v="7"/>
  </r>
  <r>
    <n v="297"/>
    <x v="239"/>
    <x v="1"/>
    <x v="7"/>
    <x v="1"/>
    <n v="8"/>
    <n v="1382.53"/>
    <x v="294"/>
    <x v="0"/>
    <x v="294"/>
    <s v="Yes"/>
    <x v="2"/>
    <x v="6"/>
  </r>
  <r>
    <n v="298"/>
    <x v="114"/>
    <x v="3"/>
    <x v="9"/>
    <x v="2"/>
    <n v="7"/>
    <n v="864.37"/>
    <x v="295"/>
    <x v="7"/>
    <x v="295"/>
    <s v="Yes"/>
    <x v="1"/>
    <x v="7"/>
  </r>
  <r>
    <n v="299"/>
    <x v="11"/>
    <x v="1"/>
    <x v="4"/>
    <x v="0"/>
    <n v="2"/>
    <n v="613.5"/>
    <x v="296"/>
    <x v="8"/>
    <x v="296"/>
    <s v="No"/>
    <x v="0"/>
    <x v="2"/>
  </r>
  <r>
    <n v="300"/>
    <x v="240"/>
    <x v="2"/>
    <x v="13"/>
    <x v="1"/>
    <n v="8"/>
    <n v="1249.72"/>
    <x v="297"/>
    <x v="13"/>
    <x v="297"/>
    <s v="Yes"/>
    <x v="1"/>
    <x v="4"/>
  </r>
  <r>
    <n v="301"/>
    <x v="241"/>
    <x v="3"/>
    <x v="10"/>
    <x v="2"/>
    <n v="7"/>
    <n v="1268.28"/>
    <x v="298"/>
    <x v="11"/>
    <x v="298"/>
    <s v="Yes"/>
    <x v="1"/>
    <x v="7"/>
  </r>
  <r>
    <n v="302"/>
    <x v="242"/>
    <x v="1"/>
    <x v="11"/>
    <x v="1"/>
    <n v="7"/>
    <n v="790.7"/>
    <x v="299"/>
    <x v="7"/>
    <x v="299"/>
    <s v="Yes"/>
    <x v="1"/>
    <x v="6"/>
  </r>
  <r>
    <n v="303"/>
    <x v="231"/>
    <x v="3"/>
    <x v="2"/>
    <x v="1"/>
    <n v="4"/>
    <n v="506.27"/>
    <x v="300"/>
    <x v="5"/>
    <x v="300"/>
    <s v="No"/>
    <x v="0"/>
    <x v="5"/>
  </r>
  <r>
    <n v="304"/>
    <x v="243"/>
    <x v="0"/>
    <x v="1"/>
    <x v="1"/>
    <n v="2"/>
    <n v="800.6"/>
    <x v="301"/>
    <x v="6"/>
    <x v="301"/>
    <s v="No"/>
    <x v="0"/>
    <x v="1"/>
  </r>
  <r>
    <n v="305"/>
    <x v="244"/>
    <x v="3"/>
    <x v="11"/>
    <x v="1"/>
    <n v="3"/>
    <n v="362.04"/>
    <x v="302"/>
    <x v="5"/>
    <x v="302"/>
    <s v="No"/>
    <x v="0"/>
    <x v="5"/>
  </r>
  <r>
    <n v="306"/>
    <x v="245"/>
    <x v="3"/>
    <x v="1"/>
    <x v="1"/>
    <n v="3"/>
    <n v="907.57"/>
    <x v="303"/>
    <x v="23"/>
    <x v="303"/>
    <s v="No"/>
    <x v="0"/>
    <x v="5"/>
  </r>
  <r>
    <n v="307"/>
    <x v="246"/>
    <x v="0"/>
    <x v="5"/>
    <x v="2"/>
    <n v="8"/>
    <n v="701.29"/>
    <x v="304"/>
    <x v="4"/>
    <x v="304"/>
    <s v="Yes"/>
    <x v="1"/>
    <x v="3"/>
  </r>
  <r>
    <n v="308"/>
    <x v="247"/>
    <x v="1"/>
    <x v="8"/>
    <x v="1"/>
    <n v="10"/>
    <n v="968.06"/>
    <x v="305"/>
    <x v="1"/>
    <x v="305"/>
    <s v="Yes"/>
    <x v="1"/>
    <x v="6"/>
  </r>
  <r>
    <n v="309"/>
    <x v="248"/>
    <x v="3"/>
    <x v="8"/>
    <x v="1"/>
    <n v="6"/>
    <n v="234.93"/>
    <x v="306"/>
    <x v="14"/>
    <x v="306"/>
    <s v="No"/>
    <x v="0"/>
    <x v="5"/>
  </r>
  <r>
    <n v="310"/>
    <x v="71"/>
    <x v="1"/>
    <x v="6"/>
    <x v="1"/>
    <n v="5"/>
    <n v="1196.53"/>
    <x v="307"/>
    <x v="19"/>
    <x v="307"/>
    <s v="Yes"/>
    <x v="1"/>
    <x v="6"/>
  </r>
  <r>
    <n v="311"/>
    <x v="249"/>
    <x v="0"/>
    <x v="8"/>
    <x v="1"/>
    <n v="9"/>
    <n v="120.54"/>
    <x v="308"/>
    <x v="5"/>
    <x v="308"/>
    <s v="No"/>
    <x v="0"/>
    <x v="1"/>
  </r>
  <r>
    <n v="312"/>
    <x v="250"/>
    <x v="1"/>
    <x v="12"/>
    <x v="1"/>
    <n v="1"/>
    <n v="559.41999999999996"/>
    <x v="309"/>
    <x v="21"/>
    <x v="309"/>
    <s v="No"/>
    <x v="0"/>
    <x v="6"/>
  </r>
  <r>
    <n v="313"/>
    <x v="251"/>
    <x v="0"/>
    <x v="14"/>
    <x v="1"/>
    <n v="2"/>
    <n v="926.36"/>
    <x v="310"/>
    <x v="14"/>
    <x v="310"/>
    <s v="No"/>
    <x v="0"/>
    <x v="1"/>
  </r>
  <r>
    <n v="314"/>
    <x v="252"/>
    <x v="1"/>
    <x v="3"/>
    <x v="1"/>
    <n v="10"/>
    <n v="835.93"/>
    <x v="311"/>
    <x v="15"/>
    <x v="311"/>
    <s v="Yes"/>
    <x v="1"/>
    <x v="6"/>
  </r>
  <r>
    <n v="315"/>
    <x v="107"/>
    <x v="0"/>
    <x v="5"/>
    <x v="2"/>
    <n v="10"/>
    <n v="981.24"/>
    <x v="312"/>
    <x v="15"/>
    <x v="312"/>
    <s v="Yes"/>
    <x v="1"/>
    <x v="3"/>
  </r>
  <r>
    <n v="316"/>
    <x v="253"/>
    <x v="1"/>
    <x v="13"/>
    <x v="1"/>
    <n v="3"/>
    <n v="1437.01"/>
    <x v="313"/>
    <x v="16"/>
    <x v="313"/>
    <s v="No"/>
    <x v="0"/>
    <x v="6"/>
  </r>
  <r>
    <n v="317"/>
    <x v="254"/>
    <x v="0"/>
    <x v="12"/>
    <x v="1"/>
    <n v="2"/>
    <n v="761.78"/>
    <x v="314"/>
    <x v="5"/>
    <x v="314"/>
    <s v="No"/>
    <x v="0"/>
    <x v="1"/>
  </r>
  <r>
    <n v="318"/>
    <x v="255"/>
    <x v="0"/>
    <x v="1"/>
    <x v="1"/>
    <n v="8"/>
    <n v="1486.57"/>
    <x v="315"/>
    <x v="20"/>
    <x v="315"/>
    <s v="Yes"/>
    <x v="2"/>
    <x v="1"/>
  </r>
  <r>
    <n v="319"/>
    <x v="89"/>
    <x v="2"/>
    <x v="3"/>
    <x v="1"/>
    <n v="6"/>
    <n v="1377.73"/>
    <x v="316"/>
    <x v="9"/>
    <x v="316"/>
    <s v="Yes"/>
    <x v="1"/>
    <x v="4"/>
  </r>
  <r>
    <n v="320"/>
    <x v="184"/>
    <x v="1"/>
    <x v="2"/>
    <x v="1"/>
    <n v="10"/>
    <n v="88.02"/>
    <x v="317"/>
    <x v="5"/>
    <x v="317"/>
    <s v="No"/>
    <x v="0"/>
    <x v="6"/>
  </r>
  <r>
    <n v="321"/>
    <x v="18"/>
    <x v="3"/>
    <x v="0"/>
    <x v="0"/>
    <n v="6"/>
    <n v="150.81"/>
    <x v="318"/>
    <x v="11"/>
    <x v="318"/>
    <s v="No"/>
    <x v="0"/>
    <x v="8"/>
  </r>
  <r>
    <n v="322"/>
    <x v="256"/>
    <x v="1"/>
    <x v="0"/>
    <x v="0"/>
    <n v="5"/>
    <n v="1088.3599999999999"/>
    <x v="319"/>
    <x v="8"/>
    <x v="319"/>
    <s v="Yes"/>
    <x v="1"/>
    <x v="2"/>
  </r>
  <r>
    <n v="323"/>
    <x v="70"/>
    <x v="2"/>
    <x v="0"/>
    <x v="0"/>
    <n v="2"/>
    <n v="878.28"/>
    <x v="320"/>
    <x v="5"/>
    <x v="320"/>
    <s v="No"/>
    <x v="0"/>
    <x v="11"/>
  </r>
  <r>
    <n v="324"/>
    <x v="257"/>
    <x v="3"/>
    <x v="1"/>
    <x v="1"/>
    <n v="7"/>
    <n v="202.14"/>
    <x v="321"/>
    <x v="17"/>
    <x v="321"/>
    <s v="No"/>
    <x v="0"/>
    <x v="5"/>
  </r>
  <r>
    <n v="325"/>
    <x v="257"/>
    <x v="0"/>
    <x v="4"/>
    <x v="0"/>
    <n v="9"/>
    <n v="571.25"/>
    <x v="322"/>
    <x v="17"/>
    <x v="322"/>
    <s v="Yes"/>
    <x v="1"/>
    <x v="0"/>
  </r>
  <r>
    <n v="326"/>
    <x v="258"/>
    <x v="3"/>
    <x v="5"/>
    <x v="2"/>
    <n v="9"/>
    <n v="149.24"/>
    <x v="323"/>
    <x v="18"/>
    <x v="323"/>
    <s v="No"/>
    <x v="0"/>
    <x v="7"/>
  </r>
  <r>
    <n v="327"/>
    <x v="259"/>
    <x v="1"/>
    <x v="0"/>
    <x v="0"/>
    <n v="6"/>
    <n v="37.159999999999997"/>
    <x v="324"/>
    <x v="6"/>
    <x v="324"/>
    <s v="No"/>
    <x v="0"/>
    <x v="2"/>
  </r>
  <r>
    <n v="328"/>
    <x v="41"/>
    <x v="2"/>
    <x v="14"/>
    <x v="1"/>
    <n v="6"/>
    <n v="1422.03"/>
    <x v="325"/>
    <x v="3"/>
    <x v="325"/>
    <s v="Yes"/>
    <x v="1"/>
    <x v="4"/>
  </r>
  <r>
    <n v="329"/>
    <x v="260"/>
    <x v="2"/>
    <x v="12"/>
    <x v="1"/>
    <n v="3"/>
    <n v="240.87"/>
    <x v="326"/>
    <x v="3"/>
    <x v="326"/>
    <s v="No"/>
    <x v="0"/>
    <x v="4"/>
  </r>
  <r>
    <n v="330"/>
    <x v="91"/>
    <x v="0"/>
    <x v="14"/>
    <x v="1"/>
    <n v="9"/>
    <n v="1254.33"/>
    <x v="327"/>
    <x v="6"/>
    <x v="327"/>
    <s v="Yes"/>
    <x v="2"/>
    <x v="1"/>
  </r>
  <r>
    <n v="331"/>
    <x v="261"/>
    <x v="0"/>
    <x v="10"/>
    <x v="2"/>
    <n v="6"/>
    <n v="1315.83"/>
    <x v="328"/>
    <x v="1"/>
    <x v="328"/>
    <s v="Yes"/>
    <x v="1"/>
    <x v="3"/>
  </r>
  <r>
    <n v="332"/>
    <x v="262"/>
    <x v="2"/>
    <x v="8"/>
    <x v="1"/>
    <n v="7"/>
    <n v="239.84"/>
    <x v="329"/>
    <x v="13"/>
    <x v="329"/>
    <s v="No"/>
    <x v="0"/>
    <x v="4"/>
  </r>
  <r>
    <n v="333"/>
    <x v="37"/>
    <x v="2"/>
    <x v="1"/>
    <x v="1"/>
    <n v="1"/>
    <n v="622.17999999999995"/>
    <x v="330"/>
    <x v="19"/>
    <x v="330"/>
    <s v="No"/>
    <x v="0"/>
    <x v="4"/>
  </r>
  <r>
    <n v="334"/>
    <x v="188"/>
    <x v="2"/>
    <x v="0"/>
    <x v="0"/>
    <n v="10"/>
    <n v="434.54"/>
    <x v="331"/>
    <x v="19"/>
    <x v="331"/>
    <s v="No"/>
    <x v="0"/>
    <x v="11"/>
  </r>
  <r>
    <n v="335"/>
    <x v="263"/>
    <x v="1"/>
    <x v="4"/>
    <x v="0"/>
    <n v="9"/>
    <n v="366.36"/>
    <x v="332"/>
    <x v="3"/>
    <x v="332"/>
    <s v="No"/>
    <x v="0"/>
    <x v="2"/>
  </r>
  <r>
    <n v="336"/>
    <x v="264"/>
    <x v="1"/>
    <x v="5"/>
    <x v="2"/>
    <n v="6"/>
    <n v="1020.68"/>
    <x v="333"/>
    <x v="23"/>
    <x v="333"/>
    <s v="Yes"/>
    <x v="1"/>
    <x v="10"/>
  </r>
  <r>
    <n v="337"/>
    <x v="172"/>
    <x v="1"/>
    <x v="8"/>
    <x v="1"/>
    <n v="5"/>
    <n v="1169.4000000000001"/>
    <x v="334"/>
    <x v="15"/>
    <x v="334"/>
    <s v="Yes"/>
    <x v="1"/>
    <x v="6"/>
  </r>
  <r>
    <n v="338"/>
    <x v="30"/>
    <x v="1"/>
    <x v="3"/>
    <x v="1"/>
    <n v="4"/>
    <n v="1203.8800000000001"/>
    <x v="335"/>
    <x v="4"/>
    <x v="335"/>
    <s v="No"/>
    <x v="0"/>
    <x v="6"/>
  </r>
  <r>
    <n v="339"/>
    <x v="265"/>
    <x v="3"/>
    <x v="1"/>
    <x v="1"/>
    <n v="8"/>
    <n v="1312.43"/>
    <x v="336"/>
    <x v="21"/>
    <x v="336"/>
    <s v="Yes"/>
    <x v="2"/>
    <x v="5"/>
  </r>
  <r>
    <n v="340"/>
    <x v="266"/>
    <x v="0"/>
    <x v="3"/>
    <x v="1"/>
    <n v="9"/>
    <n v="1278.24"/>
    <x v="337"/>
    <x v="10"/>
    <x v="337"/>
    <s v="Yes"/>
    <x v="2"/>
    <x v="1"/>
  </r>
  <r>
    <n v="341"/>
    <x v="267"/>
    <x v="0"/>
    <x v="14"/>
    <x v="1"/>
    <n v="5"/>
    <n v="679.49"/>
    <x v="338"/>
    <x v="4"/>
    <x v="338"/>
    <s v="No"/>
    <x v="0"/>
    <x v="1"/>
  </r>
  <r>
    <n v="342"/>
    <x v="268"/>
    <x v="2"/>
    <x v="3"/>
    <x v="1"/>
    <n v="2"/>
    <n v="1420.16"/>
    <x v="339"/>
    <x v="19"/>
    <x v="339"/>
    <s v="No"/>
    <x v="0"/>
    <x v="4"/>
  </r>
  <r>
    <n v="343"/>
    <x v="62"/>
    <x v="1"/>
    <x v="11"/>
    <x v="1"/>
    <n v="1"/>
    <n v="628.20000000000005"/>
    <x v="340"/>
    <x v="5"/>
    <x v="340"/>
    <s v="No"/>
    <x v="0"/>
    <x v="6"/>
  </r>
  <r>
    <n v="344"/>
    <x v="269"/>
    <x v="3"/>
    <x v="2"/>
    <x v="1"/>
    <n v="7"/>
    <n v="1491.84"/>
    <x v="341"/>
    <x v="3"/>
    <x v="341"/>
    <s v="Yes"/>
    <x v="2"/>
    <x v="5"/>
  </r>
  <r>
    <n v="345"/>
    <x v="84"/>
    <x v="2"/>
    <x v="13"/>
    <x v="1"/>
    <n v="6"/>
    <n v="1396.93"/>
    <x v="342"/>
    <x v="0"/>
    <x v="342"/>
    <s v="Yes"/>
    <x v="1"/>
    <x v="4"/>
  </r>
  <r>
    <n v="346"/>
    <x v="270"/>
    <x v="3"/>
    <x v="9"/>
    <x v="2"/>
    <n v="3"/>
    <n v="67.069999999999993"/>
    <x v="343"/>
    <x v="18"/>
    <x v="343"/>
    <s v="No"/>
    <x v="0"/>
    <x v="7"/>
  </r>
  <r>
    <n v="347"/>
    <x v="271"/>
    <x v="1"/>
    <x v="10"/>
    <x v="2"/>
    <n v="3"/>
    <n v="1140.67"/>
    <x v="344"/>
    <x v="10"/>
    <x v="344"/>
    <s v="No"/>
    <x v="0"/>
    <x v="10"/>
  </r>
  <r>
    <n v="348"/>
    <x v="94"/>
    <x v="1"/>
    <x v="12"/>
    <x v="1"/>
    <n v="1"/>
    <n v="1359.73"/>
    <x v="345"/>
    <x v="13"/>
    <x v="345"/>
    <s v="No"/>
    <x v="0"/>
    <x v="6"/>
  </r>
  <r>
    <n v="349"/>
    <x v="272"/>
    <x v="3"/>
    <x v="7"/>
    <x v="1"/>
    <n v="3"/>
    <n v="827.72"/>
    <x v="346"/>
    <x v="3"/>
    <x v="346"/>
    <s v="No"/>
    <x v="0"/>
    <x v="5"/>
  </r>
  <r>
    <n v="350"/>
    <x v="273"/>
    <x v="1"/>
    <x v="4"/>
    <x v="0"/>
    <n v="5"/>
    <n v="364.08"/>
    <x v="347"/>
    <x v="12"/>
    <x v="347"/>
    <s v="No"/>
    <x v="0"/>
    <x v="2"/>
  </r>
  <r>
    <n v="351"/>
    <x v="126"/>
    <x v="0"/>
    <x v="6"/>
    <x v="1"/>
    <n v="7"/>
    <n v="962.04"/>
    <x v="348"/>
    <x v="20"/>
    <x v="348"/>
    <s v="Yes"/>
    <x v="1"/>
    <x v="1"/>
  </r>
  <r>
    <n v="352"/>
    <x v="274"/>
    <x v="1"/>
    <x v="8"/>
    <x v="1"/>
    <n v="2"/>
    <n v="1256.6600000000001"/>
    <x v="349"/>
    <x v="11"/>
    <x v="349"/>
    <s v="No"/>
    <x v="0"/>
    <x v="6"/>
  </r>
  <r>
    <n v="353"/>
    <x v="275"/>
    <x v="0"/>
    <x v="12"/>
    <x v="1"/>
    <n v="9"/>
    <n v="866.82"/>
    <x v="350"/>
    <x v="14"/>
    <x v="350"/>
    <s v="Yes"/>
    <x v="1"/>
    <x v="1"/>
  </r>
  <r>
    <n v="354"/>
    <x v="154"/>
    <x v="2"/>
    <x v="4"/>
    <x v="0"/>
    <n v="7"/>
    <n v="12.33"/>
    <x v="351"/>
    <x v="8"/>
    <x v="351"/>
    <s v="No"/>
    <x v="0"/>
    <x v="11"/>
  </r>
  <r>
    <n v="355"/>
    <x v="276"/>
    <x v="2"/>
    <x v="13"/>
    <x v="1"/>
    <n v="7"/>
    <n v="289.10000000000002"/>
    <x v="352"/>
    <x v="7"/>
    <x v="352"/>
    <s v="No"/>
    <x v="0"/>
    <x v="4"/>
  </r>
  <r>
    <n v="356"/>
    <x v="277"/>
    <x v="0"/>
    <x v="0"/>
    <x v="0"/>
    <n v="6"/>
    <n v="110.84"/>
    <x v="353"/>
    <x v="6"/>
    <x v="353"/>
    <s v="No"/>
    <x v="0"/>
    <x v="0"/>
  </r>
  <r>
    <n v="357"/>
    <x v="115"/>
    <x v="0"/>
    <x v="3"/>
    <x v="1"/>
    <n v="8"/>
    <n v="74.87"/>
    <x v="354"/>
    <x v="22"/>
    <x v="354"/>
    <s v="No"/>
    <x v="0"/>
    <x v="1"/>
  </r>
  <r>
    <n v="358"/>
    <x v="278"/>
    <x v="3"/>
    <x v="2"/>
    <x v="1"/>
    <n v="1"/>
    <n v="542.07000000000005"/>
    <x v="355"/>
    <x v="20"/>
    <x v="355"/>
    <s v="No"/>
    <x v="0"/>
    <x v="5"/>
  </r>
  <r>
    <n v="359"/>
    <x v="279"/>
    <x v="3"/>
    <x v="6"/>
    <x v="1"/>
    <n v="2"/>
    <n v="1159.54"/>
    <x v="356"/>
    <x v="20"/>
    <x v="356"/>
    <s v="No"/>
    <x v="0"/>
    <x v="5"/>
  </r>
  <r>
    <n v="360"/>
    <x v="280"/>
    <x v="3"/>
    <x v="4"/>
    <x v="0"/>
    <n v="1"/>
    <n v="534.92999999999995"/>
    <x v="357"/>
    <x v="18"/>
    <x v="357"/>
    <s v="No"/>
    <x v="0"/>
    <x v="8"/>
  </r>
  <r>
    <n v="361"/>
    <x v="16"/>
    <x v="2"/>
    <x v="13"/>
    <x v="1"/>
    <n v="8"/>
    <n v="1471.42"/>
    <x v="358"/>
    <x v="10"/>
    <x v="358"/>
    <s v="Yes"/>
    <x v="2"/>
    <x v="4"/>
  </r>
  <r>
    <n v="362"/>
    <x v="281"/>
    <x v="2"/>
    <x v="12"/>
    <x v="1"/>
    <n v="2"/>
    <n v="1076.9100000000001"/>
    <x v="359"/>
    <x v="18"/>
    <x v="359"/>
    <s v="No"/>
    <x v="0"/>
    <x v="4"/>
  </r>
  <r>
    <n v="363"/>
    <x v="282"/>
    <x v="0"/>
    <x v="12"/>
    <x v="1"/>
    <n v="4"/>
    <n v="75.27"/>
    <x v="360"/>
    <x v="8"/>
    <x v="360"/>
    <s v="No"/>
    <x v="0"/>
    <x v="1"/>
  </r>
  <r>
    <n v="364"/>
    <x v="139"/>
    <x v="0"/>
    <x v="11"/>
    <x v="1"/>
    <n v="5"/>
    <n v="777.92"/>
    <x v="361"/>
    <x v="17"/>
    <x v="361"/>
    <s v="No"/>
    <x v="0"/>
    <x v="1"/>
  </r>
  <r>
    <n v="365"/>
    <x v="278"/>
    <x v="1"/>
    <x v="9"/>
    <x v="2"/>
    <n v="1"/>
    <n v="1132.4000000000001"/>
    <x v="362"/>
    <x v="20"/>
    <x v="362"/>
    <s v="No"/>
    <x v="0"/>
    <x v="10"/>
  </r>
  <r>
    <n v="366"/>
    <x v="283"/>
    <x v="3"/>
    <x v="11"/>
    <x v="1"/>
    <n v="1"/>
    <n v="1300.04"/>
    <x v="363"/>
    <x v="5"/>
    <x v="363"/>
    <s v="No"/>
    <x v="0"/>
    <x v="5"/>
  </r>
  <r>
    <n v="367"/>
    <x v="284"/>
    <x v="3"/>
    <x v="13"/>
    <x v="1"/>
    <n v="6"/>
    <n v="661.06"/>
    <x v="364"/>
    <x v="18"/>
    <x v="364"/>
    <s v="No"/>
    <x v="0"/>
    <x v="5"/>
  </r>
  <r>
    <n v="368"/>
    <x v="181"/>
    <x v="1"/>
    <x v="2"/>
    <x v="1"/>
    <n v="6"/>
    <n v="1460.85"/>
    <x v="365"/>
    <x v="9"/>
    <x v="365"/>
    <s v="Yes"/>
    <x v="1"/>
    <x v="6"/>
  </r>
  <r>
    <n v="369"/>
    <x v="285"/>
    <x v="1"/>
    <x v="12"/>
    <x v="1"/>
    <n v="9"/>
    <n v="407.41"/>
    <x v="366"/>
    <x v="9"/>
    <x v="366"/>
    <s v="No"/>
    <x v="0"/>
    <x v="6"/>
  </r>
  <r>
    <n v="370"/>
    <x v="286"/>
    <x v="1"/>
    <x v="6"/>
    <x v="1"/>
    <n v="7"/>
    <n v="907.66"/>
    <x v="367"/>
    <x v="11"/>
    <x v="367"/>
    <s v="Yes"/>
    <x v="1"/>
    <x v="6"/>
  </r>
  <r>
    <n v="371"/>
    <x v="73"/>
    <x v="2"/>
    <x v="9"/>
    <x v="2"/>
    <n v="5"/>
    <n v="488.61"/>
    <x v="368"/>
    <x v="2"/>
    <x v="368"/>
    <s v="No"/>
    <x v="0"/>
    <x v="9"/>
  </r>
  <r>
    <n v="372"/>
    <x v="287"/>
    <x v="3"/>
    <x v="6"/>
    <x v="1"/>
    <n v="5"/>
    <n v="466.68"/>
    <x v="369"/>
    <x v="1"/>
    <x v="369"/>
    <s v="No"/>
    <x v="0"/>
    <x v="5"/>
  </r>
  <r>
    <n v="373"/>
    <x v="48"/>
    <x v="1"/>
    <x v="8"/>
    <x v="1"/>
    <n v="8"/>
    <n v="533.80999999999995"/>
    <x v="370"/>
    <x v="4"/>
    <x v="370"/>
    <s v="No"/>
    <x v="0"/>
    <x v="6"/>
  </r>
  <r>
    <n v="374"/>
    <x v="220"/>
    <x v="3"/>
    <x v="7"/>
    <x v="1"/>
    <n v="7"/>
    <n v="419.09"/>
    <x v="371"/>
    <x v="13"/>
    <x v="371"/>
    <s v="No"/>
    <x v="0"/>
    <x v="5"/>
  </r>
  <r>
    <n v="375"/>
    <x v="288"/>
    <x v="0"/>
    <x v="5"/>
    <x v="2"/>
    <n v="7"/>
    <n v="551.33000000000004"/>
    <x v="372"/>
    <x v="11"/>
    <x v="372"/>
    <s v="No"/>
    <x v="0"/>
    <x v="3"/>
  </r>
  <r>
    <n v="376"/>
    <x v="125"/>
    <x v="2"/>
    <x v="5"/>
    <x v="2"/>
    <n v="3"/>
    <n v="1274.52"/>
    <x v="373"/>
    <x v="21"/>
    <x v="373"/>
    <s v="No"/>
    <x v="0"/>
    <x v="9"/>
  </r>
  <r>
    <n v="377"/>
    <x v="289"/>
    <x v="1"/>
    <x v="0"/>
    <x v="0"/>
    <n v="3"/>
    <n v="110.18"/>
    <x v="374"/>
    <x v="21"/>
    <x v="374"/>
    <s v="No"/>
    <x v="0"/>
    <x v="2"/>
  </r>
  <r>
    <n v="378"/>
    <x v="219"/>
    <x v="3"/>
    <x v="5"/>
    <x v="2"/>
    <n v="7"/>
    <n v="1424.71"/>
    <x v="375"/>
    <x v="9"/>
    <x v="375"/>
    <s v="Yes"/>
    <x v="1"/>
    <x v="7"/>
  </r>
  <r>
    <n v="379"/>
    <x v="290"/>
    <x v="2"/>
    <x v="7"/>
    <x v="1"/>
    <n v="8"/>
    <n v="1423.75"/>
    <x v="376"/>
    <x v="1"/>
    <x v="376"/>
    <s v="Yes"/>
    <x v="2"/>
    <x v="4"/>
  </r>
  <r>
    <n v="380"/>
    <x v="291"/>
    <x v="1"/>
    <x v="13"/>
    <x v="1"/>
    <n v="10"/>
    <n v="215.17"/>
    <x v="377"/>
    <x v="11"/>
    <x v="377"/>
    <s v="No"/>
    <x v="0"/>
    <x v="6"/>
  </r>
  <r>
    <n v="381"/>
    <x v="52"/>
    <x v="1"/>
    <x v="13"/>
    <x v="1"/>
    <n v="5"/>
    <n v="381.92"/>
    <x v="378"/>
    <x v="17"/>
    <x v="378"/>
    <s v="No"/>
    <x v="0"/>
    <x v="6"/>
  </r>
  <r>
    <n v="382"/>
    <x v="292"/>
    <x v="0"/>
    <x v="6"/>
    <x v="1"/>
    <n v="8"/>
    <n v="781.44"/>
    <x v="379"/>
    <x v="23"/>
    <x v="379"/>
    <s v="Yes"/>
    <x v="1"/>
    <x v="1"/>
  </r>
  <r>
    <n v="383"/>
    <x v="293"/>
    <x v="0"/>
    <x v="10"/>
    <x v="2"/>
    <n v="5"/>
    <n v="1059.02"/>
    <x v="380"/>
    <x v="20"/>
    <x v="380"/>
    <s v="Yes"/>
    <x v="1"/>
    <x v="3"/>
  </r>
  <r>
    <n v="384"/>
    <x v="111"/>
    <x v="3"/>
    <x v="11"/>
    <x v="1"/>
    <n v="8"/>
    <n v="308.27"/>
    <x v="381"/>
    <x v="10"/>
    <x v="381"/>
    <s v="No"/>
    <x v="0"/>
    <x v="5"/>
  </r>
  <r>
    <n v="385"/>
    <x v="294"/>
    <x v="0"/>
    <x v="1"/>
    <x v="1"/>
    <n v="3"/>
    <n v="1349.03"/>
    <x v="382"/>
    <x v="15"/>
    <x v="382"/>
    <s v="No"/>
    <x v="0"/>
    <x v="1"/>
  </r>
  <r>
    <n v="386"/>
    <x v="295"/>
    <x v="0"/>
    <x v="12"/>
    <x v="1"/>
    <n v="6"/>
    <n v="1005.08"/>
    <x v="383"/>
    <x v="1"/>
    <x v="383"/>
    <s v="Yes"/>
    <x v="1"/>
    <x v="1"/>
  </r>
  <r>
    <n v="387"/>
    <x v="166"/>
    <x v="0"/>
    <x v="4"/>
    <x v="0"/>
    <n v="9"/>
    <n v="442.64"/>
    <x v="384"/>
    <x v="2"/>
    <x v="384"/>
    <s v="No"/>
    <x v="0"/>
    <x v="0"/>
  </r>
  <r>
    <n v="388"/>
    <x v="266"/>
    <x v="2"/>
    <x v="14"/>
    <x v="1"/>
    <n v="3"/>
    <n v="1192.6099999999999"/>
    <x v="385"/>
    <x v="10"/>
    <x v="385"/>
    <s v="No"/>
    <x v="0"/>
    <x v="4"/>
  </r>
  <r>
    <n v="389"/>
    <x v="296"/>
    <x v="2"/>
    <x v="3"/>
    <x v="1"/>
    <n v="4"/>
    <n v="1190.18"/>
    <x v="386"/>
    <x v="18"/>
    <x v="386"/>
    <s v="No"/>
    <x v="0"/>
    <x v="4"/>
  </r>
  <r>
    <n v="390"/>
    <x v="297"/>
    <x v="1"/>
    <x v="11"/>
    <x v="1"/>
    <n v="6"/>
    <n v="835.49"/>
    <x v="387"/>
    <x v="0"/>
    <x v="387"/>
    <s v="Yes"/>
    <x v="1"/>
    <x v="6"/>
  </r>
  <r>
    <n v="391"/>
    <x v="298"/>
    <x v="1"/>
    <x v="13"/>
    <x v="1"/>
    <n v="3"/>
    <n v="921.8"/>
    <x v="388"/>
    <x v="2"/>
    <x v="388"/>
    <s v="No"/>
    <x v="0"/>
    <x v="6"/>
  </r>
  <r>
    <n v="392"/>
    <x v="202"/>
    <x v="0"/>
    <x v="6"/>
    <x v="1"/>
    <n v="7"/>
    <n v="1499.4"/>
    <x v="389"/>
    <x v="17"/>
    <x v="389"/>
    <s v="Yes"/>
    <x v="2"/>
    <x v="1"/>
  </r>
  <r>
    <n v="393"/>
    <x v="218"/>
    <x v="1"/>
    <x v="4"/>
    <x v="0"/>
    <n v="7"/>
    <n v="1156.06"/>
    <x v="390"/>
    <x v="6"/>
    <x v="390"/>
    <s v="Yes"/>
    <x v="1"/>
    <x v="2"/>
  </r>
  <r>
    <n v="394"/>
    <x v="299"/>
    <x v="0"/>
    <x v="9"/>
    <x v="2"/>
    <n v="6"/>
    <n v="967.08"/>
    <x v="391"/>
    <x v="18"/>
    <x v="391"/>
    <s v="Yes"/>
    <x v="1"/>
    <x v="3"/>
  </r>
  <r>
    <n v="395"/>
    <x v="25"/>
    <x v="1"/>
    <x v="12"/>
    <x v="1"/>
    <n v="9"/>
    <n v="523.33000000000004"/>
    <x v="392"/>
    <x v="1"/>
    <x v="392"/>
    <s v="No"/>
    <x v="0"/>
    <x v="6"/>
  </r>
  <r>
    <n v="396"/>
    <x v="300"/>
    <x v="2"/>
    <x v="10"/>
    <x v="2"/>
    <n v="7"/>
    <n v="759.27"/>
    <x v="393"/>
    <x v="18"/>
    <x v="393"/>
    <s v="Yes"/>
    <x v="1"/>
    <x v="9"/>
  </r>
  <r>
    <n v="397"/>
    <x v="284"/>
    <x v="0"/>
    <x v="9"/>
    <x v="2"/>
    <n v="9"/>
    <n v="237.99"/>
    <x v="394"/>
    <x v="18"/>
    <x v="394"/>
    <s v="No"/>
    <x v="0"/>
    <x v="3"/>
  </r>
  <r>
    <n v="398"/>
    <x v="159"/>
    <x v="2"/>
    <x v="1"/>
    <x v="1"/>
    <n v="4"/>
    <n v="525.57000000000005"/>
    <x v="395"/>
    <x v="17"/>
    <x v="395"/>
    <s v="No"/>
    <x v="0"/>
    <x v="4"/>
  </r>
  <r>
    <n v="399"/>
    <x v="286"/>
    <x v="3"/>
    <x v="3"/>
    <x v="1"/>
    <n v="5"/>
    <n v="302.49"/>
    <x v="396"/>
    <x v="11"/>
    <x v="396"/>
    <s v="No"/>
    <x v="0"/>
    <x v="5"/>
  </r>
  <r>
    <n v="400"/>
    <x v="299"/>
    <x v="3"/>
    <x v="3"/>
    <x v="1"/>
    <n v="5"/>
    <n v="925.5"/>
    <x v="397"/>
    <x v="18"/>
    <x v="397"/>
    <s v="No"/>
    <x v="0"/>
    <x v="5"/>
  </r>
  <r>
    <n v="401"/>
    <x v="132"/>
    <x v="2"/>
    <x v="6"/>
    <x v="1"/>
    <n v="10"/>
    <n v="239.75"/>
    <x v="398"/>
    <x v="7"/>
    <x v="398"/>
    <s v="No"/>
    <x v="0"/>
    <x v="4"/>
  </r>
  <r>
    <n v="402"/>
    <x v="301"/>
    <x v="3"/>
    <x v="0"/>
    <x v="0"/>
    <n v="1"/>
    <n v="1239.5999999999999"/>
    <x v="399"/>
    <x v="2"/>
    <x v="399"/>
    <s v="No"/>
    <x v="0"/>
    <x v="8"/>
  </r>
  <r>
    <n v="403"/>
    <x v="143"/>
    <x v="0"/>
    <x v="7"/>
    <x v="1"/>
    <n v="10"/>
    <n v="404.34"/>
    <x v="400"/>
    <x v="21"/>
    <x v="400"/>
    <s v="No"/>
    <x v="0"/>
    <x v="1"/>
  </r>
  <r>
    <n v="404"/>
    <x v="240"/>
    <x v="1"/>
    <x v="11"/>
    <x v="1"/>
    <n v="1"/>
    <n v="752.08"/>
    <x v="401"/>
    <x v="13"/>
    <x v="401"/>
    <s v="No"/>
    <x v="0"/>
    <x v="6"/>
  </r>
  <r>
    <n v="405"/>
    <x v="302"/>
    <x v="3"/>
    <x v="0"/>
    <x v="0"/>
    <n v="5"/>
    <n v="729.59"/>
    <x v="402"/>
    <x v="14"/>
    <x v="402"/>
    <s v="No"/>
    <x v="0"/>
    <x v="8"/>
  </r>
  <r>
    <n v="406"/>
    <x v="303"/>
    <x v="1"/>
    <x v="5"/>
    <x v="2"/>
    <n v="8"/>
    <n v="118.73"/>
    <x v="403"/>
    <x v="8"/>
    <x v="403"/>
    <s v="No"/>
    <x v="0"/>
    <x v="10"/>
  </r>
  <r>
    <n v="407"/>
    <x v="304"/>
    <x v="2"/>
    <x v="7"/>
    <x v="1"/>
    <n v="7"/>
    <n v="731.53"/>
    <x v="404"/>
    <x v="19"/>
    <x v="404"/>
    <s v="Yes"/>
    <x v="1"/>
    <x v="4"/>
  </r>
  <r>
    <n v="408"/>
    <x v="305"/>
    <x v="3"/>
    <x v="11"/>
    <x v="1"/>
    <n v="3"/>
    <n v="475.75"/>
    <x v="405"/>
    <x v="13"/>
    <x v="405"/>
    <s v="No"/>
    <x v="0"/>
    <x v="5"/>
  </r>
  <r>
    <n v="409"/>
    <x v="86"/>
    <x v="3"/>
    <x v="4"/>
    <x v="0"/>
    <n v="7"/>
    <n v="204.84"/>
    <x v="406"/>
    <x v="5"/>
    <x v="406"/>
    <s v="No"/>
    <x v="0"/>
    <x v="8"/>
  </r>
  <r>
    <n v="410"/>
    <x v="306"/>
    <x v="0"/>
    <x v="13"/>
    <x v="1"/>
    <n v="4"/>
    <n v="705.04"/>
    <x v="407"/>
    <x v="17"/>
    <x v="407"/>
    <s v="No"/>
    <x v="0"/>
    <x v="1"/>
  </r>
  <r>
    <n v="411"/>
    <x v="255"/>
    <x v="1"/>
    <x v="14"/>
    <x v="1"/>
    <n v="3"/>
    <n v="154.25"/>
    <x v="408"/>
    <x v="20"/>
    <x v="408"/>
    <s v="No"/>
    <x v="0"/>
    <x v="6"/>
  </r>
  <r>
    <n v="412"/>
    <x v="94"/>
    <x v="1"/>
    <x v="14"/>
    <x v="1"/>
    <n v="7"/>
    <n v="379.92"/>
    <x v="409"/>
    <x v="13"/>
    <x v="409"/>
    <s v="No"/>
    <x v="0"/>
    <x v="6"/>
  </r>
  <r>
    <n v="413"/>
    <x v="307"/>
    <x v="2"/>
    <x v="9"/>
    <x v="2"/>
    <n v="10"/>
    <n v="1084.48"/>
    <x v="410"/>
    <x v="5"/>
    <x v="410"/>
    <s v="Yes"/>
    <x v="2"/>
    <x v="9"/>
  </r>
  <r>
    <n v="414"/>
    <x v="308"/>
    <x v="2"/>
    <x v="11"/>
    <x v="1"/>
    <n v="9"/>
    <n v="705.55"/>
    <x v="411"/>
    <x v="16"/>
    <x v="411"/>
    <s v="Yes"/>
    <x v="1"/>
    <x v="4"/>
  </r>
  <r>
    <n v="415"/>
    <x v="309"/>
    <x v="3"/>
    <x v="10"/>
    <x v="2"/>
    <n v="1"/>
    <n v="144.16999999999999"/>
    <x v="412"/>
    <x v="16"/>
    <x v="412"/>
    <s v="No"/>
    <x v="0"/>
    <x v="7"/>
  </r>
  <r>
    <n v="416"/>
    <x v="279"/>
    <x v="1"/>
    <x v="2"/>
    <x v="1"/>
    <n v="4"/>
    <n v="879.18"/>
    <x v="413"/>
    <x v="20"/>
    <x v="413"/>
    <s v="No"/>
    <x v="0"/>
    <x v="6"/>
  </r>
  <r>
    <n v="417"/>
    <x v="67"/>
    <x v="0"/>
    <x v="7"/>
    <x v="1"/>
    <n v="8"/>
    <n v="900.3"/>
    <x v="414"/>
    <x v="8"/>
    <x v="414"/>
    <s v="Yes"/>
    <x v="1"/>
    <x v="1"/>
  </r>
  <r>
    <n v="418"/>
    <x v="310"/>
    <x v="1"/>
    <x v="9"/>
    <x v="2"/>
    <n v="9"/>
    <n v="22.18"/>
    <x v="415"/>
    <x v="8"/>
    <x v="415"/>
    <s v="No"/>
    <x v="0"/>
    <x v="10"/>
  </r>
  <r>
    <n v="419"/>
    <x v="311"/>
    <x v="1"/>
    <x v="6"/>
    <x v="1"/>
    <n v="5"/>
    <n v="1093.99"/>
    <x v="416"/>
    <x v="18"/>
    <x v="416"/>
    <s v="Yes"/>
    <x v="1"/>
    <x v="6"/>
  </r>
  <r>
    <n v="420"/>
    <x v="312"/>
    <x v="1"/>
    <x v="5"/>
    <x v="2"/>
    <n v="1"/>
    <n v="606.87"/>
    <x v="417"/>
    <x v="9"/>
    <x v="417"/>
    <s v="No"/>
    <x v="0"/>
    <x v="10"/>
  </r>
  <r>
    <n v="421"/>
    <x v="211"/>
    <x v="2"/>
    <x v="8"/>
    <x v="1"/>
    <n v="9"/>
    <n v="440.02"/>
    <x v="418"/>
    <x v="9"/>
    <x v="418"/>
    <s v="No"/>
    <x v="0"/>
    <x v="4"/>
  </r>
  <r>
    <n v="422"/>
    <x v="166"/>
    <x v="1"/>
    <x v="2"/>
    <x v="1"/>
    <n v="5"/>
    <n v="1239.71"/>
    <x v="419"/>
    <x v="2"/>
    <x v="419"/>
    <s v="Yes"/>
    <x v="1"/>
    <x v="6"/>
  </r>
  <r>
    <n v="423"/>
    <x v="34"/>
    <x v="0"/>
    <x v="8"/>
    <x v="1"/>
    <n v="2"/>
    <n v="596.91999999999996"/>
    <x v="420"/>
    <x v="18"/>
    <x v="420"/>
    <s v="No"/>
    <x v="0"/>
    <x v="1"/>
  </r>
  <r>
    <n v="424"/>
    <x v="313"/>
    <x v="3"/>
    <x v="5"/>
    <x v="2"/>
    <n v="6"/>
    <n v="1134.9000000000001"/>
    <x v="421"/>
    <x v="2"/>
    <x v="421"/>
    <s v="Yes"/>
    <x v="1"/>
    <x v="7"/>
  </r>
  <r>
    <n v="425"/>
    <x v="28"/>
    <x v="1"/>
    <x v="11"/>
    <x v="1"/>
    <n v="1"/>
    <n v="77.5"/>
    <x v="422"/>
    <x v="16"/>
    <x v="422"/>
    <s v="No"/>
    <x v="0"/>
    <x v="6"/>
  </r>
  <r>
    <n v="426"/>
    <x v="314"/>
    <x v="3"/>
    <x v="1"/>
    <x v="1"/>
    <n v="9"/>
    <n v="690.91"/>
    <x v="423"/>
    <x v="15"/>
    <x v="423"/>
    <s v="Yes"/>
    <x v="1"/>
    <x v="5"/>
  </r>
  <r>
    <n v="427"/>
    <x v="307"/>
    <x v="2"/>
    <x v="8"/>
    <x v="1"/>
    <n v="10"/>
    <n v="484.61"/>
    <x v="424"/>
    <x v="5"/>
    <x v="424"/>
    <s v="No"/>
    <x v="0"/>
    <x v="4"/>
  </r>
  <r>
    <n v="428"/>
    <x v="315"/>
    <x v="3"/>
    <x v="2"/>
    <x v="1"/>
    <n v="6"/>
    <n v="765.9"/>
    <x v="425"/>
    <x v="7"/>
    <x v="425"/>
    <s v="No"/>
    <x v="0"/>
    <x v="5"/>
  </r>
  <r>
    <n v="429"/>
    <x v="316"/>
    <x v="1"/>
    <x v="3"/>
    <x v="1"/>
    <n v="10"/>
    <n v="456.69"/>
    <x v="426"/>
    <x v="10"/>
    <x v="426"/>
    <s v="No"/>
    <x v="0"/>
    <x v="6"/>
  </r>
  <r>
    <n v="430"/>
    <x v="317"/>
    <x v="0"/>
    <x v="9"/>
    <x v="2"/>
    <n v="6"/>
    <n v="1013.97"/>
    <x v="427"/>
    <x v="9"/>
    <x v="427"/>
    <s v="Yes"/>
    <x v="1"/>
    <x v="3"/>
  </r>
  <r>
    <n v="431"/>
    <x v="318"/>
    <x v="3"/>
    <x v="2"/>
    <x v="1"/>
    <n v="1"/>
    <n v="899.4"/>
    <x v="428"/>
    <x v="10"/>
    <x v="428"/>
    <s v="No"/>
    <x v="0"/>
    <x v="5"/>
  </r>
  <r>
    <n v="432"/>
    <x v="170"/>
    <x v="2"/>
    <x v="14"/>
    <x v="1"/>
    <n v="10"/>
    <n v="725.87"/>
    <x v="429"/>
    <x v="21"/>
    <x v="429"/>
    <s v="Yes"/>
    <x v="1"/>
    <x v="4"/>
  </r>
  <r>
    <n v="433"/>
    <x v="319"/>
    <x v="1"/>
    <x v="3"/>
    <x v="1"/>
    <n v="4"/>
    <n v="57.04"/>
    <x v="430"/>
    <x v="18"/>
    <x v="430"/>
    <s v="No"/>
    <x v="0"/>
    <x v="6"/>
  </r>
  <r>
    <n v="434"/>
    <x v="174"/>
    <x v="0"/>
    <x v="4"/>
    <x v="0"/>
    <n v="1"/>
    <n v="667.15"/>
    <x v="431"/>
    <x v="23"/>
    <x v="431"/>
    <s v="No"/>
    <x v="0"/>
    <x v="0"/>
  </r>
  <r>
    <n v="435"/>
    <x v="78"/>
    <x v="2"/>
    <x v="2"/>
    <x v="1"/>
    <n v="4"/>
    <n v="621.46"/>
    <x v="432"/>
    <x v="22"/>
    <x v="432"/>
    <s v="No"/>
    <x v="0"/>
    <x v="4"/>
  </r>
  <r>
    <n v="436"/>
    <x v="320"/>
    <x v="1"/>
    <x v="5"/>
    <x v="2"/>
    <n v="3"/>
    <n v="782.84"/>
    <x v="433"/>
    <x v="11"/>
    <x v="433"/>
    <s v="No"/>
    <x v="0"/>
    <x v="10"/>
  </r>
  <r>
    <n v="437"/>
    <x v="321"/>
    <x v="3"/>
    <x v="3"/>
    <x v="1"/>
    <n v="8"/>
    <n v="792.96"/>
    <x v="434"/>
    <x v="1"/>
    <x v="434"/>
    <s v="Yes"/>
    <x v="1"/>
    <x v="5"/>
  </r>
  <r>
    <n v="438"/>
    <x v="322"/>
    <x v="2"/>
    <x v="13"/>
    <x v="1"/>
    <n v="9"/>
    <n v="520.07000000000005"/>
    <x v="435"/>
    <x v="15"/>
    <x v="435"/>
    <s v="No"/>
    <x v="0"/>
    <x v="4"/>
  </r>
  <r>
    <n v="439"/>
    <x v="151"/>
    <x v="3"/>
    <x v="13"/>
    <x v="1"/>
    <n v="8"/>
    <n v="296.47000000000003"/>
    <x v="436"/>
    <x v="13"/>
    <x v="436"/>
    <s v="No"/>
    <x v="0"/>
    <x v="5"/>
  </r>
  <r>
    <n v="440"/>
    <x v="313"/>
    <x v="3"/>
    <x v="11"/>
    <x v="1"/>
    <n v="5"/>
    <n v="345.05"/>
    <x v="437"/>
    <x v="2"/>
    <x v="437"/>
    <s v="No"/>
    <x v="0"/>
    <x v="5"/>
  </r>
  <r>
    <n v="441"/>
    <x v="323"/>
    <x v="3"/>
    <x v="14"/>
    <x v="1"/>
    <n v="4"/>
    <n v="1038.46"/>
    <x v="438"/>
    <x v="10"/>
    <x v="438"/>
    <s v="No"/>
    <x v="0"/>
    <x v="5"/>
  </r>
  <r>
    <n v="442"/>
    <x v="324"/>
    <x v="3"/>
    <x v="12"/>
    <x v="1"/>
    <n v="6"/>
    <n v="845.13"/>
    <x v="439"/>
    <x v="16"/>
    <x v="439"/>
    <s v="Yes"/>
    <x v="1"/>
    <x v="5"/>
  </r>
  <r>
    <n v="443"/>
    <x v="325"/>
    <x v="3"/>
    <x v="10"/>
    <x v="2"/>
    <n v="2"/>
    <n v="864.48"/>
    <x v="440"/>
    <x v="8"/>
    <x v="440"/>
    <s v="No"/>
    <x v="0"/>
    <x v="7"/>
  </r>
  <r>
    <n v="444"/>
    <x v="326"/>
    <x v="1"/>
    <x v="3"/>
    <x v="1"/>
    <n v="6"/>
    <n v="1432.37"/>
    <x v="441"/>
    <x v="22"/>
    <x v="441"/>
    <s v="Yes"/>
    <x v="1"/>
    <x v="6"/>
  </r>
  <r>
    <n v="445"/>
    <x v="327"/>
    <x v="2"/>
    <x v="5"/>
    <x v="2"/>
    <n v="1"/>
    <n v="438.57"/>
    <x v="442"/>
    <x v="8"/>
    <x v="442"/>
    <s v="No"/>
    <x v="0"/>
    <x v="9"/>
  </r>
  <r>
    <n v="446"/>
    <x v="328"/>
    <x v="0"/>
    <x v="4"/>
    <x v="0"/>
    <n v="8"/>
    <n v="987.4"/>
    <x v="443"/>
    <x v="5"/>
    <x v="443"/>
    <s v="Yes"/>
    <x v="1"/>
    <x v="0"/>
  </r>
  <r>
    <n v="447"/>
    <x v="41"/>
    <x v="1"/>
    <x v="4"/>
    <x v="0"/>
    <n v="4"/>
    <n v="1243.6500000000001"/>
    <x v="444"/>
    <x v="3"/>
    <x v="444"/>
    <s v="No"/>
    <x v="0"/>
    <x v="2"/>
  </r>
  <r>
    <n v="448"/>
    <x v="329"/>
    <x v="3"/>
    <x v="14"/>
    <x v="1"/>
    <n v="2"/>
    <n v="927.36"/>
    <x v="445"/>
    <x v="18"/>
    <x v="445"/>
    <s v="No"/>
    <x v="0"/>
    <x v="5"/>
  </r>
  <r>
    <n v="449"/>
    <x v="42"/>
    <x v="2"/>
    <x v="8"/>
    <x v="1"/>
    <n v="1"/>
    <n v="1008.05"/>
    <x v="446"/>
    <x v="20"/>
    <x v="446"/>
    <s v="No"/>
    <x v="0"/>
    <x v="4"/>
  </r>
  <r>
    <n v="450"/>
    <x v="144"/>
    <x v="2"/>
    <x v="3"/>
    <x v="1"/>
    <n v="4"/>
    <n v="88.21"/>
    <x v="447"/>
    <x v="14"/>
    <x v="447"/>
    <s v="No"/>
    <x v="0"/>
    <x v="4"/>
  </r>
  <r>
    <n v="451"/>
    <x v="173"/>
    <x v="3"/>
    <x v="2"/>
    <x v="1"/>
    <n v="2"/>
    <n v="1024.98"/>
    <x v="448"/>
    <x v="15"/>
    <x v="448"/>
    <s v="No"/>
    <x v="0"/>
    <x v="5"/>
  </r>
  <r>
    <n v="452"/>
    <x v="166"/>
    <x v="0"/>
    <x v="1"/>
    <x v="1"/>
    <n v="3"/>
    <n v="616.29"/>
    <x v="449"/>
    <x v="2"/>
    <x v="449"/>
    <s v="No"/>
    <x v="0"/>
    <x v="1"/>
  </r>
  <r>
    <n v="453"/>
    <x v="330"/>
    <x v="1"/>
    <x v="10"/>
    <x v="2"/>
    <n v="4"/>
    <n v="1136.31"/>
    <x v="450"/>
    <x v="16"/>
    <x v="450"/>
    <s v="No"/>
    <x v="0"/>
    <x v="10"/>
  </r>
  <r>
    <n v="454"/>
    <x v="310"/>
    <x v="3"/>
    <x v="14"/>
    <x v="1"/>
    <n v="1"/>
    <n v="1362.83"/>
    <x v="451"/>
    <x v="8"/>
    <x v="451"/>
    <s v="No"/>
    <x v="0"/>
    <x v="5"/>
  </r>
  <r>
    <n v="455"/>
    <x v="331"/>
    <x v="2"/>
    <x v="6"/>
    <x v="1"/>
    <n v="1"/>
    <n v="1370.71"/>
    <x v="452"/>
    <x v="6"/>
    <x v="452"/>
    <s v="No"/>
    <x v="0"/>
    <x v="4"/>
  </r>
  <r>
    <n v="456"/>
    <x v="332"/>
    <x v="1"/>
    <x v="1"/>
    <x v="1"/>
    <n v="1"/>
    <n v="1495.79"/>
    <x v="453"/>
    <x v="4"/>
    <x v="453"/>
    <s v="No"/>
    <x v="0"/>
    <x v="6"/>
  </r>
  <r>
    <n v="457"/>
    <x v="292"/>
    <x v="1"/>
    <x v="2"/>
    <x v="1"/>
    <n v="5"/>
    <n v="1316.35"/>
    <x v="454"/>
    <x v="23"/>
    <x v="454"/>
    <s v="Yes"/>
    <x v="1"/>
    <x v="6"/>
  </r>
  <r>
    <n v="458"/>
    <x v="233"/>
    <x v="3"/>
    <x v="7"/>
    <x v="1"/>
    <n v="10"/>
    <n v="169.88"/>
    <x v="455"/>
    <x v="7"/>
    <x v="455"/>
    <s v="No"/>
    <x v="0"/>
    <x v="5"/>
  </r>
  <r>
    <n v="459"/>
    <x v="50"/>
    <x v="3"/>
    <x v="13"/>
    <x v="1"/>
    <n v="9"/>
    <n v="791.23"/>
    <x v="456"/>
    <x v="15"/>
    <x v="456"/>
    <s v="Yes"/>
    <x v="1"/>
    <x v="5"/>
  </r>
  <r>
    <n v="460"/>
    <x v="333"/>
    <x v="2"/>
    <x v="10"/>
    <x v="2"/>
    <n v="8"/>
    <n v="416.53"/>
    <x v="457"/>
    <x v="16"/>
    <x v="457"/>
    <s v="No"/>
    <x v="0"/>
    <x v="9"/>
  </r>
  <r>
    <n v="461"/>
    <x v="334"/>
    <x v="0"/>
    <x v="5"/>
    <x v="2"/>
    <n v="3"/>
    <n v="1099.3699999999999"/>
    <x v="458"/>
    <x v="5"/>
    <x v="458"/>
    <s v="No"/>
    <x v="0"/>
    <x v="3"/>
  </r>
  <r>
    <n v="462"/>
    <x v="292"/>
    <x v="3"/>
    <x v="0"/>
    <x v="0"/>
    <n v="1"/>
    <n v="1107.56"/>
    <x v="459"/>
    <x v="23"/>
    <x v="459"/>
    <s v="No"/>
    <x v="0"/>
    <x v="8"/>
  </r>
  <r>
    <n v="463"/>
    <x v="233"/>
    <x v="3"/>
    <x v="5"/>
    <x v="2"/>
    <n v="4"/>
    <n v="271.49"/>
    <x v="460"/>
    <x v="7"/>
    <x v="460"/>
    <s v="No"/>
    <x v="0"/>
    <x v="7"/>
  </r>
  <r>
    <n v="464"/>
    <x v="226"/>
    <x v="1"/>
    <x v="9"/>
    <x v="2"/>
    <n v="9"/>
    <n v="498.61"/>
    <x v="461"/>
    <x v="19"/>
    <x v="461"/>
    <s v="No"/>
    <x v="0"/>
    <x v="10"/>
  </r>
  <r>
    <n v="465"/>
    <x v="335"/>
    <x v="0"/>
    <x v="2"/>
    <x v="1"/>
    <n v="3"/>
    <n v="721.41"/>
    <x v="462"/>
    <x v="23"/>
    <x v="462"/>
    <s v="No"/>
    <x v="0"/>
    <x v="1"/>
  </r>
  <r>
    <n v="466"/>
    <x v="336"/>
    <x v="2"/>
    <x v="10"/>
    <x v="2"/>
    <n v="5"/>
    <n v="581.53"/>
    <x v="463"/>
    <x v="0"/>
    <x v="463"/>
    <s v="No"/>
    <x v="0"/>
    <x v="9"/>
  </r>
  <r>
    <n v="467"/>
    <x v="165"/>
    <x v="3"/>
    <x v="12"/>
    <x v="1"/>
    <n v="5"/>
    <n v="877.87"/>
    <x v="464"/>
    <x v="5"/>
    <x v="464"/>
    <s v="No"/>
    <x v="0"/>
    <x v="5"/>
  </r>
  <r>
    <n v="468"/>
    <x v="57"/>
    <x v="0"/>
    <x v="8"/>
    <x v="1"/>
    <n v="6"/>
    <n v="1042.23"/>
    <x v="465"/>
    <x v="20"/>
    <x v="465"/>
    <s v="Yes"/>
    <x v="1"/>
    <x v="1"/>
  </r>
  <r>
    <n v="469"/>
    <x v="96"/>
    <x v="0"/>
    <x v="7"/>
    <x v="1"/>
    <n v="5"/>
    <n v="247.98"/>
    <x v="466"/>
    <x v="15"/>
    <x v="466"/>
    <s v="No"/>
    <x v="0"/>
    <x v="1"/>
  </r>
  <r>
    <n v="470"/>
    <x v="210"/>
    <x v="3"/>
    <x v="0"/>
    <x v="0"/>
    <n v="2"/>
    <n v="961.68"/>
    <x v="467"/>
    <x v="10"/>
    <x v="467"/>
    <s v="No"/>
    <x v="0"/>
    <x v="8"/>
  </r>
  <r>
    <n v="471"/>
    <x v="220"/>
    <x v="3"/>
    <x v="14"/>
    <x v="1"/>
    <n v="4"/>
    <n v="336.5"/>
    <x v="468"/>
    <x v="13"/>
    <x v="468"/>
    <s v="No"/>
    <x v="0"/>
    <x v="5"/>
  </r>
  <r>
    <n v="472"/>
    <x v="337"/>
    <x v="1"/>
    <x v="1"/>
    <x v="1"/>
    <n v="8"/>
    <n v="1124.1199999999999"/>
    <x v="469"/>
    <x v="4"/>
    <x v="469"/>
    <s v="Yes"/>
    <x v="1"/>
    <x v="6"/>
  </r>
  <r>
    <n v="473"/>
    <x v="338"/>
    <x v="3"/>
    <x v="8"/>
    <x v="1"/>
    <n v="9"/>
    <n v="1370.07"/>
    <x v="470"/>
    <x v="22"/>
    <x v="470"/>
    <s v="Yes"/>
    <x v="2"/>
    <x v="5"/>
  </r>
  <r>
    <n v="474"/>
    <x v="255"/>
    <x v="2"/>
    <x v="5"/>
    <x v="2"/>
    <n v="10"/>
    <n v="1310.97"/>
    <x v="471"/>
    <x v="20"/>
    <x v="471"/>
    <s v="Yes"/>
    <x v="2"/>
    <x v="9"/>
  </r>
  <r>
    <n v="475"/>
    <x v="35"/>
    <x v="1"/>
    <x v="6"/>
    <x v="1"/>
    <n v="6"/>
    <n v="126.37"/>
    <x v="472"/>
    <x v="6"/>
    <x v="472"/>
    <s v="No"/>
    <x v="0"/>
    <x v="6"/>
  </r>
  <r>
    <n v="476"/>
    <x v="320"/>
    <x v="0"/>
    <x v="8"/>
    <x v="1"/>
    <n v="9"/>
    <n v="1355.3"/>
    <x v="473"/>
    <x v="11"/>
    <x v="473"/>
    <s v="Yes"/>
    <x v="2"/>
    <x v="1"/>
  </r>
  <r>
    <n v="477"/>
    <x v="339"/>
    <x v="2"/>
    <x v="11"/>
    <x v="1"/>
    <n v="6"/>
    <n v="1283.18"/>
    <x v="474"/>
    <x v="4"/>
    <x v="474"/>
    <s v="Yes"/>
    <x v="1"/>
    <x v="4"/>
  </r>
  <r>
    <n v="478"/>
    <x v="25"/>
    <x v="0"/>
    <x v="12"/>
    <x v="1"/>
    <n v="4"/>
    <n v="1078.21"/>
    <x v="475"/>
    <x v="1"/>
    <x v="475"/>
    <s v="No"/>
    <x v="0"/>
    <x v="1"/>
  </r>
  <r>
    <n v="479"/>
    <x v="243"/>
    <x v="0"/>
    <x v="12"/>
    <x v="1"/>
    <n v="8"/>
    <n v="1214.95"/>
    <x v="476"/>
    <x v="6"/>
    <x v="476"/>
    <s v="Yes"/>
    <x v="1"/>
    <x v="1"/>
  </r>
  <r>
    <n v="480"/>
    <x v="340"/>
    <x v="2"/>
    <x v="12"/>
    <x v="1"/>
    <n v="7"/>
    <n v="690.63"/>
    <x v="477"/>
    <x v="6"/>
    <x v="477"/>
    <s v="No"/>
    <x v="0"/>
    <x v="4"/>
  </r>
  <r>
    <n v="481"/>
    <x v="341"/>
    <x v="1"/>
    <x v="7"/>
    <x v="1"/>
    <n v="5"/>
    <n v="1087.69"/>
    <x v="478"/>
    <x v="1"/>
    <x v="478"/>
    <s v="Yes"/>
    <x v="1"/>
    <x v="6"/>
  </r>
  <r>
    <n v="482"/>
    <x v="342"/>
    <x v="3"/>
    <x v="2"/>
    <x v="1"/>
    <n v="4"/>
    <n v="871.68"/>
    <x v="479"/>
    <x v="0"/>
    <x v="479"/>
    <s v="No"/>
    <x v="0"/>
    <x v="5"/>
  </r>
  <r>
    <n v="483"/>
    <x v="7"/>
    <x v="1"/>
    <x v="7"/>
    <x v="1"/>
    <n v="2"/>
    <n v="816.33"/>
    <x v="480"/>
    <x v="5"/>
    <x v="480"/>
    <s v="No"/>
    <x v="0"/>
    <x v="6"/>
  </r>
  <r>
    <n v="484"/>
    <x v="173"/>
    <x v="0"/>
    <x v="7"/>
    <x v="1"/>
    <n v="1"/>
    <n v="437.77"/>
    <x v="481"/>
    <x v="15"/>
    <x v="481"/>
    <s v="No"/>
    <x v="0"/>
    <x v="1"/>
  </r>
  <r>
    <n v="485"/>
    <x v="26"/>
    <x v="2"/>
    <x v="1"/>
    <x v="1"/>
    <n v="7"/>
    <n v="567.95000000000005"/>
    <x v="482"/>
    <x v="14"/>
    <x v="482"/>
    <s v="No"/>
    <x v="0"/>
    <x v="4"/>
  </r>
  <r>
    <n v="486"/>
    <x v="343"/>
    <x v="1"/>
    <x v="10"/>
    <x v="2"/>
    <n v="7"/>
    <n v="569.71"/>
    <x v="483"/>
    <x v="15"/>
    <x v="483"/>
    <s v="No"/>
    <x v="0"/>
    <x v="10"/>
  </r>
  <r>
    <n v="487"/>
    <x v="344"/>
    <x v="2"/>
    <x v="0"/>
    <x v="0"/>
    <n v="6"/>
    <n v="186.76"/>
    <x v="484"/>
    <x v="14"/>
    <x v="484"/>
    <s v="No"/>
    <x v="0"/>
    <x v="11"/>
  </r>
  <r>
    <n v="488"/>
    <x v="24"/>
    <x v="1"/>
    <x v="3"/>
    <x v="1"/>
    <n v="3"/>
    <n v="1094.51"/>
    <x v="485"/>
    <x v="6"/>
    <x v="485"/>
    <s v="No"/>
    <x v="0"/>
    <x v="6"/>
  </r>
  <r>
    <n v="489"/>
    <x v="345"/>
    <x v="0"/>
    <x v="11"/>
    <x v="1"/>
    <n v="5"/>
    <n v="699.88"/>
    <x v="486"/>
    <x v="0"/>
    <x v="486"/>
    <s v="No"/>
    <x v="0"/>
    <x v="1"/>
  </r>
  <r>
    <n v="490"/>
    <x v="346"/>
    <x v="1"/>
    <x v="4"/>
    <x v="0"/>
    <n v="7"/>
    <n v="1236.81"/>
    <x v="487"/>
    <x v="6"/>
    <x v="487"/>
    <s v="Yes"/>
    <x v="1"/>
    <x v="2"/>
  </r>
  <r>
    <n v="491"/>
    <x v="328"/>
    <x v="1"/>
    <x v="11"/>
    <x v="1"/>
    <n v="3"/>
    <n v="420.72"/>
    <x v="488"/>
    <x v="5"/>
    <x v="488"/>
    <s v="No"/>
    <x v="0"/>
    <x v="6"/>
  </r>
  <r>
    <n v="492"/>
    <x v="347"/>
    <x v="0"/>
    <x v="10"/>
    <x v="2"/>
    <n v="7"/>
    <n v="926.24"/>
    <x v="489"/>
    <x v="21"/>
    <x v="489"/>
    <s v="Yes"/>
    <x v="1"/>
    <x v="3"/>
  </r>
  <r>
    <n v="493"/>
    <x v="279"/>
    <x v="0"/>
    <x v="10"/>
    <x v="2"/>
    <n v="4"/>
    <n v="110.26"/>
    <x v="490"/>
    <x v="20"/>
    <x v="490"/>
    <s v="No"/>
    <x v="0"/>
    <x v="3"/>
  </r>
  <r>
    <n v="494"/>
    <x v="348"/>
    <x v="0"/>
    <x v="8"/>
    <x v="1"/>
    <n v="10"/>
    <n v="1011.32"/>
    <x v="491"/>
    <x v="19"/>
    <x v="491"/>
    <s v="Yes"/>
    <x v="2"/>
    <x v="1"/>
  </r>
  <r>
    <n v="495"/>
    <x v="349"/>
    <x v="0"/>
    <x v="9"/>
    <x v="2"/>
    <n v="1"/>
    <n v="609.38"/>
    <x v="492"/>
    <x v="20"/>
    <x v="492"/>
    <s v="No"/>
    <x v="0"/>
    <x v="3"/>
  </r>
  <r>
    <n v="496"/>
    <x v="350"/>
    <x v="2"/>
    <x v="11"/>
    <x v="1"/>
    <n v="3"/>
    <n v="760.8"/>
    <x v="493"/>
    <x v="21"/>
    <x v="493"/>
    <s v="No"/>
    <x v="0"/>
    <x v="4"/>
  </r>
  <r>
    <n v="497"/>
    <x v="114"/>
    <x v="2"/>
    <x v="14"/>
    <x v="1"/>
    <n v="6"/>
    <n v="870.44"/>
    <x v="494"/>
    <x v="7"/>
    <x v="494"/>
    <s v="Yes"/>
    <x v="1"/>
    <x v="4"/>
  </r>
  <r>
    <n v="498"/>
    <x v="77"/>
    <x v="3"/>
    <x v="5"/>
    <x v="2"/>
    <n v="5"/>
    <n v="1315.62"/>
    <x v="495"/>
    <x v="3"/>
    <x v="495"/>
    <s v="Yes"/>
    <x v="1"/>
    <x v="7"/>
  </r>
  <r>
    <n v="499"/>
    <x v="351"/>
    <x v="2"/>
    <x v="0"/>
    <x v="0"/>
    <n v="5"/>
    <n v="419.98"/>
    <x v="496"/>
    <x v="22"/>
    <x v="496"/>
    <s v="No"/>
    <x v="0"/>
    <x v="11"/>
  </r>
  <r>
    <n v="500"/>
    <x v="352"/>
    <x v="2"/>
    <x v="3"/>
    <x v="1"/>
    <n v="7"/>
    <n v="838.22"/>
    <x v="497"/>
    <x v="14"/>
    <x v="497"/>
    <s v="Yes"/>
    <x v="1"/>
    <x v="4"/>
  </r>
  <r>
    <n v="501"/>
    <x v="120"/>
    <x v="3"/>
    <x v="7"/>
    <x v="1"/>
    <n v="7"/>
    <n v="1180.8499999999999"/>
    <x v="498"/>
    <x v="14"/>
    <x v="498"/>
    <s v="Yes"/>
    <x v="1"/>
    <x v="5"/>
  </r>
  <r>
    <n v="502"/>
    <x v="164"/>
    <x v="1"/>
    <x v="13"/>
    <x v="1"/>
    <n v="3"/>
    <n v="456.83"/>
    <x v="499"/>
    <x v="22"/>
    <x v="499"/>
    <s v="No"/>
    <x v="0"/>
    <x v="6"/>
  </r>
  <r>
    <n v="503"/>
    <x v="279"/>
    <x v="1"/>
    <x v="1"/>
    <x v="1"/>
    <n v="4"/>
    <n v="458.1"/>
    <x v="500"/>
    <x v="20"/>
    <x v="500"/>
    <s v="No"/>
    <x v="0"/>
    <x v="6"/>
  </r>
  <r>
    <n v="504"/>
    <x v="353"/>
    <x v="2"/>
    <x v="4"/>
    <x v="0"/>
    <n v="1"/>
    <n v="847.96"/>
    <x v="501"/>
    <x v="15"/>
    <x v="501"/>
    <s v="No"/>
    <x v="0"/>
    <x v="11"/>
  </r>
  <r>
    <n v="505"/>
    <x v="354"/>
    <x v="2"/>
    <x v="2"/>
    <x v="1"/>
    <n v="4"/>
    <n v="389.94"/>
    <x v="502"/>
    <x v="22"/>
    <x v="502"/>
    <s v="No"/>
    <x v="0"/>
    <x v="4"/>
  </r>
  <r>
    <n v="506"/>
    <x v="107"/>
    <x v="0"/>
    <x v="13"/>
    <x v="1"/>
    <n v="6"/>
    <n v="147.77000000000001"/>
    <x v="503"/>
    <x v="15"/>
    <x v="503"/>
    <s v="No"/>
    <x v="0"/>
    <x v="1"/>
  </r>
  <r>
    <n v="507"/>
    <x v="170"/>
    <x v="2"/>
    <x v="4"/>
    <x v="0"/>
    <n v="5"/>
    <n v="571.98"/>
    <x v="504"/>
    <x v="21"/>
    <x v="504"/>
    <s v="No"/>
    <x v="0"/>
    <x v="11"/>
  </r>
  <r>
    <n v="508"/>
    <x v="355"/>
    <x v="0"/>
    <x v="8"/>
    <x v="1"/>
    <n v="4"/>
    <n v="1208.93"/>
    <x v="505"/>
    <x v="11"/>
    <x v="505"/>
    <s v="No"/>
    <x v="0"/>
    <x v="1"/>
  </r>
  <r>
    <n v="509"/>
    <x v="356"/>
    <x v="2"/>
    <x v="8"/>
    <x v="1"/>
    <n v="4"/>
    <n v="1305.52"/>
    <x v="506"/>
    <x v="16"/>
    <x v="506"/>
    <s v="Yes"/>
    <x v="1"/>
    <x v="4"/>
  </r>
  <r>
    <n v="510"/>
    <x v="216"/>
    <x v="3"/>
    <x v="13"/>
    <x v="1"/>
    <n v="4"/>
    <n v="1406.37"/>
    <x v="507"/>
    <x v="0"/>
    <x v="507"/>
    <s v="Yes"/>
    <x v="1"/>
    <x v="5"/>
  </r>
  <r>
    <n v="511"/>
    <x v="356"/>
    <x v="0"/>
    <x v="4"/>
    <x v="0"/>
    <n v="4"/>
    <n v="1046.48"/>
    <x v="508"/>
    <x v="16"/>
    <x v="508"/>
    <s v="No"/>
    <x v="0"/>
    <x v="0"/>
  </r>
  <r>
    <n v="512"/>
    <x v="357"/>
    <x v="2"/>
    <x v="4"/>
    <x v="0"/>
    <n v="4"/>
    <n v="832.6"/>
    <x v="509"/>
    <x v="22"/>
    <x v="509"/>
    <s v="No"/>
    <x v="0"/>
    <x v="11"/>
  </r>
  <r>
    <n v="513"/>
    <x v="12"/>
    <x v="3"/>
    <x v="5"/>
    <x v="2"/>
    <n v="8"/>
    <n v="805.14"/>
    <x v="510"/>
    <x v="9"/>
    <x v="510"/>
    <s v="Yes"/>
    <x v="1"/>
    <x v="7"/>
  </r>
  <r>
    <n v="514"/>
    <x v="57"/>
    <x v="3"/>
    <x v="13"/>
    <x v="1"/>
    <n v="6"/>
    <n v="774.1"/>
    <x v="511"/>
    <x v="20"/>
    <x v="511"/>
    <s v="No"/>
    <x v="0"/>
    <x v="5"/>
  </r>
  <r>
    <n v="515"/>
    <x v="358"/>
    <x v="1"/>
    <x v="12"/>
    <x v="1"/>
    <n v="8"/>
    <n v="1144.83"/>
    <x v="512"/>
    <x v="12"/>
    <x v="512"/>
    <s v="Yes"/>
    <x v="1"/>
    <x v="6"/>
  </r>
  <r>
    <n v="516"/>
    <x v="359"/>
    <x v="2"/>
    <x v="13"/>
    <x v="1"/>
    <n v="6"/>
    <n v="626.76"/>
    <x v="513"/>
    <x v="9"/>
    <x v="513"/>
    <s v="No"/>
    <x v="0"/>
    <x v="4"/>
  </r>
  <r>
    <n v="517"/>
    <x v="270"/>
    <x v="2"/>
    <x v="8"/>
    <x v="1"/>
    <n v="1"/>
    <n v="398.55"/>
    <x v="514"/>
    <x v="18"/>
    <x v="514"/>
    <s v="No"/>
    <x v="0"/>
    <x v="4"/>
  </r>
  <r>
    <n v="518"/>
    <x v="360"/>
    <x v="1"/>
    <x v="10"/>
    <x v="2"/>
    <n v="3"/>
    <n v="302.33"/>
    <x v="515"/>
    <x v="8"/>
    <x v="515"/>
    <s v="No"/>
    <x v="0"/>
    <x v="10"/>
  </r>
  <r>
    <n v="519"/>
    <x v="361"/>
    <x v="1"/>
    <x v="11"/>
    <x v="1"/>
    <n v="4"/>
    <n v="753.96"/>
    <x v="516"/>
    <x v="7"/>
    <x v="516"/>
    <s v="No"/>
    <x v="0"/>
    <x v="6"/>
  </r>
  <r>
    <n v="520"/>
    <x v="206"/>
    <x v="3"/>
    <x v="0"/>
    <x v="0"/>
    <n v="8"/>
    <n v="1450.1"/>
    <x v="517"/>
    <x v="20"/>
    <x v="517"/>
    <s v="Yes"/>
    <x v="2"/>
    <x v="8"/>
  </r>
  <r>
    <n v="521"/>
    <x v="81"/>
    <x v="1"/>
    <x v="0"/>
    <x v="0"/>
    <n v="3"/>
    <n v="1101.83"/>
    <x v="518"/>
    <x v="15"/>
    <x v="518"/>
    <s v="No"/>
    <x v="0"/>
    <x v="2"/>
  </r>
  <r>
    <n v="522"/>
    <x v="46"/>
    <x v="2"/>
    <x v="13"/>
    <x v="1"/>
    <n v="9"/>
    <n v="737.59"/>
    <x v="519"/>
    <x v="18"/>
    <x v="519"/>
    <s v="Yes"/>
    <x v="1"/>
    <x v="4"/>
  </r>
  <r>
    <n v="523"/>
    <x v="277"/>
    <x v="0"/>
    <x v="10"/>
    <x v="2"/>
    <n v="1"/>
    <n v="1260.21"/>
    <x v="520"/>
    <x v="6"/>
    <x v="520"/>
    <s v="No"/>
    <x v="0"/>
    <x v="3"/>
  </r>
  <r>
    <n v="524"/>
    <x v="336"/>
    <x v="0"/>
    <x v="6"/>
    <x v="1"/>
    <n v="7"/>
    <n v="214.86"/>
    <x v="521"/>
    <x v="0"/>
    <x v="521"/>
    <s v="No"/>
    <x v="0"/>
    <x v="1"/>
  </r>
  <r>
    <n v="525"/>
    <x v="362"/>
    <x v="2"/>
    <x v="0"/>
    <x v="0"/>
    <n v="3"/>
    <n v="23.62"/>
    <x v="522"/>
    <x v="11"/>
    <x v="522"/>
    <s v="No"/>
    <x v="0"/>
    <x v="11"/>
  </r>
  <r>
    <n v="526"/>
    <x v="363"/>
    <x v="1"/>
    <x v="3"/>
    <x v="1"/>
    <n v="1"/>
    <n v="930.57"/>
    <x v="523"/>
    <x v="9"/>
    <x v="523"/>
    <s v="No"/>
    <x v="0"/>
    <x v="6"/>
  </r>
  <r>
    <n v="527"/>
    <x v="364"/>
    <x v="1"/>
    <x v="0"/>
    <x v="0"/>
    <n v="8"/>
    <n v="33.44"/>
    <x v="524"/>
    <x v="1"/>
    <x v="524"/>
    <s v="No"/>
    <x v="0"/>
    <x v="2"/>
  </r>
  <r>
    <n v="528"/>
    <x v="365"/>
    <x v="1"/>
    <x v="3"/>
    <x v="1"/>
    <n v="1"/>
    <n v="798.83"/>
    <x v="525"/>
    <x v="0"/>
    <x v="525"/>
    <s v="No"/>
    <x v="0"/>
    <x v="6"/>
  </r>
  <r>
    <n v="529"/>
    <x v="366"/>
    <x v="3"/>
    <x v="14"/>
    <x v="1"/>
    <n v="9"/>
    <n v="1221.5999999999999"/>
    <x v="526"/>
    <x v="0"/>
    <x v="526"/>
    <s v="Yes"/>
    <x v="2"/>
    <x v="5"/>
  </r>
  <r>
    <n v="530"/>
    <x v="367"/>
    <x v="1"/>
    <x v="0"/>
    <x v="0"/>
    <n v="2"/>
    <n v="1377.89"/>
    <x v="527"/>
    <x v="4"/>
    <x v="527"/>
    <s v="No"/>
    <x v="0"/>
    <x v="2"/>
  </r>
  <r>
    <n v="531"/>
    <x v="279"/>
    <x v="2"/>
    <x v="3"/>
    <x v="1"/>
    <n v="4"/>
    <n v="933.47"/>
    <x v="528"/>
    <x v="20"/>
    <x v="528"/>
    <s v="No"/>
    <x v="0"/>
    <x v="4"/>
  </r>
  <r>
    <n v="532"/>
    <x v="368"/>
    <x v="3"/>
    <x v="14"/>
    <x v="1"/>
    <n v="7"/>
    <n v="127.74"/>
    <x v="529"/>
    <x v="20"/>
    <x v="529"/>
    <s v="No"/>
    <x v="0"/>
    <x v="5"/>
  </r>
  <r>
    <n v="533"/>
    <x v="369"/>
    <x v="1"/>
    <x v="2"/>
    <x v="1"/>
    <n v="4"/>
    <n v="1485.45"/>
    <x v="530"/>
    <x v="7"/>
    <x v="530"/>
    <s v="Yes"/>
    <x v="1"/>
    <x v="6"/>
  </r>
  <r>
    <n v="534"/>
    <x v="370"/>
    <x v="3"/>
    <x v="11"/>
    <x v="1"/>
    <n v="2"/>
    <n v="984.07"/>
    <x v="531"/>
    <x v="10"/>
    <x v="531"/>
    <s v="No"/>
    <x v="0"/>
    <x v="5"/>
  </r>
  <r>
    <n v="535"/>
    <x v="98"/>
    <x v="0"/>
    <x v="9"/>
    <x v="2"/>
    <n v="7"/>
    <n v="575.1"/>
    <x v="532"/>
    <x v="12"/>
    <x v="532"/>
    <s v="No"/>
    <x v="0"/>
    <x v="3"/>
  </r>
  <r>
    <n v="536"/>
    <x v="350"/>
    <x v="1"/>
    <x v="3"/>
    <x v="1"/>
    <n v="1"/>
    <n v="1057.24"/>
    <x v="533"/>
    <x v="21"/>
    <x v="533"/>
    <s v="No"/>
    <x v="0"/>
    <x v="6"/>
  </r>
  <r>
    <n v="537"/>
    <x v="371"/>
    <x v="1"/>
    <x v="6"/>
    <x v="1"/>
    <n v="6"/>
    <n v="853.13"/>
    <x v="534"/>
    <x v="19"/>
    <x v="534"/>
    <s v="Yes"/>
    <x v="1"/>
    <x v="6"/>
  </r>
  <r>
    <n v="538"/>
    <x v="35"/>
    <x v="0"/>
    <x v="9"/>
    <x v="2"/>
    <n v="1"/>
    <n v="352.35"/>
    <x v="535"/>
    <x v="6"/>
    <x v="535"/>
    <s v="No"/>
    <x v="0"/>
    <x v="3"/>
  </r>
  <r>
    <n v="539"/>
    <x v="138"/>
    <x v="1"/>
    <x v="10"/>
    <x v="2"/>
    <n v="1"/>
    <n v="1387"/>
    <x v="536"/>
    <x v="8"/>
    <x v="536"/>
    <s v="No"/>
    <x v="0"/>
    <x v="10"/>
  </r>
  <r>
    <n v="540"/>
    <x v="372"/>
    <x v="3"/>
    <x v="0"/>
    <x v="0"/>
    <n v="10"/>
    <n v="990.58"/>
    <x v="537"/>
    <x v="2"/>
    <x v="537"/>
    <s v="Yes"/>
    <x v="1"/>
    <x v="8"/>
  </r>
  <r>
    <n v="541"/>
    <x v="217"/>
    <x v="3"/>
    <x v="1"/>
    <x v="1"/>
    <n v="4"/>
    <n v="884.68"/>
    <x v="538"/>
    <x v="0"/>
    <x v="538"/>
    <s v="No"/>
    <x v="0"/>
    <x v="5"/>
  </r>
  <r>
    <n v="542"/>
    <x v="291"/>
    <x v="1"/>
    <x v="5"/>
    <x v="2"/>
    <n v="5"/>
    <n v="252.05"/>
    <x v="539"/>
    <x v="11"/>
    <x v="539"/>
    <s v="No"/>
    <x v="0"/>
    <x v="10"/>
  </r>
  <r>
    <n v="543"/>
    <x v="193"/>
    <x v="1"/>
    <x v="11"/>
    <x v="1"/>
    <n v="9"/>
    <n v="504.28"/>
    <x v="540"/>
    <x v="1"/>
    <x v="540"/>
    <s v="No"/>
    <x v="0"/>
    <x v="6"/>
  </r>
  <r>
    <n v="544"/>
    <x v="373"/>
    <x v="2"/>
    <x v="5"/>
    <x v="2"/>
    <n v="2"/>
    <n v="756.18"/>
    <x v="541"/>
    <x v="10"/>
    <x v="541"/>
    <s v="No"/>
    <x v="0"/>
    <x v="9"/>
  </r>
  <r>
    <n v="545"/>
    <x v="358"/>
    <x v="0"/>
    <x v="13"/>
    <x v="1"/>
    <n v="7"/>
    <n v="355.89"/>
    <x v="542"/>
    <x v="12"/>
    <x v="542"/>
    <s v="No"/>
    <x v="0"/>
    <x v="1"/>
  </r>
  <r>
    <n v="546"/>
    <x v="374"/>
    <x v="3"/>
    <x v="6"/>
    <x v="1"/>
    <n v="10"/>
    <n v="1432.74"/>
    <x v="543"/>
    <x v="13"/>
    <x v="543"/>
    <s v="Yes"/>
    <x v="2"/>
    <x v="5"/>
  </r>
  <r>
    <n v="547"/>
    <x v="2"/>
    <x v="3"/>
    <x v="2"/>
    <x v="1"/>
    <n v="5"/>
    <n v="1177.49"/>
    <x v="544"/>
    <x v="0"/>
    <x v="544"/>
    <s v="Yes"/>
    <x v="1"/>
    <x v="5"/>
  </r>
  <r>
    <n v="548"/>
    <x v="375"/>
    <x v="1"/>
    <x v="12"/>
    <x v="1"/>
    <n v="6"/>
    <n v="834.03"/>
    <x v="545"/>
    <x v="3"/>
    <x v="545"/>
    <s v="Yes"/>
    <x v="1"/>
    <x v="6"/>
  </r>
  <r>
    <n v="549"/>
    <x v="292"/>
    <x v="1"/>
    <x v="2"/>
    <x v="1"/>
    <n v="10"/>
    <n v="994.4"/>
    <x v="546"/>
    <x v="23"/>
    <x v="546"/>
    <s v="Yes"/>
    <x v="1"/>
    <x v="6"/>
  </r>
  <r>
    <n v="550"/>
    <x v="376"/>
    <x v="3"/>
    <x v="6"/>
    <x v="1"/>
    <n v="2"/>
    <n v="132.24"/>
    <x v="547"/>
    <x v="20"/>
    <x v="547"/>
    <s v="No"/>
    <x v="0"/>
    <x v="5"/>
  </r>
  <r>
    <n v="551"/>
    <x v="266"/>
    <x v="1"/>
    <x v="1"/>
    <x v="1"/>
    <n v="3"/>
    <n v="1112.0899999999999"/>
    <x v="548"/>
    <x v="10"/>
    <x v="548"/>
    <s v="No"/>
    <x v="0"/>
    <x v="6"/>
  </r>
  <r>
    <n v="552"/>
    <x v="195"/>
    <x v="3"/>
    <x v="13"/>
    <x v="1"/>
    <n v="2"/>
    <n v="17.739999999999998"/>
    <x v="549"/>
    <x v="12"/>
    <x v="549"/>
    <s v="No"/>
    <x v="0"/>
    <x v="5"/>
  </r>
  <r>
    <n v="553"/>
    <x v="377"/>
    <x v="1"/>
    <x v="14"/>
    <x v="1"/>
    <n v="5"/>
    <n v="162.32"/>
    <x v="550"/>
    <x v="9"/>
    <x v="550"/>
    <s v="No"/>
    <x v="0"/>
    <x v="6"/>
  </r>
  <r>
    <n v="554"/>
    <x v="378"/>
    <x v="2"/>
    <x v="6"/>
    <x v="1"/>
    <n v="8"/>
    <n v="839.91"/>
    <x v="551"/>
    <x v="19"/>
    <x v="551"/>
    <s v="Yes"/>
    <x v="1"/>
    <x v="4"/>
  </r>
  <r>
    <n v="555"/>
    <x v="379"/>
    <x v="1"/>
    <x v="3"/>
    <x v="1"/>
    <n v="1"/>
    <n v="143.53"/>
    <x v="552"/>
    <x v="12"/>
    <x v="552"/>
    <s v="No"/>
    <x v="0"/>
    <x v="6"/>
  </r>
  <r>
    <n v="556"/>
    <x v="262"/>
    <x v="0"/>
    <x v="3"/>
    <x v="1"/>
    <n v="10"/>
    <n v="1178.81"/>
    <x v="553"/>
    <x v="13"/>
    <x v="553"/>
    <s v="Yes"/>
    <x v="2"/>
    <x v="1"/>
  </r>
  <r>
    <n v="557"/>
    <x v="365"/>
    <x v="1"/>
    <x v="9"/>
    <x v="2"/>
    <n v="5"/>
    <n v="626.58000000000004"/>
    <x v="554"/>
    <x v="0"/>
    <x v="554"/>
    <s v="No"/>
    <x v="0"/>
    <x v="10"/>
  </r>
  <r>
    <n v="558"/>
    <x v="380"/>
    <x v="0"/>
    <x v="5"/>
    <x v="2"/>
    <n v="4"/>
    <n v="862.22"/>
    <x v="555"/>
    <x v="2"/>
    <x v="555"/>
    <s v="No"/>
    <x v="0"/>
    <x v="3"/>
  </r>
  <r>
    <n v="559"/>
    <x v="97"/>
    <x v="1"/>
    <x v="1"/>
    <x v="1"/>
    <n v="3"/>
    <n v="410.69"/>
    <x v="556"/>
    <x v="4"/>
    <x v="556"/>
    <s v="No"/>
    <x v="0"/>
    <x v="6"/>
  </r>
  <r>
    <n v="560"/>
    <x v="270"/>
    <x v="1"/>
    <x v="14"/>
    <x v="1"/>
    <n v="2"/>
    <n v="259.14"/>
    <x v="557"/>
    <x v="18"/>
    <x v="557"/>
    <s v="No"/>
    <x v="0"/>
    <x v="6"/>
  </r>
  <r>
    <n v="561"/>
    <x v="381"/>
    <x v="1"/>
    <x v="14"/>
    <x v="1"/>
    <n v="8"/>
    <n v="1176.17"/>
    <x v="558"/>
    <x v="17"/>
    <x v="558"/>
    <s v="Yes"/>
    <x v="1"/>
    <x v="6"/>
  </r>
  <r>
    <n v="562"/>
    <x v="376"/>
    <x v="3"/>
    <x v="13"/>
    <x v="1"/>
    <n v="8"/>
    <n v="894.77"/>
    <x v="559"/>
    <x v="20"/>
    <x v="559"/>
    <s v="Yes"/>
    <x v="1"/>
    <x v="5"/>
  </r>
  <r>
    <n v="563"/>
    <x v="195"/>
    <x v="1"/>
    <x v="11"/>
    <x v="1"/>
    <n v="3"/>
    <n v="463.94"/>
    <x v="560"/>
    <x v="12"/>
    <x v="560"/>
    <s v="No"/>
    <x v="0"/>
    <x v="6"/>
  </r>
  <r>
    <n v="564"/>
    <x v="200"/>
    <x v="3"/>
    <x v="2"/>
    <x v="1"/>
    <n v="7"/>
    <n v="1208.07"/>
    <x v="561"/>
    <x v="13"/>
    <x v="561"/>
    <s v="Yes"/>
    <x v="1"/>
    <x v="5"/>
  </r>
  <r>
    <n v="565"/>
    <x v="382"/>
    <x v="1"/>
    <x v="13"/>
    <x v="1"/>
    <n v="7"/>
    <n v="1225.06"/>
    <x v="562"/>
    <x v="5"/>
    <x v="562"/>
    <s v="Yes"/>
    <x v="1"/>
    <x v="6"/>
  </r>
  <r>
    <n v="566"/>
    <x v="383"/>
    <x v="2"/>
    <x v="9"/>
    <x v="2"/>
    <n v="6"/>
    <n v="908.78"/>
    <x v="563"/>
    <x v="17"/>
    <x v="563"/>
    <s v="Yes"/>
    <x v="1"/>
    <x v="9"/>
  </r>
  <r>
    <n v="567"/>
    <x v="356"/>
    <x v="2"/>
    <x v="4"/>
    <x v="0"/>
    <n v="6"/>
    <n v="274.68"/>
    <x v="564"/>
    <x v="16"/>
    <x v="564"/>
    <s v="No"/>
    <x v="0"/>
    <x v="11"/>
  </r>
  <r>
    <n v="568"/>
    <x v="154"/>
    <x v="3"/>
    <x v="2"/>
    <x v="1"/>
    <n v="8"/>
    <n v="1451.97"/>
    <x v="565"/>
    <x v="8"/>
    <x v="565"/>
    <s v="Yes"/>
    <x v="2"/>
    <x v="5"/>
  </r>
  <r>
    <n v="569"/>
    <x v="384"/>
    <x v="2"/>
    <x v="5"/>
    <x v="2"/>
    <n v="7"/>
    <n v="427.65"/>
    <x v="566"/>
    <x v="17"/>
    <x v="566"/>
    <s v="No"/>
    <x v="0"/>
    <x v="9"/>
  </r>
  <r>
    <n v="570"/>
    <x v="385"/>
    <x v="1"/>
    <x v="5"/>
    <x v="2"/>
    <n v="2"/>
    <n v="1398.78"/>
    <x v="567"/>
    <x v="9"/>
    <x v="567"/>
    <s v="No"/>
    <x v="0"/>
    <x v="10"/>
  </r>
  <r>
    <n v="571"/>
    <x v="295"/>
    <x v="2"/>
    <x v="11"/>
    <x v="1"/>
    <n v="9"/>
    <n v="50.11"/>
    <x v="568"/>
    <x v="1"/>
    <x v="568"/>
    <s v="No"/>
    <x v="0"/>
    <x v="4"/>
  </r>
  <r>
    <n v="572"/>
    <x v="316"/>
    <x v="1"/>
    <x v="4"/>
    <x v="0"/>
    <n v="4"/>
    <n v="663.3"/>
    <x v="569"/>
    <x v="10"/>
    <x v="569"/>
    <s v="No"/>
    <x v="0"/>
    <x v="2"/>
  </r>
  <r>
    <n v="573"/>
    <x v="164"/>
    <x v="0"/>
    <x v="14"/>
    <x v="1"/>
    <n v="8"/>
    <n v="217.38"/>
    <x v="570"/>
    <x v="22"/>
    <x v="570"/>
    <s v="No"/>
    <x v="0"/>
    <x v="1"/>
  </r>
  <r>
    <n v="574"/>
    <x v="146"/>
    <x v="2"/>
    <x v="14"/>
    <x v="1"/>
    <n v="3"/>
    <n v="1075.7"/>
    <x v="571"/>
    <x v="20"/>
    <x v="571"/>
    <s v="No"/>
    <x v="0"/>
    <x v="4"/>
  </r>
  <r>
    <n v="575"/>
    <x v="61"/>
    <x v="1"/>
    <x v="5"/>
    <x v="2"/>
    <n v="8"/>
    <n v="1486.14"/>
    <x v="572"/>
    <x v="11"/>
    <x v="572"/>
    <s v="Yes"/>
    <x v="2"/>
    <x v="10"/>
  </r>
  <r>
    <n v="576"/>
    <x v="331"/>
    <x v="1"/>
    <x v="12"/>
    <x v="1"/>
    <n v="9"/>
    <n v="1386.01"/>
    <x v="573"/>
    <x v="6"/>
    <x v="573"/>
    <s v="Yes"/>
    <x v="2"/>
    <x v="6"/>
  </r>
  <r>
    <n v="577"/>
    <x v="372"/>
    <x v="1"/>
    <x v="9"/>
    <x v="2"/>
    <n v="1"/>
    <n v="1188.17"/>
    <x v="574"/>
    <x v="2"/>
    <x v="574"/>
    <s v="No"/>
    <x v="0"/>
    <x v="10"/>
  </r>
  <r>
    <n v="578"/>
    <x v="45"/>
    <x v="0"/>
    <x v="13"/>
    <x v="1"/>
    <n v="4"/>
    <n v="989.83"/>
    <x v="575"/>
    <x v="12"/>
    <x v="575"/>
    <s v="No"/>
    <x v="0"/>
    <x v="1"/>
  </r>
  <r>
    <n v="579"/>
    <x v="386"/>
    <x v="2"/>
    <x v="13"/>
    <x v="1"/>
    <n v="10"/>
    <n v="76"/>
    <x v="576"/>
    <x v="14"/>
    <x v="576"/>
    <s v="No"/>
    <x v="0"/>
    <x v="4"/>
  </r>
  <r>
    <n v="580"/>
    <x v="387"/>
    <x v="1"/>
    <x v="0"/>
    <x v="0"/>
    <n v="7"/>
    <n v="167.86"/>
    <x v="577"/>
    <x v="5"/>
    <x v="577"/>
    <s v="No"/>
    <x v="0"/>
    <x v="2"/>
  </r>
  <r>
    <n v="581"/>
    <x v="388"/>
    <x v="3"/>
    <x v="6"/>
    <x v="1"/>
    <n v="9"/>
    <n v="1122.81"/>
    <x v="578"/>
    <x v="3"/>
    <x v="578"/>
    <s v="Yes"/>
    <x v="2"/>
    <x v="5"/>
  </r>
  <r>
    <n v="582"/>
    <x v="389"/>
    <x v="2"/>
    <x v="3"/>
    <x v="1"/>
    <n v="6"/>
    <n v="592.79"/>
    <x v="579"/>
    <x v="19"/>
    <x v="579"/>
    <s v="No"/>
    <x v="0"/>
    <x v="4"/>
  </r>
  <r>
    <n v="583"/>
    <x v="86"/>
    <x v="2"/>
    <x v="5"/>
    <x v="2"/>
    <n v="1"/>
    <n v="729.33"/>
    <x v="580"/>
    <x v="5"/>
    <x v="580"/>
    <s v="No"/>
    <x v="0"/>
    <x v="9"/>
  </r>
  <r>
    <n v="584"/>
    <x v="33"/>
    <x v="1"/>
    <x v="14"/>
    <x v="1"/>
    <n v="2"/>
    <n v="1248.6600000000001"/>
    <x v="581"/>
    <x v="11"/>
    <x v="581"/>
    <s v="No"/>
    <x v="0"/>
    <x v="6"/>
  </r>
  <r>
    <n v="585"/>
    <x v="390"/>
    <x v="2"/>
    <x v="4"/>
    <x v="0"/>
    <n v="5"/>
    <n v="521.16999999999996"/>
    <x v="582"/>
    <x v="5"/>
    <x v="582"/>
    <s v="No"/>
    <x v="0"/>
    <x v="11"/>
  </r>
  <r>
    <n v="586"/>
    <x v="108"/>
    <x v="2"/>
    <x v="5"/>
    <x v="2"/>
    <n v="8"/>
    <n v="528.97"/>
    <x v="583"/>
    <x v="6"/>
    <x v="583"/>
    <s v="No"/>
    <x v="0"/>
    <x v="9"/>
  </r>
  <r>
    <n v="587"/>
    <x v="92"/>
    <x v="1"/>
    <x v="6"/>
    <x v="1"/>
    <n v="8"/>
    <n v="485.18"/>
    <x v="584"/>
    <x v="10"/>
    <x v="584"/>
    <s v="No"/>
    <x v="0"/>
    <x v="6"/>
  </r>
  <r>
    <n v="588"/>
    <x v="391"/>
    <x v="0"/>
    <x v="14"/>
    <x v="1"/>
    <n v="2"/>
    <n v="43.65"/>
    <x v="585"/>
    <x v="10"/>
    <x v="585"/>
    <s v="No"/>
    <x v="0"/>
    <x v="1"/>
  </r>
  <r>
    <n v="589"/>
    <x v="193"/>
    <x v="0"/>
    <x v="13"/>
    <x v="1"/>
    <n v="3"/>
    <n v="1395.58"/>
    <x v="586"/>
    <x v="1"/>
    <x v="586"/>
    <s v="No"/>
    <x v="0"/>
    <x v="1"/>
  </r>
  <r>
    <n v="590"/>
    <x v="392"/>
    <x v="2"/>
    <x v="4"/>
    <x v="0"/>
    <n v="3"/>
    <n v="832.35"/>
    <x v="587"/>
    <x v="6"/>
    <x v="587"/>
    <s v="No"/>
    <x v="0"/>
    <x v="11"/>
  </r>
  <r>
    <n v="591"/>
    <x v="252"/>
    <x v="1"/>
    <x v="13"/>
    <x v="1"/>
    <n v="4"/>
    <n v="1198.6600000000001"/>
    <x v="588"/>
    <x v="15"/>
    <x v="588"/>
    <s v="No"/>
    <x v="0"/>
    <x v="6"/>
  </r>
  <r>
    <n v="592"/>
    <x v="292"/>
    <x v="2"/>
    <x v="0"/>
    <x v="0"/>
    <n v="7"/>
    <n v="599.41999999999996"/>
    <x v="589"/>
    <x v="23"/>
    <x v="589"/>
    <s v="No"/>
    <x v="0"/>
    <x v="11"/>
  </r>
  <r>
    <n v="593"/>
    <x v="107"/>
    <x v="2"/>
    <x v="4"/>
    <x v="0"/>
    <n v="10"/>
    <n v="650.03"/>
    <x v="590"/>
    <x v="15"/>
    <x v="590"/>
    <s v="Yes"/>
    <x v="1"/>
    <x v="11"/>
  </r>
  <r>
    <n v="594"/>
    <x v="393"/>
    <x v="2"/>
    <x v="7"/>
    <x v="1"/>
    <n v="5"/>
    <n v="1130.96"/>
    <x v="591"/>
    <x v="23"/>
    <x v="591"/>
    <s v="Yes"/>
    <x v="1"/>
    <x v="4"/>
  </r>
  <r>
    <n v="595"/>
    <x v="10"/>
    <x v="0"/>
    <x v="5"/>
    <x v="2"/>
    <n v="2"/>
    <n v="1201.26"/>
    <x v="592"/>
    <x v="7"/>
    <x v="592"/>
    <s v="No"/>
    <x v="0"/>
    <x v="3"/>
  </r>
  <r>
    <n v="596"/>
    <x v="312"/>
    <x v="2"/>
    <x v="3"/>
    <x v="1"/>
    <n v="6"/>
    <n v="303.64"/>
    <x v="593"/>
    <x v="9"/>
    <x v="593"/>
    <s v="No"/>
    <x v="0"/>
    <x v="4"/>
  </r>
  <r>
    <n v="597"/>
    <x v="228"/>
    <x v="3"/>
    <x v="6"/>
    <x v="1"/>
    <n v="8"/>
    <n v="796.3"/>
    <x v="594"/>
    <x v="1"/>
    <x v="594"/>
    <s v="Yes"/>
    <x v="1"/>
    <x v="5"/>
  </r>
  <r>
    <n v="598"/>
    <x v="262"/>
    <x v="3"/>
    <x v="0"/>
    <x v="0"/>
    <n v="7"/>
    <n v="920.85"/>
    <x v="595"/>
    <x v="13"/>
    <x v="595"/>
    <s v="Yes"/>
    <x v="1"/>
    <x v="8"/>
  </r>
  <r>
    <n v="599"/>
    <x v="390"/>
    <x v="0"/>
    <x v="8"/>
    <x v="1"/>
    <n v="6"/>
    <n v="1269.82"/>
    <x v="596"/>
    <x v="5"/>
    <x v="596"/>
    <s v="Yes"/>
    <x v="1"/>
    <x v="1"/>
  </r>
  <r>
    <n v="600"/>
    <x v="394"/>
    <x v="2"/>
    <x v="8"/>
    <x v="1"/>
    <n v="5"/>
    <n v="1378.84"/>
    <x v="597"/>
    <x v="1"/>
    <x v="597"/>
    <s v="Yes"/>
    <x v="1"/>
    <x v="4"/>
  </r>
  <r>
    <n v="601"/>
    <x v="341"/>
    <x v="0"/>
    <x v="8"/>
    <x v="1"/>
    <n v="3"/>
    <n v="476.65"/>
    <x v="598"/>
    <x v="1"/>
    <x v="598"/>
    <s v="No"/>
    <x v="0"/>
    <x v="1"/>
  </r>
  <r>
    <n v="602"/>
    <x v="395"/>
    <x v="3"/>
    <x v="11"/>
    <x v="1"/>
    <n v="3"/>
    <n v="566.23"/>
    <x v="599"/>
    <x v="12"/>
    <x v="599"/>
    <s v="No"/>
    <x v="0"/>
    <x v="5"/>
  </r>
  <r>
    <n v="603"/>
    <x v="396"/>
    <x v="1"/>
    <x v="1"/>
    <x v="1"/>
    <n v="10"/>
    <n v="215.42"/>
    <x v="600"/>
    <x v="19"/>
    <x v="600"/>
    <s v="No"/>
    <x v="0"/>
    <x v="6"/>
  </r>
  <r>
    <n v="604"/>
    <x v="292"/>
    <x v="1"/>
    <x v="2"/>
    <x v="1"/>
    <n v="8"/>
    <n v="956.9"/>
    <x v="601"/>
    <x v="23"/>
    <x v="601"/>
    <s v="Yes"/>
    <x v="1"/>
    <x v="6"/>
  </r>
  <r>
    <n v="605"/>
    <x v="397"/>
    <x v="2"/>
    <x v="4"/>
    <x v="0"/>
    <n v="3"/>
    <n v="739.57"/>
    <x v="602"/>
    <x v="2"/>
    <x v="602"/>
    <s v="No"/>
    <x v="0"/>
    <x v="11"/>
  </r>
  <r>
    <n v="606"/>
    <x v="398"/>
    <x v="2"/>
    <x v="1"/>
    <x v="1"/>
    <n v="8"/>
    <n v="932.92"/>
    <x v="603"/>
    <x v="17"/>
    <x v="603"/>
    <s v="Yes"/>
    <x v="1"/>
    <x v="4"/>
  </r>
  <r>
    <n v="607"/>
    <x v="60"/>
    <x v="3"/>
    <x v="9"/>
    <x v="2"/>
    <n v="8"/>
    <n v="213.44"/>
    <x v="604"/>
    <x v="0"/>
    <x v="604"/>
    <s v="No"/>
    <x v="0"/>
    <x v="7"/>
  </r>
  <r>
    <n v="608"/>
    <x v="399"/>
    <x v="1"/>
    <x v="9"/>
    <x v="2"/>
    <n v="9"/>
    <n v="983.07"/>
    <x v="605"/>
    <x v="2"/>
    <x v="605"/>
    <s v="Yes"/>
    <x v="1"/>
    <x v="10"/>
  </r>
  <r>
    <n v="609"/>
    <x v="338"/>
    <x v="1"/>
    <x v="2"/>
    <x v="1"/>
    <n v="8"/>
    <n v="738.16"/>
    <x v="606"/>
    <x v="22"/>
    <x v="606"/>
    <s v="Yes"/>
    <x v="1"/>
    <x v="6"/>
  </r>
  <r>
    <n v="610"/>
    <x v="4"/>
    <x v="0"/>
    <x v="6"/>
    <x v="1"/>
    <n v="5"/>
    <n v="58.72"/>
    <x v="607"/>
    <x v="3"/>
    <x v="607"/>
    <s v="No"/>
    <x v="0"/>
    <x v="1"/>
  </r>
  <r>
    <n v="611"/>
    <x v="400"/>
    <x v="3"/>
    <x v="11"/>
    <x v="1"/>
    <n v="8"/>
    <n v="852.82"/>
    <x v="608"/>
    <x v="4"/>
    <x v="608"/>
    <s v="Yes"/>
    <x v="1"/>
    <x v="5"/>
  </r>
  <r>
    <n v="612"/>
    <x v="401"/>
    <x v="1"/>
    <x v="5"/>
    <x v="2"/>
    <n v="9"/>
    <n v="178.68"/>
    <x v="609"/>
    <x v="2"/>
    <x v="609"/>
    <s v="No"/>
    <x v="0"/>
    <x v="10"/>
  </r>
  <r>
    <n v="613"/>
    <x v="372"/>
    <x v="3"/>
    <x v="6"/>
    <x v="1"/>
    <n v="6"/>
    <n v="817.64"/>
    <x v="610"/>
    <x v="2"/>
    <x v="610"/>
    <s v="No"/>
    <x v="0"/>
    <x v="5"/>
  </r>
  <r>
    <n v="614"/>
    <x v="402"/>
    <x v="0"/>
    <x v="5"/>
    <x v="2"/>
    <n v="9"/>
    <n v="335.63"/>
    <x v="611"/>
    <x v="19"/>
    <x v="611"/>
    <s v="No"/>
    <x v="0"/>
    <x v="3"/>
  </r>
  <r>
    <n v="615"/>
    <x v="344"/>
    <x v="0"/>
    <x v="2"/>
    <x v="1"/>
    <n v="4"/>
    <n v="453.59"/>
    <x v="612"/>
    <x v="14"/>
    <x v="612"/>
    <s v="No"/>
    <x v="0"/>
    <x v="1"/>
  </r>
  <r>
    <n v="616"/>
    <x v="403"/>
    <x v="1"/>
    <x v="7"/>
    <x v="1"/>
    <n v="6"/>
    <n v="1294.68"/>
    <x v="613"/>
    <x v="20"/>
    <x v="613"/>
    <s v="Yes"/>
    <x v="1"/>
    <x v="6"/>
  </r>
  <r>
    <n v="617"/>
    <x v="404"/>
    <x v="1"/>
    <x v="6"/>
    <x v="1"/>
    <n v="4"/>
    <n v="322.72000000000003"/>
    <x v="614"/>
    <x v="12"/>
    <x v="614"/>
    <s v="No"/>
    <x v="0"/>
    <x v="6"/>
  </r>
  <r>
    <n v="618"/>
    <x v="391"/>
    <x v="3"/>
    <x v="4"/>
    <x v="0"/>
    <n v="10"/>
    <n v="952.83"/>
    <x v="615"/>
    <x v="10"/>
    <x v="615"/>
    <s v="Yes"/>
    <x v="1"/>
    <x v="8"/>
  </r>
  <r>
    <n v="619"/>
    <x v="113"/>
    <x v="2"/>
    <x v="1"/>
    <x v="1"/>
    <n v="4"/>
    <n v="1210.1099999999999"/>
    <x v="616"/>
    <x v="23"/>
    <x v="616"/>
    <s v="No"/>
    <x v="0"/>
    <x v="4"/>
  </r>
  <r>
    <n v="620"/>
    <x v="405"/>
    <x v="3"/>
    <x v="8"/>
    <x v="1"/>
    <n v="5"/>
    <n v="899.32"/>
    <x v="617"/>
    <x v="6"/>
    <x v="617"/>
    <s v="No"/>
    <x v="0"/>
    <x v="5"/>
  </r>
  <r>
    <n v="621"/>
    <x v="406"/>
    <x v="3"/>
    <x v="1"/>
    <x v="1"/>
    <n v="5"/>
    <n v="441.11"/>
    <x v="618"/>
    <x v="10"/>
    <x v="618"/>
    <s v="No"/>
    <x v="0"/>
    <x v="5"/>
  </r>
  <r>
    <n v="622"/>
    <x v="281"/>
    <x v="0"/>
    <x v="14"/>
    <x v="1"/>
    <n v="7"/>
    <n v="1378.97"/>
    <x v="619"/>
    <x v="18"/>
    <x v="619"/>
    <s v="Yes"/>
    <x v="1"/>
    <x v="1"/>
  </r>
  <r>
    <n v="623"/>
    <x v="14"/>
    <x v="2"/>
    <x v="14"/>
    <x v="1"/>
    <n v="3"/>
    <n v="382.02"/>
    <x v="620"/>
    <x v="10"/>
    <x v="620"/>
    <s v="No"/>
    <x v="0"/>
    <x v="4"/>
  </r>
  <r>
    <n v="624"/>
    <x v="255"/>
    <x v="3"/>
    <x v="4"/>
    <x v="0"/>
    <n v="7"/>
    <n v="739.29"/>
    <x v="621"/>
    <x v="20"/>
    <x v="621"/>
    <s v="Yes"/>
    <x v="1"/>
    <x v="8"/>
  </r>
  <r>
    <n v="625"/>
    <x v="248"/>
    <x v="3"/>
    <x v="8"/>
    <x v="1"/>
    <n v="7"/>
    <n v="569.01"/>
    <x v="622"/>
    <x v="14"/>
    <x v="622"/>
    <s v="No"/>
    <x v="0"/>
    <x v="5"/>
  </r>
  <r>
    <n v="626"/>
    <x v="407"/>
    <x v="0"/>
    <x v="6"/>
    <x v="1"/>
    <n v="9"/>
    <n v="1127.21"/>
    <x v="623"/>
    <x v="22"/>
    <x v="623"/>
    <s v="Yes"/>
    <x v="2"/>
    <x v="1"/>
  </r>
  <r>
    <n v="627"/>
    <x v="50"/>
    <x v="3"/>
    <x v="4"/>
    <x v="0"/>
    <n v="8"/>
    <n v="497.66"/>
    <x v="624"/>
    <x v="15"/>
    <x v="624"/>
    <s v="No"/>
    <x v="0"/>
    <x v="8"/>
  </r>
  <r>
    <n v="628"/>
    <x v="221"/>
    <x v="0"/>
    <x v="7"/>
    <x v="1"/>
    <n v="6"/>
    <n v="1276.6600000000001"/>
    <x v="625"/>
    <x v="15"/>
    <x v="625"/>
    <s v="Yes"/>
    <x v="1"/>
    <x v="1"/>
  </r>
  <r>
    <n v="629"/>
    <x v="408"/>
    <x v="1"/>
    <x v="5"/>
    <x v="2"/>
    <n v="7"/>
    <n v="1239.02"/>
    <x v="626"/>
    <x v="3"/>
    <x v="626"/>
    <s v="Yes"/>
    <x v="1"/>
    <x v="10"/>
  </r>
  <r>
    <n v="630"/>
    <x v="159"/>
    <x v="3"/>
    <x v="12"/>
    <x v="1"/>
    <n v="5"/>
    <n v="513.26"/>
    <x v="627"/>
    <x v="17"/>
    <x v="627"/>
    <s v="No"/>
    <x v="0"/>
    <x v="5"/>
  </r>
  <r>
    <n v="631"/>
    <x v="128"/>
    <x v="2"/>
    <x v="8"/>
    <x v="1"/>
    <n v="8"/>
    <n v="1184.57"/>
    <x v="628"/>
    <x v="7"/>
    <x v="628"/>
    <s v="Yes"/>
    <x v="1"/>
    <x v="4"/>
  </r>
  <r>
    <n v="632"/>
    <x v="189"/>
    <x v="0"/>
    <x v="10"/>
    <x v="2"/>
    <n v="2"/>
    <n v="943.01"/>
    <x v="629"/>
    <x v="21"/>
    <x v="629"/>
    <s v="No"/>
    <x v="0"/>
    <x v="3"/>
  </r>
  <r>
    <n v="633"/>
    <x v="217"/>
    <x v="1"/>
    <x v="9"/>
    <x v="2"/>
    <n v="2"/>
    <n v="1394.85"/>
    <x v="630"/>
    <x v="0"/>
    <x v="630"/>
    <s v="No"/>
    <x v="0"/>
    <x v="10"/>
  </r>
  <r>
    <n v="634"/>
    <x v="104"/>
    <x v="1"/>
    <x v="1"/>
    <x v="1"/>
    <n v="1"/>
    <n v="1487.84"/>
    <x v="631"/>
    <x v="15"/>
    <x v="631"/>
    <s v="No"/>
    <x v="0"/>
    <x v="6"/>
  </r>
  <r>
    <n v="635"/>
    <x v="373"/>
    <x v="2"/>
    <x v="2"/>
    <x v="1"/>
    <n v="3"/>
    <n v="1324.4"/>
    <x v="632"/>
    <x v="10"/>
    <x v="632"/>
    <s v="No"/>
    <x v="0"/>
    <x v="4"/>
  </r>
  <r>
    <n v="636"/>
    <x v="409"/>
    <x v="2"/>
    <x v="14"/>
    <x v="1"/>
    <n v="2"/>
    <n v="985.34"/>
    <x v="633"/>
    <x v="8"/>
    <x v="633"/>
    <s v="No"/>
    <x v="0"/>
    <x v="4"/>
  </r>
  <r>
    <n v="637"/>
    <x v="410"/>
    <x v="0"/>
    <x v="14"/>
    <x v="1"/>
    <n v="3"/>
    <n v="87.16"/>
    <x v="634"/>
    <x v="9"/>
    <x v="634"/>
    <s v="No"/>
    <x v="0"/>
    <x v="1"/>
  </r>
  <r>
    <n v="638"/>
    <x v="196"/>
    <x v="3"/>
    <x v="0"/>
    <x v="0"/>
    <n v="4"/>
    <n v="649.54999999999995"/>
    <x v="635"/>
    <x v="10"/>
    <x v="635"/>
    <s v="No"/>
    <x v="0"/>
    <x v="8"/>
  </r>
  <r>
    <n v="639"/>
    <x v="88"/>
    <x v="0"/>
    <x v="6"/>
    <x v="1"/>
    <n v="4"/>
    <n v="720.44"/>
    <x v="636"/>
    <x v="0"/>
    <x v="636"/>
    <s v="No"/>
    <x v="0"/>
    <x v="1"/>
  </r>
  <r>
    <n v="640"/>
    <x v="162"/>
    <x v="2"/>
    <x v="1"/>
    <x v="1"/>
    <n v="8"/>
    <n v="23.84"/>
    <x v="637"/>
    <x v="6"/>
    <x v="637"/>
    <s v="No"/>
    <x v="0"/>
    <x v="4"/>
  </r>
  <r>
    <n v="641"/>
    <x v="411"/>
    <x v="3"/>
    <x v="4"/>
    <x v="0"/>
    <n v="7"/>
    <n v="1044.1099999999999"/>
    <x v="638"/>
    <x v="18"/>
    <x v="638"/>
    <s v="Yes"/>
    <x v="1"/>
    <x v="8"/>
  </r>
  <r>
    <n v="642"/>
    <x v="17"/>
    <x v="0"/>
    <x v="12"/>
    <x v="1"/>
    <n v="7"/>
    <n v="143.1"/>
    <x v="639"/>
    <x v="3"/>
    <x v="639"/>
    <s v="No"/>
    <x v="0"/>
    <x v="1"/>
  </r>
  <r>
    <n v="643"/>
    <x v="379"/>
    <x v="0"/>
    <x v="5"/>
    <x v="2"/>
    <n v="6"/>
    <n v="557.66999999999996"/>
    <x v="640"/>
    <x v="12"/>
    <x v="640"/>
    <s v="No"/>
    <x v="0"/>
    <x v="3"/>
  </r>
  <r>
    <n v="644"/>
    <x v="80"/>
    <x v="2"/>
    <x v="14"/>
    <x v="1"/>
    <n v="3"/>
    <n v="965.95"/>
    <x v="641"/>
    <x v="9"/>
    <x v="641"/>
    <s v="No"/>
    <x v="0"/>
    <x v="4"/>
  </r>
  <r>
    <n v="645"/>
    <x v="129"/>
    <x v="2"/>
    <x v="0"/>
    <x v="0"/>
    <n v="9"/>
    <n v="849.3"/>
    <x v="642"/>
    <x v="11"/>
    <x v="642"/>
    <s v="Yes"/>
    <x v="1"/>
    <x v="11"/>
  </r>
  <r>
    <n v="646"/>
    <x v="304"/>
    <x v="2"/>
    <x v="8"/>
    <x v="1"/>
    <n v="6"/>
    <n v="1086.42"/>
    <x v="643"/>
    <x v="19"/>
    <x v="643"/>
    <s v="Yes"/>
    <x v="1"/>
    <x v="4"/>
  </r>
  <r>
    <n v="647"/>
    <x v="79"/>
    <x v="2"/>
    <x v="0"/>
    <x v="0"/>
    <n v="10"/>
    <n v="1032.98"/>
    <x v="644"/>
    <x v="22"/>
    <x v="644"/>
    <s v="Yes"/>
    <x v="2"/>
    <x v="11"/>
  </r>
  <r>
    <n v="648"/>
    <x v="412"/>
    <x v="2"/>
    <x v="9"/>
    <x v="2"/>
    <n v="2"/>
    <n v="218.62"/>
    <x v="645"/>
    <x v="11"/>
    <x v="645"/>
    <s v="No"/>
    <x v="0"/>
    <x v="9"/>
  </r>
  <r>
    <n v="649"/>
    <x v="244"/>
    <x v="1"/>
    <x v="6"/>
    <x v="1"/>
    <n v="7"/>
    <n v="478.61"/>
    <x v="646"/>
    <x v="5"/>
    <x v="646"/>
    <s v="No"/>
    <x v="0"/>
    <x v="6"/>
  </r>
  <r>
    <n v="650"/>
    <x v="214"/>
    <x v="2"/>
    <x v="1"/>
    <x v="1"/>
    <n v="2"/>
    <n v="379.77"/>
    <x v="647"/>
    <x v="8"/>
    <x v="647"/>
    <s v="No"/>
    <x v="0"/>
    <x v="4"/>
  </r>
  <r>
    <n v="651"/>
    <x v="413"/>
    <x v="3"/>
    <x v="8"/>
    <x v="1"/>
    <n v="1"/>
    <n v="1273.3599999999999"/>
    <x v="648"/>
    <x v="10"/>
    <x v="648"/>
    <s v="No"/>
    <x v="0"/>
    <x v="5"/>
  </r>
  <r>
    <n v="652"/>
    <x v="393"/>
    <x v="3"/>
    <x v="0"/>
    <x v="0"/>
    <n v="9"/>
    <n v="914.32"/>
    <x v="649"/>
    <x v="23"/>
    <x v="649"/>
    <s v="Yes"/>
    <x v="1"/>
    <x v="8"/>
  </r>
  <r>
    <n v="653"/>
    <x v="360"/>
    <x v="1"/>
    <x v="11"/>
    <x v="1"/>
    <n v="1"/>
    <n v="1177.8599999999999"/>
    <x v="650"/>
    <x v="8"/>
    <x v="650"/>
    <s v="No"/>
    <x v="0"/>
    <x v="6"/>
  </r>
  <r>
    <n v="654"/>
    <x v="414"/>
    <x v="2"/>
    <x v="5"/>
    <x v="2"/>
    <n v="7"/>
    <n v="177.99"/>
    <x v="651"/>
    <x v="16"/>
    <x v="651"/>
    <s v="No"/>
    <x v="0"/>
    <x v="9"/>
  </r>
  <r>
    <n v="655"/>
    <x v="35"/>
    <x v="0"/>
    <x v="12"/>
    <x v="1"/>
    <n v="1"/>
    <n v="1480.45"/>
    <x v="652"/>
    <x v="6"/>
    <x v="652"/>
    <s v="No"/>
    <x v="0"/>
    <x v="1"/>
  </r>
  <r>
    <n v="656"/>
    <x v="415"/>
    <x v="3"/>
    <x v="10"/>
    <x v="2"/>
    <n v="7"/>
    <n v="1292.6099999999999"/>
    <x v="653"/>
    <x v="18"/>
    <x v="653"/>
    <s v="Yes"/>
    <x v="1"/>
    <x v="7"/>
  </r>
  <r>
    <n v="657"/>
    <x v="312"/>
    <x v="1"/>
    <x v="8"/>
    <x v="1"/>
    <n v="9"/>
    <n v="1027.58"/>
    <x v="654"/>
    <x v="9"/>
    <x v="654"/>
    <s v="Yes"/>
    <x v="1"/>
    <x v="6"/>
  </r>
  <r>
    <n v="658"/>
    <x v="355"/>
    <x v="1"/>
    <x v="5"/>
    <x v="2"/>
    <n v="1"/>
    <n v="885.17"/>
    <x v="655"/>
    <x v="11"/>
    <x v="655"/>
    <s v="No"/>
    <x v="0"/>
    <x v="10"/>
  </r>
  <r>
    <n v="659"/>
    <x v="272"/>
    <x v="3"/>
    <x v="7"/>
    <x v="1"/>
    <n v="1"/>
    <n v="1384.64"/>
    <x v="656"/>
    <x v="3"/>
    <x v="656"/>
    <s v="No"/>
    <x v="0"/>
    <x v="5"/>
  </r>
  <r>
    <n v="660"/>
    <x v="416"/>
    <x v="1"/>
    <x v="5"/>
    <x v="2"/>
    <n v="5"/>
    <n v="946.57"/>
    <x v="657"/>
    <x v="16"/>
    <x v="657"/>
    <s v="No"/>
    <x v="0"/>
    <x v="10"/>
  </r>
  <r>
    <n v="661"/>
    <x v="417"/>
    <x v="1"/>
    <x v="3"/>
    <x v="1"/>
    <n v="7"/>
    <n v="132.82"/>
    <x v="658"/>
    <x v="19"/>
    <x v="658"/>
    <s v="No"/>
    <x v="0"/>
    <x v="6"/>
  </r>
  <r>
    <n v="662"/>
    <x v="418"/>
    <x v="2"/>
    <x v="3"/>
    <x v="1"/>
    <n v="2"/>
    <n v="471.76"/>
    <x v="659"/>
    <x v="8"/>
    <x v="659"/>
    <s v="No"/>
    <x v="0"/>
    <x v="4"/>
  </r>
  <r>
    <n v="663"/>
    <x v="419"/>
    <x v="2"/>
    <x v="3"/>
    <x v="1"/>
    <n v="9"/>
    <n v="496.86"/>
    <x v="660"/>
    <x v="4"/>
    <x v="660"/>
    <s v="No"/>
    <x v="0"/>
    <x v="4"/>
  </r>
  <r>
    <n v="664"/>
    <x v="257"/>
    <x v="0"/>
    <x v="8"/>
    <x v="1"/>
    <n v="7"/>
    <n v="1097.6400000000001"/>
    <x v="661"/>
    <x v="17"/>
    <x v="661"/>
    <s v="Yes"/>
    <x v="1"/>
    <x v="1"/>
  </r>
  <r>
    <n v="665"/>
    <x v="420"/>
    <x v="2"/>
    <x v="9"/>
    <x v="2"/>
    <n v="4"/>
    <n v="138.46"/>
    <x v="662"/>
    <x v="21"/>
    <x v="662"/>
    <s v="No"/>
    <x v="0"/>
    <x v="9"/>
  </r>
  <r>
    <n v="666"/>
    <x v="27"/>
    <x v="0"/>
    <x v="2"/>
    <x v="1"/>
    <n v="10"/>
    <n v="917.16"/>
    <x v="663"/>
    <x v="15"/>
    <x v="663"/>
    <s v="Yes"/>
    <x v="1"/>
    <x v="1"/>
  </r>
  <r>
    <n v="667"/>
    <x v="55"/>
    <x v="2"/>
    <x v="14"/>
    <x v="1"/>
    <n v="1"/>
    <n v="1064.77"/>
    <x v="664"/>
    <x v="18"/>
    <x v="664"/>
    <s v="No"/>
    <x v="0"/>
    <x v="4"/>
  </r>
  <r>
    <n v="668"/>
    <x v="15"/>
    <x v="0"/>
    <x v="4"/>
    <x v="0"/>
    <n v="8"/>
    <n v="1429.99"/>
    <x v="665"/>
    <x v="4"/>
    <x v="665"/>
    <s v="Yes"/>
    <x v="2"/>
    <x v="0"/>
  </r>
  <r>
    <n v="669"/>
    <x v="48"/>
    <x v="3"/>
    <x v="3"/>
    <x v="1"/>
    <n v="6"/>
    <n v="199.13"/>
    <x v="666"/>
    <x v="4"/>
    <x v="666"/>
    <s v="No"/>
    <x v="0"/>
    <x v="5"/>
  </r>
  <r>
    <n v="670"/>
    <x v="404"/>
    <x v="3"/>
    <x v="5"/>
    <x v="2"/>
    <n v="1"/>
    <n v="509.17"/>
    <x v="667"/>
    <x v="12"/>
    <x v="667"/>
    <s v="No"/>
    <x v="0"/>
    <x v="7"/>
  </r>
  <r>
    <n v="671"/>
    <x v="277"/>
    <x v="3"/>
    <x v="2"/>
    <x v="1"/>
    <n v="2"/>
    <n v="401.79"/>
    <x v="668"/>
    <x v="6"/>
    <x v="668"/>
    <s v="No"/>
    <x v="0"/>
    <x v="5"/>
  </r>
  <r>
    <n v="672"/>
    <x v="421"/>
    <x v="0"/>
    <x v="8"/>
    <x v="1"/>
    <n v="8"/>
    <n v="771.07"/>
    <x v="669"/>
    <x v="16"/>
    <x v="669"/>
    <s v="Yes"/>
    <x v="1"/>
    <x v="1"/>
  </r>
  <r>
    <n v="673"/>
    <x v="422"/>
    <x v="1"/>
    <x v="7"/>
    <x v="1"/>
    <n v="3"/>
    <n v="557.85"/>
    <x v="670"/>
    <x v="7"/>
    <x v="670"/>
    <s v="No"/>
    <x v="0"/>
    <x v="6"/>
  </r>
  <r>
    <n v="674"/>
    <x v="423"/>
    <x v="0"/>
    <x v="14"/>
    <x v="1"/>
    <n v="2"/>
    <n v="350.32"/>
    <x v="671"/>
    <x v="7"/>
    <x v="671"/>
    <s v="No"/>
    <x v="0"/>
    <x v="1"/>
  </r>
  <r>
    <n v="675"/>
    <x v="424"/>
    <x v="0"/>
    <x v="3"/>
    <x v="1"/>
    <n v="1"/>
    <n v="374.38"/>
    <x v="672"/>
    <x v="21"/>
    <x v="672"/>
    <s v="No"/>
    <x v="0"/>
    <x v="1"/>
  </r>
  <r>
    <n v="676"/>
    <x v="425"/>
    <x v="3"/>
    <x v="12"/>
    <x v="1"/>
    <n v="3"/>
    <n v="276.64999999999998"/>
    <x v="673"/>
    <x v="9"/>
    <x v="673"/>
    <s v="No"/>
    <x v="0"/>
    <x v="5"/>
  </r>
  <r>
    <n v="677"/>
    <x v="426"/>
    <x v="0"/>
    <x v="9"/>
    <x v="2"/>
    <n v="7"/>
    <n v="344.53"/>
    <x v="674"/>
    <x v="2"/>
    <x v="674"/>
    <s v="No"/>
    <x v="0"/>
    <x v="3"/>
  </r>
  <r>
    <n v="678"/>
    <x v="427"/>
    <x v="1"/>
    <x v="11"/>
    <x v="1"/>
    <n v="5"/>
    <n v="1240.74"/>
    <x v="675"/>
    <x v="17"/>
    <x v="675"/>
    <s v="Yes"/>
    <x v="1"/>
    <x v="6"/>
  </r>
  <r>
    <n v="679"/>
    <x v="55"/>
    <x v="3"/>
    <x v="8"/>
    <x v="1"/>
    <n v="9"/>
    <n v="1013.26"/>
    <x v="676"/>
    <x v="18"/>
    <x v="676"/>
    <s v="Yes"/>
    <x v="1"/>
    <x v="5"/>
  </r>
  <r>
    <n v="680"/>
    <x v="82"/>
    <x v="2"/>
    <x v="7"/>
    <x v="1"/>
    <n v="9"/>
    <n v="1472.31"/>
    <x v="677"/>
    <x v="3"/>
    <x v="677"/>
    <s v="Yes"/>
    <x v="2"/>
    <x v="4"/>
  </r>
  <r>
    <n v="681"/>
    <x v="96"/>
    <x v="0"/>
    <x v="2"/>
    <x v="1"/>
    <n v="5"/>
    <n v="1162.56"/>
    <x v="678"/>
    <x v="15"/>
    <x v="678"/>
    <s v="Yes"/>
    <x v="1"/>
    <x v="1"/>
  </r>
  <r>
    <n v="682"/>
    <x v="412"/>
    <x v="3"/>
    <x v="14"/>
    <x v="1"/>
    <n v="9"/>
    <n v="690.55"/>
    <x v="679"/>
    <x v="11"/>
    <x v="679"/>
    <s v="Yes"/>
    <x v="1"/>
    <x v="5"/>
  </r>
  <r>
    <n v="683"/>
    <x v="154"/>
    <x v="2"/>
    <x v="13"/>
    <x v="1"/>
    <n v="10"/>
    <n v="1178.92"/>
    <x v="680"/>
    <x v="8"/>
    <x v="680"/>
    <s v="Yes"/>
    <x v="2"/>
    <x v="4"/>
  </r>
  <r>
    <n v="684"/>
    <x v="428"/>
    <x v="2"/>
    <x v="4"/>
    <x v="0"/>
    <n v="6"/>
    <n v="891.62"/>
    <x v="681"/>
    <x v="15"/>
    <x v="681"/>
    <s v="Yes"/>
    <x v="1"/>
    <x v="11"/>
  </r>
  <r>
    <n v="685"/>
    <x v="429"/>
    <x v="2"/>
    <x v="12"/>
    <x v="1"/>
    <n v="4"/>
    <n v="234.34"/>
    <x v="682"/>
    <x v="2"/>
    <x v="682"/>
    <s v="No"/>
    <x v="0"/>
    <x v="4"/>
  </r>
  <r>
    <n v="686"/>
    <x v="430"/>
    <x v="1"/>
    <x v="10"/>
    <x v="2"/>
    <n v="4"/>
    <n v="816.9"/>
    <x v="683"/>
    <x v="0"/>
    <x v="683"/>
    <s v="No"/>
    <x v="0"/>
    <x v="10"/>
  </r>
  <r>
    <n v="687"/>
    <x v="431"/>
    <x v="0"/>
    <x v="0"/>
    <x v="0"/>
    <n v="1"/>
    <n v="1140.8"/>
    <x v="684"/>
    <x v="5"/>
    <x v="684"/>
    <s v="No"/>
    <x v="0"/>
    <x v="0"/>
  </r>
  <r>
    <n v="688"/>
    <x v="432"/>
    <x v="3"/>
    <x v="2"/>
    <x v="1"/>
    <n v="4"/>
    <n v="799.42"/>
    <x v="685"/>
    <x v="12"/>
    <x v="685"/>
    <s v="No"/>
    <x v="0"/>
    <x v="5"/>
  </r>
  <r>
    <n v="689"/>
    <x v="147"/>
    <x v="1"/>
    <x v="11"/>
    <x v="1"/>
    <n v="1"/>
    <n v="1459.11"/>
    <x v="686"/>
    <x v="16"/>
    <x v="686"/>
    <s v="No"/>
    <x v="0"/>
    <x v="6"/>
  </r>
  <r>
    <n v="690"/>
    <x v="98"/>
    <x v="3"/>
    <x v="1"/>
    <x v="1"/>
    <n v="1"/>
    <n v="1382.7"/>
    <x v="687"/>
    <x v="12"/>
    <x v="687"/>
    <s v="No"/>
    <x v="0"/>
    <x v="5"/>
  </r>
  <r>
    <n v="691"/>
    <x v="209"/>
    <x v="1"/>
    <x v="10"/>
    <x v="2"/>
    <n v="6"/>
    <n v="693.1"/>
    <x v="688"/>
    <x v="10"/>
    <x v="688"/>
    <s v="No"/>
    <x v="0"/>
    <x v="10"/>
  </r>
  <r>
    <n v="692"/>
    <x v="85"/>
    <x v="0"/>
    <x v="4"/>
    <x v="0"/>
    <n v="2"/>
    <n v="763.09"/>
    <x v="689"/>
    <x v="7"/>
    <x v="689"/>
    <s v="No"/>
    <x v="0"/>
    <x v="0"/>
  </r>
  <r>
    <n v="693"/>
    <x v="288"/>
    <x v="1"/>
    <x v="0"/>
    <x v="0"/>
    <n v="10"/>
    <n v="856.05"/>
    <x v="690"/>
    <x v="11"/>
    <x v="690"/>
    <s v="Yes"/>
    <x v="1"/>
    <x v="2"/>
  </r>
  <r>
    <n v="694"/>
    <x v="77"/>
    <x v="2"/>
    <x v="2"/>
    <x v="1"/>
    <n v="5"/>
    <n v="398.88"/>
    <x v="691"/>
    <x v="3"/>
    <x v="691"/>
    <s v="No"/>
    <x v="0"/>
    <x v="4"/>
  </r>
  <r>
    <n v="695"/>
    <x v="209"/>
    <x v="1"/>
    <x v="13"/>
    <x v="1"/>
    <n v="6"/>
    <n v="483.91"/>
    <x v="692"/>
    <x v="10"/>
    <x v="692"/>
    <s v="No"/>
    <x v="0"/>
    <x v="6"/>
  </r>
  <r>
    <n v="696"/>
    <x v="288"/>
    <x v="2"/>
    <x v="14"/>
    <x v="1"/>
    <n v="4"/>
    <n v="212.81"/>
    <x v="693"/>
    <x v="11"/>
    <x v="693"/>
    <s v="No"/>
    <x v="0"/>
    <x v="4"/>
  </r>
  <r>
    <n v="697"/>
    <x v="419"/>
    <x v="0"/>
    <x v="5"/>
    <x v="2"/>
    <n v="2"/>
    <n v="254.92"/>
    <x v="694"/>
    <x v="4"/>
    <x v="694"/>
    <s v="No"/>
    <x v="0"/>
    <x v="3"/>
  </r>
  <r>
    <n v="698"/>
    <x v="433"/>
    <x v="3"/>
    <x v="12"/>
    <x v="1"/>
    <n v="2"/>
    <n v="808.53"/>
    <x v="695"/>
    <x v="22"/>
    <x v="695"/>
    <s v="No"/>
    <x v="0"/>
    <x v="5"/>
  </r>
  <r>
    <n v="699"/>
    <x v="294"/>
    <x v="2"/>
    <x v="5"/>
    <x v="2"/>
    <n v="5"/>
    <n v="700.39"/>
    <x v="696"/>
    <x v="15"/>
    <x v="696"/>
    <s v="No"/>
    <x v="0"/>
    <x v="9"/>
  </r>
  <r>
    <n v="700"/>
    <x v="203"/>
    <x v="0"/>
    <x v="9"/>
    <x v="2"/>
    <n v="3"/>
    <n v="1213.32"/>
    <x v="697"/>
    <x v="12"/>
    <x v="697"/>
    <s v="No"/>
    <x v="0"/>
    <x v="3"/>
  </r>
  <r>
    <n v="701"/>
    <x v="272"/>
    <x v="0"/>
    <x v="14"/>
    <x v="1"/>
    <n v="6"/>
    <n v="231"/>
    <x v="698"/>
    <x v="3"/>
    <x v="698"/>
    <s v="No"/>
    <x v="0"/>
    <x v="1"/>
  </r>
  <r>
    <n v="702"/>
    <x v="434"/>
    <x v="2"/>
    <x v="4"/>
    <x v="0"/>
    <n v="7"/>
    <n v="775.05"/>
    <x v="699"/>
    <x v="5"/>
    <x v="699"/>
    <s v="Yes"/>
    <x v="1"/>
    <x v="11"/>
  </r>
  <r>
    <n v="703"/>
    <x v="435"/>
    <x v="3"/>
    <x v="0"/>
    <x v="0"/>
    <n v="3"/>
    <n v="56.31"/>
    <x v="700"/>
    <x v="20"/>
    <x v="700"/>
    <s v="No"/>
    <x v="0"/>
    <x v="8"/>
  </r>
  <r>
    <n v="704"/>
    <x v="436"/>
    <x v="1"/>
    <x v="2"/>
    <x v="1"/>
    <n v="9"/>
    <n v="382.28"/>
    <x v="701"/>
    <x v="2"/>
    <x v="701"/>
    <s v="No"/>
    <x v="0"/>
    <x v="6"/>
  </r>
  <r>
    <n v="705"/>
    <x v="46"/>
    <x v="0"/>
    <x v="12"/>
    <x v="1"/>
    <n v="2"/>
    <n v="27.82"/>
    <x v="702"/>
    <x v="18"/>
    <x v="702"/>
    <s v="No"/>
    <x v="0"/>
    <x v="1"/>
  </r>
  <r>
    <n v="706"/>
    <x v="227"/>
    <x v="2"/>
    <x v="9"/>
    <x v="2"/>
    <n v="4"/>
    <n v="1237.27"/>
    <x v="703"/>
    <x v="18"/>
    <x v="703"/>
    <s v="No"/>
    <x v="0"/>
    <x v="9"/>
  </r>
  <r>
    <n v="707"/>
    <x v="437"/>
    <x v="0"/>
    <x v="13"/>
    <x v="1"/>
    <n v="10"/>
    <n v="395.64"/>
    <x v="704"/>
    <x v="7"/>
    <x v="704"/>
    <s v="No"/>
    <x v="0"/>
    <x v="1"/>
  </r>
  <r>
    <n v="708"/>
    <x v="438"/>
    <x v="0"/>
    <x v="9"/>
    <x v="2"/>
    <n v="2"/>
    <n v="304.64999999999998"/>
    <x v="705"/>
    <x v="0"/>
    <x v="705"/>
    <s v="No"/>
    <x v="0"/>
    <x v="3"/>
  </r>
  <r>
    <n v="709"/>
    <x v="34"/>
    <x v="1"/>
    <x v="0"/>
    <x v="0"/>
    <n v="2"/>
    <n v="1358.57"/>
    <x v="706"/>
    <x v="18"/>
    <x v="706"/>
    <s v="No"/>
    <x v="0"/>
    <x v="2"/>
  </r>
  <r>
    <n v="710"/>
    <x v="439"/>
    <x v="3"/>
    <x v="9"/>
    <x v="2"/>
    <n v="1"/>
    <n v="1414"/>
    <x v="707"/>
    <x v="18"/>
    <x v="707"/>
    <s v="No"/>
    <x v="0"/>
    <x v="7"/>
  </r>
  <r>
    <n v="711"/>
    <x v="423"/>
    <x v="2"/>
    <x v="7"/>
    <x v="1"/>
    <n v="7"/>
    <n v="1234.31"/>
    <x v="708"/>
    <x v="7"/>
    <x v="708"/>
    <s v="Yes"/>
    <x v="1"/>
    <x v="4"/>
  </r>
  <r>
    <n v="712"/>
    <x v="2"/>
    <x v="1"/>
    <x v="2"/>
    <x v="1"/>
    <n v="7"/>
    <n v="1027.99"/>
    <x v="709"/>
    <x v="0"/>
    <x v="709"/>
    <s v="Yes"/>
    <x v="1"/>
    <x v="6"/>
  </r>
  <r>
    <n v="713"/>
    <x v="41"/>
    <x v="3"/>
    <x v="1"/>
    <x v="1"/>
    <n v="3"/>
    <n v="419.72"/>
    <x v="710"/>
    <x v="3"/>
    <x v="710"/>
    <s v="No"/>
    <x v="0"/>
    <x v="5"/>
  </r>
  <r>
    <n v="714"/>
    <x v="289"/>
    <x v="2"/>
    <x v="12"/>
    <x v="1"/>
    <n v="10"/>
    <n v="932.57"/>
    <x v="711"/>
    <x v="21"/>
    <x v="711"/>
    <s v="Yes"/>
    <x v="1"/>
    <x v="4"/>
  </r>
  <r>
    <n v="715"/>
    <x v="308"/>
    <x v="3"/>
    <x v="11"/>
    <x v="1"/>
    <n v="7"/>
    <n v="1325.34"/>
    <x v="712"/>
    <x v="16"/>
    <x v="712"/>
    <s v="Yes"/>
    <x v="1"/>
    <x v="5"/>
  </r>
  <r>
    <n v="716"/>
    <x v="440"/>
    <x v="0"/>
    <x v="12"/>
    <x v="1"/>
    <n v="5"/>
    <n v="580.69000000000005"/>
    <x v="713"/>
    <x v="11"/>
    <x v="713"/>
    <s v="No"/>
    <x v="0"/>
    <x v="1"/>
  </r>
  <r>
    <n v="717"/>
    <x v="120"/>
    <x v="2"/>
    <x v="2"/>
    <x v="1"/>
    <n v="9"/>
    <n v="381.23"/>
    <x v="714"/>
    <x v="14"/>
    <x v="714"/>
    <s v="No"/>
    <x v="0"/>
    <x v="4"/>
  </r>
  <r>
    <n v="718"/>
    <x v="80"/>
    <x v="0"/>
    <x v="5"/>
    <x v="2"/>
    <n v="6"/>
    <n v="724.73"/>
    <x v="715"/>
    <x v="9"/>
    <x v="715"/>
    <s v="No"/>
    <x v="0"/>
    <x v="3"/>
  </r>
  <r>
    <n v="719"/>
    <x v="7"/>
    <x v="1"/>
    <x v="5"/>
    <x v="2"/>
    <n v="10"/>
    <n v="758.57"/>
    <x v="716"/>
    <x v="5"/>
    <x v="716"/>
    <s v="Yes"/>
    <x v="1"/>
    <x v="10"/>
  </r>
  <r>
    <n v="720"/>
    <x v="441"/>
    <x v="3"/>
    <x v="2"/>
    <x v="1"/>
    <n v="1"/>
    <n v="485.13"/>
    <x v="717"/>
    <x v="23"/>
    <x v="717"/>
    <s v="No"/>
    <x v="0"/>
    <x v="5"/>
  </r>
  <r>
    <n v="721"/>
    <x v="442"/>
    <x v="0"/>
    <x v="11"/>
    <x v="1"/>
    <n v="1"/>
    <n v="1214.8900000000001"/>
    <x v="718"/>
    <x v="8"/>
    <x v="718"/>
    <s v="No"/>
    <x v="0"/>
    <x v="1"/>
  </r>
  <r>
    <n v="722"/>
    <x v="20"/>
    <x v="3"/>
    <x v="12"/>
    <x v="1"/>
    <n v="4"/>
    <n v="1461.23"/>
    <x v="719"/>
    <x v="7"/>
    <x v="719"/>
    <s v="Yes"/>
    <x v="1"/>
    <x v="5"/>
  </r>
  <r>
    <n v="723"/>
    <x v="443"/>
    <x v="2"/>
    <x v="6"/>
    <x v="1"/>
    <n v="4"/>
    <n v="407.13"/>
    <x v="720"/>
    <x v="1"/>
    <x v="720"/>
    <s v="No"/>
    <x v="0"/>
    <x v="4"/>
  </r>
  <r>
    <n v="724"/>
    <x v="21"/>
    <x v="0"/>
    <x v="9"/>
    <x v="2"/>
    <n v="10"/>
    <n v="1271.29"/>
    <x v="721"/>
    <x v="3"/>
    <x v="721"/>
    <s v="Yes"/>
    <x v="2"/>
    <x v="3"/>
  </r>
  <r>
    <n v="725"/>
    <x v="444"/>
    <x v="1"/>
    <x v="5"/>
    <x v="2"/>
    <n v="3"/>
    <n v="272.39"/>
    <x v="722"/>
    <x v="5"/>
    <x v="722"/>
    <s v="No"/>
    <x v="0"/>
    <x v="10"/>
  </r>
  <r>
    <n v="726"/>
    <x v="445"/>
    <x v="3"/>
    <x v="8"/>
    <x v="1"/>
    <n v="6"/>
    <n v="1371.83"/>
    <x v="723"/>
    <x v="10"/>
    <x v="723"/>
    <s v="Yes"/>
    <x v="1"/>
    <x v="5"/>
  </r>
  <r>
    <n v="727"/>
    <x v="233"/>
    <x v="3"/>
    <x v="7"/>
    <x v="1"/>
    <n v="10"/>
    <n v="221.73"/>
    <x v="724"/>
    <x v="7"/>
    <x v="724"/>
    <s v="No"/>
    <x v="0"/>
    <x v="5"/>
  </r>
  <r>
    <n v="728"/>
    <x v="446"/>
    <x v="1"/>
    <x v="11"/>
    <x v="1"/>
    <n v="5"/>
    <n v="271.58"/>
    <x v="725"/>
    <x v="2"/>
    <x v="725"/>
    <s v="No"/>
    <x v="0"/>
    <x v="6"/>
  </r>
  <r>
    <n v="729"/>
    <x v="350"/>
    <x v="0"/>
    <x v="7"/>
    <x v="1"/>
    <n v="4"/>
    <n v="906.48"/>
    <x v="726"/>
    <x v="21"/>
    <x v="726"/>
    <s v="No"/>
    <x v="0"/>
    <x v="1"/>
  </r>
  <r>
    <n v="730"/>
    <x v="447"/>
    <x v="1"/>
    <x v="7"/>
    <x v="1"/>
    <n v="6"/>
    <n v="1377.67"/>
    <x v="727"/>
    <x v="0"/>
    <x v="727"/>
    <s v="Yes"/>
    <x v="1"/>
    <x v="6"/>
  </r>
  <r>
    <n v="731"/>
    <x v="176"/>
    <x v="2"/>
    <x v="11"/>
    <x v="1"/>
    <n v="3"/>
    <n v="1378.98"/>
    <x v="728"/>
    <x v="5"/>
    <x v="728"/>
    <s v="No"/>
    <x v="0"/>
    <x v="4"/>
  </r>
  <r>
    <n v="732"/>
    <x v="49"/>
    <x v="3"/>
    <x v="9"/>
    <x v="2"/>
    <n v="1"/>
    <n v="230.09"/>
    <x v="729"/>
    <x v="21"/>
    <x v="729"/>
    <s v="No"/>
    <x v="0"/>
    <x v="7"/>
  </r>
  <r>
    <n v="733"/>
    <x v="273"/>
    <x v="2"/>
    <x v="4"/>
    <x v="0"/>
    <n v="9"/>
    <n v="1292.4000000000001"/>
    <x v="730"/>
    <x v="12"/>
    <x v="730"/>
    <s v="Yes"/>
    <x v="2"/>
    <x v="11"/>
  </r>
  <r>
    <n v="734"/>
    <x v="323"/>
    <x v="3"/>
    <x v="6"/>
    <x v="1"/>
    <n v="7"/>
    <n v="883.16"/>
    <x v="731"/>
    <x v="10"/>
    <x v="731"/>
    <s v="Yes"/>
    <x v="1"/>
    <x v="5"/>
  </r>
  <r>
    <n v="735"/>
    <x v="159"/>
    <x v="3"/>
    <x v="13"/>
    <x v="1"/>
    <n v="3"/>
    <n v="1464.03"/>
    <x v="732"/>
    <x v="17"/>
    <x v="732"/>
    <s v="No"/>
    <x v="0"/>
    <x v="5"/>
  </r>
  <r>
    <n v="736"/>
    <x v="29"/>
    <x v="1"/>
    <x v="4"/>
    <x v="0"/>
    <n v="8"/>
    <n v="977.28"/>
    <x v="733"/>
    <x v="14"/>
    <x v="733"/>
    <s v="Yes"/>
    <x v="1"/>
    <x v="2"/>
  </r>
  <r>
    <n v="737"/>
    <x v="82"/>
    <x v="3"/>
    <x v="1"/>
    <x v="1"/>
    <n v="10"/>
    <n v="1223.54"/>
    <x v="734"/>
    <x v="3"/>
    <x v="734"/>
    <s v="Yes"/>
    <x v="2"/>
    <x v="5"/>
  </r>
  <r>
    <n v="738"/>
    <x v="373"/>
    <x v="3"/>
    <x v="2"/>
    <x v="1"/>
    <n v="5"/>
    <n v="199.75"/>
    <x v="735"/>
    <x v="10"/>
    <x v="735"/>
    <s v="No"/>
    <x v="0"/>
    <x v="5"/>
  </r>
  <r>
    <n v="739"/>
    <x v="14"/>
    <x v="0"/>
    <x v="4"/>
    <x v="0"/>
    <n v="10"/>
    <n v="593.49"/>
    <x v="736"/>
    <x v="10"/>
    <x v="736"/>
    <s v="Yes"/>
    <x v="1"/>
    <x v="0"/>
  </r>
  <r>
    <n v="740"/>
    <x v="448"/>
    <x v="0"/>
    <x v="5"/>
    <x v="2"/>
    <n v="10"/>
    <n v="484.14"/>
    <x v="737"/>
    <x v="23"/>
    <x v="737"/>
    <s v="No"/>
    <x v="0"/>
    <x v="3"/>
  </r>
  <r>
    <n v="741"/>
    <x v="29"/>
    <x v="2"/>
    <x v="5"/>
    <x v="2"/>
    <n v="10"/>
    <n v="165.12"/>
    <x v="738"/>
    <x v="14"/>
    <x v="738"/>
    <s v="No"/>
    <x v="0"/>
    <x v="9"/>
  </r>
  <r>
    <n v="742"/>
    <x v="387"/>
    <x v="2"/>
    <x v="12"/>
    <x v="1"/>
    <n v="2"/>
    <n v="364.61"/>
    <x v="739"/>
    <x v="5"/>
    <x v="739"/>
    <s v="No"/>
    <x v="0"/>
    <x v="4"/>
  </r>
  <r>
    <n v="743"/>
    <x v="449"/>
    <x v="2"/>
    <x v="13"/>
    <x v="1"/>
    <n v="2"/>
    <n v="1234.28"/>
    <x v="740"/>
    <x v="14"/>
    <x v="740"/>
    <s v="No"/>
    <x v="0"/>
    <x v="4"/>
  </r>
  <r>
    <n v="744"/>
    <x v="348"/>
    <x v="3"/>
    <x v="0"/>
    <x v="0"/>
    <n v="1"/>
    <n v="405.17"/>
    <x v="741"/>
    <x v="19"/>
    <x v="741"/>
    <s v="No"/>
    <x v="0"/>
    <x v="8"/>
  </r>
  <r>
    <n v="745"/>
    <x v="450"/>
    <x v="0"/>
    <x v="11"/>
    <x v="1"/>
    <n v="5"/>
    <n v="1182.6600000000001"/>
    <x v="742"/>
    <x v="5"/>
    <x v="742"/>
    <s v="Yes"/>
    <x v="1"/>
    <x v="1"/>
  </r>
  <r>
    <n v="746"/>
    <x v="451"/>
    <x v="0"/>
    <x v="4"/>
    <x v="0"/>
    <n v="7"/>
    <n v="662.95"/>
    <x v="743"/>
    <x v="21"/>
    <x v="743"/>
    <s v="No"/>
    <x v="0"/>
    <x v="0"/>
  </r>
  <r>
    <n v="747"/>
    <x v="351"/>
    <x v="2"/>
    <x v="2"/>
    <x v="1"/>
    <n v="8"/>
    <n v="1323.84"/>
    <x v="744"/>
    <x v="22"/>
    <x v="744"/>
    <s v="Yes"/>
    <x v="2"/>
    <x v="4"/>
  </r>
  <r>
    <n v="748"/>
    <x v="452"/>
    <x v="1"/>
    <x v="13"/>
    <x v="1"/>
    <n v="8"/>
    <n v="1185.21"/>
    <x v="745"/>
    <x v="12"/>
    <x v="745"/>
    <s v="Yes"/>
    <x v="1"/>
    <x v="6"/>
  </r>
  <r>
    <n v="749"/>
    <x v="13"/>
    <x v="2"/>
    <x v="8"/>
    <x v="1"/>
    <n v="8"/>
    <n v="119.83"/>
    <x v="746"/>
    <x v="4"/>
    <x v="746"/>
    <s v="No"/>
    <x v="0"/>
    <x v="4"/>
  </r>
  <r>
    <n v="750"/>
    <x v="137"/>
    <x v="0"/>
    <x v="9"/>
    <x v="2"/>
    <n v="1"/>
    <n v="484.89"/>
    <x v="747"/>
    <x v="8"/>
    <x v="747"/>
    <s v="No"/>
    <x v="0"/>
    <x v="3"/>
  </r>
  <r>
    <n v="751"/>
    <x v="453"/>
    <x v="0"/>
    <x v="6"/>
    <x v="1"/>
    <n v="3"/>
    <n v="1333.02"/>
    <x v="748"/>
    <x v="5"/>
    <x v="748"/>
    <s v="No"/>
    <x v="0"/>
    <x v="1"/>
  </r>
  <r>
    <n v="752"/>
    <x v="454"/>
    <x v="0"/>
    <x v="1"/>
    <x v="1"/>
    <n v="2"/>
    <n v="513.54999999999995"/>
    <x v="749"/>
    <x v="2"/>
    <x v="749"/>
    <s v="No"/>
    <x v="0"/>
    <x v="1"/>
  </r>
  <r>
    <n v="753"/>
    <x v="323"/>
    <x v="1"/>
    <x v="8"/>
    <x v="1"/>
    <n v="1"/>
    <n v="652.66999999999996"/>
    <x v="750"/>
    <x v="10"/>
    <x v="750"/>
    <s v="No"/>
    <x v="0"/>
    <x v="6"/>
  </r>
  <r>
    <n v="754"/>
    <x v="305"/>
    <x v="2"/>
    <x v="0"/>
    <x v="0"/>
    <n v="7"/>
    <n v="244.08"/>
    <x v="751"/>
    <x v="13"/>
    <x v="751"/>
    <s v="No"/>
    <x v="0"/>
    <x v="11"/>
  </r>
  <r>
    <n v="755"/>
    <x v="393"/>
    <x v="3"/>
    <x v="6"/>
    <x v="1"/>
    <n v="4"/>
    <n v="619.83000000000004"/>
    <x v="752"/>
    <x v="23"/>
    <x v="752"/>
    <s v="No"/>
    <x v="0"/>
    <x v="5"/>
  </r>
  <r>
    <n v="756"/>
    <x v="287"/>
    <x v="3"/>
    <x v="3"/>
    <x v="1"/>
    <n v="5"/>
    <n v="453.13"/>
    <x v="753"/>
    <x v="1"/>
    <x v="753"/>
    <s v="No"/>
    <x v="0"/>
    <x v="5"/>
  </r>
  <r>
    <n v="757"/>
    <x v="455"/>
    <x v="0"/>
    <x v="6"/>
    <x v="1"/>
    <n v="10"/>
    <n v="829"/>
    <x v="754"/>
    <x v="22"/>
    <x v="754"/>
    <s v="Yes"/>
    <x v="1"/>
    <x v="1"/>
  </r>
  <r>
    <n v="758"/>
    <x v="44"/>
    <x v="2"/>
    <x v="12"/>
    <x v="1"/>
    <n v="6"/>
    <n v="15.69"/>
    <x v="755"/>
    <x v="21"/>
    <x v="755"/>
    <s v="No"/>
    <x v="0"/>
    <x v="4"/>
  </r>
  <r>
    <n v="759"/>
    <x v="261"/>
    <x v="3"/>
    <x v="6"/>
    <x v="1"/>
    <n v="10"/>
    <n v="725.69"/>
    <x v="756"/>
    <x v="1"/>
    <x v="756"/>
    <s v="Yes"/>
    <x v="1"/>
    <x v="5"/>
  </r>
  <r>
    <n v="760"/>
    <x v="113"/>
    <x v="0"/>
    <x v="6"/>
    <x v="1"/>
    <n v="3"/>
    <n v="960.9"/>
    <x v="757"/>
    <x v="23"/>
    <x v="757"/>
    <s v="No"/>
    <x v="0"/>
    <x v="1"/>
  </r>
  <r>
    <n v="761"/>
    <x v="66"/>
    <x v="1"/>
    <x v="6"/>
    <x v="1"/>
    <n v="5"/>
    <n v="1179.47"/>
    <x v="758"/>
    <x v="12"/>
    <x v="758"/>
    <s v="Yes"/>
    <x v="1"/>
    <x v="6"/>
  </r>
  <r>
    <n v="762"/>
    <x v="287"/>
    <x v="1"/>
    <x v="12"/>
    <x v="1"/>
    <n v="5"/>
    <n v="145.79"/>
    <x v="759"/>
    <x v="1"/>
    <x v="759"/>
    <s v="No"/>
    <x v="0"/>
    <x v="6"/>
  </r>
  <r>
    <n v="763"/>
    <x v="335"/>
    <x v="1"/>
    <x v="3"/>
    <x v="1"/>
    <n v="6"/>
    <n v="1329.38"/>
    <x v="760"/>
    <x v="23"/>
    <x v="760"/>
    <s v="Yes"/>
    <x v="1"/>
    <x v="6"/>
  </r>
  <r>
    <n v="764"/>
    <x v="389"/>
    <x v="2"/>
    <x v="13"/>
    <x v="1"/>
    <n v="1"/>
    <n v="402.31"/>
    <x v="761"/>
    <x v="19"/>
    <x v="761"/>
    <s v="No"/>
    <x v="0"/>
    <x v="4"/>
  </r>
  <r>
    <n v="765"/>
    <x v="260"/>
    <x v="3"/>
    <x v="12"/>
    <x v="1"/>
    <n v="5"/>
    <n v="850.73"/>
    <x v="762"/>
    <x v="3"/>
    <x v="762"/>
    <s v="No"/>
    <x v="0"/>
    <x v="5"/>
  </r>
  <r>
    <n v="766"/>
    <x v="33"/>
    <x v="0"/>
    <x v="1"/>
    <x v="1"/>
    <n v="6"/>
    <n v="1214.19"/>
    <x v="763"/>
    <x v="11"/>
    <x v="763"/>
    <s v="Yes"/>
    <x v="1"/>
    <x v="1"/>
  </r>
  <r>
    <n v="767"/>
    <x v="426"/>
    <x v="2"/>
    <x v="2"/>
    <x v="1"/>
    <n v="1"/>
    <n v="1262.79"/>
    <x v="764"/>
    <x v="2"/>
    <x v="764"/>
    <s v="No"/>
    <x v="0"/>
    <x v="4"/>
  </r>
  <r>
    <n v="768"/>
    <x v="456"/>
    <x v="1"/>
    <x v="9"/>
    <x v="2"/>
    <n v="8"/>
    <n v="863.34"/>
    <x v="765"/>
    <x v="6"/>
    <x v="765"/>
    <s v="Yes"/>
    <x v="1"/>
    <x v="10"/>
  </r>
  <r>
    <n v="769"/>
    <x v="381"/>
    <x v="1"/>
    <x v="11"/>
    <x v="1"/>
    <n v="2"/>
    <n v="598.26"/>
    <x v="766"/>
    <x v="17"/>
    <x v="766"/>
    <s v="No"/>
    <x v="0"/>
    <x v="6"/>
  </r>
  <r>
    <n v="770"/>
    <x v="182"/>
    <x v="0"/>
    <x v="9"/>
    <x v="2"/>
    <n v="10"/>
    <n v="1351.68"/>
    <x v="767"/>
    <x v="16"/>
    <x v="767"/>
    <s v="Yes"/>
    <x v="2"/>
    <x v="3"/>
  </r>
  <r>
    <n v="771"/>
    <x v="411"/>
    <x v="2"/>
    <x v="5"/>
    <x v="2"/>
    <n v="8"/>
    <n v="267.58999999999997"/>
    <x v="768"/>
    <x v="18"/>
    <x v="768"/>
    <s v="No"/>
    <x v="0"/>
    <x v="9"/>
  </r>
  <r>
    <n v="772"/>
    <x v="457"/>
    <x v="2"/>
    <x v="1"/>
    <x v="1"/>
    <n v="3"/>
    <n v="73.59"/>
    <x v="769"/>
    <x v="23"/>
    <x v="769"/>
    <s v="No"/>
    <x v="0"/>
    <x v="4"/>
  </r>
  <r>
    <n v="773"/>
    <x v="458"/>
    <x v="1"/>
    <x v="6"/>
    <x v="1"/>
    <n v="3"/>
    <n v="1252.82"/>
    <x v="770"/>
    <x v="23"/>
    <x v="770"/>
    <s v="No"/>
    <x v="0"/>
    <x v="6"/>
  </r>
  <r>
    <n v="774"/>
    <x v="459"/>
    <x v="3"/>
    <x v="14"/>
    <x v="1"/>
    <n v="2"/>
    <n v="588.27"/>
    <x v="771"/>
    <x v="11"/>
    <x v="771"/>
    <s v="No"/>
    <x v="0"/>
    <x v="5"/>
  </r>
  <r>
    <n v="775"/>
    <x v="460"/>
    <x v="3"/>
    <x v="2"/>
    <x v="1"/>
    <n v="9"/>
    <n v="692.65"/>
    <x v="772"/>
    <x v="8"/>
    <x v="772"/>
    <s v="Yes"/>
    <x v="1"/>
    <x v="5"/>
  </r>
  <r>
    <n v="776"/>
    <x v="209"/>
    <x v="0"/>
    <x v="9"/>
    <x v="2"/>
    <n v="10"/>
    <n v="885.49"/>
    <x v="773"/>
    <x v="10"/>
    <x v="773"/>
    <s v="Yes"/>
    <x v="1"/>
    <x v="3"/>
  </r>
  <r>
    <n v="777"/>
    <x v="461"/>
    <x v="1"/>
    <x v="5"/>
    <x v="2"/>
    <n v="7"/>
    <n v="232.97"/>
    <x v="774"/>
    <x v="12"/>
    <x v="774"/>
    <s v="No"/>
    <x v="0"/>
    <x v="10"/>
  </r>
  <r>
    <n v="778"/>
    <x v="462"/>
    <x v="0"/>
    <x v="8"/>
    <x v="1"/>
    <n v="10"/>
    <n v="1171.52"/>
    <x v="775"/>
    <x v="12"/>
    <x v="775"/>
    <s v="Yes"/>
    <x v="2"/>
    <x v="1"/>
  </r>
  <r>
    <n v="779"/>
    <x v="456"/>
    <x v="3"/>
    <x v="5"/>
    <x v="2"/>
    <n v="6"/>
    <n v="1318.06"/>
    <x v="776"/>
    <x v="6"/>
    <x v="776"/>
    <s v="Yes"/>
    <x v="1"/>
    <x v="7"/>
  </r>
  <r>
    <n v="780"/>
    <x v="463"/>
    <x v="1"/>
    <x v="14"/>
    <x v="1"/>
    <n v="8"/>
    <n v="862.31"/>
    <x v="777"/>
    <x v="1"/>
    <x v="777"/>
    <s v="Yes"/>
    <x v="1"/>
    <x v="6"/>
  </r>
  <r>
    <n v="781"/>
    <x v="464"/>
    <x v="0"/>
    <x v="12"/>
    <x v="1"/>
    <n v="5"/>
    <n v="610.42999999999995"/>
    <x v="778"/>
    <x v="4"/>
    <x v="778"/>
    <s v="No"/>
    <x v="0"/>
    <x v="1"/>
  </r>
  <r>
    <n v="782"/>
    <x v="465"/>
    <x v="1"/>
    <x v="8"/>
    <x v="1"/>
    <n v="7"/>
    <n v="1335.47"/>
    <x v="779"/>
    <x v="21"/>
    <x v="779"/>
    <s v="Yes"/>
    <x v="1"/>
    <x v="6"/>
  </r>
  <r>
    <n v="783"/>
    <x v="466"/>
    <x v="2"/>
    <x v="13"/>
    <x v="1"/>
    <n v="8"/>
    <n v="1382.04"/>
    <x v="780"/>
    <x v="21"/>
    <x v="780"/>
    <s v="Yes"/>
    <x v="2"/>
    <x v="4"/>
  </r>
  <r>
    <n v="784"/>
    <x v="467"/>
    <x v="3"/>
    <x v="10"/>
    <x v="2"/>
    <n v="6"/>
    <n v="1227.9100000000001"/>
    <x v="781"/>
    <x v="0"/>
    <x v="781"/>
    <s v="Yes"/>
    <x v="1"/>
    <x v="7"/>
  </r>
  <r>
    <n v="785"/>
    <x v="442"/>
    <x v="3"/>
    <x v="14"/>
    <x v="1"/>
    <n v="8"/>
    <n v="1288.77"/>
    <x v="782"/>
    <x v="8"/>
    <x v="782"/>
    <s v="Yes"/>
    <x v="2"/>
    <x v="5"/>
  </r>
  <r>
    <n v="786"/>
    <x v="375"/>
    <x v="0"/>
    <x v="0"/>
    <x v="0"/>
    <n v="3"/>
    <n v="457.72"/>
    <x v="783"/>
    <x v="3"/>
    <x v="783"/>
    <s v="No"/>
    <x v="0"/>
    <x v="0"/>
  </r>
  <r>
    <n v="787"/>
    <x v="468"/>
    <x v="1"/>
    <x v="4"/>
    <x v="0"/>
    <n v="5"/>
    <n v="1095.9100000000001"/>
    <x v="784"/>
    <x v="17"/>
    <x v="784"/>
    <s v="Yes"/>
    <x v="1"/>
    <x v="2"/>
  </r>
  <r>
    <n v="788"/>
    <x v="469"/>
    <x v="0"/>
    <x v="8"/>
    <x v="1"/>
    <n v="8"/>
    <n v="324.97000000000003"/>
    <x v="785"/>
    <x v="23"/>
    <x v="785"/>
    <s v="No"/>
    <x v="0"/>
    <x v="1"/>
  </r>
  <r>
    <n v="789"/>
    <x v="470"/>
    <x v="1"/>
    <x v="9"/>
    <x v="2"/>
    <n v="9"/>
    <n v="1302.1099999999999"/>
    <x v="786"/>
    <x v="16"/>
    <x v="786"/>
    <s v="Yes"/>
    <x v="2"/>
    <x v="10"/>
  </r>
  <r>
    <n v="790"/>
    <x v="471"/>
    <x v="0"/>
    <x v="9"/>
    <x v="2"/>
    <n v="3"/>
    <n v="107.77"/>
    <x v="787"/>
    <x v="6"/>
    <x v="787"/>
    <s v="No"/>
    <x v="0"/>
    <x v="3"/>
  </r>
  <r>
    <n v="791"/>
    <x v="281"/>
    <x v="1"/>
    <x v="4"/>
    <x v="0"/>
    <n v="9"/>
    <n v="1320.21"/>
    <x v="788"/>
    <x v="18"/>
    <x v="788"/>
    <s v="Yes"/>
    <x v="2"/>
    <x v="2"/>
  </r>
  <r>
    <n v="792"/>
    <x v="457"/>
    <x v="2"/>
    <x v="7"/>
    <x v="1"/>
    <n v="4"/>
    <n v="1257.0999999999999"/>
    <x v="789"/>
    <x v="23"/>
    <x v="789"/>
    <s v="Yes"/>
    <x v="1"/>
    <x v="4"/>
  </r>
  <r>
    <n v="793"/>
    <x v="104"/>
    <x v="0"/>
    <x v="11"/>
    <x v="1"/>
    <n v="1"/>
    <n v="1377.87"/>
    <x v="790"/>
    <x v="15"/>
    <x v="790"/>
    <s v="No"/>
    <x v="0"/>
    <x v="1"/>
  </r>
  <r>
    <n v="794"/>
    <x v="409"/>
    <x v="2"/>
    <x v="4"/>
    <x v="0"/>
    <n v="6"/>
    <n v="1237.02"/>
    <x v="791"/>
    <x v="8"/>
    <x v="791"/>
    <s v="Yes"/>
    <x v="1"/>
    <x v="11"/>
  </r>
  <r>
    <n v="795"/>
    <x v="163"/>
    <x v="1"/>
    <x v="3"/>
    <x v="1"/>
    <n v="2"/>
    <n v="1024.95"/>
    <x v="792"/>
    <x v="14"/>
    <x v="792"/>
    <s v="No"/>
    <x v="0"/>
    <x v="6"/>
  </r>
  <r>
    <n v="796"/>
    <x v="135"/>
    <x v="3"/>
    <x v="11"/>
    <x v="1"/>
    <n v="10"/>
    <n v="674.69"/>
    <x v="793"/>
    <x v="16"/>
    <x v="793"/>
    <s v="Yes"/>
    <x v="1"/>
    <x v="5"/>
  </r>
  <r>
    <n v="797"/>
    <x v="472"/>
    <x v="1"/>
    <x v="9"/>
    <x v="2"/>
    <n v="9"/>
    <n v="531.14"/>
    <x v="794"/>
    <x v="7"/>
    <x v="794"/>
    <s v="No"/>
    <x v="0"/>
    <x v="10"/>
  </r>
  <r>
    <n v="798"/>
    <x v="373"/>
    <x v="3"/>
    <x v="1"/>
    <x v="1"/>
    <n v="2"/>
    <n v="434.75"/>
    <x v="795"/>
    <x v="10"/>
    <x v="795"/>
    <s v="No"/>
    <x v="0"/>
    <x v="5"/>
  </r>
  <r>
    <n v="799"/>
    <x v="13"/>
    <x v="0"/>
    <x v="2"/>
    <x v="1"/>
    <n v="10"/>
    <n v="1171.95"/>
    <x v="796"/>
    <x v="4"/>
    <x v="796"/>
    <s v="Yes"/>
    <x v="2"/>
    <x v="1"/>
  </r>
  <r>
    <n v="800"/>
    <x v="386"/>
    <x v="2"/>
    <x v="11"/>
    <x v="1"/>
    <n v="4"/>
    <n v="1019.77"/>
    <x v="797"/>
    <x v="14"/>
    <x v="797"/>
    <s v="No"/>
    <x v="0"/>
    <x v="4"/>
  </r>
  <r>
    <n v="801"/>
    <x v="340"/>
    <x v="1"/>
    <x v="14"/>
    <x v="1"/>
    <n v="1"/>
    <n v="1298.3"/>
    <x v="798"/>
    <x v="6"/>
    <x v="798"/>
    <s v="No"/>
    <x v="0"/>
    <x v="6"/>
  </r>
  <r>
    <n v="802"/>
    <x v="314"/>
    <x v="0"/>
    <x v="5"/>
    <x v="2"/>
    <n v="3"/>
    <n v="974.58"/>
    <x v="799"/>
    <x v="15"/>
    <x v="799"/>
    <s v="No"/>
    <x v="0"/>
    <x v="3"/>
  </r>
  <r>
    <n v="803"/>
    <x v="229"/>
    <x v="0"/>
    <x v="8"/>
    <x v="1"/>
    <n v="5"/>
    <n v="916.43"/>
    <x v="800"/>
    <x v="3"/>
    <x v="800"/>
    <s v="No"/>
    <x v="0"/>
    <x v="1"/>
  </r>
  <r>
    <n v="804"/>
    <x v="417"/>
    <x v="3"/>
    <x v="14"/>
    <x v="1"/>
    <n v="7"/>
    <n v="1278.8599999999999"/>
    <x v="801"/>
    <x v="19"/>
    <x v="801"/>
    <s v="Yes"/>
    <x v="1"/>
    <x v="5"/>
  </r>
  <r>
    <n v="805"/>
    <x v="408"/>
    <x v="3"/>
    <x v="12"/>
    <x v="1"/>
    <n v="8"/>
    <n v="460.2"/>
    <x v="802"/>
    <x v="3"/>
    <x v="802"/>
    <s v="No"/>
    <x v="0"/>
    <x v="5"/>
  </r>
  <r>
    <n v="806"/>
    <x v="20"/>
    <x v="1"/>
    <x v="3"/>
    <x v="1"/>
    <n v="2"/>
    <n v="20.95"/>
    <x v="803"/>
    <x v="7"/>
    <x v="803"/>
    <s v="No"/>
    <x v="0"/>
    <x v="6"/>
  </r>
  <r>
    <n v="807"/>
    <x v="3"/>
    <x v="3"/>
    <x v="0"/>
    <x v="0"/>
    <n v="10"/>
    <n v="917.48"/>
    <x v="804"/>
    <x v="2"/>
    <x v="804"/>
    <s v="Yes"/>
    <x v="1"/>
    <x v="8"/>
  </r>
  <r>
    <n v="808"/>
    <x v="473"/>
    <x v="0"/>
    <x v="14"/>
    <x v="1"/>
    <n v="2"/>
    <n v="511.06"/>
    <x v="805"/>
    <x v="16"/>
    <x v="805"/>
    <s v="No"/>
    <x v="0"/>
    <x v="1"/>
  </r>
  <r>
    <n v="809"/>
    <x v="214"/>
    <x v="3"/>
    <x v="14"/>
    <x v="1"/>
    <n v="5"/>
    <n v="987.62"/>
    <x v="806"/>
    <x v="8"/>
    <x v="806"/>
    <s v="No"/>
    <x v="0"/>
    <x v="5"/>
  </r>
  <r>
    <n v="810"/>
    <x v="469"/>
    <x v="3"/>
    <x v="10"/>
    <x v="2"/>
    <n v="3"/>
    <n v="780.77"/>
    <x v="807"/>
    <x v="23"/>
    <x v="807"/>
    <s v="No"/>
    <x v="0"/>
    <x v="7"/>
  </r>
  <r>
    <n v="811"/>
    <x v="474"/>
    <x v="0"/>
    <x v="11"/>
    <x v="1"/>
    <n v="7"/>
    <n v="994.19"/>
    <x v="808"/>
    <x v="13"/>
    <x v="808"/>
    <s v="Yes"/>
    <x v="1"/>
    <x v="1"/>
  </r>
  <r>
    <n v="812"/>
    <x v="297"/>
    <x v="2"/>
    <x v="0"/>
    <x v="0"/>
    <n v="8"/>
    <n v="1496.23"/>
    <x v="809"/>
    <x v="0"/>
    <x v="809"/>
    <s v="Yes"/>
    <x v="2"/>
    <x v="11"/>
  </r>
  <r>
    <n v="813"/>
    <x v="475"/>
    <x v="1"/>
    <x v="14"/>
    <x v="1"/>
    <n v="7"/>
    <n v="1107.73"/>
    <x v="810"/>
    <x v="22"/>
    <x v="810"/>
    <s v="Yes"/>
    <x v="1"/>
    <x v="6"/>
  </r>
  <r>
    <n v="814"/>
    <x v="254"/>
    <x v="2"/>
    <x v="8"/>
    <x v="1"/>
    <n v="4"/>
    <n v="1032.6099999999999"/>
    <x v="811"/>
    <x v="5"/>
    <x v="811"/>
    <s v="No"/>
    <x v="0"/>
    <x v="4"/>
  </r>
  <r>
    <n v="815"/>
    <x v="476"/>
    <x v="1"/>
    <x v="0"/>
    <x v="0"/>
    <n v="6"/>
    <n v="765.9"/>
    <x v="425"/>
    <x v="1"/>
    <x v="425"/>
    <s v="No"/>
    <x v="0"/>
    <x v="2"/>
  </r>
  <r>
    <n v="816"/>
    <x v="168"/>
    <x v="2"/>
    <x v="9"/>
    <x v="2"/>
    <n v="9"/>
    <n v="279.89"/>
    <x v="812"/>
    <x v="1"/>
    <x v="812"/>
    <s v="No"/>
    <x v="0"/>
    <x v="9"/>
  </r>
  <r>
    <n v="817"/>
    <x v="34"/>
    <x v="1"/>
    <x v="6"/>
    <x v="1"/>
    <n v="5"/>
    <n v="1090.53"/>
    <x v="813"/>
    <x v="18"/>
    <x v="813"/>
    <s v="Yes"/>
    <x v="1"/>
    <x v="6"/>
  </r>
  <r>
    <n v="818"/>
    <x v="25"/>
    <x v="2"/>
    <x v="3"/>
    <x v="1"/>
    <n v="6"/>
    <n v="985.11"/>
    <x v="814"/>
    <x v="1"/>
    <x v="814"/>
    <s v="Yes"/>
    <x v="1"/>
    <x v="4"/>
  </r>
  <r>
    <n v="819"/>
    <x v="82"/>
    <x v="3"/>
    <x v="11"/>
    <x v="1"/>
    <n v="5"/>
    <n v="636.5"/>
    <x v="815"/>
    <x v="3"/>
    <x v="815"/>
    <s v="No"/>
    <x v="0"/>
    <x v="5"/>
  </r>
  <r>
    <n v="820"/>
    <x v="410"/>
    <x v="3"/>
    <x v="10"/>
    <x v="2"/>
    <n v="5"/>
    <n v="882.5"/>
    <x v="816"/>
    <x v="9"/>
    <x v="816"/>
    <s v="No"/>
    <x v="0"/>
    <x v="7"/>
  </r>
  <r>
    <n v="821"/>
    <x v="477"/>
    <x v="0"/>
    <x v="12"/>
    <x v="1"/>
    <n v="1"/>
    <n v="1300.93"/>
    <x v="817"/>
    <x v="15"/>
    <x v="817"/>
    <s v="No"/>
    <x v="0"/>
    <x v="1"/>
  </r>
  <r>
    <n v="822"/>
    <x v="173"/>
    <x v="0"/>
    <x v="8"/>
    <x v="1"/>
    <n v="4"/>
    <n v="755.71"/>
    <x v="818"/>
    <x v="15"/>
    <x v="818"/>
    <s v="No"/>
    <x v="0"/>
    <x v="1"/>
  </r>
  <r>
    <n v="823"/>
    <x v="478"/>
    <x v="1"/>
    <x v="9"/>
    <x v="2"/>
    <n v="5"/>
    <n v="625.53"/>
    <x v="819"/>
    <x v="6"/>
    <x v="819"/>
    <s v="No"/>
    <x v="0"/>
    <x v="10"/>
  </r>
  <r>
    <n v="824"/>
    <x v="329"/>
    <x v="2"/>
    <x v="9"/>
    <x v="2"/>
    <n v="4"/>
    <n v="520.58000000000004"/>
    <x v="820"/>
    <x v="18"/>
    <x v="820"/>
    <s v="No"/>
    <x v="0"/>
    <x v="9"/>
  </r>
  <r>
    <n v="825"/>
    <x v="479"/>
    <x v="1"/>
    <x v="8"/>
    <x v="1"/>
    <n v="6"/>
    <n v="1294.97"/>
    <x v="821"/>
    <x v="18"/>
    <x v="821"/>
    <s v="Yes"/>
    <x v="1"/>
    <x v="6"/>
  </r>
  <r>
    <n v="826"/>
    <x v="116"/>
    <x v="0"/>
    <x v="1"/>
    <x v="1"/>
    <n v="6"/>
    <n v="950.24"/>
    <x v="822"/>
    <x v="16"/>
    <x v="822"/>
    <s v="Yes"/>
    <x v="1"/>
    <x v="1"/>
  </r>
  <r>
    <n v="827"/>
    <x v="480"/>
    <x v="3"/>
    <x v="1"/>
    <x v="1"/>
    <n v="1"/>
    <n v="17.02"/>
    <x v="823"/>
    <x v="14"/>
    <x v="823"/>
    <s v="No"/>
    <x v="0"/>
    <x v="5"/>
  </r>
  <r>
    <n v="828"/>
    <x v="400"/>
    <x v="2"/>
    <x v="14"/>
    <x v="1"/>
    <n v="10"/>
    <n v="1149.08"/>
    <x v="824"/>
    <x v="4"/>
    <x v="824"/>
    <s v="Yes"/>
    <x v="2"/>
    <x v="4"/>
  </r>
  <r>
    <n v="829"/>
    <x v="300"/>
    <x v="0"/>
    <x v="12"/>
    <x v="1"/>
    <n v="10"/>
    <n v="656.23"/>
    <x v="825"/>
    <x v="18"/>
    <x v="825"/>
    <s v="Yes"/>
    <x v="1"/>
    <x v="1"/>
  </r>
  <r>
    <n v="830"/>
    <x v="481"/>
    <x v="1"/>
    <x v="2"/>
    <x v="1"/>
    <n v="8"/>
    <n v="581.14"/>
    <x v="826"/>
    <x v="19"/>
    <x v="826"/>
    <s v="No"/>
    <x v="0"/>
    <x v="6"/>
  </r>
  <r>
    <n v="831"/>
    <x v="363"/>
    <x v="2"/>
    <x v="7"/>
    <x v="1"/>
    <n v="1"/>
    <n v="1339.09"/>
    <x v="827"/>
    <x v="9"/>
    <x v="827"/>
    <s v="No"/>
    <x v="0"/>
    <x v="4"/>
  </r>
  <r>
    <n v="832"/>
    <x v="482"/>
    <x v="2"/>
    <x v="5"/>
    <x v="2"/>
    <n v="1"/>
    <n v="943.76"/>
    <x v="828"/>
    <x v="0"/>
    <x v="828"/>
    <s v="No"/>
    <x v="0"/>
    <x v="9"/>
  </r>
  <r>
    <n v="833"/>
    <x v="111"/>
    <x v="2"/>
    <x v="11"/>
    <x v="1"/>
    <n v="6"/>
    <n v="475.02"/>
    <x v="829"/>
    <x v="10"/>
    <x v="829"/>
    <s v="No"/>
    <x v="0"/>
    <x v="4"/>
  </r>
  <r>
    <n v="834"/>
    <x v="483"/>
    <x v="1"/>
    <x v="6"/>
    <x v="1"/>
    <n v="10"/>
    <n v="466.11"/>
    <x v="830"/>
    <x v="16"/>
    <x v="830"/>
    <s v="No"/>
    <x v="0"/>
    <x v="6"/>
  </r>
  <r>
    <n v="835"/>
    <x v="177"/>
    <x v="0"/>
    <x v="6"/>
    <x v="1"/>
    <n v="5"/>
    <n v="689.33"/>
    <x v="831"/>
    <x v="17"/>
    <x v="831"/>
    <s v="No"/>
    <x v="0"/>
    <x v="1"/>
  </r>
  <r>
    <n v="836"/>
    <x v="371"/>
    <x v="3"/>
    <x v="3"/>
    <x v="1"/>
    <n v="3"/>
    <n v="520.66999999999996"/>
    <x v="832"/>
    <x v="19"/>
    <x v="832"/>
    <s v="No"/>
    <x v="0"/>
    <x v="5"/>
  </r>
  <r>
    <n v="837"/>
    <x v="484"/>
    <x v="1"/>
    <x v="10"/>
    <x v="2"/>
    <n v="4"/>
    <n v="255.68"/>
    <x v="833"/>
    <x v="9"/>
    <x v="833"/>
    <s v="No"/>
    <x v="0"/>
    <x v="10"/>
  </r>
  <r>
    <n v="838"/>
    <x v="239"/>
    <x v="1"/>
    <x v="10"/>
    <x v="2"/>
    <n v="4"/>
    <n v="344.24"/>
    <x v="834"/>
    <x v="0"/>
    <x v="834"/>
    <s v="No"/>
    <x v="0"/>
    <x v="10"/>
  </r>
  <r>
    <n v="839"/>
    <x v="438"/>
    <x v="2"/>
    <x v="1"/>
    <x v="1"/>
    <n v="10"/>
    <n v="761.9"/>
    <x v="835"/>
    <x v="0"/>
    <x v="835"/>
    <s v="Yes"/>
    <x v="1"/>
    <x v="4"/>
  </r>
  <r>
    <n v="840"/>
    <x v="266"/>
    <x v="3"/>
    <x v="6"/>
    <x v="1"/>
    <n v="1"/>
    <n v="569.04"/>
    <x v="836"/>
    <x v="10"/>
    <x v="836"/>
    <s v="No"/>
    <x v="0"/>
    <x v="5"/>
  </r>
  <r>
    <n v="841"/>
    <x v="331"/>
    <x v="3"/>
    <x v="0"/>
    <x v="0"/>
    <n v="10"/>
    <n v="82.39"/>
    <x v="837"/>
    <x v="6"/>
    <x v="837"/>
    <s v="No"/>
    <x v="0"/>
    <x v="8"/>
  </r>
  <r>
    <n v="842"/>
    <x v="344"/>
    <x v="0"/>
    <x v="7"/>
    <x v="1"/>
    <n v="1"/>
    <n v="81.87"/>
    <x v="838"/>
    <x v="14"/>
    <x v="838"/>
    <s v="No"/>
    <x v="0"/>
    <x v="1"/>
  </r>
  <r>
    <n v="843"/>
    <x v="188"/>
    <x v="1"/>
    <x v="6"/>
    <x v="1"/>
    <n v="7"/>
    <n v="194.16"/>
    <x v="839"/>
    <x v="19"/>
    <x v="839"/>
    <s v="No"/>
    <x v="0"/>
    <x v="6"/>
  </r>
  <r>
    <n v="844"/>
    <x v="14"/>
    <x v="1"/>
    <x v="14"/>
    <x v="1"/>
    <n v="3"/>
    <n v="316.19"/>
    <x v="840"/>
    <x v="10"/>
    <x v="840"/>
    <s v="No"/>
    <x v="0"/>
    <x v="6"/>
  </r>
  <r>
    <n v="845"/>
    <x v="485"/>
    <x v="0"/>
    <x v="0"/>
    <x v="0"/>
    <n v="7"/>
    <n v="995.88"/>
    <x v="841"/>
    <x v="17"/>
    <x v="841"/>
    <s v="Yes"/>
    <x v="1"/>
    <x v="0"/>
  </r>
  <r>
    <n v="846"/>
    <x v="486"/>
    <x v="3"/>
    <x v="0"/>
    <x v="0"/>
    <n v="10"/>
    <n v="1054.08"/>
    <x v="842"/>
    <x v="13"/>
    <x v="842"/>
    <s v="Yes"/>
    <x v="2"/>
    <x v="8"/>
  </r>
  <r>
    <n v="847"/>
    <x v="487"/>
    <x v="0"/>
    <x v="2"/>
    <x v="1"/>
    <n v="10"/>
    <n v="185.42"/>
    <x v="843"/>
    <x v="6"/>
    <x v="843"/>
    <s v="No"/>
    <x v="0"/>
    <x v="1"/>
  </r>
  <r>
    <n v="848"/>
    <x v="309"/>
    <x v="0"/>
    <x v="6"/>
    <x v="1"/>
    <n v="4"/>
    <n v="917.41"/>
    <x v="844"/>
    <x v="16"/>
    <x v="844"/>
    <s v="No"/>
    <x v="0"/>
    <x v="1"/>
  </r>
  <r>
    <n v="849"/>
    <x v="150"/>
    <x v="3"/>
    <x v="5"/>
    <x v="2"/>
    <n v="4"/>
    <n v="543.29999999999995"/>
    <x v="845"/>
    <x v="6"/>
    <x v="845"/>
    <s v="No"/>
    <x v="0"/>
    <x v="7"/>
  </r>
  <r>
    <n v="850"/>
    <x v="267"/>
    <x v="3"/>
    <x v="2"/>
    <x v="1"/>
    <n v="1"/>
    <n v="826.73"/>
    <x v="846"/>
    <x v="4"/>
    <x v="846"/>
    <s v="No"/>
    <x v="0"/>
    <x v="5"/>
  </r>
  <r>
    <n v="851"/>
    <x v="318"/>
    <x v="2"/>
    <x v="10"/>
    <x v="2"/>
    <n v="8"/>
    <n v="502.6"/>
    <x v="847"/>
    <x v="10"/>
    <x v="847"/>
    <s v="No"/>
    <x v="0"/>
    <x v="9"/>
  </r>
  <r>
    <n v="852"/>
    <x v="476"/>
    <x v="0"/>
    <x v="7"/>
    <x v="1"/>
    <n v="2"/>
    <n v="1361.25"/>
    <x v="848"/>
    <x v="1"/>
    <x v="848"/>
    <s v="No"/>
    <x v="0"/>
    <x v="1"/>
  </r>
  <r>
    <n v="853"/>
    <x v="178"/>
    <x v="1"/>
    <x v="9"/>
    <x v="2"/>
    <n v="2"/>
    <n v="1171.49"/>
    <x v="849"/>
    <x v="18"/>
    <x v="849"/>
    <s v="No"/>
    <x v="0"/>
    <x v="10"/>
  </r>
  <r>
    <n v="854"/>
    <x v="488"/>
    <x v="0"/>
    <x v="6"/>
    <x v="1"/>
    <n v="4"/>
    <n v="690.56"/>
    <x v="850"/>
    <x v="20"/>
    <x v="850"/>
    <s v="No"/>
    <x v="0"/>
    <x v="1"/>
  </r>
  <r>
    <n v="855"/>
    <x v="428"/>
    <x v="3"/>
    <x v="14"/>
    <x v="1"/>
    <n v="1"/>
    <n v="158.72"/>
    <x v="851"/>
    <x v="15"/>
    <x v="851"/>
    <s v="No"/>
    <x v="0"/>
    <x v="5"/>
  </r>
  <r>
    <n v="856"/>
    <x v="327"/>
    <x v="0"/>
    <x v="1"/>
    <x v="1"/>
    <n v="6"/>
    <n v="1204.3800000000001"/>
    <x v="852"/>
    <x v="8"/>
    <x v="852"/>
    <s v="Yes"/>
    <x v="1"/>
    <x v="1"/>
  </r>
  <r>
    <n v="857"/>
    <x v="66"/>
    <x v="1"/>
    <x v="13"/>
    <x v="1"/>
    <n v="2"/>
    <n v="1278.3599999999999"/>
    <x v="853"/>
    <x v="12"/>
    <x v="853"/>
    <s v="No"/>
    <x v="0"/>
    <x v="6"/>
  </r>
  <r>
    <n v="858"/>
    <x v="60"/>
    <x v="0"/>
    <x v="10"/>
    <x v="2"/>
    <n v="3"/>
    <n v="998.4"/>
    <x v="854"/>
    <x v="0"/>
    <x v="854"/>
    <s v="No"/>
    <x v="0"/>
    <x v="3"/>
  </r>
  <r>
    <n v="859"/>
    <x v="75"/>
    <x v="3"/>
    <x v="1"/>
    <x v="1"/>
    <n v="8"/>
    <n v="1433.08"/>
    <x v="855"/>
    <x v="9"/>
    <x v="855"/>
    <s v="Yes"/>
    <x v="2"/>
    <x v="5"/>
  </r>
  <r>
    <n v="860"/>
    <x v="489"/>
    <x v="0"/>
    <x v="14"/>
    <x v="1"/>
    <n v="6"/>
    <n v="282.48"/>
    <x v="856"/>
    <x v="9"/>
    <x v="856"/>
    <s v="No"/>
    <x v="0"/>
    <x v="1"/>
  </r>
  <r>
    <n v="861"/>
    <x v="104"/>
    <x v="1"/>
    <x v="2"/>
    <x v="1"/>
    <n v="5"/>
    <n v="1255.21"/>
    <x v="857"/>
    <x v="15"/>
    <x v="857"/>
    <s v="Yes"/>
    <x v="1"/>
    <x v="6"/>
  </r>
  <r>
    <n v="862"/>
    <x v="122"/>
    <x v="1"/>
    <x v="4"/>
    <x v="0"/>
    <n v="3"/>
    <n v="178.45"/>
    <x v="858"/>
    <x v="19"/>
    <x v="858"/>
    <s v="No"/>
    <x v="0"/>
    <x v="2"/>
  </r>
  <r>
    <n v="863"/>
    <x v="5"/>
    <x v="0"/>
    <x v="4"/>
    <x v="0"/>
    <n v="2"/>
    <n v="629.88"/>
    <x v="859"/>
    <x v="4"/>
    <x v="859"/>
    <s v="No"/>
    <x v="0"/>
    <x v="0"/>
  </r>
  <r>
    <n v="864"/>
    <x v="490"/>
    <x v="1"/>
    <x v="8"/>
    <x v="1"/>
    <n v="8"/>
    <n v="280.08"/>
    <x v="860"/>
    <x v="7"/>
    <x v="860"/>
    <s v="No"/>
    <x v="0"/>
    <x v="6"/>
  </r>
  <r>
    <n v="865"/>
    <x v="64"/>
    <x v="3"/>
    <x v="2"/>
    <x v="1"/>
    <n v="1"/>
    <n v="1295.24"/>
    <x v="861"/>
    <x v="13"/>
    <x v="861"/>
    <s v="No"/>
    <x v="0"/>
    <x v="5"/>
  </r>
  <r>
    <n v="866"/>
    <x v="491"/>
    <x v="2"/>
    <x v="10"/>
    <x v="2"/>
    <n v="8"/>
    <n v="178.28"/>
    <x v="862"/>
    <x v="16"/>
    <x v="862"/>
    <s v="No"/>
    <x v="0"/>
    <x v="9"/>
  </r>
  <r>
    <n v="867"/>
    <x v="189"/>
    <x v="1"/>
    <x v="2"/>
    <x v="1"/>
    <n v="2"/>
    <n v="399.8"/>
    <x v="863"/>
    <x v="21"/>
    <x v="863"/>
    <s v="No"/>
    <x v="0"/>
    <x v="6"/>
  </r>
  <r>
    <n v="868"/>
    <x v="323"/>
    <x v="0"/>
    <x v="13"/>
    <x v="1"/>
    <n v="9"/>
    <n v="1153.6199999999999"/>
    <x v="864"/>
    <x v="10"/>
    <x v="864"/>
    <s v="Yes"/>
    <x v="2"/>
    <x v="1"/>
  </r>
  <r>
    <n v="869"/>
    <x v="492"/>
    <x v="2"/>
    <x v="8"/>
    <x v="1"/>
    <n v="6"/>
    <n v="783.46"/>
    <x v="865"/>
    <x v="1"/>
    <x v="865"/>
    <s v="No"/>
    <x v="0"/>
    <x v="4"/>
  </r>
  <r>
    <n v="870"/>
    <x v="493"/>
    <x v="0"/>
    <x v="4"/>
    <x v="0"/>
    <n v="4"/>
    <n v="728.08"/>
    <x v="866"/>
    <x v="19"/>
    <x v="866"/>
    <s v="No"/>
    <x v="0"/>
    <x v="0"/>
  </r>
  <r>
    <n v="871"/>
    <x v="178"/>
    <x v="1"/>
    <x v="0"/>
    <x v="0"/>
    <n v="9"/>
    <n v="1339.17"/>
    <x v="867"/>
    <x v="18"/>
    <x v="867"/>
    <s v="Yes"/>
    <x v="2"/>
    <x v="2"/>
  </r>
  <r>
    <n v="872"/>
    <x v="494"/>
    <x v="0"/>
    <x v="8"/>
    <x v="1"/>
    <n v="3"/>
    <n v="763.3"/>
    <x v="868"/>
    <x v="0"/>
    <x v="868"/>
    <s v="No"/>
    <x v="0"/>
    <x v="1"/>
  </r>
  <r>
    <n v="873"/>
    <x v="118"/>
    <x v="1"/>
    <x v="12"/>
    <x v="1"/>
    <n v="2"/>
    <n v="1129.6300000000001"/>
    <x v="869"/>
    <x v="4"/>
    <x v="869"/>
    <s v="No"/>
    <x v="0"/>
    <x v="6"/>
  </r>
  <r>
    <n v="874"/>
    <x v="334"/>
    <x v="2"/>
    <x v="13"/>
    <x v="1"/>
    <n v="5"/>
    <n v="85.02"/>
    <x v="870"/>
    <x v="5"/>
    <x v="870"/>
    <s v="No"/>
    <x v="0"/>
    <x v="4"/>
  </r>
  <r>
    <n v="875"/>
    <x v="407"/>
    <x v="1"/>
    <x v="11"/>
    <x v="1"/>
    <n v="4"/>
    <n v="127.46"/>
    <x v="694"/>
    <x v="22"/>
    <x v="871"/>
    <s v="No"/>
    <x v="0"/>
    <x v="6"/>
  </r>
  <r>
    <n v="876"/>
    <x v="241"/>
    <x v="1"/>
    <x v="12"/>
    <x v="1"/>
    <n v="8"/>
    <n v="676.13"/>
    <x v="871"/>
    <x v="11"/>
    <x v="872"/>
    <s v="Yes"/>
    <x v="1"/>
    <x v="6"/>
  </r>
  <r>
    <n v="877"/>
    <x v="344"/>
    <x v="1"/>
    <x v="6"/>
    <x v="1"/>
    <n v="1"/>
    <n v="162.94"/>
    <x v="872"/>
    <x v="14"/>
    <x v="873"/>
    <s v="No"/>
    <x v="0"/>
    <x v="6"/>
  </r>
  <r>
    <n v="878"/>
    <x v="495"/>
    <x v="0"/>
    <x v="2"/>
    <x v="1"/>
    <n v="9"/>
    <n v="10.25"/>
    <x v="873"/>
    <x v="2"/>
    <x v="874"/>
    <s v="No"/>
    <x v="0"/>
    <x v="1"/>
  </r>
  <r>
    <n v="879"/>
    <x v="259"/>
    <x v="3"/>
    <x v="6"/>
    <x v="1"/>
    <n v="9"/>
    <n v="318.20999999999998"/>
    <x v="874"/>
    <x v="6"/>
    <x v="875"/>
    <s v="No"/>
    <x v="0"/>
    <x v="5"/>
  </r>
  <r>
    <n v="880"/>
    <x v="232"/>
    <x v="1"/>
    <x v="0"/>
    <x v="0"/>
    <n v="6"/>
    <n v="1239.71"/>
    <x v="875"/>
    <x v="5"/>
    <x v="419"/>
    <s v="Yes"/>
    <x v="1"/>
    <x v="2"/>
  </r>
  <r>
    <n v="881"/>
    <x v="50"/>
    <x v="2"/>
    <x v="9"/>
    <x v="2"/>
    <n v="6"/>
    <n v="844.62"/>
    <x v="876"/>
    <x v="15"/>
    <x v="876"/>
    <s v="Yes"/>
    <x v="1"/>
    <x v="9"/>
  </r>
  <r>
    <n v="882"/>
    <x v="443"/>
    <x v="1"/>
    <x v="8"/>
    <x v="1"/>
    <n v="6"/>
    <n v="1076.71"/>
    <x v="877"/>
    <x v="1"/>
    <x v="877"/>
    <s v="Yes"/>
    <x v="1"/>
    <x v="6"/>
  </r>
  <r>
    <n v="883"/>
    <x v="496"/>
    <x v="0"/>
    <x v="6"/>
    <x v="1"/>
    <n v="4"/>
    <n v="13.27"/>
    <x v="878"/>
    <x v="1"/>
    <x v="878"/>
    <s v="No"/>
    <x v="0"/>
    <x v="1"/>
  </r>
  <r>
    <n v="884"/>
    <x v="454"/>
    <x v="3"/>
    <x v="13"/>
    <x v="1"/>
    <n v="9"/>
    <n v="567.1"/>
    <x v="879"/>
    <x v="2"/>
    <x v="879"/>
    <s v="Yes"/>
    <x v="1"/>
    <x v="5"/>
  </r>
  <r>
    <n v="885"/>
    <x v="339"/>
    <x v="0"/>
    <x v="6"/>
    <x v="1"/>
    <n v="8"/>
    <n v="219.27"/>
    <x v="880"/>
    <x v="4"/>
    <x v="880"/>
    <s v="No"/>
    <x v="0"/>
    <x v="1"/>
  </r>
  <r>
    <n v="886"/>
    <x v="195"/>
    <x v="1"/>
    <x v="4"/>
    <x v="0"/>
    <n v="5"/>
    <n v="920.17"/>
    <x v="881"/>
    <x v="12"/>
    <x v="881"/>
    <s v="No"/>
    <x v="0"/>
    <x v="2"/>
  </r>
  <r>
    <n v="887"/>
    <x v="455"/>
    <x v="0"/>
    <x v="11"/>
    <x v="1"/>
    <n v="4"/>
    <n v="691"/>
    <x v="882"/>
    <x v="22"/>
    <x v="882"/>
    <s v="No"/>
    <x v="0"/>
    <x v="1"/>
  </r>
  <r>
    <n v="888"/>
    <x v="184"/>
    <x v="2"/>
    <x v="5"/>
    <x v="2"/>
    <n v="2"/>
    <n v="1138.1500000000001"/>
    <x v="883"/>
    <x v="5"/>
    <x v="883"/>
    <s v="No"/>
    <x v="0"/>
    <x v="9"/>
  </r>
  <r>
    <n v="889"/>
    <x v="497"/>
    <x v="0"/>
    <x v="7"/>
    <x v="1"/>
    <n v="8"/>
    <n v="991.1"/>
    <x v="884"/>
    <x v="15"/>
    <x v="884"/>
    <s v="Yes"/>
    <x v="1"/>
    <x v="1"/>
  </r>
  <r>
    <n v="890"/>
    <x v="308"/>
    <x v="2"/>
    <x v="3"/>
    <x v="1"/>
    <n v="1"/>
    <n v="800.24"/>
    <x v="885"/>
    <x v="16"/>
    <x v="885"/>
    <s v="No"/>
    <x v="0"/>
    <x v="4"/>
  </r>
  <r>
    <n v="891"/>
    <x v="498"/>
    <x v="1"/>
    <x v="7"/>
    <x v="1"/>
    <n v="8"/>
    <n v="1387.31"/>
    <x v="886"/>
    <x v="7"/>
    <x v="886"/>
    <s v="Yes"/>
    <x v="2"/>
    <x v="6"/>
  </r>
  <r>
    <n v="892"/>
    <x v="499"/>
    <x v="2"/>
    <x v="5"/>
    <x v="2"/>
    <n v="10"/>
    <n v="268.74"/>
    <x v="887"/>
    <x v="10"/>
    <x v="887"/>
    <s v="No"/>
    <x v="0"/>
    <x v="9"/>
  </r>
  <r>
    <n v="893"/>
    <x v="432"/>
    <x v="2"/>
    <x v="9"/>
    <x v="2"/>
    <n v="7"/>
    <n v="989.71"/>
    <x v="888"/>
    <x v="12"/>
    <x v="888"/>
    <s v="Yes"/>
    <x v="1"/>
    <x v="9"/>
  </r>
  <r>
    <n v="894"/>
    <x v="333"/>
    <x v="3"/>
    <x v="8"/>
    <x v="1"/>
    <n v="7"/>
    <n v="633.80999999999995"/>
    <x v="889"/>
    <x v="16"/>
    <x v="889"/>
    <s v="No"/>
    <x v="0"/>
    <x v="5"/>
  </r>
  <r>
    <n v="895"/>
    <x v="409"/>
    <x v="2"/>
    <x v="8"/>
    <x v="1"/>
    <n v="7"/>
    <n v="1445.75"/>
    <x v="890"/>
    <x v="8"/>
    <x v="890"/>
    <s v="Yes"/>
    <x v="2"/>
    <x v="4"/>
  </r>
  <r>
    <n v="896"/>
    <x v="280"/>
    <x v="1"/>
    <x v="14"/>
    <x v="1"/>
    <n v="3"/>
    <n v="624.99"/>
    <x v="891"/>
    <x v="18"/>
    <x v="891"/>
    <s v="No"/>
    <x v="0"/>
    <x v="6"/>
  </r>
  <r>
    <n v="897"/>
    <x v="14"/>
    <x v="3"/>
    <x v="4"/>
    <x v="0"/>
    <n v="9"/>
    <n v="1292.45"/>
    <x v="892"/>
    <x v="10"/>
    <x v="892"/>
    <s v="Yes"/>
    <x v="2"/>
    <x v="8"/>
  </r>
  <r>
    <n v="898"/>
    <x v="204"/>
    <x v="2"/>
    <x v="4"/>
    <x v="0"/>
    <n v="4"/>
    <n v="940.01"/>
    <x v="893"/>
    <x v="23"/>
    <x v="893"/>
    <s v="No"/>
    <x v="0"/>
    <x v="11"/>
  </r>
  <r>
    <n v="899"/>
    <x v="341"/>
    <x v="3"/>
    <x v="14"/>
    <x v="1"/>
    <n v="3"/>
    <n v="1472.19"/>
    <x v="894"/>
    <x v="1"/>
    <x v="894"/>
    <s v="No"/>
    <x v="0"/>
    <x v="5"/>
  </r>
  <r>
    <n v="900"/>
    <x v="483"/>
    <x v="2"/>
    <x v="0"/>
    <x v="0"/>
    <n v="9"/>
    <n v="1044.52"/>
    <x v="895"/>
    <x v="16"/>
    <x v="895"/>
    <s v="Yes"/>
    <x v="1"/>
    <x v="11"/>
  </r>
  <r>
    <n v="901"/>
    <x v="249"/>
    <x v="0"/>
    <x v="13"/>
    <x v="1"/>
    <n v="9"/>
    <n v="725.75"/>
    <x v="896"/>
    <x v="5"/>
    <x v="896"/>
    <s v="Yes"/>
    <x v="1"/>
    <x v="1"/>
  </r>
  <r>
    <n v="902"/>
    <x v="160"/>
    <x v="1"/>
    <x v="8"/>
    <x v="1"/>
    <n v="9"/>
    <n v="436.03"/>
    <x v="897"/>
    <x v="1"/>
    <x v="897"/>
    <s v="No"/>
    <x v="0"/>
    <x v="6"/>
  </r>
  <r>
    <n v="903"/>
    <x v="500"/>
    <x v="1"/>
    <x v="9"/>
    <x v="2"/>
    <n v="9"/>
    <n v="168.64"/>
    <x v="898"/>
    <x v="0"/>
    <x v="898"/>
    <s v="No"/>
    <x v="0"/>
    <x v="10"/>
  </r>
  <r>
    <n v="904"/>
    <x v="501"/>
    <x v="2"/>
    <x v="2"/>
    <x v="1"/>
    <n v="1"/>
    <n v="307.85000000000002"/>
    <x v="899"/>
    <x v="21"/>
    <x v="899"/>
    <s v="No"/>
    <x v="0"/>
    <x v="4"/>
  </r>
  <r>
    <n v="905"/>
    <x v="502"/>
    <x v="2"/>
    <x v="5"/>
    <x v="2"/>
    <n v="5"/>
    <n v="228.18"/>
    <x v="900"/>
    <x v="8"/>
    <x v="900"/>
    <s v="No"/>
    <x v="0"/>
    <x v="9"/>
  </r>
  <r>
    <n v="906"/>
    <x v="503"/>
    <x v="3"/>
    <x v="7"/>
    <x v="1"/>
    <n v="9"/>
    <n v="58.14"/>
    <x v="901"/>
    <x v="23"/>
    <x v="901"/>
    <s v="No"/>
    <x v="0"/>
    <x v="5"/>
  </r>
  <r>
    <n v="907"/>
    <x v="127"/>
    <x v="1"/>
    <x v="9"/>
    <x v="2"/>
    <n v="10"/>
    <n v="1303.3699999999999"/>
    <x v="902"/>
    <x v="12"/>
    <x v="902"/>
    <s v="Yes"/>
    <x v="2"/>
    <x v="10"/>
  </r>
  <r>
    <n v="908"/>
    <x v="386"/>
    <x v="2"/>
    <x v="4"/>
    <x v="0"/>
    <n v="9"/>
    <n v="589.44000000000005"/>
    <x v="903"/>
    <x v="14"/>
    <x v="903"/>
    <s v="Yes"/>
    <x v="1"/>
    <x v="11"/>
  </r>
  <r>
    <n v="909"/>
    <x v="504"/>
    <x v="3"/>
    <x v="3"/>
    <x v="1"/>
    <n v="1"/>
    <n v="1390.46"/>
    <x v="904"/>
    <x v="10"/>
    <x v="904"/>
    <s v="No"/>
    <x v="0"/>
    <x v="5"/>
  </r>
  <r>
    <n v="910"/>
    <x v="16"/>
    <x v="1"/>
    <x v="2"/>
    <x v="1"/>
    <n v="6"/>
    <n v="1449.09"/>
    <x v="905"/>
    <x v="10"/>
    <x v="905"/>
    <s v="Yes"/>
    <x v="1"/>
    <x v="6"/>
  </r>
  <r>
    <n v="911"/>
    <x v="505"/>
    <x v="0"/>
    <x v="7"/>
    <x v="1"/>
    <n v="4"/>
    <n v="934.64"/>
    <x v="906"/>
    <x v="20"/>
    <x v="906"/>
    <s v="No"/>
    <x v="0"/>
    <x v="1"/>
  </r>
  <r>
    <n v="912"/>
    <x v="506"/>
    <x v="1"/>
    <x v="5"/>
    <x v="2"/>
    <n v="6"/>
    <n v="1135.1099999999999"/>
    <x v="907"/>
    <x v="3"/>
    <x v="907"/>
    <s v="Yes"/>
    <x v="1"/>
    <x v="10"/>
  </r>
  <r>
    <n v="913"/>
    <x v="264"/>
    <x v="2"/>
    <x v="3"/>
    <x v="1"/>
    <n v="5"/>
    <n v="678.73"/>
    <x v="908"/>
    <x v="23"/>
    <x v="908"/>
    <s v="No"/>
    <x v="0"/>
    <x v="4"/>
  </r>
  <r>
    <n v="914"/>
    <x v="507"/>
    <x v="0"/>
    <x v="0"/>
    <x v="0"/>
    <n v="3"/>
    <n v="1105.27"/>
    <x v="909"/>
    <x v="23"/>
    <x v="909"/>
    <s v="No"/>
    <x v="0"/>
    <x v="0"/>
  </r>
  <r>
    <n v="915"/>
    <x v="508"/>
    <x v="1"/>
    <x v="6"/>
    <x v="1"/>
    <n v="7"/>
    <n v="425.88"/>
    <x v="910"/>
    <x v="21"/>
    <x v="910"/>
    <s v="No"/>
    <x v="0"/>
    <x v="6"/>
  </r>
  <r>
    <n v="916"/>
    <x v="267"/>
    <x v="2"/>
    <x v="14"/>
    <x v="1"/>
    <n v="10"/>
    <n v="1270.56"/>
    <x v="911"/>
    <x v="4"/>
    <x v="911"/>
    <s v="Yes"/>
    <x v="2"/>
    <x v="4"/>
  </r>
  <r>
    <n v="917"/>
    <x v="509"/>
    <x v="3"/>
    <x v="7"/>
    <x v="1"/>
    <n v="3"/>
    <n v="69.510000000000005"/>
    <x v="912"/>
    <x v="15"/>
    <x v="912"/>
    <s v="No"/>
    <x v="0"/>
    <x v="5"/>
  </r>
  <r>
    <n v="918"/>
    <x v="262"/>
    <x v="3"/>
    <x v="10"/>
    <x v="2"/>
    <n v="1"/>
    <n v="1162.75"/>
    <x v="913"/>
    <x v="13"/>
    <x v="913"/>
    <s v="No"/>
    <x v="0"/>
    <x v="7"/>
  </r>
  <r>
    <n v="919"/>
    <x v="510"/>
    <x v="3"/>
    <x v="0"/>
    <x v="0"/>
    <n v="10"/>
    <n v="829.74"/>
    <x v="914"/>
    <x v="16"/>
    <x v="914"/>
    <s v="Yes"/>
    <x v="1"/>
    <x v="8"/>
  </r>
  <r>
    <n v="920"/>
    <x v="218"/>
    <x v="3"/>
    <x v="6"/>
    <x v="1"/>
    <n v="4"/>
    <n v="1435.91"/>
    <x v="915"/>
    <x v="6"/>
    <x v="915"/>
    <s v="Yes"/>
    <x v="1"/>
    <x v="5"/>
  </r>
  <r>
    <n v="921"/>
    <x v="511"/>
    <x v="0"/>
    <x v="3"/>
    <x v="1"/>
    <n v="3"/>
    <n v="629.74"/>
    <x v="916"/>
    <x v="16"/>
    <x v="916"/>
    <s v="No"/>
    <x v="0"/>
    <x v="1"/>
  </r>
  <r>
    <n v="922"/>
    <x v="69"/>
    <x v="1"/>
    <x v="3"/>
    <x v="1"/>
    <n v="6"/>
    <n v="339.59"/>
    <x v="917"/>
    <x v="12"/>
    <x v="917"/>
    <s v="No"/>
    <x v="0"/>
    <x v="6"/>
  </r>
  <r>
    <n v="923"/>
    <x v="387"/>
    <x v="3"/>
    <x v="11"/>
    <x v="1"/>
    <n v="6"/>
    <n v="447.43"/>
    <x v="918"/>
    <x v="5"/>
    <x v="918"/>
    <s v="No"/>
    <x v="0"/>
    <x v="5"/>
  </r>
  <r>
    <n v="924"/>
    <x v="3"/>
    <x v="1"/>
    <x v="5"/>
    <x v="2"/>
    <n v="1"/>
    <n v="180.94"/>
    <x v="919"/>
    <x v="2"/>
    <x v="919"/>
    <s v="No"/>
    <x v="0"/>
    <x v="10"/>
  </r>
  <r>
    <n v="925"/>
    <x v="279"/>
    <x v="1"/>
    <x v="13"/>
    <x v="1"/>
    <n v="10"/>
    <n v="1378.72"/>
    <x v="920"/>
    <x v="20"/>
    <x v="920"/>
    <s v="Yes"/>
    <x v="2"/>
    <x v="6"/>
  </r>
  <r>
    <n v="926"/>
    <x v="295"/>
    <x v="0"/>
    <x v="11"/>
    <x v="1"/>
    <n v="6"/>
    <n v="578.25"/>
    <x v="921"/>
    <x v="1"/>
    <x v="921"/>
    <s v="No"/>
    <x v="0"/>
    <x v="1"/>
  </r>
  <r>
    <n v="927"/>
    <x v="181"/>
    <x v="0"/>
    <x v="5"/>
    <x v="2"/>
    <n v="5"/>
    <n v="814.95"/>
    <x v="922"/>
    <x v="9"/>
    <x v="922"/>
    <s v="No"/>
    <x v="0"/>
    <x v="3"/>
  </r>
  <r>
    <n v="928"/>
    <x v="134"/>
    <x v="0"/>
    <x v="14"/>
    <x v="1"/>
    <n v="6"/>
    <n v="776.32"/>
    <x v="923"/>
    <x v="6"/>
    <x v="923"/>
    <s v="No"/>
    <x v="0"/>
    <x v="1"/>
  </r>
  <r>
    <n v="929"/>
    <x v="512"/>
    <x v="1"/>
    <x v="3"/>
    <x v="1"/>
    <n v="1"/>
    <n v="451.69"/>
    <x v="924"/>
    <x v="16"/>
    <x v="924"/>
    <s v="No"/>
    <x v="0"/>
    <x v="6"/>
  </r>
  <r>
    <n v="930"/>
    <x v="468"/>
    <x v="2"/>
    <x v="0"/>
    <x v="0"/>
    <n v="9"/>
    <n v="132.69"/>
    <x v="925"/>
    <x v="17"/>
    <x v="925"/>
    <s v="No"/>
    <x v="0"/>
    <x v="11"/>
  </r>
  <r>
    <n v="931"/>
    <x v="513"/>
    <x v="2"/>
    <x v="6"/>
    <x v="1"/>
    <n v="9"/>
    <n v="20.92"/>
    <x v="926"/>
    <x v="2"/>
    <x v="926"/>
    <s v="No"/>
    <x v="0"/>
    <x v="4"/>
  </r>
  <r>
    <n v="932"/>
    <x v="228"/>
    <x v="2"/>
    <x v="6"/>
    <x v="1"/>
    <n v="4"/>
    <n v="1298.78"/>
    <x v="927"/>
    <x v="1"/>
    <x v="927"/>
    <s v="Yes"/>
    <x v="1"/>
    <x v="4"/>
  </r>
  <r>
    <n v="933"/>
    <x v="393"/>
    <x v="0"/>
    <x v="2"/>
    <x v="1"/>
    <n v="9"/>
    <n v="1244.8399999999999"/>
    <x v="928"/>
    <x v="23"/>
    <x v="928"/>
    <s v="Yes"/>
    <x v="2"/>
    <x v="1"/>
  </r>
  <r>
    <n v="934"/>
    <x v="386"/>
    <x v="1"/>
    <x v="10"/>
    <x v="2"/>
    <n v="2"/>
    <n v="1122.8699999999999"/>
    <x v="929"/>
    <x v="14"/>
    <x v="929"/>
    <s v="No"/>
    <x v="0"/>
    <x v="10"/>
  </r>
  <r>
    <n v="935"/>
    <x v="322"/>
    <x v="0"/>
    <x v="1"/>
    <x v="1"/>
    <n v="6"/>
    <n v="66.45"/>
    <x v="930"/>
    <x v="15"/>
    <x v="930"/>
    <s v="No"/>
    <x v="0"/>
    <x v="1"/>
  </r>
  <r>
    <n v="936"/>
    <x v="514"/>
    <x v="0"/>
    <x v="6"/>
    <x v="1"/>
    <n v="5"/>
    <n v="841.55"/>
    <x v="931"/>
    <x v="4"/>
    <x v="931"/>
    <s v="No"/>
    <x v="0"/>
    <x v="1"/>
  </r>
  <r>
    <n v="937"/>
    <x v="515"/>
    <x v="2"/>
    <x v="8"/>
    <x v="1"/>
    <n v="7"/>
    <n v="588.16999999999996"/>
    <x v="932"/>
    <x v="20"/>
    <x v="932"/>
    <s v="No"/>
    <x v="0"/>
    <x v="4"/>
  </r>
  <r>
    <n v="938"/>
    <x v="493"/>
    <x v="1"/>
    <x v="0"/>
    <x v="0"/>
    <n v="6"/>
    <n v="35.17"/>
    <x v="933"/>
    <x v="19"/>
    <x v="933"/>
    <s v="No"/>
    <x v="0"/>
    <x v="2"/>
  </r>
  <r>
    <n v="939"/>
    <x v="331"/>
    <x v="0"/>
    <x v="0"/>
    <x v="0"/>
    <n v="1"/>
    <n v="965.72"/>
    <x v="934"/>
    <x v="6"/>
    <x v="934"/>
    <s v="No"/>
    <x v="0"/>
    <x v="0"/>
  </r>
  <r>
    <n v="940"/>
    <x v="498"/>
    <x v="0"/>
    <x v="8"/>
    <x v="1"/>
    <n v="1"/>
    <n v="1054.31"/>
    <x v="935"/>
    <x v="7"/>
    <x v="935"/>
    <s v="No"/>
    <x v="0"/>
    <x v="1"/>
  </r>
  <r>
    <n v="941"/>
    <x v="182"/>
    <x v="3"/>
    <x v="6"/>
    <x v="1"/>
    <n v="2"/>
    <n v="441.86"/>
    <x v="936"/>
    <x v="16"/>
    <x v="936"/>
    <s v="No"/>
    <x v="0"/>
    <x v="5"/>
  </r>
  <r>
    <n v="942"/>
    <x v="305"/>
    <x v="3"/>
    <x v="0"/>
    <x v="0"/>
    <n v="2"/>
    <n v="429.46"/>
    <x v="937"/>
    <x v="13"/>
    <x v="937"/>
    <s v="No"/>
    <x v="0"/>
    <x v="8"/>
  </r>
  <r>
    <n v="943"/>
    <x v="224"/>
    <x v="1"/>
    <x v="10"/>
    <x v="2"/>
    <n v="7"/>
    <n v="1234.96"/>
    <x v="938"/>
    <x v="9"/>
    <x v="938"/>
    <s v="Yes"/>
    <x v="1"/>
    <x v="10"/>
  </r>
  <r>
    <n v="944"/>
    <x v="153"/>
    <x v="1"/>
    <x v="7"/>
    <x v="1"/>
    <n v="9"/>
    <n v="337.6"/>
    <x v="939"/>
    <x v="4"/>
    <x v="939"/>
    <s v="No"/>
    <x v="0"/>
    <x v="6"/>
  </r>
  <r>
    <n v="945"/>
    <x v="73"/>
    <x v="1"/>
    <x v="4"/>
    <x v="0"/>
    <n v="5"/>
    <n v="1440.6"/>
    <x v="940"/>
    <x v="2"/>
    <x v="940"/>
    <s v="Yes"/>
    <x v="1"/>
    <x v="2"/>
  </r>
  <r>
    <n v="946"/>
    <x v="193"/>
    <x v="3"/>
    <x v="1"/>
    <x v="1"/>
    <n v="6"/>
    <n v="1436.51"/>
    <x v="941"/>
    <x v="1"/>
    <x v="941"/>
    <s v="Yes"/>
    <x v="1"/>
    <x v="5"/>
  </r>
  <r>
    <n v="947"/>
    <x v="516"/>
    <x v="2"/>
    <x v="7"/>
    <x v="1"/>
    <n v="1"/>
    <n v="17.489999999999998"/>
    <x v="942"/>
    <x v="18"/>
    <x v="942"/>
    <s v="No"/>
    <x v="0"/>
    <x v="4"/>
  </r>
  <r>
    <n v="948"/>
    <x v="513"/>
    <x v="1"/>
    <x v="8"/>
    <x v="1"/>
    <n v="9"/>
    <n v="1421"/>
    <x v="943"/>
    <x v="2"/>
    <x v="943"/>
    <s v="Yes"/>
    <x v="2"/>
    <x v="6"/>
  </r>
  <r>
    <n v="949"/>
    <x v="7"/>
    <x v="2"/>
    <x v="14"/>
    <x v="1"/>
    <n v="4"/>
    <n v="624.86"/>
    <x v="944"/>
    <x v="5"/>
    <x v="944"/>
    <s v="No"/>
    <x v="0"/>
    <x v="4"/>
  </r>
  <r>
    <n v="950"/>
    <x v="267"/>
    <x v="2"/>
    <x v="0"/>
    <x v="0"/>
    <n v="3"/>
    <n v="338.97"/>
    <x v="945"/>
    <x v="4"/>
    <x v="945"/>
    <s v="No"/>
    <x v="0"/>
    <x v="11"/>
  </r>
  <r>
    <n v="951"/>
    <x v="264"/>
    <x v="3"/>
    <x v="9"/>
    <x v="2"/>
    <n v="2"/>
    <n v="280.22000000000003"/>
    <x v="946"/>
    <x v="23"/>
    <x v="946"/>
    <s v="No"/>
    <x v="0"/>
    <x v="7"/>
  </r>
  <r>
    <n v="952"/>
    <x v="401"/>
    <x v="0"/>
    <x v="5"/>
    <x v="2"/>
    <n v="8"/>
    <n v="970.57"/>
    <x v="947"/>
    <x v="2"/>
    <x v="947"/>
    <s v="Yes"/>
    <x v="1"/>
    <x v="3"/>
  </r>
  <r>
    <n v="953"/>
    <x v="476"/>
    <x v="3"/>
    <x v="6"/>
    <x v="1"/>
    <n v="2"/>
    <n v="383.52"/>
    <x v="948"/>
    <x v="1"/>
    <x v="948"/>
    <s v="No"/>
    <x v="0"/>
    <x v="5"/>
  </r>
  <r>
    <n v="954"/>
    <x v="334"/>
    <x v="1"/>
    <x v="11"/>
    <x v="1"/>
    <n v="6"/>
    <n v="201.04"/>
    <x v="949"/>
    <x v="5"/>
    <x v="949"/>
    <s v="No"/>
    <x v="0"/>
    <x v="6"/>
  </r>
  <r>
    <n v="955"/>
    <x v="141"/>
    <x v="2"/>
    <x v="0"/>
    <x v="0"/>
    <n v="5"/>
    <n v="933.08"/>
    <x v="950"/>
    <x v="12"/>
    <x v="950"/>
    <s v="No"/>
    <x v="0"/>
    <x v="11"/>
  </r>
  <r>
    <n v="956"/>
    <x v="517"/>
    <x v="2"/>
    <x v="10"/>
    <x v="2"/>
    <n v="8"/>
    <n v="681.46"/>
    <x v="951"/>
    <x v="17"/>
    <x v="951"/>
    <s v="Yes"/>
    <x v="1"/>
    <x v="9"/>
  </r>
  <r>
    <n v="957"/>
    <x v="111"/>
    <x v="3"/>
    <x v="8"/>
    <x v="1"/>
    <n v="10"/>
    <n v="237.07"/>
    <x v="952"/>
    <x v="10"/>
    <x v="952"/>
    <s v="No"/>
    <x v="0"/>
    <x v="5"/>
  </r>
  <r>
    <n v="958"/>
    <x v="139"/>
    <x v="3"/>
    <x v="8"/>
    <x v="1"/>
    <n v="7"/>
    <n v="261.27"/>
    <x v="953"/>
    <x v="17"/>
    <x v="953"/>
    <s v="No"/>
    <x v="0"/>
    <x v="5"/>
  </r>
  <r>
    <n v="959"/>
    <x v="518"/>
    <x v="2"/>
    <x v="13"/>
    <x v="1"/>
    <n v="7"/>
    <n v="422.25"/>
    <x v="954"/>
    <x v="3"/>
    <x v="954"/>
    <s v="No"/>
    <x v="0"/>
    <x v="4"/>
  </r>
  <r>
    <n v="960"/>
    <x v="290"/>
    <x v="2"/>
    <x v="13"/>
    <x v="1"/>
    <n v="6"/>
    <n v="1318.05"/>
    <x v="955"/>
    <x v="1"/>
    <x v="955"/>
    <s v="Yes"/>
    <x v="1"/>
    <x v="4"/>
  </r>
  <r>
    <n v="961"/>
    <x v="484"/>
    <x v="1"/>
    <x v="12"/>
    <x v="1"/>
    <n v="5"/>
    <n v="735.59"/>
    <x v="956"/>
    <x v="9"/>
    <x v="956"/>
    <s v="No"/>
    <x v="0"/>
    <x v="6"/>
  </r>
  <r>
    <n v="962"/>
    <x v="136"/>
    <x v="2"/>
    <x v="6"/>
    <x v="1"/>
    <n v="10"/>
    <n v="132.13999999999999"/>
    <x v="957"/>
    <x v="14"/>
    <x v="957"/>
    <s v="No"/>
    <x v="0"/>
    <x v="4"/>
  </r>
  <r>
    <n v="963"/>
    <x v="519"/>
    <x v="2"/>
    <x v="14"/>
    <x v="1"/>
    <n v="4"/>
    <n v="402.22"/>
    <x v="958"/>
    <x v="2"/>
    <x v="958"/>
    <s v="No"/>
    <x v="0"/>
    <x v="4"/>
  </r>
  <r>
    <n v="964"/>
    <x v="47"/>
    <x v="0"/>
    <x v="10"/>
    <x v="2"/>
    <n v="1"/>
    <n v="1275.8900000000001"/>
    <x v="959"/>
    <x v="11"/>
    <x v="959"/>
    <s v="No"/>
    <x v="0"/>
    <x v="3"/>
  </r>
  <r>
    <n v="965"/>
    <x v="520"/>
    <x v="0"/>
    <x v="0"/>
    <x v="0"/>
    <n v="10"/>
    <n v="613.65"/>
    <x v="960"/>
    <x v="7"/>
    <x v="960"/>
    <s v="Yes"/>
    <x v="1"/>
    <x v="0"/>
  </r>
  <r>
    <n v="966"/>
    <x v="521"/>
    <x v="2"/>
    <x v="8"/>
    <x v="1"/>
    <n v="9"/>
    <n v="398.32"/>
    <x v="961"/>
    <x v="21"/>
    <x v="961"/>
    <s v="No"/>
    <x v="0"/>
    <x v="4"/>
  </r>
  <r>
    <n v="967"/>
    <x v="344"/>
    <x v="1"/>
    <x v="10"/>
    <x v="2"/>
    <n v="3"/>
    <n v="555.07000000000005"/>
    <x v="962"/>
    <x v="14"/>
    <x v="962"/>
    <s v="No"/>
    <x v="0"/>
    <x v="10"/>
  </r>
  <r>
    <n v="968"/>
    <x v="311"/>
    <x v="3"/>
    <x v="11"/>
    <x v="1"/>
    <n v="8"/>
    <n v="756.67"/>
    <x v="963"/>
    <x v="18"/>
    <x v="963"/>
    <s v="Yes"/>
    <x v="1"/>
    <x v="5"/>
  </r>
  <r>
    <n v="969"/>
    <x v="89"/>
    <x v="1"/>
    <x v="6"/>
    <x v="1"/>
    <n v="9"/>
    <n v="25.78"/>
    <x v="964"/>
    <x v="9"/>
    <x v="964"/>
    <s v="No"/>
    <x v="0"/>
    <x v="6"/>
  </r>
  <r>
    <n v="970"/>
    <x v="522"/>
    <x v="2"/>
    <x v="11"/>
    <x v="1"/>
    <n v="3"/>
    <n v="674.87"/>
    <x v="965"/>
    <x v="6"/>
    <x v="965"/>
    <s v="No"/>
    <x v="0"/>
    <x v="4"/>
  </r>
  <r>
    <n v="971"/>
    <x v="523"/>
    <x v="2"/>
    <x v="1"/>
    <x v="1"/>
    <n v="6"/>
    <n v="70.23"/>
    <x v="966"/>
    <x v="16"/>
    <x v="966"/>
    <s v="No"/>
    <x v="0"/>
    <x v="4"/>
  </r>
  <r>
    <n v="972"/>
    <x v="191"/>
    <x v="1"/>
    <x v="5"/>
    <x v="2"/>
    <n v="2"/>
    <n v="403.89"/>
    <x v="967"/>
    <x v="3"/>
    <x v="967"/>
    <s v="No"/>
    <x v="0"/>
    <x v="10"/>
  </r>
  <r>
    <n v="973"/>
    <x v="524"/>
    <x v="0"/>
    <x v="11"/>
    <x v="1"/>
    <n v="4"/>
    <n v="781.65"/>
    <x v="968"/>
    <x v="1"/>
    <x v="968"/>
    <s v="No"/>
    <x v="0"/>
    <x v="1"/>
  </r>
  <r>
    <n v="974"/>
    <x v="354"/>
    <x v="3"/>
    <x v="5"/>
    <x v="2"/>
    <n v="8"/>
    <n v="1377.67"/>
    <x v="969"/>
    <x v="22"/>
    <x v="727"/>
    <s v="Yes"/>
    <x v="2"/>
    <x v="7"/>
  </r>
  <r>
    <n v="975"/>
    <x v="525"/>
    <x v="0"/>
    <x v="10"/>
    <x v="2"/>
    <n v="6"/>
    <n v="163.81"/>
    <x v="970"/>
    <x v="21"/>
    <x v="969"/>
    <s v="No"/>
    <x v="0"/>
    <x v="3"/>
  </r>
  <r>
    <n v="976"/>
    <x v="403"/>
    <x v="3"/>
    <x v="3"/>
    <x v="1"/>
    <n v="10"/>
    <n v="821.08"/>
    <x v="971"/>
    <x v="20"/>
    <x v="970"/>
    <s v="Yes"/>
    <x v="1"/>
    <x v="5"/>
  </r>
  <r>
    <n v="977"/>
    <x v="344"/>
    <x v="1"/>
    <x v="1"/>
    <x v="1"/>
    <n v="7"/>
    <n v="554.29"/>
    <x v="972"/>
    <x v="14"/>
    <x v="971"/>
    <s v="No"/>
    <x v="0"/>
    <x v="6"/>
  </r>
  <r>
    <n v="978"/>
    <x v="134"/>
    <x v="0"/>
    <x v="0"/>
    <x v="0"/>
    <n v="5"/>
    <n v="570.73"/>
    <x v="973"/>
    <x v="6"/>
    <x v="972"/>
    <s v="No"/>
    <x v="0"/>
    <x v="0"/>
  </r>
  <r>
    <n v="979"/>
    <x v="392"/>
    <x v="2"/>
    <x v="10"/>
    <x v="2"/>
    <n v="7"/>
    <n v="535.82000000000005"/>
    <x v="974"/>
    <x v="6"/>
    <x v="973"/>
    <s v="No"/>
    <x v="0"/>
    <x v="9"/>
  </r>
  <r>
    <n v="980"/>
    <x v="512"/>
    <x v="3"/>
    <x v="9"/>
    <x v="2"/>
    <n v="8"/>
    <n v="1331.89"/>
    <x v="975"/>
    <x v="16"/>
    <x v="974"/>
    <s v="Yes"/>
    <x v="2"/>
    <x v="7"/>
  </r>
  <r>
    <n v="981"/>
    <x v="304"/>
    <x v="2"/>
    <x v="7"/>
    <x v="1"/>
    <n v="3"/>
    <n v="352.69"/>
    <x v="976"/>
    <x v="19"/>
    <x v="975"/>
    <s v="No"/>
    <x v="0"/>
    <x v="4"/>
  </r>
  <r>
    <n v="982"/>
    <x v="526"/>
    <x v="3"/>
    <x v="3"/>
    <x v="1"/>
    <n v="3"/>
    <n v="288.49"/>
    <x v="977"/>
    <x v="3"/>
    <x v="976"/>
    <s v="No"/>
    <x v="0"/>
    <x v="5"/>
  </r>
  <r>
    <n v="983"/>
    <x v="287"/>
    <x v="0"/>
    <x v="13"/>
    <x v="1"/>
    <n v="4"/>
    <n v="627.77"/>
    <x v="978"/>
    <x v="1"/>
    <x v="977"/>
    <s v="No"/>
    <x v="0"/>
    <x v="1"/>
  </r>
  <r>
    <n v="984"/>
    <x v="473"/>
    <x v="0"/>
    <x v="13"/>
    <x v="1"/>
    <n v="8"/>
    <n v="723.74"/>
    <x v="979"/>
    <x v="16"/>
    <x v="978"/>
    <s v="Yes"/>
    <x v="1"/>
    <x v="1"/>
  </r>
  <r>
    <n v="985"/>
    <x v="386"/>
    <x v="2"/>
    <x v="8"/>
    <x v="1"/>
    <n v="7"/>
    <n v="43.44"/>
    <x v="980"/>
    <x v="14"/>
    <x v="979"/>
    <s v="No"/>
    <x v="0"/>
    <x v="4"/>
  </r>
  <r>
    <n v="986"/>
    <x v="423"/>
    <x v="2"/>
    <x v="7"/>
    <x v="1"/>
    <n v="10"/>
    <n v="250.08"/>
    <x v="981"/>
    <x v="7"/>
    <x v="980"/>
    <s v="No"/>
    <x v="0"/>
    <x v="4"/>
  </r>
  <r>
    <n v="987"/>
    <x v="527"/>
    <x v="0"/>
    <x v="0"/>
    <x v="0"/>
    <n v="3"/>
    <n v="93.31"/>
    <x v="982"/>
    <x v="7"/>
    <x v="981"/>
    <s v="No"/>
    <x v="0"/>
    <x v="0"/>
  </r>
  <r>
    <n v="988"/>
    <x v="134"/>
    <x v="2"/>
    <x v="14"/>
    <x v="1"/>
    <n v="7"/>
    <n v="903.04"/>
    <x v="983"/>
    <x v="6"/>
    <x v="982"/>
    <s v="Yes"/>
    <x v="1"/>
    <x v="4"/>
  </r>
  <r>
    <n v="989"/>
    <x v="261"/>
    <x v="0"/>
    <x v="8"/>
    <x v="1"/>
    <n v="5"/>
    <n v="1421.41"/>
    <x v="984"/>
    <x v="1"/>
    <x v="983"/>
    <s v="Yes"/>
    <x v="1"/>
    <x v="1"/>
  </r>
  <r>
    <n v="990"/>
    <x v="305"/>
    <x v="1"/>
    <x v="11"/>
    <x v="1"/>
    <n v="8"/>
    <n v="1302.28"/>
    <x v="985"/>
    <x v="13"/>
    <x v="984"/>
    <s v="Yes"/>
    <x v="2"/>
    <x v="6"/>
  </r>
  <r>
    <n v="991"/>
    <x v="528"/>
    <x v="2"/>
    <x v="1"/>
    <x v="1"/>
    <n v="10"/>
    <n v="222.64"/>
    <x v="986"/>
    <x v="22"/>
    <x v="985"/>
    <s v="No"/>
    <x v="0"/>
    <x v="4"/>
  </r>
  <r>
    <n v="992"/>
    <x v="90"/>
    <x v="2"/>
    <x v="8"/>
    <x v="1"/>
    <n v="9"/>
    <n v="404.14"/>
    <x v="987"/>
    <x v="13"/>
    <x v="986"/>
    <s v="No"/>
    <x v="0"/>
    <x v="4"/>
  </r>
  <r>
    <n v="993"/>
    <x v="27"/>
    <x v="3"/>
    <x v="4"/>
    <x v="0"/>
    <n v="10"/>
    <n v="889.99"/>
    <x v="988"/>
    <x v="15"/>
    <x v="987"/>
    <s v="Yes"/>
    <x v="1"/>
    <x v="8"/>
  </r>
  <r>
    <n v="994"/>
    <x v="87"/>
    <x v="1"/>
    <x v="11"/>
    <x v="1"/>
    <n v="3"/>
    <n v="171.77"/>
    <x v="989"/>
    <x v="9"/>
    <x v="988"/>
    <s v="No"/>
    <x v="0"/>
    <x v="6"/>
  </r>
  <r>
    <n v="995"/>
    <x v="529"/>
    <x v="1"/>
    <x v="11"/>
    <x v="1"/>
    <n v="10"/>
    <n v="153.47999999999999"/>
    <x v="990"/>
    <x v="4"/>
    <x v="989"/>
    <s v="No"/>
    <x v="0"/>
    <x v="6"/>
  </r>
  <r>
    <n v="996"/>
    <x v="346"/>
    <x v="0"/>
    <x v="12"/>
    <x v="1"/>
    <n v="9"/>
    <n v="1131.05"/>
    <x v="991"/>
    <x v="6"/>
    <x v="990"/>
    <s v="Yes"/>
    <x v="2"/>
    <x v="1"/>
  </r>
  <r>
    <n v="997"/>
    <x v="364"/>
    <x v="1"/>
    <x v="6"/>
    <x v="1"/>
    <n v="3"/>
    <n v="1353.96"/>
    <x v="992"/>
    <x v="1"/>
    <x v="991"/>
    <s v="No"/>
    <x v="0"/>
    <x v="6"/>
  </r>
  <r>
    <n v="998"/>
    <x v="530"/>
    <x v="0"/>
    <x v="3"/>
    <x v="1"/>
    <n v="7"/>
    <n v="787.85"/>
    <x v="993"/>
    <x v="1"/>
    <x v="992"/>
    <s v="Yes"/>
    <x v="1"/>
    <x v="1"/>
  </r>
  <r>
    <n v="999"/>
    <x v="445"/>
    <x v="0"/>
    <x v="13"/>
    <x v="1"/>
    <n v="9"/>
    <n v="649.14"/>
    <x v="994"/>
    <x v="10"/>
    <x v="993"/>
    <s v="Yes"/>
    <x v="1"/>
    <x v="1"/>
  </r>
  <r>
    <n v="1000"/>
    <x v="224"/>
    <x v="1"/>
    <x v="5"/>
    <x v="2"/>
    <n v="6"/>
    <n v="887.68"/>
    <x v="995"/>
    <x v="9"/>
    <x v="994"/>
    <s v="Yes"/>
    <x v="1"/>
    <x v="10"/>
  </r>
  <r>
    <n v="1001"/>
    <x v="102"/>
    <x v="0"/>
    <x v="4"/>
    <x v="0"/>
    <n v="3"/>
    <n v="389.23"/>
    <x v="996"/>
    <x v="19"/>
    <x v="995"/>
    <s v="No"/>
    <x v="0"/>
    <x v="0"/>
  </r>
  <r>
    <n v="1002"/>
    <x v="531"/>
    <x v="2"/>
    <x v="5"/>
    <x v="2"/>
    <n v="5"/>
    <n v="901.46"/>
    <x v="997"/>
    <x v="11"/>
    <x v="996"/>
    <s v="No"/>
    <x v="0"/>
    <x v="9"/>
  </r>
  <r>
    <n v="1003"/>
    <x v="206"/>
    <x v="1"/>
    <x v="3"/>
    <x v="1"/>
    <n v="4"/>
    <n v="18.149999999999999"/>
    <x v="998"/>
    <x v="20"/>
    <x v="997"/>
    <s v="No"/>
    <x v="0"/>
    <x v="6"/>
  </r>
  <r>
    <n v="1004"/>
    <x v="10"/>
    <x v="0"/>
    <x v="4"/>
    <x v="0"/>
    <n v="9"/>
    <n v="185.56"/>
    <x v="999"/>
    <x v="7"/>
    <x v="998"/>
    <s v="No"/>
    <x v="0"/>
    <x v="0"/>
  </r>
  <r>
    <n v="1005"/>
    <x v="463"/>
    <x v="1"/>
    <x v="7"/>
    <x v="1"/>
    <n v="4"/>
    <n v="1034.77"/>
    <x v="1000"/>
    <x v="1"/>
    <x v="999"/>
    <s v="No"/>
    <x v="0"/>
    <x v="6"/>
  </r>
  <r>
    <n v="1006"/>
    <x v="219"/>
    <x v="1"/>
    <x v="13"/>
    <x v="1"/>
    <n v="2"/>
    <n v="240.62"/>
    <x v="1001"/>
    <x v="9"/>
    <x v="1000"/>
    <s v="No"/>
    <x v="0"/>
    <x v="6"/>
  </r>
  <r>
    <n v="1007"/>
    <x v="57"/>
    <x v="3"/>
    <x v="0"/>
    <x v="0"/>
    <n v="9"/>
    <n v="641.11"/>
    <x v="1002"/>
    <x v="20"/>
    <x v="1001"/>
    <s v="Yes"/>
    <x v="1"/>
    <x v="8"/>
  </r>
  <r>
    <n v="1008"/>
    <x v="25"/>
    <x v="3"/>
    <x v="13"/>
    <x v="1"/>
    <n v="7"/>
    <n v="1134.9100000000001"/>
    <x v="1003"/>
    <x v="1"/>
    <x v="1002"/>
    <s v="Yes"/>
    <x v="1"/>
    <x v="5"/>
  </r>
  <r>
    <n v="1009"/>
    <x v="367"/>
    <x v="1"/>
    <x v="2"/>
    <x v="1"/>
    <n v="6"/>
    <n v="843.05"/>
    <x v="1004"/>
    <x v="4"/>
    <x v="1003"/>
    <s v="Yes"/>
    <x v="1"/>
    <x v="6"/>
  </r>
  <r>
    <n v="1010"/>
    <x v="32"/>
    <x v="3"/>
    <x v="12"/>
    <x v="1"/>
    <n v="10"/>
    <n v="523.09"/>
    <x v="1005"/>
    <x v="17"/>
    <x v="1004"/>
    <s v="Yes"/>
    <x v="1"/>
    <x v="5"/>
  </r>
  <r>
    <n v="1011"/>
    <x v="532"/>
    <x v="1"/>
    <x v="4"/>
    <x v="0"/>
    <n v="2"/>
    <n v="1124.24"/>
    <x v="1006"/>
    <x v="18"/>
    <x v="1005"/>
    <s v="No"/>
    <x v="0"/>
    <x v="2"/>
  </r>
  <r>
    <n v="1012"/>
    <x v="141"/>
    <x v="2"/>
    <x v="12"/>
    <x v="1"/>
    <n v="4"/>
    <n v="767.43"/>
    <x v="1007"/>
    <x v="12"/>
    <x v="1006"/>
    <s v="No"/>
    <x v="0"/>
    <x v="4"/>
  </r>
  <r>
    <n v="1013"/>
    <x v="166"/>
    <x v="3"/>
    <x v="5"/>
    <x v="2"/>
    <n v="10"/>
    <n v="1048.6199999999999"/>
    <x v="1008"/>
    <x v="2"/>
    <x v="1007"/>
    <s v="Yes"/>
    <x v="2"/>
    <x v="7"/>
  </r>
  <r>
    <n v="1014"/>
    <x v="267"/>
    <x v="0"/>
    <x v="4"/>
    <x v="0"/>
    <n v="7"/>
    <n v="1447.21"/>
    <x v="1009"/>
    <x v="4"/>
    <x v="1008"/>
    <s v="Yes"/>
    <x v="2"/>
    <x v="0"/>
  </r>
  <r>
    <n v="1015"/>
    <x v="533"/>
    <x v="0"/>
    <x v="7"/>
    <x v="1"/>
    <n v="8"/>
    <n v="1389.53"/>
    <x v="1010"/>
    <x v="18"/>
    <x v="1009"/>
    <s v="Yes"/>
    <x v="2"/>
    <x v="1"/>
  </r>
  <r>
    <n v="1016"/>
    <x v="38"/>
    <x v="0"/>
    <x v="2"/>
    <x v="1"/>
    <n v="5"/>
    <n v="340.44"/>
    <x v="1011"/>
    <x v="11"/>
    <x v="1010"/>
    <s v="No"/>
    <x v="0"/>
    <x v="1"/>
  </r>
  <r>
    <n v="1017"/>
    <x v="534"/>
    <x v="0"/>
    <x v="6"/>
    <x v="1"/>
    <n v="7"/>
    <n v="924.81"/>
    <x v="1012"/>
    <x v="9"/>
    <x v="1011"/>
    <s v="Yes"/>
    <x v="1"/>
    <x v="1"/>
  </r>
  <r>
    <n v="1018"/>
    <x v="266"/>
    <x v="3"/>
    <x v="3"/>
    <x v="1"/>
    <n v="10"/>
    <n v="95.62"/>
    <x v="1013"/>
    <x v="10"/>
    <x v="1012"/>
    <s v="No"/>
    <x v="0"/>
    <x v="5"/>
  </r>
  <r>
    <n v="1019"/>
    <x v="535"/>
    <x v="2"/>
    <x v="5"/>
    <x v="2"/>
    <n v="8"/>
    <n v="664.07"/>
    <x v="1014"/>
    <x v="14"/>
    <x v="1013"/>
    <s v="Yes"/>
    <x v="1"/>
    <x v="9"/>
  </r>
  <r>
    <n v="1020"/>
    <x v="536"/>
    <x v="3"/>
    <x v="11"/>
    <x v="1"/>
    <n v="1"/>
    <n v="1178.0999999999999"/>
    <x v="1015"/>
    <x v="23"/>
    <x v="1014"/>
    <s v="No"/>
    <x v="0"/>
    <x v="5"/>
  </r>
  <r>
    <n v="1021"/>
    <x v="220"/>
    <x v="2"/>
    <x v="3"/>
    <x v="1"/>
    <n v="3"/>
    <n v="1014.3"/>
    <x v="1016"/>
    <x v="13"/>
    <x v="1015"/>
    <s v="No"/>
    <x v="0"/>
    <x v="4"/>
  </r>
  <r>
    <n v="1022"/>
    <x v="463"/>
    <x v="2"/>
    <x v="13"/>
    <x v="1"/>
    <n v="1"/>
    <n v="1463.71"/>
    <x v="1017"/>
    <x v="1"/>
    <x v="1016"/>
    <s v="No"/>
    <x v="0"/>
    <x v="4"/>
  </r>
  <r>
    <n v="1023"/>
    <x v="537"/>
    <x v="3"/>
    <x v="6"/>
    <x v="1"/>
    <n v="6"/>
    <n v="1007.8"/>
    <x v="1018"/>
    <x v="22"/>
    <x v="1017"/>
    <s v="Yes"/>
    <x v="1"/>
    <x v="5"/>
  </r>
  <r>
    <n v="1024"/>
    <x v="169"/>
    <x v="2"/>
    <x v="2"/>
    <x v="1"/>
    <n v="1"/>
    <n v="1108.02"/>
    <x v="1019"/>
    <x v="6"/>
    <x v="1018"/>
    <s v="No"/>
    <x v="0"/>
    <x v="4"/>
  </r>
  <r>
    <n v="1025"/>
    <x v="401"/>
    <x v="0"/>
    <x v="6"/>
    <x v="1"/>
    <n v="5"/>
    <n v="1091.95"/>
    <x v="1020"/>
    <x v="2"/>
    <x v="1019"/>
    <s v="Yes"/>
    <x v="1"/>
    <x v="1"/>
  </r>
  <r>
    <n v="1026"/>
    <x v="538"/>
    <x v="3"/>
    <x v="3"/>
    <x v="1"/>
    <n v="5"/>
    <n v="347.18"/>
    <x v="1021"/>
    <x v="5"/>
    <x v="1020"/>
    <s v="No"/>
    <x v="0"/>
    <x v="5"/>
  </r>
  <r>
    <n v="1027"/>
    <x v="539"/>
    <x v="1"/>
    <x v="11"/>
    <x v="1"/>
    <n v="10"/>
    <n v="16.93"/>
    <x v="1022"/>
    <x v="22"/>
    <x v="1021"/>
    <s v="No"/>
    <x v="0"/>
    <x v="6"/>
  </r>
  <r>
    <n v="1028"/>
    <x v="416"/>
    <x v="1"/>
    <x v="1"/>
    <x v="1"/>
    <n v="2"/>
    <n v="842.36"/>
    <x v="1023"/>
    <x v="16"/>
    <x v="1022"/>
    <s v="No"/>
    <x v="0"/>
    <x v="6"/>
  </r>
  <r>
    <n v="1029"/>
    <x v="176"/>
    <x v="3"/>
    <x v="3"/>
    <x v="1"/>
    <n v="2"/>
    <n v="1206.3800000000001"/>
    <x v="1024"/>
    <x v="5"/>
    <x v="1023"/>
    <s v="No"/>
    <x v="0"/>
    <x v="5"/>
  </r>
  <r>
    <n v="1030"/>
    <x v="111"/>
    <x v="3"/>
    <x v="14"/>
    <x v="1"/>
    <n v="8"/>
    <n v="1449.42"/>
    <x v="1025"/>
    <x v="10"/>
    <x v="1024"/>
    <s v="Yes"/>
    <x v="2"/>
    <x v="5"/>
  </r>
  <r>
    <n v="1031"/>
    <x v="540"/>
    <x v="1"/>
    <x v="8"/>
    <x v="1"/>
    <n v="6"/>
    <n v="1442.25"/>
    <x v="1026"/>
    <x v="20"/>
    <x v="1025"/>
    <s v="Yes"/>
    <x v="1"/>
    <x v="6"/>
  </r>
  <r>
    <n v="1032"/>
    <x v="472"/>
    <x v="1"/>
    <x v="12"/>
    <x v="1"/>
    <n v="1"/>
    <n v="728.14"/>
    <x v="1027"/>
    <x v="7"/>
    <x v="1026"/>
    <s v="No"/>
    <x v="0"/>
    <x v="6"/>
  </r>
  <r>
    <n v="1033"/>
    <x v="80"/>
    <x v="0"/>
    <x v="14"/>
    <x v="1"/>
    <n v="4"/>
    <n v="1018.6"/>
    <x v="1028"/>
    <x v="9"/>
    <x v="1027"/>
    <s v="No"/>
    <x v="0"/>
    <x v="1"/>
  </r>
  <r>
    <n v="1034"/>
    <x v="78"/>
    <x v="3"/>
    <x v="11"/>
    <x v="1"/>
    <n v="6"/>
    <n v="779.59"/>
    <x v="1029"/>
    <x v="22"/>
    <x v="1028"/>
    <s v="No"/>
    <x v="0"/>
    <x v="5"/>
  </r>
  <r>
    <n v="1035"/>
    <x v="149"/>
    <x v="3"/>
    <x v="7"/>
    <x v="1"/>
    <n v="5"/>
    <n v="148.58000000000001"/>
    <x v="1030"/>
    <x v="20"/>
    <x v="1029"/>
    <s v="No"/>
    <x v="0"/>
    <x v="5"/>
  </r>
  <r>
    <n v="1036"/>
    <x v="47"/>
    <x v="3"/>
    <x v="0"/>
    <x v="0"/>
    <n v="9"/>
    <n v="1397.78"/>
    <x v="1031"/>
    <x v="11"/>
    <x v="1030"/>
    <s v="Yes"/>
    <x v="2"/>
    <x v="8"/>
  </r>
  <r>
    <n v="1037"/>
    <x v="76"/>
    <x v="3"/>
    <x v="12"/>
    <x v="1"/>
    <n v="4"/>
    <n v="1342.53"/>
    <x v="1032"/>
    <x v="5"/>
    <x v="1031"/>
    <s v="Yes"/>
    <x v="1"/>
    <x v="5"/>
  </r>
  <r>
    <n v="1038"/>
    <x v="541"/>
    <x v="2"/>
    <x v="14"/>
    <x v="1"/>
    <n v="4"/>
    <n v="753.51"/>
    <x v="1033"/>
    <x v="1"/>
    <x v="1032"/>
    <s v="No"/>
    <x v="0"/>
    <x v="4"/>
  </r>
  <r>
    <n v="1039"/>
    <x v="542"/>
    <x v="2"/>
    <x v="11"/>
    <x v="1"/>
    <n v="5"/>
    <n v="318.10000000000002"/>
    <x v="1034"/>
    <x v="20"/>
    <x v="1033"/>
    <s v="No"/>
    <x v="0"/>
    <x v="4"/>
  </r>
  <r>
    <n v="1040"/>
    <x v="543"/>
    <x v="2"/>
    <x v="11"/>
    <x v="1"/>
    <n v="6"/>
    <n v="242.43"/>
    <x v="1035"/>
    <x v="13"/>
    <x v="1034"/>
    <s v="No"/>
    <x v="0"/>
    <x v="4"/>
  </r>
  <r>
    <n v="1041"/>
    <x v="286"/>
    <x v="0"/>
    <x v="6"/>
    <x v="1"/>
    <n v="8"/>
    <n v="924.6"/>
    <x v="1036"/>
    <x v="11"/>
    <x v="1035"/>
    <s v="Yes"/>
    <x v="1"/>
    <x v="1"/>
  </r>
  <r>
    <n v="1042"/>
    <x v="473"/>
    <x v="0"/>
    <x v="5"/>
    <x v="2"/>
    <n v="6"/>
    <n v="934.79"/>
    <x v="1037"/>
    <x v="16"/>
    <x v="1036"/>
    <s v="Yes"/>
    <x v="1"/>
    <x v="3"/>
  </r>
  <r>
    <n v="1043"/>
    <x v="510"/>
    <x v="3"/>
    <x v="12"/>
    <x v="1"/>
    <n v="3"/>
    <n v="1476.75"/>
    <x v="1038"/>
    <x v="16"/>
    <x v="1037"/>
    <s v="No"/>
    <x v="0"/>
    <x v="5"/>
  </r>
  <r>
    <n v="1044"/>
    <x v="544"/>
    <x v="3"/>
    <x v="10"/>
    <x v="2"/>
    <n v="4"/>
    <n v="1127.75"/>
    <x v="1039"/>
    <x v="22"/>
    <x v="1038"/>
    <s v="No"/>
    <x v="0"/>
    <x v="7"/>
  </r>
  <r>
    <n v="1045"/>
    <x v="218"/>
    <x v="0"/>
    <x v="1"/>
    <x v="1"/>
    <n v="7"/>
    <n v="722.7"/>
    <x v="1040"/>
    <x v="6"/>
    <x v="1039"/>
    <s v="Yes"/>
    <x v="1"/>
    <x v="1"/>
  </r>
  <r>
    <n v="1046"/>
    <x v="182"/>
    <x v="0"/>
    <x v="3"/>
    <x v="1"/>
    <n v="6"/>
    <n v="596.64"/>
    <x v="1041"/>
    <x v="16"/>
    <x v="1040"/>
    <s v="No"/>
    <x v="0"/>
    <x v="1"/>
  </r>
  <r>
    <n v="1047"/>
    <x v="59"/>
    <x v="2"/>
    <x v="0"/>
    <x v="0"/>
    <n v="2"/>
    <n v="1050.3800000000001"/>
    <x v="1042"/>
    <x v="15"/>
    <x v="1041"/>
    <s v="No"/>
    <x v="0"/>
    <x v="11"/>
  </r>
  <r>
    <n v="1048"/>
    <x v="373"/>
    <x v="3"/>
    <x v="12"/>
    <x v="1"/>
    <n v="1"/>
    <n v="27.61"/>
    <x v="1043"/>
    <x v="10"/>
    <x v="1042"/>
    <s v="No"/>
    <x v="0"/>
    <x v="5"/>
  </r>
  <r>
    <n v="1049"/>
    <x v="85"/>
    <x v="1"/>
    <x v="11"/>
    <x v="1"/>
    <n v="2"/>
    <n v="494.9"/>
    <x v="1044"/>
    <x v="7"/>
    <x v="1043"/>
    <s v="No"/>
    <x v="0"/>
    <x v="6"/>
  </r>
  <r>
    <n v="1050"/>
    <x v="507"/>
    <x v="3"/>
    <x v="8"/>
    <x v="1"/>
    <n v="9"/>
    <n v="401.65"/>
    <x v="1045"/>
    <x v="23"/>
    <x v="1044"/>
    <s v="No"/>
    <x v="0"/>
    <x v="5"/>
  </r>
  <r>
    <n v="1051"/>
    <x v="545"/>
    <x v="1"/>
    <x v="14"/>
    <x v="1"/>
    <n v="6"/>
    <n v="555.23"/>
    <x v="1046"/>
    <x v="13"/>
    <x v="1045"/>
    <s v="No"/>
    <x v="0"/>
    <x v="6"/>
  </r>
  <r>
    <n v="1052"/>
    <x v="546"/>
    <x v="1"/>
    <x v="12"/>
    <x v="1"/>
    <n v="7"/>
    <n v="1054.06"/>
    <x v="1047"/>
    <x v="3"/>
    <x v="1046"/>
    <s v="Yes"/>
    <x v="1"/>
    <x v="6"/>
  </r>
  <r>
    <n v="1053"/>
    <x v="547"/>
    <x v="3"/>
    <x v="13"/>
    <x v="1"/>
    <n v="5"/>
    <n v="681.59"/>
    <x v="1048"/>
    <x v="22"/>
    <x v="1047"/>
    <s v="No"/>
    <x v="0"/>
    <x v="5"/>
  </r>
  <r>
    <n v="1054"/>
    <x v="114"/>
    <x v="2"/>
    <x v="8"/>
    <x v="1"/>
    <n v="4"/>
    <n v="1223.1400000000001"/>
    <x v="1049"/>
    <x v="7"/>
    <x v="1048"/>
    <s v="No"/>
    <x v="0"/>
    <x v="4"/>
  </r>
  <r>
    <n v="1055"/>
    <x v="269"/>
    <x v="3"/>
    <x v="4"/>
    <x v="0"/>
    <n v="9"/>
    <n v="654.01"/>
    <x v="1050"/>
    <x v="3"/>
    <x v="1049"/>
    <s v="Yes"/>
    <x v="1"/>
    <x v="8"/>
  </r>
  <r>
    <n v="1056"/>
    <x v="270"/>
    <x v="2"/>
    <x v="2"/>
    <x v="1"/>
    <n v="3"/>
    <n v="714.75"/>
    <x v="1051"/>
    <x v="18"/>
    <x v="1050"/>
    <s v="No"/>
    <x v="0"/>
    <x v="4"/>
  </r>
  <r>
    <n v="1057"/>
    <x v="122"/>
    <x v="2"/>
    <x v="7"/>
    <x v="1"/>
    <n v="8"/>
    <n v="210.36"/>
    <x v="1052"/>
    <x v="19"/>
    <x v="1051"/>
    <s v="No"/>
    <x v="0"/>
    <x v="4"/>
  </r>
  <r>
    <n v="1058"/>
    <x v="512"/>
    <x v="3"/>
    <x v="10"/>
    <x v="2"/>
    <n v="5"/>
    <n v="383.95"/>
    <x v="1053"/>
    <x v="16"/>
    <x v="1052"/>
    <s v="No"/>
    <x v="0"/>
    <x v="7"/>
  </r>
  <r>
    <n v="1059"/>
    <x v="544"/>
    <x v="0"/>
    <x v="9"/>
    <x v="2"/>
    <n v="2"/>
    <n v="1038.9100000000001"/>
    <x v="1054"/>
    <x v="22"/>
    <x v="1053"/>
    <s v="No"/>
    <x v="0"/>
    <x v="3"/>
  </r>
  <r>
    <n v="1060"/>
    <x v="548"/>
    <x v="2"/>
    <x v="7"/>
    <x v="1"/>
    <n v="8"/>
    <n v="1260.07"/>
    <x v="1055"/>
    <x v="20"/>
    <x v="1054"/>
    <s v="Yes"/>
    <x v="2"/>
    <x v="4"/>
  </r>
  <r>
    <n v="1061"/>
    <x v="382"/>
    <x v="1"/>
    <x v="6"/>
    <x v="1"/>
    <n v="5"/>
    <n v="547.83000000000004"/>
    <x v="1056"/>
    <x v="5"/>
    <x v="1055"/>
    <s v="No"/>
    <x v="0"/>
    <x v="6"/>
  </r>
  <r>
    <n v="1062"/>
    <x v="7"/>
    <x v="3"/>
    <x v="3"/>
    <x v="1"/>
    <n v="1"/>
    <n v="623.52"/>
    <x v="1057"/>
    <x v="5"/>
    <x v="1056"/>
    <s v="No"/>
    <x v="0"/>
    <x v="5"/>
  </r>
  <r>
    <n v="1063"/>
    <x v="161"/>
    <x v="2"/>
    <x v="13"/>
    <x v="1"/>
    <n v="10"/>
    <n v="978.3"/>
    <x v="1058"/>
    <x v="7"/>
    <x v="1057"/>
    <s v="Yes"/>
    <x v="1"/>
    <x v="4"/>
  </r>
  <r>
    <n v="1064"/>
    <x v="549"/>
    <x v="2"/>
    <x v="3"/>
    <x v="1"/>
    <n v="6"/>
    <n v="494.38"/>
    <x v="1059"/>
    <x v="8"/>
    <x v="1058"/>
    <s v="No"/>
    <x v="0"/>
    <x v="4"/>
  </r>
  <r>
    <n v="1065"/>
    <x v="348"/>
    <x v="1"/>
    <x v="3"/>
    <x v="1"/>
    <n v="2"/>
    <n v="577.79999999999995"/>
    <x v="1060"/>
    <x v="19"/>
    <x v="1059"/>
    <s v="No"/>
    <x v="0"/>
    <x v="6"/>
  </r>
  <r>
    <n v="1066"/>
    <x v="550"/>
    <x v="1"/>
    <x v="14"/>
    <x v="1"/>
    <n v="3"/>
    <n v="1303.7"/>
    <x v="1061"/>
    <x v="14"/>
    <x v="1060"/>
    <s v="No"/>
    <x v="0"/>
    <x v="6"/>
  </r>
  <r>
    <n v="1067"/>
    <x v="122"/>
    <x v="3"/>
    <x v="0"/>
    <x v="0"/>
    <n v="10"/>
    <n v="861.74"/>
    <x v="1062"/>
    <x v="19"/>
    <x v="1061"/>
    <s v="Yes"/>
    <x v="1"/>
    <x v="8"/>
  </r>
  <r>
    <n v="1068"/>
    <x v="551"/>
    <x v="0"/>
    <x v="9"/>
    <x v="2"/>
    <n v="3"/>
    <n v="522"/>
    <x v="1063"/>
    <x v="11"/>
    <x v="1062"/>
    <s v="No"/>
    <x v="0"/>
    <x v="3"/>
  </r>
  <r>
    <n v="1069"/>
    <x v="552"/>
    <x v="3"/>
    <x v="13"/>
    <x v="1"/>
    <n v="5"/>
    <n v="1068.55"/>
    <x v="1064"/>
    <x v="14"/>
    <x v="1063"/>
    <s v="Yes"/>
    <x v="1"/>
    <x v="5"/>
  </r>
  <r>
    <n v="1070"/>
    <x v="138"/>
    <x v="1"/>
    <x v="8"/>
    <x v="1"/>
    <n v="8"/>
    <n v="1173.6500000000001"/>
    <x v="1065"/>
    <x v="8"/>
    <x v="1064"/>
    <s v="Yes"/>
    <x v="1"/>
    <x v="6"/>
  </r>
  <r>
    <n v="1071"/>
    <x v="351"/>
    <x v="1"/>
    <x v="13"/>
    <x v="1"/>
    <n v="3"/>
    <n v="283.99"/>
    <x v="1066"/>
    <x v="22"/>
    <x v="1065"/>
    <s v="No"/>
    <x v="0"/>
    <x v="6"/>
  </r>
  <r>
    <n v="1072"/>
    <x v="553"/>
    <x v="2"/>
    <x v="7"/>
    <x v="1"/>
    <n v="5"/>
    <n v="1411.25"/>
    <x v="1067"/>
    <x v="3"/>
    <x v="1066"/>
    <s v="Yes"/>
    <x v="1"/>
    <x v="4"/>
  </r>
  <r>
    <n v="1073"/>
    <x v="546"/>
    <x v="0"/>
    <x v="4"/>
    <x v="0"/>
    <n v="3"/>
    <n v="601.6"/>
    <x v="1068"/>
    <x v="3"/>
    <x v="1067"/>
    <s v="No"/>
    <x v="0"/>
    <x v="0"/>
  </r>
  <r>
    <n v="1074"/>
    <x v="554"/>
    <x v="0"/>
    <x v="6"/>
    <x v="1"/>
    <n v="9"/>
    <n v="90.2"/>
    <x v="1069"/>
    <x v="15"/>
    <x v="1068"/>
    <s v="No"/>
    <x v="0"/>
    <x v="1"/>
  </r>
  <r>
    <n v="1075"/>
    <x v="277"/>
    <x v="1"/>
    <x v="5"/>
    <x v="2"/>
    <n v="2"/>
    <n v="164.85"/>
    <x v="1070"/>
    <x v="6"/>
    <x v="1069"/>
    <s v="No"/>
    <x v="0"/>
    <x v="10"/>
  </r>
  <r>
    <n v="1076"/>
    <x v="555"/>
    <x v="2"/>
    <x v="8"/>
    <x v="1"/>
    <n v="7"/>
    <n v="470.96"/>
    <x v="1071"/>
    <x v="11"/>
    <x v="1070"/>
    <s v="No"/>
    <x v="0"/>
    <x v="4"/>
  </r>
  <r>
    <n v="1077"/>
    <x v="105"/>
    <x v="3"/>
    <x v="11"/>
    <x v="1"/>
    <n v="3"/>
    <n v="205.6"/>
    <x v="1072"/>
    <x v="19"/>
    <x v="1071"/>
    <s v="No"/>
    <x v="0"/>
    <x v="5"/>
  </r>
  <r>
    <n v="1078"/>
    <x v="556"/>
    <x v="2"/>
    <x v="9"/>
    <x v="2"/>
    <n v="1"/>
    <n v="998.69"/>
    <x v="1073"/>
    <x v="0"/>
    <x v="1072"/>
    <s v="No"/>
    <x v="0"/>
    <x v="9"/>
  </r>
  <r>
    <n v="1079"/>
    <x v="557"/>
    <x v="3"/>
    <x v="9"/>
    <x v="2"/>
    <n v="8"/>
    <n v="1462.72"/>
    <x v="1074"/>
    <x v="15"/>
    <x v="1073"/>
    <s v="Yes"/>
    <x v="2"/>
    <x v="7"/>
  </r>
  <r>
    <n v="1080"/>
    <x v="106"/>
    <x v="3"/>
    <x v="3"/>
    <x v="1"/>
    <n v="8"/>
    <n v="211.32"/>
    <x v="1075"/>
    <x v="2"/>
    <x v="1074"/>
    <s v="No"/>
    <x v="0"/>
    <x v="5"/>
  </r>
  <r>
    <n v="1081"/>
    <x v="558"/>
    <x v="2"/>
    <x v="4"/>
    <x v="0"/>
    <n v="10"/>
    <n v="690.25"/>
    <x v="1076"/>
    <x v="7"/>
    <x v="1075"/>
    <s v="Yes"/>
    <x v="1"/>
    <x v="11"/>
  </r>
  <r>
    <n v="1082"/>
    <x v="277"/>
    <x v="1"/>
    <x v="4"/>
    <x v="0"/>
    <n v="9"/>
    <n v="471.4"/>
    <x v="1077"/>
    <x v="6"/>
    <x v="1076"/>
    <s v="No"/>
    <x v="0"/>
    <x v="2"/>
  </r>
  <r>
    <n v="1083"/>
    <x v="123"/>
    <x v="1"/>
    <x v="13"/>
    <x v="1"/>
    <n v="4"/>
    <n v="1209.01"/>
    <x v="1078"/>
    <x v="2"/>
    <x v="1077"/>
    <s v="No"/>
    <x v="0"/>
    <x v="6"/>
  </r>
  <r>
    <n v="1084"/>
    <x v="312"/>
    <x v="3"/>
    <x v="12"/>
    <x v="1"/>
    <n v="7"/>
    <n v="397.11"/>
    <x v="1079"/>
    <x v="9"/>
    <x v="1078"/>
    <s v="No"/>
    <x v="0"/>
    <x v="5"/>
  </r>
  <r>
    <n v="1085"/>
    <x v="447"/>
    <x v="0"/>
    <x v="14"/>
    <x v="1"/>
    <n v="9"/>
    <n v="1224.92"/>
    <x v="1080"/>
    <x v="0"/>
    <x v="1079"/>
    <s v="Yes"/>
    <x v="2"/>
    <x v="1"/>
  </r>
  <r>
    <n v="1086"/>
    <x v="7"/>
    <x v="2"/>
    <x v="9"/>
    <x v="2"/>
    <n v="5"/>
    <n v="709.1"/>
    <x v="1081"/>
    <x v="5"/>
    <x v="1080"/>
    <s v="No"/>
    <x v="0"/>
    <x v="9"/>
  </r>
  <r>
    <n v="1087"/>
    <x v="330"/>
    <x v="1"/>
    <x v="7"/>
    <x v="1"/>
    <n v="5"/>
    <n v="23.61"/>
    <x v="1082"/>
    <x v="16"/>
    <x v="1081"/>
    <s v="No"/>
    <x v="0"/>
    <x v="6"/>
  </r>
  <r>
    <n v="1088"/>
    <x v="262"/>
    <x v="3"/>
    <x v="2"/>
    <x v="1"/>
    <n v="4"/>
    <n v="1197.18"/>
    <x v="1083"/>
    <x v="13"/>
    <x v="1082"/>
    <s v="No"/>
    <x v="0"/>
    <x v="5"/>
  </r>
  <r>
    <n v="1089"/>
    <x v="179"/>
    <x v="3"/>
    <x v="3"/>
    <x v="1"/>
    <n v="7"/>
    <n v="1324.42"/>
    <x v="1084"/>
    <x v="23"/>
    <x v="1083"/>
    <s v="Yes"/>
    <x v="1"/>
    <x v="5"/>
  </r>
  <r>
    <n v="1090"/>
    <x v="559"/>
    <x v="1"/>
    <x v="2"/>
    <x v="1"/>
    <n v="3"/>
    <n v="1075.26"/>
    <x v="1085"/>
    <x v="20"/>
    <x v="1084"/>
    <s v="No"/>
    <x v="0"/>
    <x v="6"/>
  </r>
  <r>
    <n v="1091"/>
    <x v="560"/>
    <x v="1"/>
    <x v="0"/>
    <x v="0"/>
    <n v="4"/>
    <n v="401.84"/>
    <x v="1086"/>
    <x v="9"/>
    <x v="1085"/>
    <s v="No"/>
    <x v="0"/>
    <x v="2"/>
  </r>
  <r>
    <n v="1092"/>
    <x v="134"/>
    <x v="2"/>
    <x v="2"/>
    <x v="1"/>
    <n v="10"/>
    <n v="1213.29"/>
    <x v="1087"/>
    <x v="6"/>
    <x v="1086"/>
    <s v="Yes"/>
    <x v="2"/>
    <x v="4"/>
  </r>
  <r>
    <n v="1093"/>
    <x v="549"/>
    <x v="3"/>
    <x v="0"/>
    <x v="0"/>
    <n v="9"/>
    <n v="1215.1199999999999"/>
    <x v="1088"/>
    <x v="8"/>
    <x v="1087"/>
    <s v="Yes"/>
    <x v="2"/>
    <x v="8"/>
  </r>
  <r>
    <n v="1094"/>
    <x v="129"/>
    <x v="2"/>
    <x v="2"/>
    <x v="1"/>
    <n v="3"/>
    <n v="213.57"/>
    <x v="1089"/>
    <x v="11"/>
    <x v="1088"/>
    <s v="No"/>
    <x v="0"/>
    <x v="4"/>
  </r>
  <r>
    <n v="1095"/>
    <x v="240"/>
    <x v="1"/>
    <x v="6"/>
    <x v="1"/>
    <n v="8"/>
    <n v="415.48"/>
    <x v="1090"/>
    <x v="13"/>
    <x v="1089"/>
    <s v="No"/>
    <x v="0"/>
    <x v="6"/>
  </r>
  <r>
    <n v="1096"/>
    <x v="469"/>
    <x v="1"/>
    <x v="8"/>
    <x v="1"/>
    <n v="6"/>
    <n v="38.9"/>
    <x v="1091"/>
    <x v="23"/>
    <x v="1090"/>
    <s v="No"/>
    <x v="0"/>
    <x v="6"/>
  </r>
  <r>
    <n v="1097"/>
    <x v="292"/>
    <x v="0"/>
    <x v="7"/>
    <x v="1"/>
    <n v="2"/>
    <n v="430.35"/>
    <x v="1092"/>
    <x v="23"/>
    <x v="1091"/>
    <s v="No"/>
    <x v="0"/>
    <x v="1"/>
  </r>
  <r>
    <n v="1098"/>
    <x v="561"/>
    <x v="1"/>
    <x v="1"/>
    <x v="1"/>
    <n v="4"/>
    <n v="144.38999999999999"/>
    <x v="1093"/>
    <x v="0"/>
    <x v="1092"/>
    <s v="No"/>
    <x v="0"/>
    <x v="6"/>
  </r>
  <r>
    <n v="1099"/>
    <x v="562"/>
    <x v="1"/>
    <x v="7"/>
    <x v="1"/>
    <n v="6"/>
    <n v="636.16"/>
    <x v="1094"/>
    <x v="3"/>
    <x v="1093"/>
    <s v="No"/>
    <x v="0"/>
    <x v="6"/>
  </r>
  <r>
    <n v="1100"/>
    <x v="410"/>
    <x v="1"/>
    <x v="5"/>
    <x v="2"/>
    <n v="8"/>
    <n v="1048.43"/>
    <x v="1095"/>
    <x v="9"/>
    <x v="1094"/>
    <s v="Yes"/>
    <x v="1"/>
    <x v="10"/>
  </r>
  <r>
    <n v="1101"/>
    <x v="563"/>
    <x v="3"/>
    <x v="7"/>
    <x v="1"/>
    <n v="3"/>
    <n v="93.5"/>
    <x v="1096"/>
    <x v="11"/>
    <x v="1095"/>
    <s v="No"/>
    <x v="0"/>
    <x v="5"/>
  </r>
  <r>
    <n v="1102"/>
    <x v="238"/>
    <x v="1"/>
    <x v="5"/>
    <x v="2"/>
    <n v="9"/>
    <n v="710.52"/>
    <x v="1097"/>
    <x v="11"/>
    <x v="1096"/>
    <s v="Yes"/>
    <x v="1"/>
    <x v="10"/>
  </r>
  <r>
    <n v="1103"/>
    <x v="224"/>
    <x v="3"/>
    <x v="11"/>
    <x v="1"/>
    <n v="1"/>
    <n v="191.72"/>
    <x v="1098"/>
    <x v="9"/>
    <x v="1097"/>
    <s v="No"/>
    <x v="0"/>
    <x v="5"/>
  </r>
  <r>
    <n v="1104"/>
    <x v="87"/>
    <x v="2"/>
    <x v="5"/>
    <x v="2"/>
    <n v="8"/>
    <n v="378.27"/>
    <x v="1099"/>
    <x v="9"/>
    <x v="1098"/>
    <s v="No"/>
    <x v="0"/>
    <x v="9"/>
  </r>
  <r>
    <n v="1105"/>
    <x v="81"/>
    <x v="2"/>
    <x v="7"/>
    <x v="1"/>
    <n v="2"/>
    <n v="786.5"/>
    <x v="1100"/>
    <x v="15"/>
    <x v="1099"/>
    <s v="No"/>
    <x v="0"/>
    <x v="4"/>
  </r>
  <r>
    <n v="1106"/>
    <x v="117"/>
    <x v="1"/>
    <x v="11"/>
    <x v="1"/>
    <n v="5"/>
    <n v="1404.96"/>
    <x v="1101"/>
    <x v="22"/>
    <x v="1100"/>
    <s v="Yes"/>
    <x v="1"/>
    <x v="6"/>
  </r>
  <r>
    <n v="1107"/>
    <x v="401"/>
    <x v="0"/>
    <x v="1"/>
    <x v="1"/>
    <n v="9"/>
    <n v="191.99"/>
    <x v="1102"/>
    <x v="2"/>
    <x v="1101"/>
    <s v="No"/>
    <x v="0"/>
    <x v="1"/>
  </r>
  <r>
    <n v="1108"/>
    <x v="564"/>
    <x v="3"/>
    <x v="12"/>
    <x v="1"/>
    <n v="6"/>
    <n v="1332.4"/>
    <x v="1103"/>
    <x v="23"/>
    <x v="1102"/>
    <s v="Yes"/>
    <x v="1"/>
    <x v="5"/>
  </r>
  <r>
    <n v="1109"/>
    <x v="461"/>
    <x v="2"/>
    <x v="9"/>
    <x v="2"/>
    <n v="4"/>
    <n v="953.03"/>
    <x v="1104"/>
    <x v="12"/>
    <x v="1103"/>
    <s v="No"/>
    <x v="0"/>
    <x v="9"/>
  </r>
  <r>
    <n v="1110"/>
    <x v="565"/>
    <x v="0"/>
    <x v="13"/>
    <x v="1"/>
    <n v="5"/>
    <n v="881.2"/>
    <x v="1105"/>
    <x v="4"/>
    <x v="1104"/>
    <s v="No"/>
    <x v="0"/>
    <x v="1"/>
  </r>
  <r>
    <n v="1111"/>
    <x v="60"/>
    <x v="2"/>
    <x v="2"/>
    <x v="1"/>
    <n v="1"/>
    <n v="875.8"/>
    <x v="1106"/>
    <x v="0"/>
    <x v="1105"/>
    <s v="No"/>
    <x v="0"/>
    <x v="4"/>
  </r>
  <r>
    <n v="1112"/>
    <x v="318"/>
    <x v="1"/>
    <x v="4"/>
    <x v="0"/>
    <n v="10"/>
    <n v="240.94"/>
    <x v="1107"/>
    <x v="10"/>
    <x v="1106"/>
    <s v="No"/>
    <x v="0"/>
    <x v="2"/>
  </r>
  <r>
    <n v="1113"/>
    <x v="149"/>
    <x v="0"/>
    <x v="5"/>
    <x v="2"/>
    <n v="3"/>
    <n v="754.88"/>
    <x v="1108"/>
    <x v="20"/>
    <x v="1107"/>
    <s v="No"/>
    <x v="0"/>
    <x v="3"/>
  </r>
  <r>
    <n v="1114"/>
    <x v="156"/>
    <x v="3"/>
    <x v="0"/>
    <x v="0"/>
    <n v="1"/>
    <n v="99.06"/>
    <x v="1109"/>
    <x v="14"/>
    <x v="1108"/>
    <s v="No"/>
    <x v="0"/>
    <x v="8"/>
  </r>
  <r>
    <n v="1115"/>
    <x v="14"/>
    <x v="2"/>
    <x v="0"/>
    <x v="0"/>
    <n v="9"/>
    <n v="1189.28"/>
    <x v="1110"/>
    <x v="10"/>
    <x v="1109"/>
    <s v="Yes"/>
    <x v="2"/>
    <x v="11"/>
  </r>
  <r>
    <n v="1116"/>
    <x v="566"/>
    <x v="1"/>
    <x v="1"/>
    <x v="1"/>
    <n v="6"/>
    <n v="1472.7"/>
    <x v="1111"/>
    <x v="3"/>
    <x v="1110"/>
    <s v="Yes"/>
    <x v="1"/>
    <x v="6"/>
  </r>
  <r>
    <n v="1117"/>
    <x v="567"/>
    <x v="3"/>
    <x v="5"/>
    <x v="2"/>
    <n v="4"/>
    <n v="41.82"/>
    <x v="1112"/>
    <x v="19"/>
    <x v="1111"/>
    <s v="No"/>
    <x v="0"/>
    <x v="7"/>
  </r>
  <r>
    <n v="1118"/>
    <x v="311"/>
    <x v="3"/>
    <x v="2"/>
    <x v="1"/>
    <n v="5"/>
    <n v="1349.01"/>
    <x v="1113"/>
    <x v="18"/>
    <x v="1112"/>
    <s v="Yes"/>
    <x v="1"/>
    <x v="5"/>
  </r>
  <r>
    <n v="1119"/>
    <x v="380"/>
    <x v="1"/>
    <x v="12"/>
    <x v="1"/>
    <n v="5"/>
    <n v="818.67"/>
    <x v="1114"/>
    <x v="2"/>
    <x v="1113"/>
    <s v="No"/>
    <x v="0"/>
    <x v="6"/>
  </r>
  <r>
    <n v="1120"/>
    <x v="422"/>
    <x v="2"/>
    <x v="12"/>
    <x v="1"/>
    <n v="3"/>
    <n v="819.99"/>
    <x v="1115"/>
    <x v="7"/>
    <x v="1114"/>
    <s v="No"/>
    <x v="0"/>
    <x v="4"/>
  </r>
  <r>
    <n v="1121"/>
    <x v="197"/>
    <x v="1"/>
    <x v="13"/>
    <x v="1"/>
    <n v="10"/>
    <n v="1372.57"/>
    <x v="1116"/>
    <x v="8"/>
    <x v="1115"/>
    <s v="Yes"/>
    <x v="2"/>
    <x v="6"/>
  </r>
  <r>
    <n v="1122"/>
    <x v="129"/>
    <x v="2"/>
    <x v="3"/>
    <x v="1"/>
    <n v="9"/>
    <n v="240.99"/>
    <x v="1117"/>
    <x v="11"/>
    <x v="1116"/>
    <s v="No"/>
    <x v="0"/>
    <x v="4"/>
  </r>
  <r>
    <n v="1123"/>
    <x v="186"/>
    <x v="3"/>
    <x v="14"/>
    <x v="1"/>
    <n v="6"/>
    <n v="686.58"/>
    <x v="1118"/>
    <x v="2"/>
    <x v="1117"/>
    <s v="No"/>
    <x v="0"/>
    <x v="5"/>
  </r>
  <r>
    <n v="1124"/>
    <x v="335"/>
    <x v="1"/>
    <x v="5"/>
    <x v="2"/>
    <n v="1"/>
    <n v="933.4"/>
    <x v="1119"/>
    <x v="23"/>
    <x v="1118"/>
    <s v="No"/>
    <x v="0"/>
    <x v="10"/>
  </r>
  <r>
    <n v="1125"/>
    <x v="468"/>
    <x v="2"/>
    <x v="13"/>
    <x v="1"/>
    <n v="2"/>
    <n v="990.85"/>
    <x v="1120"/>
    <x v="17"/>
    <x v="1119"/>
    <s v="No"/>
    <x v="0"/>
    <x v="4"/>
  </r>
  <r>
    <n v="1126"/>
    <x v="568"/>
    <x v="1"/>
    <x v="3"/>
    <x v="1"/>
    <n v="9"/>
    <n v="1028"/>
    <x v="1121"/>
    <x v="23"/>
    <x v="1120"/>
    <s v="Yes"/>
    <x v="1"/>
    <x v="6"/>
  </r>
  <r>
    <n v="1127"/>
    <x v="545"/>
    <x v="2"/>
    <x v="5"/>
    <x v="2"/>
    <n v="5"/>
    <n v="490.67"/>
    <x v="1122"/>
    <x v="13"/>
    <x v="1121"/>
    <s v="No"/>
    <x v="0"/>
    <x v="9"/>
  </r>
  <r>
    <n v="1128"/>
    <x v="273"/>
    <x v="3"/>
    <x v="0"/>
    <x v="0"/>
    <n v="2"/>
    <n v="789.57"/>
    <x v="1123"/>
    <x v="12"/>
    <x v="1122"/>
    <s v="No"/>
    <x v="0"/>
    <x v="8"/>
  </r>
  <r>
    <n v="1129"/>
    <x v="300"/>
    <x v="0"/>
    <x v="6"/>
    <x v="1"/>
    <n v="3"/>
    <n v="1311.5"/>
    <x v="1124"/>
    <x v="18"/>
    <x v="1123"/>
    <s v="No"/>
    <x v="0"/>
    <x v="1"/>
  </r>
  <r>
    <n v="1130"/>
    <x v="569"/>
    <x v="0"/>
    <x v="11"/>
    <x v="1"/>
    <n v="4"/>
    <n v="157.13999999999999"/>
    <x v="1125"/>
    <x v="16"/>
    <x v="1124"/>
    <s v="No"/>
    <x v="0"/>
    <x v="1"/>
  </r>
  <r>
    <n v="1131"/>
    <x v="168"/>
    <x v="1"/>
    <x v="8"/>
    <x v="1"/>
    <n v="8"/>
    <n v="793.47"/>
    <x v="1126"/>
    <x v="1"/>
    <x v="1125"/>
    <s v="Yes"/>
    <x v="1"/>
    <x v="6"/>
  </r>
  <r>
    <n v="1132"/>
    <x v="466"/>
    <x v="3"/>
    <x v="4"/>
    <x v="0"/>
    <n v="6"/>
    <n v="338.88"/>
    <x v="1127"/>
    <x v="21"/>
    <x v="1126"/>
    <s v="No"/>
    <x v="0"/>
    <x v="8"/>
  </r>
  <r>
    <n v="1133"/>
    <x v="500"/>
    <x v="0"/>
    <x v="4"/>
    <x v="0"/>
    <n v="4"/>
    <n v="987.07"/>
    <x v="1128"/>
    <x v="0"/>
    <x v="1127"/>
    <s v="No"/>
    <x v="0"/>
    <x v="0"/>
  </r>
  <r>
    <n v="1134"/>
    <x v="158"/>
    <x v="0"/>
    <x v="10"/>
    <x v="2"/>
    <n v="1"/>
    <n v="547.78"/>
    <x v="1129"/>
    <x v="15"/>
    <x v="1128"/>
    <s v="No"/>
    <x v="0"/>
    <x v="3"/>
  </r>
  <r>
    <n v="1135"/>
    <x v="317"/>
    <x v="1"/>
    <x v="4"/>
    <x v="0"/>
    <n v="1"/>
    <n v="1237.23"/>
    <x v="1130"/>
    <x v="9"/>
    <x v="1129"/>
    <s v="No"/>
    <x v="0"/>
    <x v="2"/>
  </r>
  <r>
    <n v="1136"/>
    <x v="40"/>
    <x v="0"/>
    <x v="14"/>
    <x v="1"/>
    <n v="5"/>
    <n v="126.12"/>
    <x v="1131"/>
    <x v="11"/>
    <x v="1130"/>
    <s v="No"/>
    <x v="0"/>
    <x v="1"/>
  </r>
  <r>
    <n v="1137"/>
    <x v="452"/>
    <x v="0"/>
    <x v="11"/>
    <x v="1"/>
    <n v="4"/>
    <n v="802.17"/>
    <x v="1132"/>
    <x v="12"/>
    <x v="1131"/>
    <s v="No"/>
    <x v="0"/>
    <x v="1"/>
  </r>
  <r>
    <n v="1138"/>
    <x v="218"/>
    <x v="2"/>
    <x v="11"/>
    <x v="1"/>
    <n v="4"/>
    <n v="859.34"/>
    <x v="1133"/>
    <x v="6"/>
    <x v="1132"/>
    <s v="No"/>
    <x v="0"/>
    <x v="4"/>
  </r>
  <r>
    <n v="1139"/>
    <x v="462"/>
    <x v="1"/>
    <x v="1"/>
    <x v="1"/>
    <n v="10"/>
    <n v="543.37"/>
    <x v="1134"/>
    <x v="12"/>
    <x v="1133"/>
    <s v="Yes"/>
    <x v="1"/>
    <x v="6"/>
  </r>
  <r>
    <n v="1140"/>
    <x v="432"/>
    <x v="1"/>
    <x v="12"/>
    <x v="1"/>
    <n v="3"/>
    <n v="1190.77"/>
    <x v="1135"/>
    <x v="12"/>
    <x v="1134"/>
    <s v="No"/>
    <x v="0"/>
    <x v="6"/>
  </r>
  <r>
    <n v="1141"/>
    <x v="333"/>
    <x v="1"/>
    <x v="3"/>
    <x v="1"/>
    <n v="6"/>
    <n v="989.72"/>
    <x v="1136"/>
    <x v="16"/>
    <x v="1135"/>
    <s v="Yes"/>
    <x v="1"/>
    <x v="6"/>
  </r>
  <r>
    <n v="1142"/>
    <x v="249"/>
    <x v="1"/>
    <x v="3"/>
    <x v="1"/>
    <n v="6"/>
    <n v="829.62"/>
    <x v="1137"/>
    <x v="5"/>
    <x v="1136"/>
    <s v="No"/>
    <x v="0"/>
    <x v="6"/>
  </r>
  <r>
    <n v="1143"/>
    <x v="78"/>
    <x v="3"/>
    <x v="13"/>
    <x v="1"/>
    <n v="7"/>
    <n v="1240.97"/>
    <x v="1138"/>
    <x v="22"/>
    <x v="1137"/>
    <s v="Yes"/>
    <x v="1"/>
    <x v="5"/>
  </r>
  <r>
    <n v="1144"/>
    <x v="570"/>
    <x v="2"/>
    <x v="13"/>
    <x v="1"/>
    <n v="9"/>
    <n v="328.75"/>
    <x v="1139"/>
    <x v="2"/>
    <x v="1138"/>
    <s v="No"/>
    <x v="0"/>
    <x v="4"/>
  </r>
  <r>
    <n v="1145"/>
    <x v="377"/>
    <x v="3"/>
    <x v="5"/>
    <x v="2"/>
    <n v="8"/>
    <n v="676.77"/>
    <x v="1140"/>
    <x v="9"/>
    <x v="1139"/>
    <s v="Yes"/>
    <x v="1"/>
    <x v="7"/>
  </r>
  <r>
    <n v="1146"/>
    <x v="289"/>
    <x v="0"/>
    <x v="2"/>
    <x v="1"/>
    <n v="5"/>
    <n v="897.69"/>
    <x v="1141"/>
    <x v="21"/>
    <x v="1140"/>
    <s v="No"/>
    <x v="0"/>
    <x v="1"/>
  </r>
  <r>
    <n v="1147"/>
    <x v="142"/>
    <x v="2"/>
    <x v="3"/>
    <x v="1"/>
    <n v="1"/>
    <n v="457.5"/>
    <x v="1142"/>
    <x v="17"/>
    <x v="1141"/>
    <s v="No"/>
    <x v="0"/>
    <x v="4"/>
  </r>
  <r>
    <n v="1148"/>
    <x v="398"/>
    <x v="2"/>
    <x v="11"/>
    <x v="1"/>
    <n v="1"/>
    <n v="1159.57"/>
    <x v="1143"/>
    <x v="17"/>
    <x v="1142"/>
    <s v="No"/>
    <x v="0"/>
    <x v="4"/>
  </r>
  <r>
    <n v="1149"/>
    <x v="426"/>
    <x v="3"/>
    <x v="4"/>
    <x v="0"/>
    <n v="9"/>
    <n v="838.92"/>
    <x v="1144"/>
    <x v="2"/>
    <x v="1143"/>
    <s v="Yes"/>
    <x v="1"/>
    <x v="8"/>
  </r>
  <r>
    <n v="1150"/>
    <x v="571"/>
    <x v="2"/>
    <x v="10"/>
    <x v="2"/>
    <n v="1"/>
    <n v="695.95"/>
    <x v="1145"/>
    <x v="12"/>
    <x v="1144"/>
    <s v="No"/>
    <x v="0"/>
    <x v="9"/>
  </r>
  <r>
    <n v="1151"/>
    <x v="58"/>
    <x v="2"/>
    <x v="1"/>
    <x v="1"/>
    <n v="6"/>
    <n v="1335.54"/>
    <x v="1146"/>
    <x v="20"/>
    <x v="1145"/>
    <s v="Yes"/>
    <x v="1"/>
    <x v="4"/>
  </r>
  <r>
    <n v="1152"/>
    <x v="488"/>
    <x v="2"/>
    <x v="11"/>
    <x v="1"/>
    <n v="5"/>
    <n v="146.94"/>
    <x v="1147"/>
    <x v="20"/>
    <x v="1146"/>
    <s v="No"/>
    <x v="0"/>
    <x v="4"/>
  </r>
  <r>
    <n v="1153"/>
    <x v="109"/>
    <x v="2"/>
    <x v="2"/>
    <x v="1"/>
    <n v="6"/>
    <n v="1191.43"/>
    <x v="1148"/>
    <x v="11"/>
    <x v="1147"/>
    <s v="Yes"/>
    <x v="1"/>
    <x v="4"/>
  </r>
  <r>
    <n v="1154"/>
    <x v="210"/>
    <x v="1"/>
    <x v="1"/>
    <x v="1"/>
    <n v="10"/>
    <n v="1231.08"/>
    <x v="1149"/>
    <x v="10"/>
    <x v="1148"/>
    <s v="Yes"/>
    <x v="2"/>
    <x v="6"/>
  </r>
  <r>
    <n v="1155"/>
    <x v="250"/>
    <x v="3"/>
    <x v="6"/>
    <x v="1"/>
    <n v="10"/>
    <n v="578.5"/>
    <x v="1150"/>
    <x v="21"/>
    <x v="1149"/>
    <s v="Yes"/>
    <x v="1"/>
    <x v="5"/>
  </r>
  <r>
    <n v="1156"/>
    <x v="382"/>
    <x v="0"/>
    <x v="5"/>
    <x v="2"/>
    <n v="6"/>
    <n v="1320.89"/>
    <x v="1151"/>
    <x v="5"/>
    <x v="1150"/>
    <s v="Yes"/>
    <x v="1"/>
    <x v="3"/>
  </r>
  <r>
    <n v="1157"/>
    <x v="411"/>
    <x v="1"/>
    <x v="2"/>
    <x v="1"/>
    <n v="4"/>
    <n v="1124.04"/>
    <x v="1152"/>
    <x v="18"/>
    <x v="1151"/>
    <s v="No"/>
    <x v="0"/>
    <x v="6"/>
  </r>
  <r>
    <n v="1158"/>
    <x v="480"/>
    <x v="0"/>
    <x v="9"/>
    <x v="2"/>
    <n v="7"/>
    <n v="90.65"/>
    <x v="1153"/>
    <x v="14"/>
    <x v="1152"/>
    <s v="No"/>
    <x v="0"/>
    <x v="3"/>
  </r>
  <r>
    <n v="1159"/>
    <x v="306"/>
    <x v="0"/>
    <x v="3"/>
    <x v="1"/>
    <n v="9"/>
    <n v="851.72"/>
    <x v="1154"/>
    <x v="17"/>
    <x v="1153"/>
    <s v="Yes"/>
    <x v="1"/>
    <x v="1"/>
  </r>
  <r>
    <n v="1160"/>
    <x v="337"/>
    <x v="2"/>
    <x v="13"/>
    <x v="1"/>
    <n v="1"/>
    <n v="1013.72"/>
    <x v="1155"/>
    <x v="4"/>
    <x v="1154"/>
    <s v="No"/>
    <x v="0"/>
    <x v="4"/>
  </r>
  <r>
    <n v="1161"/>
    <x v="54"/>
    <x v="1"/>
    <x v="2"/>
    <x v="1"/>
    <n v="10"/>
    <n v="762.05"/>
    <x v="1156"/>
    <x v="13"/>
    <x v="1155"/>
    <s v="Yes"/>
    <x v="1"/>
    <x v="6"/>
  </r>
  <r>
    <n v="1162"/>
    <x v="11"/>
    <x v="1"/>
    <x v="11"/>
    <x v="1"/>
    <n v="7"/>
    <n v="230.54"/>
    <x v="1157"/>
    <x v="8"/>
    <x v="1156"/>
    <s v="No"/>
    <x v="0"/>
    <x v="6"/>
  </r>
  <r>
    <n v="1163"/>
    <x v="557"/>
    <x v="0"/>
    <x v="13"/>
    <x v="1"/>
    <n v="10"/>
    <n v="1120.52"/>
    <x v="1158"/>
    <x v="15"/>
    <x v="1157"/>
    <s v="Yes"/>
    <x v="2"/>
    <x v="1"/>
  </r>
  <r>
    <n v="1164"/>
    <x v="293"/>
    <x v="1"/>
    <x v="3"/>
    <x v="1"/>
    <n v="2"/>
    <n v="603.80999999999995"/>
    <x v="1159"/>
    <x v="20"/>
    <x v="1158"/>
    <s v="No"/>
    <x v="0"/>
    <x v="6"/>
  </r>
  <r>
    <n v="1165"/>
    <x v="281"/>
    <x v="2"/>
    <x v="2"/>
    <x v="1"/>
    <n v="8"/>
    <n v="843.35"/>
    <x v="1160"/>
    <x v="18"/>
    <x v="1159"/>
    <s v="Yes"/>
    <x v="1"/>
    <x v="4"/>
  </r>
  <r>
    <n v="1166"/>
    <x v="572"/>
    <x v="1"/>
    <x v="12"/>
    <x v="1"/>
    <n v="10"/>
    <n v="302.19"/>
    <x v="1161"/>
    <x v="14"/>
    <x v="1160"/>
    <s v="No"/>
    <x v="0"/>
    <x v="6"/>
  </r>
  <r>
    <n v="1167"/>
    <x v="42"/>
    <x v="2"/>
    <x v="8"/>
    <x v="1"/>
    <n v="2"/>
    <n v="406.72"/>
    <x v="1162"/>
    <x v="20"/>
    <x v="1161"/>
    <s v="No"/>
    <x v="0"/>
    <x v="4"/>
  </r>
  <r>
    <n v="1168"/>
    <x v="16"/>
    <x v="3"/>
    <x v="2"/>
    <x v="1"/>
    <n v="10"/>
    <n v="143.5"/>
    <x v="1163"/>
    <x v="10"/>
    <x v="1162"/>
    <s v="No"/>
    <x v="0"/>
    <x v="5"/>
  </r>
  <r>
    <n v="1169"/>
    <x v="417"/>
    <x v="1"/>
    <x v="0"/>
    <x v="0"/>
    <n v="6"/>
    <n v="528.98"/>
    <x v="1164"/>
    <x v="19"/>
    <x v="1163"/>
    <s v="No"/>
    <x v="0"/>
    <x v="2"/>
  </r>
  <r>
    <n v="1170"/>
    <x v="573"/>
    <x v="3"/>
    <x v="13"/>
    <x v="1"/>
    <n v="1"/>
    <n v="1156.83"/>
    <x v="1165"/>
    <x v="7"/>
    <x v="1164"/>
    <s v="No"/>
    <x v="0"/>
    <x v="5"/>
  </r>
  <r>
    <n v="1171"/>
    <x v="574"/>
    <x v="3"/>
    <x v="1"/>
    <x v="1"/>
    <n v="8"/>
    <n v="938.54"/>
    <x v="1166"/>
    <x v="13"/>
    <x v="1165"/>
    <s v="Yes"/>
    <x v="1"/>
    <x v="5"/>
  </r>
  <r>
    <n v="1172"/>
    <x v="263"/>
    <x v="0"/>
    <x v="12"/>
    <x v="1"/>
    <n v="4"/>
    <n v="1031.19"/>
    <x v="1167"/>
    <x v="3"/>
    <x v="1166"/>
    <s v="No"/>
    <x v="0"/>
    <x v="1"/>
  </r>
  <r>
    <n v="1173"/>
    <x v="461"/>
    <x v="0"/>
    <x v="1"/>
    <x v="1"/>
    <n v="1"/>
    <n v="372.14"/>
    <x v="1168"/>
    <x v="12"/>
    <x v="1167"/>
    <s v="No"/>
    <x v="0"/>
    <x v="1"/>
  </r>
  <r>
    <n v="1174"/>
    <x v="325"/>
    <x v="2"/>
    <x v="8"/>
    <x v="1"/>
    <n v="1"/>
    <n v="521.47"/>
    <x v="1169"/>
    <x v="8"/>
    <x v="1168"/>
    <s v="No"/>
    <x v="0"/>
    <x v="4"/>
  </r>
  <r>
    <n v="1175"/>
    <x v="575"/>
    <x v="0"/>
    <x v="5"/>
    <x v="2"/>
    <n v="8"/>
    <n v="712.07"/>
    <x v="1170"/>
    <x v="17"/>
    <x v="1169"/>
    <s v="Yes"/>
    <x v="1"/>
    <x v="3"/>
  </r>
  <r>
    <n v="1176"/>
    <x v="513"/>
    <x v="2"/>
    <x v="13"/>
    <x v="1"/>
    <n v="4"/>
    <n v="313.66000000000003"/>
    <x v="1171"/>
    <x v="2"/>
    <x v="1170"/>
    <s v="No"/>
    <x v="0"/>
    <x v="4"/>
  </r>
  <r>
    <n v="1177"/>
    <x v="106"/>
    <x v="3"/>
    <x v="3"/>
    <x v="1"/>
    <n v="8"/>
    <n v="938.33"/>
    <x v="1172"/>
    <x v="2"/>
    <x v="1171"/>
    <s v="Yes"/>
    <x v="1"/>
    <x v="5"/>
  </r>
  <r>
    <n v="1178"/>
    <x v="576"/>
    <x v="0"/>
    <x v="1"/>
    <x v="1"/>
    <n v="10"/>
    <n v="1360"/>
    <x v="1173"/>
    <x v="9"/>
    <x v="1172"/>
    <s v="Yes"/>
    <x v="2"/>
    <x v="1"/>
  </r>
  <r>
    <n v="1179"/>
    <x v="237"/>
    <x v="0"/>
    <x v="3"/>
    <x v="1"/>
    <n v="3"/>
    <n v="99.56"/>
    <x v="1174"/>
    <x v="20"/>
    <x v="1173"/>
    <s v="No"/>
    <x v="0"/>
    <x v="1"/>
  </r>
  <r>
    <n v="1180"/>
    <x v="501"/>
    <x v="3"/>
    <x v="11"/>
    <x v="1"/>
    <n v="8"/>
    <n v="985.59"/>
    <x v="1175"/>
    <x v="21"/>
    <x v="1174"/>
    <s v="Yes"/>
    <x v="1"/>
    <x v="5"/>
  </r>
  <r>
    <n v="1181"/>
    <x v="354"/>
    <x v="0"/>
    <x v="7"/>
    <x v="1"/>
    <n v="5"/>
    <n v="997.84"/>
    <x v="1176"/>
    <x v="22"/>
    <x v="1175"/>
    <s v="No"/>
    <x v="0"/>
    <x v="1"/>
  </r>
  <r>
    <n v="1182"/>
    <x v="577"/>
    <x v="3"/>
    <x v="10"/>
    <x v="2"/>
    <n v="1"/>
    <n v="445.82"/>
    <x v="1177"/>
    <x v="12"/>
    <x v="1176"/>
    <s v="No"/>
    <x v="0"/>
    <x v="7"/>
  </r>
  <r>
    <n v="1183"/>
    <x v="578"/>
    <x v="1"/>
    <x v="10"/>
    <x v="2"/>
    <n v="7"/>
    <n v="767.73"/>
    <x v="1178"/>
    <x v="3"/>
    <x v="1177"/>
    <s v="Yes"/>
    <x v="1"/>
    <x v="10"/>
  </r>
  <r>
    <n v="1184"/>
    <x v="139"/>
    <x v="0"/>
    <x v="4"/>
    <x v="0"/>
    <n v="8"/>
    <n v="1301.49"/>
    <x v="1179"/>
    <x v="17"/>
    <x v="1178"/>
    <s v="Yes"/>
    <x v="2"/>
    <x v="0"/>
  </r>
  <r>
    <n v="1185"/>
    <x v="292"/>
    <x v="0"/>
    <x v="3"/>
    <x v="1"/>
    <n v="4"/>
    <n v="755.97"/>
    <x v="1180"/>
    <x v="23"/>
    <x v="1179"/>
    <s v="No"/>
    <x v="0"/>
    <x v="1"/>
  </r>
  <r>
    <n v="1186"/>
    <x v="525"/>
    <x v="0"/>
    <x v="12"/>
    <x v="1"/>
    <n v="4"/>
    <n v="1384.18"/>
    <x v="1181"/>
    <x v="21"/>
    <x v="1180"/>
    <s v="Yes"/>
    <x v="1"/>
    <x v="1"/>
  </r>
  <r>
    <n v="1187"/>
    <x v="130"/>
    <x v="3"/>
    <x v="14"/>
    <x v="1"/>
    <n v="7"/>
    <n v="1119.1400000000001"/>
    <x v="1182"/>
    <x v="16"/>
    <x v="1181"/>
    <s v="Yes"/>
    <x v="1"/>
    <x v="5"/>
  </r>
  <r>
    <n v="1188"/>
    <x v="370"/>
    <x v="3"/>
    <x v="7"/>
    <x v="1"/>
    <n v="6"/>
    <n v="539.51"/>
    <x v="1183"/>
    <x v="10"/>
    <x v="1182"/>
    <s v="No"/>
    <x v="0"/>
    <x v="5"/>
  </r>
  <r>
    <n v="1189"/>
    <x v="253"/>
    <x v="2"/>
    <x v="14"/>
    <x v="1"/>
    <n v="5"/>
    <n v="1219.72"/>
    <x v="1184"/>
    <x v="16"/>
    <x v="1183"/>
    <s v="Yes"/>
    <x v="1"/>
    <x v="4"/>
  </r>
  <r>
    <n v="1190"/>
    <x v="579"/>
    <x v="3"/>
    <x v="0"/>
    <x v="0"/>
    <n v="1"/>
    <n v="1416.76"/>
    <x v="1185"/>
    <x v="9"/>
    <x v="1184"/>
    <s v="No"/>
    <x v="0"/>
    <x v="8"/>
  </r>
  <r>
    <n v="1191"/>
    <x v="148"/>
    <x v="2"/>
    <x v="14"/>
    <x v="1"/>
    <n v="6"/>
    <n v="1346.79"/>
    <x v="1186"/>
    <x v="4"/>
    <x v="1185"/>
    <s v="Yes"/>
    <x v="1"/>
    <x v="4"/>
  </r>
  <r>
    <n v="1192"/>
    <x v="440"/>
    <x v="2"/>
    <x v="0"/>
    <x v="0"/>
    <n v="7"/>
    <n v="785.87"/>
    <x v="1187"/>
    <x v="11"/>
    <x v="1186"/>
    <s v="Yes"/>
    <x v="1"/>
    <x v="11"/>
  </r>
  <r>
    <n v="1193"/>
    <x v="580"/>
    <x v="2"/>
    <x v="0"/>
    <x v="0"/>
    <n v="4"/>
    <n v="863.62"/>
    <x v="1188"/>
    <x v="19"/>
    <x v="1187"/>
    <s v="No"/>
    <x v="0"/>
    <x v="11"/>
  </r>
  <r>
    <n v="1194"/>
    <x v="374"/>
    <x v="3"/>
    <x v="2"/>
    <x v="1"/>
    <n v="6"/>
    <n v="679.26"/>
    <x v="1189"/>
    <x v="13"/>
    <x v="1188"/>
    <s v="No"/>
    <x v="0"/>
    <x v="5"/>
  </r>
  <r>
    <n v="1195"/>
    <x v="552"/>
    <x v="2"/>
    <x v="1"/>
    <x v="1"/>
    <n v="3"/>
    <n v="875.74"/>
    <x v="1190"/>
    <x v="14"/>
    <x v="1189"/>
    <s v="No"/>
    <x v="0"/>
    <x v="4"/>
  </r>
  <r>
    <n v="1196"/>
    <x v="532"/>
    <x v="2"/>
    <x v="0"/>
    <x v="0"/>
    <n v="5"/>
    <n v="1035.9100000000001"/>
    <x v="1191"/>
    <x v="18"/>
    <x v="1190"/>
    <s v="Yes"/>
    <x v="1"/>
    <x v="11"/>
  </r>
  <r>
    <n v="1197"/>
    <x v="74"/>
    <x v="2"/>
    <x v="10"/>
    <x v="2"/>
    <n v="3"/>
    <n v="987.79"/>
    <x v="1192"/>
    <x v="19"/>
    <x v="1191"/>
    <s v="No"/>
    <x v="0"/>
    <x v="9"/>
  </r>
  <r>
    <n v="1198"/>
    <x v="517"/>
    <x v="2"/>
    <x v="8"/>
    <x v="1"/>
    <n v="2"/>
    <n v="840.44"/>
    <x v="1193"/>
    <x v="17"/>
    <x v="1192"/>
    <s v="No"/>
    <x v="0"/>
    <x v="4"/>
  </r>
  <r>
    <n v="1199"/>
    <x v="581"/>
    <x v="0"/>
    <x v="4"/>
    <x v="0"/>
    <n v="6"/>
    <n v="1260.8900000000001"/>
    <x v="1194"/>
    <x v="23"/>
    <x v="1193"/>
    <s v="Yes"/>
    <x v="1"/>
    <x v="0"/>
  </r>
  <r>
    <n v="1200"/>
    <x v="306"/>
    <x v="0"/>
    <x v="1"/>
    <x v="1"/>
    <n v="7"/>
    <n v="1442.18"/>
    <x v="1195"/>
    <x v="17"/>
    <x v="1194"/>
    <s v="Yes"/>
    <x v="2"/>
    <x v="1"/>
  </r>
  <r>
    <n v="1201"/>
    <x v="582"/>
    <x v="1"/>
    <x v="14"/>
    <x v="1"/>
    <n v="5"/>
    <n v="236.42"/>
    <x v="1196"/>
    <x v="14"/>
    <x v="1195"/>
    <s v="No"/>
    <x v="0"/>
    <x v="6"/>
  </r>
  <r>
    <n v="1202"/>
    <x v="583"/>
    <x v="0"/>
    <x v="11"/>
    <x v="1"/>
    <n v="3"/>
    <n v="49.04"/>
    <x v="1197"/>
    <x v="18"/>
    <x v="1196"/>
    <s v="No"/>
    <x v="0"/>
    <x v="1"/>
  </r>
  <r>
    <n v="1203"/>
    <x v="198"/>
    <x v="3"/>
    <x v="8"/>
    <x v="1"/>
    <n v="10"/>
    <n v="922.42"/>
    <x v="1198"/>
    <x v="13"/>
    <x v="1197"/>
    <s v="Yes"/>
    <x v="1"/>
    <x v="5"/>
  </r>
  <r>
    <n v="1204"/>
    <x v="578"/>
    <x v="2"/>
    <x v="8"/>
    <x v="1"/>
    <n v="1"/>
    <n v="545.29999999999995"/>
    <x v="1199"/>
    <x v="3"/>
    <x v="1198"/>
    <s v="No"/>
    <x v="0"/>
    <x v="4"/>
  </r>
  <r>
    <n v="1205"/>
    <x v="311"/>
    <x v="1"/>
    <x v="4"/>
    <x v="0"/>
    <n v="9"/>
    <n v="1270.75"/>
    <x v="1200"/>
    <x v="18"/>
    <x v="1199"/>
    <s v="Yes"/>
    <x v="2"/>
    <x v="2"/>
  </r>
  <r>
    <n v="1206"/>
    <x v="581"/>
    <x v="3"/>
    <x v="12"/>
    <x v="1"/>
    <n v="7"/>
    <n v="742.25"/>
    <x v="1201"/>
    <x v="23"/>
    <x v="1200"/>
    <s v="Yes"/>
    <x v="1"/>
    <x v="5"/>
  </r>
  <r>
    <n v="1207"/>
    <x v="457"/>
    <x v="2"/>
    <x v="1"/>
    <x v="1"/>
    <n v="4"/>
    <n v="58.02"/>
    <x v="1202"/>
    <x v="23"/>
    <x v="1201"/>
    <s v="No"/>
    <x v="0"/>
    <x v="4"/>
  </r>
  <r>
    <n v="1208"/>
    <x v="584"/>
    <x v="0"/>
    <x v="5"/>
    <x v="2"/>
    <n v="7"/>
    <n v="341.61"/>
    <x v="1203"/>
    <x v="8"/>
    <x v="1202"/>
    <s v="No"/>
    <x v="0"/>
    <x v="3"/>
  </r>
  <r>
    <n v="1209"/>
    <x v="585"/>
    <x v="2"/>
    <x v="0"/>
    <x v="0"/>
    <n v="2"/>
    <n v="273.85000000000002"/>
    <x v="1204"/>
    <x v="23"/>
    <x v="1203"/>
    <s v="No"/>
    <x v="0"/>
    <x v="11"/>
  </r>
  <r>
    <n v="1210"/>
    <x v="318"/>
    <x v="1"/>
    <x v="12"/>
    <x v="1"/>
    <n v="6"/>
    <n v="1301.49"/>
    <x v="1205"/>
    <x v="10"/>
    <x v="1178"/>
    <s v="Yes"/>
    <x v="1"/>
    <x v="6"/>
  </r>
  <r>
    <n v="1211"/>
    <x v="226"/>
    <x v="2"/>
    <x v="10"/>
    <x v="2"/>
    <n v="7"/>
    <n v="1166.56"/>
    <x v="1206"/>
    <x v="19"/>
    <x v="1204"/>
    <s v="Yes"/>
    <x v="1"/>
    <x v="9"/>
  </r>
  <r>
    <n v="1212"/>
    <x v="586"/>
    <x v="1"/>
    <x v="8"/>
    <x v="1"/>
    <n v="7"/>
    <n v="921.14"/>
    <x v="1207"/>
    <x v="17"/>
    <x v="1205"/>
    <s v="Yes"/>
    <x v="1"/>
    <x v="6"/>
  </r>
  <r>
    <n v="1213"/>
    <x v="108"/>
    <x v="0"/>
    <x v="4"/>
    <x v="0"/>
    <n v="2"/>
    <n v="682.9"/>
    <x v="1208"/>
    <x v="6"/>
    <x v="1206"/>
    <s v="No"/>
    <x v="0"/>
    <x v="0"/>
  </r>
  <r>
    <n v="1214"/>
    <x v="587"/>
    <x v="0"/>
    <x v="9"/>
    <x v="2"/>
    <n v="9"/>
    <n v="811.43"/>
    <x v="1209"/>
    <x v="20"/>
    <x v="1207"/>
    <s v="Yes"/>
    <x v="1"/>
    <x v="3"/>
  </r>
  <r>
    <n v="1215"/>
    <x v="313"/>
    <x v="0"/>
    <x v="4"/>
    <x v="0"/>
    <n v="7"/>
    <n v="779.03"/>
    <x v="1210"/>
    <x v="2"/>
    <x v="1208"/>
    <s v="Yes"/>
    <x v="1"/>
    <x v="0"/>
  </r>
  <r>
    <n v="1216"/>
    <x v="568"/>
    <x v="0"/>
    <x v="0"/>
    <x v="0"/>
    <n v="5"/>
    <n v="664.94"/>
    <x v="1211"/>
    <x v="23"/>
    <x v="1209"/>
    <s v="No"/>
    <x v="0"/>
    <x v="0"/>
  </r>
  <r>
    <n v="1217"/>
    <x v="310"/>
    <x v="3"/>
    <x v="10"/>
    <x v="2"/>
    <n v="8"/>
    <n v="258.07"/>
    <x v="1212"/>
    <x v="8"/>
    <x v="1210"/>
    <s v="No"/>
    <x v="0"/>
    <x v="7"/>
  </r>
  <r>
    <n v="1218"/>
    <x v="210"/>
    <x v="0"/>
    <x v="14"/>
    <x v="1"/>
    <n v="9"/>
    <n v="1356.48"/>
    <x v="1213"/>
    <x v="10"/>
    <x v="1211"/>
    <s v="Yes"/>
    <x v="2"/>
    <x v="1"/>
  </r>
  <r>
    <n v="1219"/>
    <x v="203"/>
    <x v="1"/>
    <x v="12"/>
    <x v="1"/>
    <n v="9"/>
    <n v="178.63"/>
    <x v="1214"/>
    <x v="12"/>
    <x v="1212"/>
    <s v="No"/>
    <x v="0"/>
    <x v="6"/>
  </r>
  <r>
    <n v="1220"/>
    <x v="455"/>
    <x v="2"/>
    <x v="5"/>
    <x v="2"/>
    <n v="7"/>
    <n v="491.96"/>
    <x v="1215"/>
    <x v="22"/>
    <x v="1213"/>
    <s v="No"/>
    <x v="0"/>
    <x v="9"/>
  </r>
  <r>
    <n v="1221"/>
    <x v="27"/>
    <x v="2"/>
    <x v="7"/>
    <x v="1"/>
    <n v="10"/>
    <n v="1345.96"/>
    <x v="1216"/>
    <x v="15"/>
    <x v="1214"/>
    <s v="Yes"/>
    <x v="2"/>
    <x v="4"/>
  </r>
  <r>
    <n v="1222"/>
    <x v="50"/>
    <x v="2"/>
    <x v="10"/>
    <x v="2"/>
    <n v="2"/>
    <n v="382.62"/>
    <x v="1217"/>
    <x v="15"/>
    <x v="1215"/>
    <s v="No"/>
    <x v="0"/>
    <x v="9"/>
  </r>
  <r>
    <n v="1223"/>
    <x v="516"/>
    <x v="2"/>
    <x v="4"/>
    <x v="0"/>
    <n v="2"/>
    <n v="180.11"/>
    <x v="1218"/>
    <x v="18"/>
    <x v="1216"/>
    <s v="No"/>
    <x v="0"/>
    <x v="11"/>
  </r>
  <r>
    <n v="1224"/>
    <x v="33"/>
    <x v="3"/>
    <x v="12"/>
    <x v="1"/>
    <n v="9"/>
    <n v="1063.8499999999999"/>
    <x v="1219"/>
    <x v="11"/>
    <x v="1217"/>
    <s v="Yes"/>
    <x v="1"/>
    <x v="5"/>
  </r>
  <r>
    <n v="1225"/>
    <x v="560"/>
    <x v="2"/>
    <x v="4"/>
    <x v="0"/>
    <n v="9"/>
    <n v="577.1"/>
    <x v="1220"/>
    <x v="9"/>
    <x v="1218"/>
    <s v="Yes"/>
    <x v="1"/>
    <x v="11"/>
  </r>
  <r>
    <n v="1226"/>
    <x v="431"/>
    <x v="2"/>
    <x v="5"/>
    <x v="2"/>
    <n v="10"/>
    <n v="1308.25"/>
    <x v="1221"/>
    <x v="5"/>
    <x v="1219"/>
    <s v="Yes"/>
    <x v="2"/>
    <x v="9"/>
  </r>
  <r>
    <n v="1227"/>
    <x v="13"/>
    <x v="2"/>
    <x v="9"/>
    <x v="2"/>
    <n v="3"/>
    <n v="276.51"/>
    <x v="1222"/>
    <x v="4"/>
    <x v="1220"/>
    <s v="No"/>
    <x v="0"/>
    <x v="9"/>
  </r>
  <r>
    <n v="1228"/>
    <x v="588"/>
    <x v="0"/>
    <x v="4"/>
    <x v="0"/>
    <n v="5"/>
    <n v="471.18"/>
    <x v="1223"/>
    <x v="19"/>
    <x v="1221"/>
    <s v="No"/>
    <x v="0"/>
    <x v="0"/>
  </r>
  <r>
    <n v="1229"/>
    <x v="589"/>
    <x v="1"/>
    <x v="5"/>
    <x v="2"/>
    <n v="3"/>
    <n v="185.16"/>
    <x v="1224"/>
    <x v="8"/>
    <x v="1222"/>
    <s v="No"/>
    <x v="0"/>
    <x v="10"/>
  </r>
  <r>
    <n v="1230"/>
    <x v="342"/>
    <x v="2"/>
    <x v="1"/>
    <x v="1"/>
    <n v="10"/>
    <n v="1150.44"/>
    <x v="1225"/>
    <x v="0"/>
    <x v="1223"/>
    <s v="Yes"/>
    <x v="2"/>
    <x v="4"/>
  </r>
  <r>
    <n v="1231"/>
    <x v="309"/>
    <x v="1"/>
    <x v="7"/>
    <x v="1"/>
    <n v="8"/>
    <n v="819.82"/>
    <x v="1226"/>
    <x v="16"/>
    <x v="1224"/>
    <s v="Yes"/>
    <x v="1"/>
    <x v="6"/>
  </r>
  <r>
    <n v="1232"/>
    <x v="590"/>
    <x v="1"/>
    <x v="7"/>
    <x v="1"/>
    <n v="4"/>
    <n v="887.4"/>
    <x v="1227"/>
    <x v="3"/>
    <x v="1225"/>
    <s v="No"/>
    <x v="0"/>
    <x v="6"/>
  </r>
  <r>
    <n v="1233"/>
    <x v="183"/>
    <x v="1"/>
    <x v="12"/>
    <x v="1"/>
    <n v="8"/>
    <n v="128.31"/>
    <x v="1228"/>
    <x v="22"/>
    <x v="1226"/>
    <s v="No"/>
    <x v="0"/>
    <x v="6"/>
  </r>
  <r>
    <n v="1234"/>
    <x v="349"/>
    <x v="0"/>
    <x v="8"/>
    <x v="1"/>
    <n v="9"/>
    <n v="424.39"/>
    <x v="1229"/>
    <x v="20"/>
    <x v="1227"/>
    <s v="No"/>
    <x v="0"/>
    <x v="1"/>
  </r>
  <r>
    <n v="1235"/>
    <x v="466"/>
    <x v="2"/>
    <x v="0"/>
    <x v="0"/>
    <n v="3"/>
    <n v="230.9"/>
    <x v="1230"/>
    <x v="21"/>
    <x v="1228"/>
    <s v="No"/>
    <x v="0"/>
    <x v="11"/>
  </r>
  <r>
    <n v="1236"/>
    <x v="521"/>
    <x v="3"/>
    <x v="0"/>
    <x v="0"/>
    <n v="3"/>
    <n v="1282.21"/>
    <x v="1231"/>
    <x v="21"/>
    <x v="1229"/>
    <s v="No"/>
    <x v="0"/>
    <x v="8"/>
  </r>
  <r>
    <n v="1237"/>
    <x v="387"/>
    <x v="3"/>
    <x v="0"/>
    <x v="0"/>
    <n v="2"/>
    <n v="83.06"/>
    <x v="1232"/>
    <x v="5"/>
    <x v="1230"/>
    <s v="No"/>
    <x v="0"/>
    <x v="8"/>
  </r>
  <r>
    <n v="1238"/>
    <x v="30"/>
    <x v="2"/>
    <x v="2"/>
    <x v="1"/>
    <n v="5"/>
    <n v="920.52"/>
    <x v="1233"/>
    <x v="4"/>
    <x v="1231"/>
    <s v="No"/>
    <x v="0"/>
    <x v="4"/>
  </r>
  <r>
    <n v="1239"/>
    <x v="100"/>
    <x v="2"/>
    <x v="4"/>
    <x v="0"/>
    <n v="10"/>
    <n v="546.67999999999995"/>
    <x v="1234"/>
    <x v="15"/>
    <x v="1232"/>
    <s v="Yes"/>
    <x v="1"/>
    <x v="11"/>
  </r>
  <r>
    <n v="1240"/>
    <x v="381"/>
    <x v="0"/>
    <x v="7"/>
    <x v="1"/>
    <n v="6"/>
    <n v="559.16999999999996"/>
    <x v="1235"/>
    <x v="17"/>
    <x v="1233"/>
    <s v="No"/>
    <x v="0"/>
    <x v="1"/>
  </r>
  <r>
    <n v="1241"/>
    <x v="226"/>
    <x v="0"/>
    <x v="2"/>
    <x v="1"/>
    <n v="9"/>
    <n v="106.74"/>
    <x v="1236"/>
    <x v="19"/>
    <x v="1234"/>
    <s v="No"/>
    <x v="0"/>
    <x v="1"/>
  </r>
  <r>
    <n v="1242"/>
    <x v="296"/>
    <x v="2"/>
    <x v="12"/>
    <x v="1"/>
    <n v="5"/>
    <n v="500.52"/>
    <x v="1237"/>
    <x v="18"/>
    <x v="1235"/>
    <s v="No"/>
    <x v="0"/>
    <x v="4"/>
  </r>
  <r>
    <n v="1243"/>
    <x v="271"/>
    <x v="2"/>
    <x v="2"/>
    <x v="1"/>
    <n v="4"/>
    <n v="921.96"/>
    <x v="1238"/>
    <x v="10"/>
    <x v="1236"/>
    <s v="No"/>
    <x v="0"/>
    <x v="4"/>
  </r>
  <r>
    <n v="1244"/>
    <x v="523"/>
    <x v="0"/>
    <x v="6"/>
    <x v="1"/>
    <n v="10"/>
    <n v="1401.5"/>
    <x v="1239"/>
    <x v="16"/>
    <x v="1237"/>
    <s v="Yes"/>
    <x v="2"/>
    <x v="1"/>
  </r>
  <r>
    <n v="1245"/>
    <x v="226"/>
    <x v="3"/>
    <x v="4"/>
    <x v="0"/>
    <n v="10"/>
    <n v="1273.22"/>
    <x v="1240"/>
    <x v="19"/>
    <x v="1238"/>
    <s v="Yes"/>
    <x v="2"/>
    <x v="8"/>
  </r>
  <r>
    <n v="1246"/>
    <x v="300"/>
    <x v="3"/>
    <x v="14"/>
    <x v="1"/>
    <n v="10"/>
    <n v="848.33"/>
    <x v="1241"/>
    <x v="18"/>
    <x v="1239"/>
    <s v="Yes"/>
    <x v="1"/>
    <x v="5"/>
  </r>
  <r>
    <n v="1247"/>
    <x v="591"/>
    <x v="1"/>
    <x v="3"/>
    <x v="1"/>
    <n v="3"/>
    <n v="1326.66"/>
    <x v="1242"/>
    <x v="16"/>
    <x v="1240"/>
    <s v="No"/>
    <x v="0"/>
    <x v="6"/>
  </r>
  <r>
    <n v="1248"/>
    <x v="264"/>
    <x v="3"/>
    <x v="11"/>
    <x v="1"/>
    <n v="1"/>
    <n v="186.13"/>
    <x v="1243"/>
    <x v="23"/>
    <x v="1241"/>
    <s v="No"/>
    <x v="0"/>
    <x v="5"/>
  </r>
  <r>
    <n v="1249"/>
    <x v="592"/>
    <x v="0"/>
    <x v="12"/>
    <x v="1"/>
    <n v="10"/>
    <n v="1498.49"/>
    <x v="1244"/>
    <x v="23"/>
    <x v="1242"/>
    <s v="Yes"/>
    <x v="2"/>
    <x v="1"/>
  </r>
  <r>
    <n v="1250"/>
    <x v="70"/>
    <x v="0"/>
    <x v="2"/>
    <x v="1"/>
    <n v="6"/>
    <n v="845.02"/>
    <x v="1245"/>
    <x v="5"/>
    <x v="1243"/>
    <s v="Yes"/>
    <x v="1"/>
    <x v="1"/>
  </r>
  <r>
    <n v="1251"/>
    <x v="494"/>
    <x v="2"/>
    <x v="0"/>
    <x v="0"/>
    <n v="4"/>
    <n v="1038.1300000000001"/>
    <x v="1246"/>
    <x v="0"/>
    <x v="1244"/>
    <s v="No"/>
    <x v="0"/>
    <x v="11"/>
  </r>
  <r>
    <n v="1252"/>
    <x v="593"/>
    <x v="0"/>
    <x v="14"/>
    <x v="1"/>
    <n v="5"/>
    <n v="764.97"/>
    <x v="1247"/>
    <x v="17"/>
    <x v="1245"/>
    <s v="No"/>
    <x v="0"/>
    <x v="1"/>
  </r>
  <r>
    <n v="1253"/>
    <x v="594"/>
    <x v="0"/>
    <x v="13"/>
    <x v="1"/>
    <n v="6"/>
    <n v="518.63"/>
    <x v="1248"/>
    <x v="12"/>
    <x v="1246"/>
    <s v="No"/>
    <x v="0"/>
    <x v="1"/>
  </r>
  <r>
    <n v="1254"/>
    <x v="595"/>
    <x v="0"/>
    <x v="4"/>
    <x v="0"/>
    <n v="4"/>
    <n v="502.47"/>
    <x v="1249"/>
    <x v="4"/>
    <x v="1247"/>
    <s v="No"/>
    <x v="0"/>
    <x v="0"/>
  </r>
  <r>
    <n v="1255"/>
    <x v="314"/>
    <x v="1"/>
    <x v="13"/>
    <x v="1"/>
    <n v="1"/>
    <n v="972.02"/>
    <x v="1250"/>
    <x v="15"/>
    <x v="1248"/>
    <s v="No"/>
    <x v="0"/>
    <x v="6"/>
  </r>
  <r>
    <n v="1256"/>
    <x v="248"/>
    <x v="2"/>
    <x v="12"/>
    <x v="1"/>
    <n v="8"/>
    <n v="1339.17"/>
    <x v="1251"/>
    <x v="14"/>
    <x v="867"/>
    <s v="Yes"/>
    <x v="2"/>
    <x v="4"/>
  </r>
  <r>
    <n v="1257"/>
    <x v="252"/>
    <x v="3"/>
    <x v="3"/>
    <x v="1"/>
    <n v="7"/>
    <n v="1392.41"/>
    <x v="1252"/>
    <x v="15"/>
    <x v="1249"/>
    <s v="Yes"/>
    <x v="1"/>
    <x v="5"/>
  </r>
  <r>
    <n v="1258"/>
    <x v="369"/>
    <x v="3"/>
    <x v="7"/>
    <x v="1"/>
    <n v="6"/>
    <n v="837.21"/>
    <x v="1253"/>
    <x v="7"/>
    <x v="1250"/>
    <s v="Yes"/>
    <x v="1"/>
    <x v="5"/>
  </r>
  <r>
    <n v="1259"/>
    <x v="10"/>
    <x v="2"/>
    <x v="7"/>
    <x v="1"/>
    <n v="6"/>
    <n v="1201.31"/>
    <x v="1254"/>
    <x v="7"/>
    <x v="1251"/>
    <s v="Yes"/>
    <x v="1"/>
    <x v="4"/>
  </r>
  <r>
    <n v="1260"/>
    <x v="18"/>
    <x v="3"/>
    <x v="10"/>
    <x v="2"/>
    <n v="3"/>
    <n v="427.89"/>
    <x v="1255"/>
    <x v="11"/>
    <x v="1252"/>
    <s v="No"/>
    <x v="0"/>
    <x v="7"/>
  </r>
  <r>
    <n v="1261"/>
    <x v="596"/>
    <x v="3"/>
    <x v="7"/>
    <x v="1"/>
    <n v="9"/>
    <n v="1265.18"/>
    <x v="1256"/>
    <x v="9"/>
    <x v="1253"/>
    <s v="Yes"/>
    <x v="2"/>
    <x v="5"/>
  </r>
  <r>
    <n v="1262"/>
    <x v="507"/>
    <x v="1"/>
    <x v="8"/>
    <x v="1"/>
    <n v="10"/>
    <n v="184.1"/>
    <x v="1257"/>
    <x v="23"/>
    <x v="1254"/>
    <s v="No"/>
    <x v="0"/>
    <x v="6"/>
  </r>
  <r>
    <n v="1263"/>
    <x v="597"/>
    <x v="3"/>
    <x v="5"/>
    <x v="2"/>
    <n v="6"/>
    <n v="1067.6600000000001"/>
    <x v="1258"/>
    <x v="10"/>
    <x v="1255"/>
    <s v="Yes"/>
    <x v="1"/>
    <x v="7"/>
  </r>
  <r>
    <n v="1264"/>
    <x v="412"/>
    <x v="1"/>
    <x v="14"/>
    <x v="1"/>
    <n v="8"/>
    <n v="1316.8"/>
    <x v="1259"/>
    <x v="11"/>
    <x v="1256"/>
    <s v="Yes"/>
    <x v="2"/>
    <x v="6"/>
  </r>
  <r>
    <n v="1265"/>
    <x v="142"/>
    <x v="1"/>
    <x v="13"/>
    <x v="1"/>
    <n v="4"/>
    <n v="792.4"/>
    <x v="1260"/>
    <x v="17"/>
    <x v="1257"/>
    <s v="No"/>
    <x v="0"/>
    <x v="6"/>
  </r>
  <r>
    <n v="1266"/>
    <x v="190"/>
    <x v="0"/>
    <x v="1"/>
    <x v="1"/>
    <n v="1"/>
    <n v="1168.9100000000001"/>
    <x v="1261"/>
    <x v="9"/>
    <x v="1258"/>
    <s v="No"/>
    <x v="0"/>
    <x v="1"/>
  </r>
  <r>
    <n v="1267"/>
    <x v="188"/>
    <x v="0"/>
    <x v="10"/>
    <x v="2"/>
    <n v="9"/>
    <n v="47.15"/>
    <x v="1262"/>
    <x v="19"/>
    <x v="1259"/>
    <s v="No"/>
    <x v="0"/>
    <x v="3"/>
  </r>
  <r>
    <n v="1268"/>
    <x v="568"/>
    <x v="2"/>
    <x v="12"/>
    <x v="1"/>
    <n v="6"/>
    <n v="1386.22"/>
    <x v="1263"/>
    <x v="23"/>
    <x v="1260"/>
    <s v="Yes"/>
    <x v="1"/>
    <x v="4"/>
  </r>
  <r>
    <n v="1269"/>
    <x v="307"/>
    <x v="3"/>
    <x v="4"/>
    <x v="0"/>
    <n v="3"/>
    <n v="1156.53"/>
    <x v="1264"/>
    <x v="5"/>
    <x v="1261"/>
    <s v="No"/>
    <x v="0"/>
    <x v="8"/>
  </r>
  <r>
    <n v="1270"/>
    <x v="393"/>
    <x v="2"/>
    <x v="6"/>
    <x v="1"/>
    <n v="1"/>
    <n v="694.46"/>
    <x v="1265"/>
    <x v="23"/>
    <x v="1262"/>
    <s v="No"/>
    <x v="0"/>
    <x v="4"/>
  </r>
  <r>
    <n v="1271"/>
    <x v="598"/>
    <x v="0"/>
    <x v="4"/>
    <x v="0"/>
    <n v="5"/>
    <n v="1399.18"/>
    <x v="1266"/>
    <x v="0"/>
    <x v="1263"/>
    <s v="Yes"/>
    <x v="1"/>
    <x v="0"/>
  </r>
  <r>
    <n v="1272"/>
    <x v="70"/>
    <x v="0"/>
    <x v="0"/>
    <x v="0"/>
    <n v="8"/>
    <n v="1334.89"/>
    <x v="1267"/>
    <x v="5"/>
    <x v="1264"/>
    <s v="Yes"/>
    <x v="2"/>
    <x v="0"/>
  </r>
  <r>
    <n v="1273"/>
    <x v="345"/>
    <x v="3"/>
    <x v="6"/>
    <x v="1"/>
    <n v="10"/>
    <n v="1140.1600000000001"/>
    <x v="1268"/>
    <x v="0"/>
    <x v="1265"/>
    <s v="Yes"/>
    <x v="2"/>
    <x v="5"/>
  </r>
  <r>
    <n v="1274"/>
    <x v="468"/>
    <x v="2"/>
    <x v="0"/>
    <x v="0"/>
    <n v="4"/>
    <n v="296.89"/>
    <x v="1269"/>
    <x v="17"/>
    <x v="1266"/>
    <s v="No"/>
    <x v="0"/>
    <x v="11"/>
  </r>
  <r>
    <n v="1275"/>
    <x v="402"/>
    <x v="3"/>
    <x v="14"/>
    <x v="1"/>
    <n v="2"/>
    <n v="416.25"/>
    <x v="1270"/>
    <x v="19"/>
    <x v="1267"/>
    <s v="No"/>
    <x v="0"/>
    <x v="5"/>
  </r>
  <r>
    <n v="1276"/>
    <x v="207"/>
    <x v="3"/>
    <x v="1"/>
    <x v="1"/>
    <n v="1"/>
    <n v="1437.86"/>
    <x v="1271"/>
    <x v="12"/>
    <x v="1268"/>
    <s v="No"/>
    <x v="0"/>
    <x v="5"/>
  </r>
  <r>
    <n v="1277"/>
    <x v="113"/>
    <x v="0"/>
    <x v="3"/>
    <x v="1"/>
    <n v="9"/>
    <n v="531.97"/>
    <x v="1272"/>
    <x v="23"/>
    <x v="1269"/>
    <s v="No"/>
    <x v="0"/>
    <x v="1"/>
  </r>
  <r>
    <n v="1278"/>
    <x v="599"/>
    <x v="3"/>
    <x v="13"/>
    <x v="1"/>
    <n v="5"/>
    <n v="865.38"/>
    <x v="1273"/>
    <x v="18"/>
    <x v="1270"/>
    <s v="No"/>
    <x v="0"/>
    <x v="5"/>
  </r>
  <r>
    <n v="1279"/>
    <x v="600"/>
    <x v="0"/>
    <x v="1"/>
    <x v="1"/>
    <n v="10"/>
    <n v="1339.44"/>
    <x v="1274"/>
    <x v="17"/>
    <x v="1271"/>
    <s v="Yes"/>
    <x v="2"/>
    <x v="1"/>
  </r>
  <r>
    <n v="1280"/>
    <x v="103"/>
    <x v="1"/>
    <x v="3"/>
    <x v="1"/>
    <n v="3"/>
    <n v="53.2"/>
    <x v="1275"/>
    <x v="21"/>
    <x v="1272"/>
    <s v="No"/>
    <x v="0"/>
    <x v="6"/>
  </r>
  <r>
    <n v="1281"/>
    <x v="462"/>
    <x v="0"/>
    <x v="10"/>
    <x v="2"/>
    <n v="7"/>
    <n v="90.16"/>
    <x v="1276"/>
    <x v="12"/>
    <x v="1273"/>
    <s v="No"/>
    <x v="0"/>
    <x v="3"/>
  </r>
  <r>
    <n v="1282"/>
    <x v="367"/>
    <x v="1"/>
    <x v="2"/>
    <x v="1"/>
    <n v="10"/>
    <n v="1338"/>
    <x v="1277"/>
    <x v="4"/>
    <x v="1274"/>
    <s v="Yes"/>
    <x v="2"/>
    <x v="6"/>
  </r>
  <r>
    <n v="1283"/>
    <x v="574"/>
    <x v="1"/>
    <x v="0"/>
    <x v="0"/>
    <n v="6"/>
    <n v="475.54"/>
    <x v="1278"/>
    <x v="13"/>
    <x v="1275"/>
    <s v="No"/>
    <x v="0"/>
    <x v="2"/>
  </r>
  <r>
    <n v="1284"/>
    <x v="36"/>
    <x v="2"/>
    <x v="9"/>
    <x v="2"/>
    <n v="9"/>
    <n v="127.03"/>
    <x v="1279"/>
    <x v="10"/>
    <x v="1276"/>
    <s v="No"/>
    <x v="0"/>
    <x v="9"/>
  </r>
  <r>
    <n v="1285"/>
    <x v="233"/>
    <x v="1"/>
    <x v="10"/>
    <x v="2"/>
    <n v="3"/>
    <n v="148.44999999999999"/>
    <x v="1280"/>
    <x v="7"/>
    <x v="1277"/>
    <s v="No"/>
    <x v="0"/>
    <x v="10"/>
  </r>
  <r>
    <n v="1286"/>
    <x v="43"/>
    <x v="1"/>
    <x v="5"/>
    <x v="2"/>
    <n v="8"/>
    <n v="472.48"/>
    <x v="1281"/>
    <x v="12"/>
    <x v="1278"/>
    <s v="No"/>
    <x v="0"/>
    <x v="10"/>
  </r>
  <r>
    <n v="1287"/>
    <x v="477"/>
    <x v="1"/>
    <x v="0"/>
    <x v="0"/>
    <n v="4"/>
    <n v="1421.7"/>
    <x v="1282"/>
    <x v="15"/>
    <x v="1279"/>
    <s v="Yes"/>
    <x v="1"/>
    <x v="2"/>
  </r>
  <r>
    <n v="1288"/>
    <x v="89"/>
    <x v="3"/>
    <x v="1"/>
    <x v="1"/>
    <n v="7"/>
    <n v="283.2"/>
    <x v="1283"/>
    <x v="9"/>
    <x v="1280"/>
    <s v="No"/>
    <x v="0"/>
    <x v="5"/>
  </r>
  <r>
    <n v="1289"/>
    <x v="601"/>
    <x v="3"/>
    <x v="10"/>
    <x v="2"/>
    <n v="8"/>
    <n v="736.39"/>
    <x v="1284"/>
    <x v="17"/>
    <x v="1281"/>
    <s v="Yes"/>
    <x v="1"/>
    <x v="7"/>
  </r>
  <r>
    <n v="1290"/>
    <x v="461"/>
    <x v="1"/>
    <x v="6"/>
    <x v="1"/>
    <n v="6"/>
    <n v="723.19"/>
    <x v="1285"/>
    <x v="12"/>
    <x v="1282"/>
    <s v="No"/>
    <x v="0"/>
    <x v="6"/>
  </r>
  <r>
    <n v="1291"/>
    <x v="602"/>
    <x v="2"/>
    <x v="9"/>
    <x v="2"/>
    <n v="6"/>
    <n v="910.62"/>
    <x v="1286"/>
    <x v="8"/>
    <x v="1283"/>
    <s v="Yes"/>
    <x v="1"/>
    <x v="9"/>
  </r>
  <r>
    <n v="1292"/>
    <x v="603"/>
    <x v="0"/>
    <x v="1"/>
    <x v="1"/>
    <n v="2"/>
    <n v="495.55"/>
    <x v="1287"/>
    <x v="22"/>
    <x v="1284"/>
    <s v="No"/>
    <x v="0"/>
    <x v="1"/>
  </r>
  <r>
    <n v="1293"/>
    <x v="142"/>
    <x v="0"/>
    <x v="0"/>
    <x v="0"/>
    <n v="9"/>
    <n v="696.85"/>
    <x v="1288"/>
    <x v="17"/>
    <x v="1285"/>
    <s v="Yes"/>
    <x v="1"/>
    <x v="0"/>
  </r>
  <r>
    <n v="1294"/>
    <x v="126"/>
    <x v="1"/>
    <x v="8"/>
    <x v="1"/>
    <n v="10"/>
    <n v="373.1"/>
    <x v="1289"/>
    <x v="20"/>
    <x v="1286"/>
    <s v="No"/>
    <x v="0"/>
    <x v="6"/>
  </r>
  <r>
    <n v="1295"/>
    <x v="534"/>
    <x v="1"/>
    <x v="1"/>
    <x v="1"/>
    <n v="2"/>
    <n v="517.66"/>
    <x v="1290"/>
    <x v="9"/>
    <x v="1287"/>
    <s v="No"/>
    <x v="0"/>
    <x v="6"/>
  </r>
  <r>
    <n v="1296"/>
    <x v="604"/>
    <x v="1"/>
    <x v="9"/>
    <x v="2"/>
    <n v="10"/>
    <n v="1183.1199999999999"/>
    <x v="1291"/>
    <x v="19"/>
    <x v="1288"/>
    <s v="Yes"/>
    <x v="2"/>
    <x v="10"/>
  </r>
  <r>
    <n v="1297"/>
    <x v="605"/>
    <x v="2"/>
    <x v="3"/>
    <x v="1"/>
    <n v="2"/>
    <n v="1111.6600000000001"/>
    <x v="1292"/>
    <x v="4"/>
    <x v="1289"/>
    <s v="No"/>
    <x v="0"/>
    <x v="4"/>
  </r>
  <r>
    <n v="1298"/>
    <x v="207"/>
    <x v="1"/>
    <x v="4"/>
    <x v="0"/>
    <n v="10"/>
    <n v="898.15"/>
    <x v="1293"/>
    <x v="12"/>
    <x v="1290"/>
    <s v="Yes"/>
    <x v="1"/>
    <x v="2"/>
  </r>
  <r>
    <n v="1299"/>
    <x v="606"/>
    <x v="0"/>
    <x v="13"/>
    <x v="1"/>
    <n v="3"/>
    <n v="468.97"/>
    <x v="1294"/>
    <x v="19"/>
    <x v="1291"/>
    <s v="No"/>
    <x v="0"/>
    <x v="1"/>
  </r>
  <r>
    <n v="1300"/>
    <x v="607"/>
    <x v="0"/>
    <x v="2"/>
    <x v="1"/>
    <n v="2"/>
    <n v="1031.4100000000001"/>
    <x v="1295"/>
    <x v="13"/>
    <x v="1292"/>
    <s v="No"/>
    <x v="0"/>
    <x v="1"/>
  </r>
  <r>
    <n v="1301"/>
    <x v="307"/>
    <x v="1"/>
    <x v="8"/>
    <x v="1"/>
    <n v="8"/>
    <n v="971.03"/>
    <x v="1296"/>
    <x v="5"/>
    <x v="1293"/>
    <s v="Yes"/>
    <x v="1"/>
    <x v="6"/>
  </r>
  <r>
    <n v="1302"/>
    <x v="562"/>
    <x v="0"/>
    <x v="7"/>
    <x v="1"/>
    <n v="3"/>
    <n v="1332.02"/>
    <x v="1297"/>
    <x v="3"/>
    <x v="242"/>
    <s v="No"/>
    <x v="0"/>
    <x v="1"/>
  </r>
  <r>
    <n v="1303"/>
    <x v="99"/>
    <x v="0"/>
    <x v="10"/>
    <x v="2"/>
    <n v="3"/>
    <n v="684.93"/>
    <x v="1298"/>
    <x v="18"/>
    <x v="1294"/>
    <s v="No"/>
    <x v="0"/>
    <x v="3"/>
  </r>
  <r>
    <n v="1304"/>
    <x v="94"/>
    <x v="1"/>
    <x v="14"/>
    <x v="1"/>
    <n v="10"/>
    <n v="676.27"/>
    <x v="1299"/>
    <x v="13"/>
    <x v="1295"/>
    <s v="Yes"/>
    <x v="1"/>
    <x v="6"/>
  </r>
  <r>
    <n v="1305"/>
    <x v="381"/>
    <x v="3"/>
    <x v="11"/>
    <x v="1"/>
    <n v="10"/>
    <n v="1193.58"/>
    <x v="1300"/>
    <x v="17"/>
    <x v="1296"/>
    <s v="Yes"/>
    <x v="2"/>
    <x v="5"/>
  </r>
  <r>
    <n v="1306"/>
    <x v="604"/>
    <x v="3"/>
    <x v="0"/>
    <x v="0"/>
    <n v="6"/>
    <n v="1485.53"/>
    <x v="1301"/>
    <x v="19"/>
    <x v="1297"/>
    <s v="Yes"/>
    <x v="1"/>
    <x v="8"/>
  </r>
  <r>
    <n v="1307"/>
    <x v="64"/>
    <x v="0"/>
    <x v="8"/>
    <x v="1"/>
    <n v="9"/>
    <n v="612.25"/>
    <x v="1302"/>
    <x v="13"/>
    <x v="1298"/>
    <s v="Yes"/>
    <x v="1"/>
    <x v="1"/>
  </r>
  <r>
    <n v="1308"/>
    <x v="320"/>
    <x v="3"/>
    <x v="1"/>
    <x v="1"/>
    <n v="6"/>
    <n v="1352.6"/>
    <x v="1303"/>
    <x v="11"/>
    <x v="1299"/>
    <s v="Yes"/>
    <x v="1"/>
    <x v="5"/>
  </r>
  <r>
    <n v="1309"/>
    <x v="406"/>
    <x v="0"/>
    <x v="7"/>
    <x v="1"/>
    <n v="9"/>
    <n v="1232.92"/>
    <x v="1304"/>
    <x v="10"/>
    <x v="1300"/>
    <s v="Yes"/>
    <x v="2"/>
    <x v="1"/>
  </r>
  <r>
    <n v="1310"/>
    <x v="67"/>
    <x v="0"/>
    <x v="13"/>
    <x v="1"/>
    <n v="1"/>
    <n v="360.51"/>
    <x v="1305"/>
    <x v="8"/>
    <x v="1301"/>
    <s v="No"/>
    <x v="0"/>
    <x v="1"/>
  </r>
  <r>
    <n v="1311"/>
    <x v="156"/>
    <x v="1"/>
    <x v="4"/>
    <x v="0"/>
    <n v="6"/>
    <n v="1070.54"/>
    <x v="1306"/>
    <x v="14"/>
    <x v="1302"/>
    <s v="Yes"/>
    <x v="1"/>
    <x v="2"/>
  </r>
  <r>
    <n v="1312"/>
    <x v="604"/>
    <x v="1"/>
    <x v="2"/>
    <x v="1"/>
    <n v="9"/>
    <n v="324.70999999999998"/>
    <x v="1307"/>
    <x v="19"/>
    <x v="1303"/>
    <s v="No"/>
    <x v="0"/>
    <x v="6"/>
  </r>
  <r>
    <n v="1313"/>
    <x v="608"/>
    <x v="1"/>
    <x v="1"/>
    <x v="1"/>
    <n v="4"/>
    <n v="837.58"/>
    <x v="1308"/>
    <x v="18"/>
    <x v="1304"/>
    <s v="No"/>
    <x v="0"/>
    <x v="6"/>
  </r>
  <r>
    <n v="1314"/>
    <x v="580"/>
    <x v="3"/>
    <x v="9"/>
    <x v="2"/>
    <n v="3"/>
    <n v="439.82"/>
    <x v="1309"/>
    <x v="19"/>
    <x v="1305"/>
    <s v="No"/>
    <x v="0"/>
    <x v="7"/>
  </r>
  <r>
    <n v="1315"/>
    <x v="311"/>
    <x v="2"/>
    <x v="9"/>
    <x v="2"/>
    <n v="1"/>
    <n v="116.9"/>
    <x v="1310"/>
    <x v="18"/>
    <x v="1306"/>
    <s v="No"/>
    <x v="0"/>
    <x v="9"/>
  </r>
  <r>
    <n v="1316"/>
    <x v="512"/>
    <x v="2"/>
    <x v="7"/>
    <x v="1"/>
    <n v="7"/>
    <n v="1462.71"/>
    <x v="1311"/>
    <x v="16"/>
    <x v="1307"/>
    <s v="Yes"/>
    <x v="2"/>
    <x v="4"/>
  </r>
  <r>
    <n v="1317"/>
    <x v="329"/>
    <x v="0"/>
    <x v="1"/>
    <x v="1"/>
    <n v="7"/>
    <n v="1291.6300000000001"/>
    <x v="1312"/>
    <x v="18"/>
    <x v="1308"/>
    <s v="Yes"/>
    <x v="1"/>
    <x v="1"/>
  </r>
  <r>
    <n v="1318"/>
    <x v="90"/>
    <x v="1"/>
    <x v="10"/>
    <x v="2"/>
    <n v="3"/>
    <n v="687.05"/>
    <x v="1313"/>
    <x v="13"/>
    <x v="1309"/>
    <s v="No"/>
    <x v="0"/>
    <x v="10"/>
  </r>
  <r>
    <n v="1319"/>
    <x v="534"/>
    <x v="1"/>
    <x v="2"/>
    <x v="1"/>
    <n v="6"/>
    <n v="346.35"/>
    <x v="1314"/>
    <x v="9"/>
    <x v="1310"/>
    <s v="No"/>
    <x v="0"/>
    <x v="6"/>
  </r>
  <r>
    <n v="1320"/>
    <x v="10"/>
    <x v="0"/>
    <x v="2"/>
    <x v="1"/>
    <n v="8"/>
    <n v="1271.74"/>
    <x v="1315"/>
    <x v="7"/>
    <x v="1311"/>
    <s v="Yes"/>
    <x v="2"/>
    <x v="1"/>
  </r>
  <r>
    <n v="1321"/>
    <x v="528"/>
    <x v="3"/>
    <x v="11"/>
    <x v="1"/>
    <n v="9"/>
    <n v="868.77"/>
    <x v="1316"/>
    <x v="22"/>
    <x v="1312"/>
    <s v="Yes"/>
    <x v="1"/>
    <x v="5"/>
  </r>
  <r>
    <n v="1322"/>
    <x v="233"/>
    <x v="0"/>
    <x v="7"/>
    <x v="1"/>
    <n v="8"/>
    <n v="1060.27"/>
    <x v="1317"/>
    <x v="7"/>
    <x v="1313"/>
    <s v="Yes"/>
    <x v="1"/>
    <x v="1"/>
  </r>
  <r>
    <n v="1323"/>
    <x v="413"/>
    <x v="1"/>
    <x v="6"/>
    <x v="1"/>
    <n v="2"/>
    <n v="221.71"/>
    <x v="1318"/>
    <x v="10"/>
    <x v="1314"/>
    <s v="No"/>
    <x v="0"/>
    <x v="6"/>
  </r>
  <r>
    <n v="1324"/>
    <x v="96"/>
    <x v="3"/>
    <x v="4"/>
    <x v="0"/>
    <n v="9"/>
    <n v="126.57"/>
    <x v="1319"/>
    <x v="15"/>
    <x v="1315"/>
    <s v="No"/>
    <x v="0"/>
    <x v="8"/>
  </r>
  <r>
    <n v="1325"/>
    <x v="587"/>
    <x v="0"/>
    <x v="10"/>
    <x v="2"/>
    <n v="8"/>
    <n v="949.69"/>
    <x v="1320"/>
    <x v="20"/>
    <x v="1316"/>
    <s v="Yes"/>
    <x v="1"/>
    <x v="3"/>
  </r>
  <r>
    <n v="1326"/>
    <x v="370"/>
    <x v="0"/>
    <x v="0"/>
    <x v="0"/>
    <n v="9"/>
    <n v="1199.17"/>
    <x v="1321"/>
    <x v="10"/>
    <x v="1317"/>
    <s v="Yes"/>
    <x v="2"/>
    <x v="0"/>
  </r>
  <r>
    <n v="1327"/>
    <x v="254"/>
    <x v="0"/>
    <x v="14"/>
    <x v="1"/>
    <n v="9"/>
    <n v="1170.01"/>
    <x v="1322"/>
    <x v="5"/>
    <x v="1318"/>
    <s v="Yes"/>
    <x v="2"/>
    <x v="1"/>
  </r>
  <r>
    <n v="1328"/>
    <x v="609"/>
    <x v="1"/>
    <x v="12"/>
    <x v="1"/>
    <n v="8"/>
    <n v="865.21"/>
    <x v="1323"/>
    <x v="6"/>
    <x v="1319"/>
    <s v="Yes"/>
    <x v="1"/>
    <x v="6"/>
  </r>
  <r>
    <n v="1329"/>
    <x v="610"/>
    <x v="1"/>
    <x v="13"/>
    <x v="1"/>
    <n v="5"/>
    <n v="440.92"/>
    <x v="1324"/>
    <x v="5"/>
    <x v="1320"/>
    <s v="No"/>
    <x v="0"/>
    <x v="6"/>
  </r>
  <r>
    <n v="1330"/>
    <x v="301"/>
    <x v="3"/>
    <x v="7"/>
    <x v="1"/>
    <n v="5"/>
    <n v="101.51"/>
    <x v="1325"/>
    <x v="2"/>
    <x v="1321"/>
    <s v="No"/>
    <x v="0"/>
    <x v="5"/>
  </r>
  <r>
    <n v="1331"/>
    <x v="527"/>
    <x v="2"/>
    <x v="12"/>
    <x v="1"/>
    <n v="1"/>
    <n v="987.92"/>
    <x v="1326"/>
    <x v="7"/>
    <x v="1322"/>
    <s v="No"/>
    <x v="0"/>
    <x v="4"/>
  </r>
  <r>
    <n v="1332"/>
    <x v="502"/>
    <x v="0"/>
    <x v="14"/>
    <x v="1"/>
    <n v="8"/>
    <n v="132.94"/>
    <x v="1327"/>
    <x v="8"/>
    <x v="1323"/>
    <s v="No"/>
    <x v="0"/>
    <x v="1"/>
  </r>
  <r>
    <n v="1333"/>
    <x v="418"/>
    <x v="0"/>
    <x v="3"/>
    <x v="1"/>
    <n v="5"/>
    <n v="207.48"/>
    <x v="1328"/>
    <x v="8"/>
    <x v="1324"/>
    <s v="No"/>
    <x v="0"/>
    <x v="1"/>
  </r>
  <r>
    <n v="1334"/>
    <x v="206"/>
    <x v="3"/>
    <x v="14"/>
    <x v="1"/>
    <n v="1"/>
    <n v="1114.73"/>
    <x v="1329"/>
    <x v="20"/>
    <x v="1325"/>
    <s v="No"/>
    <x v="0"/>
    <x v="5"/>
  </r>
  <r>
    <n v="1335"/>
    <x v="558"/>
    <x v="2"/>
    <x v="8"/>
    <x v="1"/>
    <n v="3"/>
    <n v="992.14"/>
    <x v="1330"/>
    <x v="7"/>
    <x v="1326"/>
    <s v="No"/>
    <x v="0"/>
    <x v="4"/>
  </r>
  <r>
    <n v="1336"/>
    <x v="57"/>
    <x v="2"/>
    <x v="13"/>
    <x v="1"/>
    <n v="4"/>
    <n v="732.53"/>
    <x v="1331"/>
    <x v="20"/>
    <x v="1327"/>
    <s v="No"/>
    <x v="0"/>
    <x v="4"/>
  </r>
  <r>
    <n v="1337"/>
    <x v="254"/>
    <x v="0"/>
    <x v="5"/>
    <x v="2"/>
    <n v="2"/>
    <n v="1451.34"/>
    <x v="1332"/>
    <x v="5"/>
    <x v="1328"/>
    <s v="No"/>
    <x v="0"/>
    <x v="3"/>
  </r>
  <r>
    <n v="1338"/>
    <x v="611"/>
    <x v="2"/>
    <x v="8"/>
    <x v="1"/>
    <n v="7"/>
    <n v="1157.8499999999999"/>
    <x v="1333"/>
    <x v="16"/>
    <x v="1329"/>
    <s v="Yes"/>
    <x v="1"/>
    <x v="4"/>
  </r>
  <r>
    <n v="1339"/>
    <x v="582"/>
    <x v="1"/>
    <x v="11"/>
    <x v="1"/>
    <n v="3"/>
    <n v="324.18"/>
    <x v="1334"/>
    <x v="14"/>
    <x v="1330"/>
    <s v="No"/>
    <x v="0"/>
    <x v="6"/>
  </r>
  <r>
    <n v="1340"/>
    <x v="44"/>
    <x v="3"/>
    <x v="4"/>
    <x v="0"/>
    <n v="5"/>
    <n v="1135.67"/>
    <x v="1335"/>
    <x v="21"/>
    <x v="1331"/>
    <s v="Yes"/>
    <x v="1"/>
    <x v="8"/>
  </r>
  <r>
    <n v="1341"/>
    <x v="565"/>
    <x v="0"/>
    <x v="6"/>
    <x v="1"/>
    <n v="8"/>
    <n v="604.13"/>
    <x v="1336"/>
    <x v="4"/>
    <x v="1332"/>
    <s v="No"/>
    <x v="0"/>
    <x v="1"/>
  </r>
  <r>
    <n v="1342"/>
    <x v="405"/>
    <x v="1"/>
    <x v="14"/>
    <x v="1"/>
    <n v="4"/>
    <n v="575.9"/>
    <x v="1337"/>
    <x v="6"/>
    <x v="1333"/>
    <s v="No"/>
    <x v="0"/>
    <x v="6"/>
  </r>
  <r>
    <n v="1343"/>
    <x v="314"/>
    <x v="1"/>
    <x v="4"/>
    <x v="0"/>
    <n v="5"/>
    <n v="226.27"/>
    <x v="1338"/>
    <x v="15"/>
    <x v="1334"/>
    <s v="No"/>
    <x v="0"/>
    <x v="2"/>
  </r>
  <r>
    <n v="1344"/>
    <x v="365"/>
    <x v="1"/>
    <x v="9"/>
    <x v="2"/>
    <n v="5"/>
    <n v="1391.56"/>
    <x v="1339"/>
    <x v="0"/>
    <x v="1335"/>
    <s v="Yes"/>
    <x v="1"/>
    <x v="10"/>
  </r>
  <r>
    <n v="1345"/>
    <x v="530"/>
    <x v="1"/>
    <x v="12"/>
    <x v="1"/>
    <n v="6"/>
    <n v="1443.03"/>
    <x v="1340"/>
    <x v="1"/>
    <x v="1336"/>
    <s v="Yes"/>
    <x v="1"/>
    <x v="6"/>
  </r>
  <r>
    <n v="1346"/>
    <x v="43"/>
    <x v="0"/>
    <x v="0"/>
    <x v="0"/>
    <n v="9"/>
    <n v="959.76"/>
    <x v="1341"/>
    <x v="12"/>
    <x v="1337"/>
    <s v="Yes"/>
    <x v="1"/>
    <x v="0"/>
  </r>
  <r>
    <n v="1347"/>
    <x v="612"/>
    <x v="1"/>
    <x v="9"/>
    <x v="2"/>
    <n v="5"/>
    <n v="509.1"/>
    <x v="1342"/>
    <x v="13"/>
    <x v="1338"/>
    <s v="No"/>
    <x v="0"/>
    <x v="10"/>
  </r>
  <r>
    <n v="1348"/>
    <x v="237"/>
    <x v="0"/>
    <x v="14"/>
    <x v="1"/>
    <n v="10"/>
    <n v="592.82000000000005"/>
    <x v="1343"/>
    <x v="20"/>
    <x v="1339"/>
    <s v="Yes"/>
    <x v="1"/>
    <x v="1"/>
  </r>
  <r>
    <n v="1349"/>
    <x v="341"/>
    <x v="2"/>
    <x v="5"/>
    <x v="2"/>
    <n v="10"/>
    <n v="1158.04"/>
    <x v="1344"/>
    <x v="1"/>
    <x v="1340"/>
    <s v="Yes"/>
    <x v="2"/>
    <x v="9"/>
  </r>
  <r>
    <n v="1350"/>
    <x v="193"/>
    <x v="3"/>
    <x v="3"/>
    <x v="1"/>
    <n v="3"/>
    <n v="476.77"/>
    <x v="1345"/>
    <x v="1"/>
    <x v="1341"/>
    <s v="No"/>
    <x v="0"/>
    <x v="5"/>
  </r>
  <r>
    <n v="1351"/>
    <x v="362"/>
    <x v="0"/>
    <x v="7"/>
    <x v="1"/>
    <n v="1"/>
    <n v="622.76"/>
    <x v="1346"/>
    <x v="11"/>
    <x v="1342"/>
    <s v="No"/>
    <x v="0"/>
    <x v="1"/>
  </r>
  <r>
    <n v="1352"/>
    <x v="16"/>
    <x v="0"/>
    <x v="3"/>
    <x v="1"/>
    <n v="8"/>
    <n v="533.76"/>
    <x v="1347"/>
    <x v="10"/>
    <x v="1343"/>
    <s v="No"/>
    <x v="0"/>
    <x v="1"/>
  </r>
  <r>
    <n v="1353"/>
    <x v="505"/>
    <x v="3"/>
    <x v="4"/>
    <x v="0"/>
    <n v="4"/>
    <n v="60.72"/>
    <x v="1348"/>
    <x v="20"/>
    <x v="1344"/>
    <s v="No"/>
    <x v="0"/>
    <x v="8"/>
  </r>
  <r>
    <n v="1354"/>
    <x v="53"/>
    <x v="0"/>
    <x v="8"/>
    <x v="1"/>
    <n v="10"/>
    <n v="988.34"/>
    <x v="1349"/>
    <x v="21"/>
    <x v="1345"/>
    <s v="Yes"/>
    <x v="1"/>
    <x v="1"/>
  </r>
  <r>
    <n v="1355"/>
    <x v="31"/>
    <x v="2"/>
    <x v="9"/>
    <x v="2"/>
    <n v="2"/>
    <n v="1065.03"/>
    <x v="1350"/>
    <x v="13"/>
    <x v="1346"/>
    <s v="No"/>
    <x v="0"/>
    <x v="9"/>
  </r>
  <r>
    <n v="1356"/>
    <x v="374"/>
    <x v="0"/>
    <x v="6"/>
    <x v="1"/>
    <n v="3"/>
    <n v="570.17999999999995"/>
    <x v="1351"/>
    <x v="13"/>
    <x v="1347"/>
    <s v="No"/>
    <x v="0"/>
    <x v="1"/>
  </r>
  <r>
    <n v="1357"/>
    <x v="273"/>
    <x v="2"/>
    <x v="5"/>
    <x v="2"/>
    <n v="3"/>
    <n v="387.47"/>
    <x v="1352"/>
    <x v="12"/>
    <x v="1348"/>
    <s v="No"/>
    <x v="0"/>
    <x v="9"/>
  </r>
  <r>
    <n v="1358"/>
    <x v="29"/>
    <x v="0"/>
    <x v="12"/>
    <x v="1"/>
    <n v="8"/>
    <n v="1384.82"/>
    <x v="1353"/>
    <x v="14"/>
    <x v="1349"/>
    <s v="Yes"/>
    <x v="2"/>
    <x v="1"/>
  </r>
  <r>
    <n v="1359"/>
    <x v="499"/>
    <x v="1"/>
    <x v="14"/>
    <x v="1"/>
    <n v="6"/>
    <n v="393.43"/>
    <x v="1354"/>
    <x v="10"/>
    <x v="1350"/>
    <s v="No"/>
    <x v="0"/>
    <x v="6"/>
  </r>
  <r>
    <n v="1360"/>
    <x v="214"/>
    <x v="0"/>
    <x v="5"/>
    <x v="2"/>
    <n v="1"/>
    <n v="580.37"/>
    <x v="1355"/>
    <x v="8"/>
    <x v="1351"/>
    <s v="No"/>
    <x v="0"/>
    <x v="3"/>
  </r>
  <r>
    <n v="1361"/>
    <x v="515"/>
    <x v="0"/>
    <x v="13"/>
    <x v="1"/>
    <n v="5"/>
    <n v="275.11"/>
    <x v="1356"/>
    <x v="20"/>
    <x v="1352"/>
    <s v="No"/>
    <x v="0"/>
    <x v="1"/>
  </r>
  <r>
    <n v="1362"/>
    <x v="204"/>
    <x v="1"/>
    <x v="6"/>
    <x v="1"/>
    <n v="10"/>
    <n v="595.03"/>
    <x v="1357"/>
    <x v="23"/>
    <x v="1353"/>
    <s v="Yes"/>
    <x v="1"/>
    <x v="6"/>
  </r>
  <r>
    <n v="1363"/>
    <x v="45"/>
    <x v="1"/>
    <x v="0"/>
    <x v="0"/>
    <n v="3"/>
    <n v="815.54"/>
    <x v="1358"/>
    <x v="12"/>
    <x v="1354"/>
    <s v="No"/>
    <x v="0"/>
    <x v="2"/>
  </r>
  <r>
    <n v="1364"/>
    <x v="613"/>
    <x v="2"/>
    <x v="2"/>
    <x v="1"/>
    <n v="2"/>
    <n v="1369.79"/>
    <x v="1359"/>
    <x v="13"/>
    <x v="1355"/>
    <s v="No"/>
    <x v="0"/>
    <x v="4"/>
  </r>
  <r>
    <n v="1365"/>
    <x v="379"/>
    <x v="3"/>
    <x v="4"/>
    <x v="0"/>
    <n v="1"/>
    <n v="118.65"/>
    <x v="1360"/>
    <x v="12"/>
    <x v="1356"/>
    <s v="No"/>
    <x v="0"/>
    <x v="8"/>
  </r>
  <r>
    <n v="1366"/>
    <x v="389"/>
    <x v="3"/>
    <x v="8"/>
    <x v="1"/>
    <n v="1"/>
    <n v="1345.8"/>
    <x v="1361"/>
    <x v="19"/>
    <x v="1357"/>
    <s v="No"/>
    <x v="0"/>
    <x v="5"/>
  </r>
  <r>
    <n v="1367"/>
    <x v="250"/>
    <x v="0"/>
    <x v="1"/>
    <x v="1"/>
    <n v="7"/>
    <n v="406.99"/>
    <x v="1362"/>
    <x v="21"/>
    <x v="1358"/>
    <s v="No"/>
    <x v="0"/>
    <x v="1"/>
  </r>
  <r>
    <n v="1368"/>
    <x v="614"/>
    <x v="3"/>
    <x v="4"/>
    <x v="0"/>
    <n v="10"/>
    <n v="15.52"/>
    <x v="1363"/>
    <x v="22"/>
    <x v="1359"/>
    <s v="No"/>
    <x v="0"/>
    <x v="8"/>
  </r>
  <r>
    <n v="1369"/>
    <x v="615"/>
    <x v="1"/>
    <x v="4"/>
    <x v="0"/>
    <n v="7"/>
    <n v="611.83000000000004"/>
    <x v="1364"/>
    <x v="16"/>
    <x v="1360"/>
    <s v="No"/>
    <x v="0"/>
    <x v="2"/>
  </r>
  <r>
    <n v="1370"/>
    <x v="110"/>
    <x v="0"/>
    <x v="4"/>
    <x v="0"/>
    <n v="4"/>
    <n v="14.93"/>
    <x v="1365"/>
    <x v="2"/>
    <x v="1361"/>
    <s v="No"/>
    <x v="0"/>
    <x v="0"/>
  </r>
  <r>
    <n v="1371"/>
    <x v="296"/>
    <x v="1"/>
    <x v="4"/>
    <x v="0"/>
    <n v="10"/>
    <n v="807.6"/>
    <x v="1366"/>
    <x v="18"/>
    <x v="1362"/>
    <s v="Yes"/>
    <x v="1"/>
    <x v="2"/>
  </r>
  <r>
    <n v="1372"/>
    <x v="295"/>
    <x v="3"/>
    <x v="13"/>
    <x v="1"/>
    <n v="5"/>
    <n v="606.91999999999996"/>
    <x v="1367"/>
    <x v="1"/>
    <x v="1363"/>
    <s v="No"/>
    <x v="0"/>
    <x v="5"/>
  </r>
  <r>
    <n v="1373"/>
    <x v="312"/>
    <x v="0"/>
    <x v="0"/>
    <x v="0"/>
    <n v="9"/>
    <n v="1281.48"/>
    <x v="1368"/>
    <x v="9"/>
    <x v="1364"/>
    <s v="Yes"/>
    <x v="2"/>
    <x v="0"/>
  </r>
  <r>
    <n v="1374"/>
    <x v="322"/>
    <x v="0"/>
    <x v="13"/>
    <x v="1"/>
    <n v="5"/>
    <n v="975.21"/>
    <x v="1369"/>
    <x v="15"/>
    <x v="1365"/>
    <s v="No"/>
    <x v="0"/>
    <x v="1"/>
  </r>
  <r>
    <n v="1375"/>
    <x v="534"/>
    <x v="0"/>
    <x v="1"/>
    <x v="1"/>
    <n v="4"/>
    <n v="455.32"/>
    <x v="1370"/>
    <x v="9"/>
    <x v="1366"/>
    <s v="No"/>
    <x v="0"/>
    <x v="1"/>
  </r>
  <r>
    <n v="1376"/>
    <x v="616"/>
    <x v="0"/>
    <x v="2"/>
    <x v="1"/>
    <n v="6"/>
    <n v="734.89"/>
    <x v="1371"/>
    <x v="14"/>
    <x v="1367"/>
    <s v="No"/>
    <x v="0"/>
    <x v="1"/>
  </r>
  <r>
    <n v="1377"/>
    <x v="568"/>
    <x v="1"/>
    <x v="10"/>
    <x v="2"/>
    <n v="3"/>
    <n v="63.19"/>
    <x v="1372"/>
    <x v="23"/>
    <x v="1368"/>
    <s v="No"/>
    <x v="0"/>
    <x v="10"/>
  </r>
  <r>
    <n v="1378"/>
    <x v="135"/>
    <x v="2"/>
    <x v="7"/>
    <x v="1"/>
    <n v="7"/>
    <n v="103.86"/>
    <x v="1373"/>
    <x v="16"/>
    <x v="1369"/>
    <s v="No"/>
    <x v="0"/>
    <x v="4"/>
  </r>
  <r>
    <n v="1379"/>
    <x v="617"/>
    <x v="3"/>
    <x v="3"/>
    <x v="1"/>
    <n v="9"/>
    <n v="1447.78"/>
    <x v="1374"/>
    <x v="16"/>
    <x v="1370"/>
    <s v="Yes"/>
    <x v="2"/>
    <x v="5"/>
  </r>
  <r>
    <n v="1380"/>
    <x v="217"/>
    <x v="1"/>
    <x v="5"/>
    <x v="2"/>
    <n v="1"/>
    <n v="515.53"/>
    <x v="1375"/>
    <x v="0"/>
    <x v="1371"/>
    <s v="No"/>
    <x v="0"/>
    <x v="10"/>
  </r>
  <r>
    <n v="1381"/>
    <x v="603"/>
    <x v="0"/>
    <x v="13"/>
    <x v="1"/>
    <n v="2"/>
    <n v="325.39999999999998"/>
    <x v="1376"/>
    <x v="22"/>
    <x v="1372"/>
    <s v="No"/>
    <x v="0"/>
    <x v="1"/>
  </r>
  <r>
    <n v="1382"/>
    <x v="530"/>
    <x v="1"/>
    <x v="0"/>
    <x v="0"/>
    <n v="9"/>
    <n v="231.94"/>
    <x v="1377"/>
    <x v="1"/>
    <x v="1373"/>
    <s v="No"/>
    <x v="0"/>
    <x v="2"/>
  </r>
  <r>
    <n v="1383"/>
    <x v="238"/>
    <x v="2"/>
    <x v="8"/>
    <x v="1"/>
    <n v="1"/>
    <n v="1105.83"/>
    <x v="1378"/>
    <x v="11"/>
    <x v="1374"/>
    <s v="No"/>
    <x v="0"/>
    <x v="4"/>
  </r>
  <r>
    <n v="1384"/>
    <x v="618"/>
    <x v="0"/>
    <x v="12"/>
    <x v="1"/>
    <n v="10"/>
    <n v="78.239999999999995"/>
    <x v="1379"/>
    <x v="15"/>
    <x v="1375"/>
    <s v="No"/>
    <x v="0"/>
    <x v="1"/>
  </r>
  <r>
    <n v="1385"/>
    <x v="619"/>
    <x v="2"/>
    <x v="4"/>
    <x v="0"/>
    <n v="3"/>
    <n v="952.67"/>
    <x v="1380"/>
    <x v="0"/>
    <x v="1376"/>
    <s v="No"/>
    <x v="0"/>
    <x v="11"/>
  </r>
  <r>
    <n v="1386"/>
    <x v="43"/>
    <x v="3"/>
    <x v="10"/>
    <x v="2"/>
    <n v="8"/>
    <n v="920.73"/>
    <x v="1381"/>
    <x v="12"/>
    <x v="1377"/>
    <s v="Yes"/>
    <x v="1"/>
    <x v="7"/>
  </r>
  <r>
    <n v="1387"/>
    <x v="462"/>
    <x v="0"/>
    <x v="9"/>
    <x v="2"/>
    <n v="2"/>
    <n v="750.74"/>
    <x v="1382"/>
    <x v="12"/>
    <x v="1378"/>
    <s v="No"/>
    <x v="0"/>
    <x v="3"/>
  </r>
  <r>
    <n v="1388"/>
    <x v="274"/>
    <x v="2"/>
    <x v="5"/>
    <x v="2"/>
    <n v="4"/>
    <n v="645.05999999999995"/>
    <x v="1383"/>
    <x v="11"/>
    <x v="1379"/>
    <s v="No"/>
    <x v="0"/>
    <x v="9"/>
  </r>
  <r>
    <n v="1389"/>
    <x v="601"/>
    <x v="1"/>
    <x v="5"/>
    <x v="2"/>
    <n v="2"/>
    <n v="1464.02"/>
    <x v="1384"/>
    <x v="17"/>
    <x v="1380"/>
    <s v="No"/>
    <x v="0"/>
    <x v="10"/>
  </r>
  <r>
    <n v="1390"/>
    <x v="620"/>
    <x v="2"/>
    <x v="8"/>
    <x v="1"/>
    <n v="4"/>
    <n v="1148.7"/>
    <x v="1385"/>
    <x v="17"/>
    <x v="1381"/>
    <s v="No"/>
    <x v="0"/>
    <x v="4"/>
  </r>
  <r>
    <n v="1391"/>
    <x v="431"/>
    <x v="2"/>
    <x v="8"/>
    <x v="1"/>
    <n v="2"/>
    <n v="189.91"/>
    <x v="1386"/>
    <x v="5"/>
    <x v="1382"/>
    <s v="No"/>
    <x v="0"/>
    <x v="4"/>
  </r>
  <r>
    <n v="1392"/>
    <x v="400"/>
    <x v="1"/>
    <x v="1"/>
    <x v="1"/>
    <n v="6"/>
    <n v="834.58"/>
    <x v="1387"/>
    <x v="4"/>
    <x v="1383"/>
    <s v="Yes"/>
    <x v="1"/>
    <x v="6"/>
  </r>
  <r>
    <n v="1393"/>
    <x v="520"/>
    <x v="2"/>
    <x v="12"/>
    <x v="1"/>
    <n v="1"/>
    <n v="208.72"/>
    <x v="1388"/>
    <x v="7"/>
    <x v="1384"/>
    <s v="No"/>
    <x v="0"/>
    <x v="4"/>
  </r>
  <r>
    <n v="1394"/>
    <x v="63"/>
    <x v="1"/>
    <x v="5"/>
    <x v="2"/>
    <n v="1"/>
    <n v="1320.64"/>
    <x v="1389"/>
    <x v="4"/>
    <x v="1385"/>
    <s v="No"/>
    <x v="0"/>
    <x v="10"/>
  </r>
  <r>
    <n v="1395"/>
    <x v="236"/>
    <x v="0"/>
    <x v="6"/>
    <x v="1"/>
    <n v="3"/>
    <n v="1389.94"/>
    <x v="1390"/>
    <x v="0"/>
    <x v="1386"/>
    <s v="No"/>
    <x v="0"/>
    <x v="1"/>
  </r>
  <r>
    <n v="1396"/>
    <x v="621"/>
    <x v="3"/>
    <x v="4"/>
    <x v="0"/>
    <n v="8"/>
    <n v="1041.6099999999999"/>
    <x v="1391"/>
    <x v="22"/>
    <x v="1387"/>
    <s v="Yes"/>
    <x v="1"/>
    <x v="8"/>
  </r>
  <r>
    <n v="1397"/>
    <x v="535"/>
    <x v="2"/>
    <x v="11"/>
    <x v="1"/>
    <n v="5"/>
    <n v="789.4"/>
    <x v="1392"/>
    <x v="14"/>
    <x v="1388"/>
    <s v="No"/>
    <x v="0"/>
    <x v="4"/>
  </r>
  <r>
    <n v="1398"/>
    <x v="215"/>
    <x v="2"/>
    <x v="2"/>
    <x v="1"/>
    <n v="10"/>
    <n v="1040.5899999999999"/>
    <x v="1393"/>
    <x v="4"/>
    <x v="1389"/>
    <s v="Yes"/>
    <x v="2"/>
    <x v="4"/>
  </r>
  <r>
    <n v="1399"/>
    <x v="617"/>
    <x v="2"/>
    <x v="8"/>
    <x v="1"/>
    <n v="10"/>
    <n v="1425.94"/>
    <x v="1394"/>
    <x v="16"/>
    <x v="1390"/>
    <s v="Yes"/>
    <x v="2"/>
    <x v="4"/>
  </r>
  <r>
    <n v="1400"/>
    <x v="390"/>
    <x v="3"/>
    <x v="0"/>
    <x v="0"/>
    <n v="7"/>
    <n v="16.809999999999999"/>
    <x v="1395"/>
    <x v="5"/>
    <x v="1391"/>
    <s v="No"/>
    <x v="0"/>
    <x v="8"/>
  </r>
  <r>
    <n v="1401"/>
    <x v="404"/>
    <x v="2"/>
    <x v="11"/>
    <x v="1"/>
    <n v="9"/>
    <n v="1465.42"/>
    <x v="1396"/>
    <x v="12"/>
    <x v="1392"/>
    <s v="Yes"/>
    <x v="2"/>
    <x v="4"/>
  </r>
  <r>
    <n v="1402"/>
    <x v="123"/>
    <x v="3"/>
    <x v="8"/>
    <x v="1"/>
    <n v="9"/>
    <n v="336.72"/>
    <x v="1397"/>
    <x v="2"/>
    <x v="1393"/>
    <s v="No"/>
    <x v="0"/>
    <x v="5"/>
  </r>
  <r>
    <n v="1403"/>
    <x v="214"/>
    <x v="2"/>
    <x v="5"/>
    <x v="2"/>
    <n v="1"/>
    <n v="298.64"/>
    <x v="1398"/>
    <x v="8"/>
    <x v="1394"/>
    <s v="No"/>
    <x v="0"/>
    <x v="9"/>
  </r>
  <r>
    <n v="1404"/>
    <x v="16"/>
    <x v="2"/>
    <x v="5"/>
    <x v="2"/>
    <n v="8"/>
    <n v="751.3"/>
    <x v="1399"/>
    <x v="10"/>
    <x v="1395"/>
    <s v="Yes"/>
    <x v="1"/>
    <x v="9"/>
  </r>
  <r>
    <n v="1405"/>
    <x v="44"/>
    <x v="0"/>
    <x v="1"/>
    <x v="1"/>
    <n v="6"/>
    <n v="434.75"/>
    <x v="1400"/>
    <x v="21"/>
    <x v="795"/>
    <s v="No"/>
    <x v="0"/>
    <x v="1"/>
  </r>
  <r>
    <n v="1406"/>
    <x v="382"/>
    <x v="3"/>
    <x v="2"/>
    <x v="1"/>
    <n v="10"/>
    <n v="1209.68"/>
    <x v="1401"/>
    <x v="5"/>
    <x v="1396"/>
    <s v="Yes"/>
    <x v="2"/>
    <x v="5"/>
  </r>
  <r>
    <n v="1407"/>
    <x v="180"/>
    <x v="1"/>
    <x v="5"/>
    <x v="2"/>
    <n v="2"/>
    <n v="1113.22"/>
    <x v="1402"/>
    <x v="21"/>
    <x v="1397"/>
    <s v="No"/>
    <x v="0"/>
    <x v="10"/>
  </r>
  <r>
    <n v="1408"/>
    <x v="63"/>
    <x v="2"/>
    <x v="10"/>
    <x v="2"/>
    <n v="1"/>
    <n v="732.74"/>
    <x v="1403"/>
    <x v="4"/>
    <x v="1398"/>
    <s v="No"/>
    <x v="0"/>
    <x v="9"/>
  </r>
  <r>
    <n v="1409"/>
    <x v="553"/>
    <x v="0"/>
    <x v="6"/>
    <x v="1"/>
    <n v="8"/>
    <n v="893.13"/>
    <x v="1404"/>
    <x v="3"/>
    <x v="1399"/>
    <s v="Yes"/>
    <x v="1"/>
    <x v="1"/>
  </r>
  <r>
    <n v="1410"/>
    <x v="564"/>
    <x v="1"/>
    <x v="13"/>
    <x v="1"/>
    <n v="6"/>
    <n v="352.79"/>
    <x v="1405"/>
    <x v="23"/>
    <x v="1400"/>
    <s v="No"/>
    <x v="0"/>
    <x v="6"/>
  </r>
  <r>
    <n v="1411"/>
    <x v="375"/>
    <x v="3"/>
    <x v="6"/>
    <x v="1"/>
    <n v="2"/>
    <n v="363.31"/>
    <x v="1406"/>
    <x v="3"/>
    <x v="1401"/>
    <s v="No"/>
    <x v="0"/>
    <x v="5"/>
  </r>
  <r>
    <n v="1412"/>
    <x v="596"/>
    <x v="2"/>
    <x v="2"/>
    <x v="1"/>
    <n v="4"/>
    <n v="119.56"/>
    <x v="1407"/>
    <x v="9"/>
    <x v="1402"/>
    <s v="No"/>
    <x v="0"/>
    <x v="4"/>
  </r>
  <r>
    <n v="1413"/>
    <x v="44"/>
    <x v="1"/>
    <x v="8"/>
    <x v="1"/>
    <n v="7"/>
    <n v="225.96"/>
    <x v="1408"/>
    <x v="21"/>
    <x v="1403"/>
    <s v="No"/>
    <x v="0"/>
    <x v="6"/>
  </r>
  <r>
    <n v="1414"/>
    <x v="514"/>
    <x v="1"/>
    <x v="10"/>
    <x v="2"/>
    <n v="7"/>
    <n v="566.49"/>
    <x v="1409"/>
    <x v="4"/>
    <x v="1404"/>
    <s v="No"/>
    <x v="0"/>
    <x v="10"/>
  </r>
  <r>
    <n v="1415"/>
    <x v="275"/>
    <x v="2"/>
    <x v="12"/>
    <x v="1"/>
    <n v="6"/>
    <n v="1463.58"/>
    <x v="1410"/>
    <x v="14"/>
    <x v="1405"/>
    <s v="Yes"/>
    <x v="1"/>
    <x v="4"/>
  </r>
  <r>
    <n v="1416"/>
    <x v="258"/>
    <x v="3"/>
    <x v="11"/>
    <x v="1"/>
    <n v="1"/>
    <n v="1041.3900000000001"/>
    <x v="1411"/>
    <x v="18"/>
    <x v="1406"/>
    <s v="No"/>
    <x v="0"/>
    <x v="5"/>
  </r>
  <r>
    <n v="1417"/>
    <x v="622"/>
    <x v="3"/>
    <x v="7"/>
    <x v="1"/>
    <n v="2"/>
    <n v="1278.96"/>
    <x v="1412"/>
    <x v="18"/>
    <x v="1407"/>
    <s v="No"/>
    <x v="0"/>
    <x v="5"/>
  </r>
  <r>
    <n v="1418"/>
    <x v="623"/>
    <x v="1"/>
    <x v="12"/>
    <x v="1"/>
    <n v="6"/>
    <n v="337.58"/>
    <x v="1413"/>
    <x v="4"/>
    <x v="1408"/>
    <s v="No"/>
    <x v="0"/>
    <x v="6"/>
  </r>
  <r>
    <n v="1419"/>
    <x v="144"/>
    <x v="2"/>
    <x v="14"/>
    <x v="1"/>
    <n v="10"/>
    <n v="1359.31"/>
    <x v="1414"/>
    <x v="14"/>
    <x v="1409"/>
    <s v="Yes"/>
    <x v="2"/>
    <x v="4"/>
  </r>
  <r>
    <n v="1420"/>
    <x v="412"/>
    <x v="2"/>
    <x v="8"/>
    <x v="1"/>
    <n v="7"/>
    <n v="1286.8900000000001"/>
    <x v="1415"/>
    <x v="11"/>
    <x v="1410"/>
    <s v="Yes"/>
    <x v="1"/>
    <x v="4"/>
  </r>
  <r>
    <n v="1421"/>
    <x v="558"/>
    <x v="2"/>
    <x v="12"/>
    <x v="1"/>
    <n v="8"/>
    <n v="1257.1099999999999"/>
    <x v="1416"/>
    <x v="7"/>
    <x v="1411"/>
    <s v="Yes"/>
    <x v="2"/>
    <x v="4"/>
  </r>
  <r>
    <n v="1422"/>
    <x v="624"/>
    <x v="0"/>
    <x v="14"/>
    <x v="1"/>
    <n v="4"/>
    <n v="379.27"/>
    <x v="1417"/>
    <x v="19"/>
    <x v="1412"/>
    <s v="No"/>
    <x v="0"/>
    <x v="1"/>
  </r>
  <r>
    <n v="1423"/>
    <x v="558"/>
    <x v="2"/>
    <x v="2"/>
    <x v="1"/>
    <n v="3"/>
    <n v="1371.49"/>
    <x v="1418"/>
    <x v="7"/>
    <x v="1413"/>
    <s v="No"/>
    <x v="0"/>
    <x v="4"/>
  </r>
  <r>
    <n v="1424"/>
    <x v="580"/>
    <x v="0"/>
    <x v="10"/>
    <x v="2"/>
    <n v="1"/>
    <n v="69.69"/>
    <x v="1419"/>
    <x v="19"/>
    <x v="1414"/>
    <s v="No"/>
    <x v="0"/>
    <x v="3"/>
  </r>
  <r>
    <n v="1425"/>
    <x v="102"/>
    <x v="0"/>
    <x v="12"/>
    <x v="1"/>
    <n v="9"/>
    <n v="597.54"/>
    <x v="1420"/>
    <x v="19"/>
    <x v="1415"/>
    <s v="Yes"/>
    <x v="1"/>
    <x v="1"/>
  </r>
  <r>
    <n v="1426"/>
    <x v="625"/>
    <x v="0"/>
    <x v="5"/>
    <x v="2"/>
    <n v="8"/>
    <n v="368.36"/>
    <x v="1421"/>
    <x v="15"/>
    <x v="1416"/>
    <s v="No"/>
    <x v="0"/>
    <x v="3"/>
  </r>
  <r>
    <n v="1427"/>
    <x v="504"/>
    <x v="0"/>
    <x v="3"/>
    <x v="1"/>
    <n v="7"/>
    <n v="1425.4"/>
    <x v="1422"/>
    <x v="10"/>
    <x v="1417"/>
    <s v="Yes"/>
    <x v="1"/>
    <x v="1"/>
  </r>
  <r>
    <n v="1428"/>
    <x v="360"/>
    <x v="3"/>
    <x v="1"/>
    <x v="1"/>
    <n v="4"/>
    <n v="974.98"/>
    <x v="1423"/>
    <x v="8"/>
    <x v="1418"/>
    <s v="No"/>
    <x v="0"/>
    <x v="5"/>
  </r>
  <r>
    <n v="1429"/>
    <x v="324"/>
    <x v="0"/>
    <x v="6"/>
    <x v="1"/>
    <n v="5"/>
    <n v="251.09"/>
    <x v="1424"/>
    <x v="16"/>
    <x v="1419"/>
    <s v="No"/>
    <x v="0"/>
    <x v="1"/>
  </r>
  <r>
    <n v="1430"/>
    <x v="50"/>
    <x v="0"/>
    <x v="12"/>
    <x v="1"/>
    <n v="8"/>
    <n v="1160.03"/>
    <x v="1425"/>
    <x v="15"/>
    <x v="1420"/>
    <s v="Yes"/>
    <x v="1"/>
    <x v="1"/>
  </r>
  <r>
    <n v="1431"/>
    <x v="335"/>
    <x v="1"/>
    <x v="9"/>
    <x v="2"/>
    <n v="6"/>
    <n v="943.95"/>
    <x v="1426"/>
    <x v="23"/>
    <x v="1421"/>
    <s v="Yes"/>
    <x v="1"/>
    <x v="10"/>
  </r>
  <r>
    <n v="1432"/>
    <x v="248"/>
    <x v="0"/>
    <x v="4"/>
    <x v="0"/>
    <n v="2"/>
    <n v="583.47"/>
    <x v="1427"/>
    <x v="14"/>
    <x v="1422"/>
    <s v="No"/>
    <x v="0"/>
    <x v="0"/>
  </r>
  <r>
    <n v="1433"/>
    <x v="205"/>
    <x v="3"/>
    <x v="4"/>
    <x v="0"/>
    <n v="1"/>
    <n v="451.92"/>
    <x v="1428"/>
    <x v="6"/>
    <x v="1423"/>
    <s v="No"/>
    <x v="0"/>
    <x v="8"/>
  </r>
  <r>
    <n v="1434"/>
    <x v="445"/>
    <x v="3"/>
    <x v="5"/>
    <x v="2"/>
    <n v="10"/>
    <n v="818.23"/>
    <x v="1429"/>
    <x v="10"/>
    <x v="1424"/>
    <s v="Yes"/>
    <x v="1"/>
    <x v="7"/>
  </r>
  <r>
    <n v="1435"/>
    <x v="16"/>
    <x v="2"/>
    <x v="5"/>
    <x v="2"/>
    <n v="2"/>
    <n v="934.48"/>
    <x v="1430"/>
    <x v="10"/>
    <x v="1425"/>
    <s v="No"/>
    <x v="0"/>
    <x v="9"/>
  </r>
  <r>
    <n v="1436"/>
    <x v="471"/>
    <x v="0"/>
    <x v="13"/>
    <x v="1"/>
    <n v="6"/>
    <n v="1333.09"/>
    <x v="1431"/>
    <x v="6"/>
    <x v="1426"/>
    <s v="Yes"/>
    <x v="1"/>
    <x v="1"/>
  </r>
  <r>
    <n v="1437"/>
    <x v="312"/>
    <x v="1"/>
    <x v="6"/>
    <x v="1"/>
    <n v="8"/>
    <n v="932.51"/>
    <x v="1432"/>
    <x v="9"/>
    <x v="1427"/>
    <s v="Yes"/>
    <x v="1"/>
    <x v="6"/>
  </r>
  <r>
    <n v="1438"/>
    <x v="595"/>
    <x v="3"/>
    <x v="13"/>
    <x v="1"/>
    <n v="9"/>
    <n v="1060.26"/>
    <x v="1433"/>
    <x v="4"/>
    <x v="1428"/>
    <s v="Yes"/>
    <x v="1"/>
    <x v="5"/>
  </r>
  <r>
    <n v="1439"/>
    <x v="532"/>
    <x v="2"/>
    <x v="3"/>
    <x v="1"/>
    <n v="6"/>
    <n v="365.56"/>
    <x v="1434"/>
    <x v="18"/>
    <x v="1429"/>
    <s v="No"/>
    <x v="0"/>
    <x v="4"/>
  </r>
  <r>
    <n v="1440"/>
    <x v="85"/>
    <x v="1"/>
    <x v="6"/>
    <x v="1"/>
    <n v="4"/>
    <n v="1132.23"/>
    <x v="1435"/>
    <x v="7"/>
    <x v="1430"/>
    <s v="No"/>
    <x v="0"/>
    <x v="6"/>
  </r>
  <r>
    <n v="1441"/>
    <x v="468"/>
    <x v="2"/>
    <x v="5"/>
    <x v="2"/>
    <n v="6"/>
    <n v="1347.92"/>
    <x v="1436"/>
    <x v="17"/>
    <x v="1431"/>
    <s v="Yes"/>
    <x v="1"/>
    <x v="9"/>
  </r>
  <r>
    <n v="1442"/>
    <x v="214"/>
    <x v="1"/>
    <x v="3"/>
    <x v="1"/>
    <n v="1"/>
    <n v="104.42"/>
    <x v="1437"/>
    <x v="8"/>
    <x v="1432"/>
    <s v="No"/>
    <x v="0"/>
    <x v="6"/>
  </r>
  <r>
    <n v="1443"/>
    <x v="569"/>
    <x v="1"/>
    <x v="13"/>
    <x v="1"/>
    <n v="9"/>
    <n v="794.76"/>
    <x v="1438"/>
    <x v="16"/>
    <x v="1433"/>
    <s v="Yes"/>
    <x v="1"/>
    <x v="6"/>
  </r>
  <r>
    <n v="1444"/>
    <x v="171"/>
    <x v="1"/>
    <x v="6"/>
    <x v="1"/>
    <n v="9"/>
    <n v="1020.68"/>
    <x v="1439"/>
    <x v="10"/>
    <x v="1434"/>
    <s v="Yes"/>
    <x v="1"/>
    <x v="6"/>
  </r>
  <r>
    <n v="1445"/>
    <x v="294"/>
    <x v="3"/>
    <x v="3"/>
    <x v="1"/>
    <n v="10"/>
    <n v="558.54"/>
    <x v="1440"/>
    <x v="15"/>
    <x v="1435"/>
    <s v="Yes"/>
    <x v="1"/>
    <x v="5"/>
  </r>
  <r>
    <n v="1446"/>
    <x v="469"/>
    <x v="0"/>
    <x v="0"/>
    <x v="0"/>
    <n v="8"/>
    <n v="140.09"/>
    <x v="1441"/>
    <x v="23"/>
    <x v="1436"/>
    <s v="No"/>
    <x v="0"/>
    <x v="0"/>
  </r>
  <r>
    <n v="1447"/>
    <x v="589"/>
    <x v="2"/>
    <x v="2"/>
    <x v="1"/>
    <n v="2"/>
    <n v="172.95"/>
    <x v="1442"/>
    <x v="8"/>
    <x v="1437"/>
    <s v="No"/>
    <x v="0"/>
    <x v="4"/>
  </r>
  <r>
    <n v="1448"/>
    <x v="92"/>
    <x v="0"/>
    <x v="14"/>
    <x v="1"/>
    <n v="3"/>
    <n v="749.53"/>
    <x v="1443"/>
    <x v="10"/>
    <x v="1438"/>
    <s v="No"/>
    <x v="0"/>
    <x v="1"/>
  </r>
  <r>
    <n v="1449"/>
    <x v="108"/>
    <x v="2"/>
    <x v="9"/>
    <x v="2"/>
    <n v="1"/>
    <n v="446.82"/>
    <x v="1444"/>
    <x v="6"/>
    <x v="1439"/>
    <s v="No"/>
    <x v="0"/>
    <x v="9"/>
  </r>
  <r>
    <n v="1450"/>
    <x v="314"/>
    <x v="2"/>
    <x v="0"/>
    <x v="0"/>
    <n v="6"/>
    <n v="635.99"/>
    <x v="1445"/>
    <x v="15"/>
    <x v="1440"/>
    <s v="No"/>
    <x v="0"/>
    <x v="11"/>
  </r>
  <r>
    <n v="1451"/>
    <x v="154"/>
    <x v="0"/>
    <x v="4"/>
    <x v="0"/>
    <n v="4"/>
    <n v="103.79"/>
    <x v="1446"/>
    <x v="8"/>
    <x v="1441"/>
    <s v="No"/>
    <x v="0"/>
    <x v="0"/>
  </r>
  <r>
    <n v="1452"/>
    <x v="626"/>
    <x v="2"/>
    <x v="9"/>
    <x v="2"/>
    <n v="6"/>
    <n v="623.41999999999996"/>
    <x v="1447"/>
    <x v="6"/>
    <x v="1442"/>
    <s v="No"/>
    <x v="0"/>
    <x v="9"/>
  </r>
  <r>
    <n v="1453"/>
    <x v="569"/>
    <x v="3"/>
    <x v="13"/>
    <x v="1"/>
    <n v="10"/>
    <n v="1002.12"/>
    <x v="1448"/>
    <x v="16"/>
    <x v="1443"/>
    <s v="Yes"/>
    <x v="2"/>
    <x v="5"/>
  </r>
  <r>
    <n v="1454"/>
    <x v="59"/>
    <x v="1"/>
    <x v="3"/>
    <x v="1"/>
    <n v="5"/>
    <n v="855.2"/>
    <x v="1449"/>
    <x v="15"/>
    <x v="1444"/>
    <s v="No"/>
    <x v="0"/>
    <x v="6"/>
  </r>
  <r>
    <n v="1455"/>
    <x v="623"/>
    <x v="3"/>
    <x v="10"/>
    <x v="2"/>
    <n v="5"/>
    <n v="347.91"/>
    <x v="1450"/>
    <x v="4"/>
    <x v="1445"/>
    <s v="No"/>
    <x v="0"/>
    <x v="7"/>
  </r>
  <r>
    <n v="1456"/>
    <x v="627"/>
    <x v="3"/>
    <x v="13"/>
    <x v="1"/>
    <n v="3"/>
    <n v="536.15"/>
    <x v="1451"/>
    <x v="21"/>
    <x v="1446"/>
    <s v="No"/>
    <x v="0"/>
    <x v="5"/>
  </r>
  <r>
    <n v="1457"/>
    <x v="543"/>
    <x v="2"/>
    <x v="12"/>
    <x v="1"/>
    <n v="3"/>
    <n v="1070.5999999999999"/>
    <x v="1452"/>
    <x v="13"/>
    <x v="1447"/>
    <s v="No"/>
    <x v="0"/>
    <x v="4"/>
  </r>
  <r>
    <n v="1458"/>
    <x v="595"/>
    <x v="2"/>
    <x v="14"/>
    <x v="1"/>
    <n v="3"/>
    <n v="250.27"/>
    <x v="1453"/>
    <x v="4"/>
    <x v="1448"/>
    <s v="No"/>
    <x v="0"/>
    <x v="4"/>
  </r>
  <r>
    <n v="1459"/>
    <x v="628"/>
    <x v="0"/>
    <x v="6"/>
    <x v="1"/>
    <n v="10"/>
    <n v="198.45"/>
    <x v="1454"/>
    <x v="17"/>
    <x v="1449"/>
    <s v="No"/>
    <x v="0"/>
    <x v="1"/>
  </r>
  <r>
    <n v="1460"/>
    <x v="581"/>
    <x v="3"/>
    <x v="14"/>
    <x v="1"/>
    <n v="4"/>
    <n v="848.11"/>
    <x v="1455"/>
    <x v="23"/>
    <x v="1450"/>
    <s v="No"/>
    <x v="0"/>
    <x v="5"/>
  </r>
  <r>
    <n v="1461"/>
    <x v="7"/>
    <x v="3"/>
    <x v="7"/>
    <x v="1"/>
    <n v="3"/>
    <n v="565.64"/>
    <x v="1456"/>
    <x v="5"/>
    <x v="1451"/>
    <s v="No"/>
    <x v="0"/>
    <x v="5"/>
  </r>
  <r>
    <n v="1462"/>
    <x v="629"/>
    <x v="2"/>
    <x v="3"/>
    <x v="1"/>
    <n v="5"/>
    <n v="191.02"/>
    <x v="1457"/>
    <x v="6"/>
    <x v="1452"/>
    <s v="No"/>
    <x v="0"/>
    <x v="4"/>
  </r>
  <r>
    <n v="1463"/>
    <x v="617"/>
    <x v="1"/>
    <x v="7"/>
    <x v="1"/>
    <n v="3"/>
    <n v="1422.21"/>
    <x v="1458"/>
    <x v="16"/>
    <x v="1453"/>
    <s v="No"/>
    <x v="0"/>
    <x v="6"/>
  </r>
  <r>
    <n v="1464"/>
    <x v="419"/>
    <x v="3"/>
    <x v="10"/>
    <x v="2"/>
    <n v="1"/>
    <n v="1455.52"/>
    <x v="1459"/>
    <x v="4"/>
    <x v="1454"/>
    <s v="No"/>
    <x v="0"/>
    <x v="7"/>
  </r>
  <r>
    <n v="1465"/>
    <x v="386"/>
    <x v="3"/>
    <x v="3"/>
    <x v="1"/>
    <n v="5"/>
    <n v="716.13"/>
    <x v="1460"/>
    <x v="14"/>
    <x v="1455"/>
    <s v="No"/>
    <x v="0"/>
    <x v="5"/>
  </r>
  <r>
    <n v="1466"/>
    <x v="369"/>
    <x v="2"/>
    <x v="14"/>
    <x v="1"/>
    <n v="8"/>
    <n v="514.64"/>
    <x v="1461"/>
    <x v="7"/>
    <x v="1456"/>
    <s v="No"/>
    <x v="0"/>
    <x v="4"/>
  </r>
  <r>
    <n v="1467"/>
    <x v="508"/>
    <x v="1"/>
    <x v="6"/>
    <x v="1"/>
    <n v="3"/>
    <n v="1020.23"/>
    <x v="1462"/>
    <x v="21"/>
    <x v="1457"/>
    <s v="No"/>
    <x v="0"/>
    <x v="6"/>
  </r>
  <r>
    <n v="1468"/>
    <x v="0"/>
    <x v="3"/>
    <x v="6"/>
    <x v="1"/>
    <n v="7"/>
    <n v="930.11"/>
    <x v="1463"/>
    <x v="0"/>
    <x v="1458"/>
    <s v="Yes"/>
    <x v="1"/>
    <x v="5"/>
  </r>
  <r>
    <n v="1469"/>
    <x v="283"/>
    <x v="1"/>
    <x v="11"/>
    <x v="1"/>
    <n v="2"/>
    <n v="496.29"/>
    <x v="1464"/>
    <x v="5"/>
    <x v="1459"/>
    <s v="No"/>
    <x v="0"/>
    <x v="6"/>
  </r>
  <r>
    <n v="1470"/>
    <x v="630"/>
    <x v="2"/>
    <x v="8"/>
    <x v="1"/>
    <n v="9"/>
    <n v="340.99"/>
    <x v="1465"/>
    <x v="7"/>
    <x v="1460"/>
    <s v="No"/>
    <x v="0"/>
    <x v="4"/>
  </r>
  <r>
    <n v="1471"/>
    <x v="631"/>
    <x v="3"/>
    <x v="10"/>
    <x v="2"/>
    <n v="1"/>
    <n v="134.55000000000001"/>
    <x v="1466"/>
    <x v="23"/>
    <x v="1461"/>
    <s v="No"/>
    <x v="0"/>
    <x v="7"/>
  </r>
  <r>
    <n v="1472"/>
    <x v="193"/>
    <x v="1"/>
    <x v="9"/>
    <x v="2"/>
    <n v="2"/>
    <n v="1464"/>
    <x v="1467"/>
    <x v="1"/>
    <x v="1462"/>
    <s v="No"/>
    <x v="0"/>
    <x v="10"/>
  </r>
  <r>
    <n v="1473"/>
    <x v="510"/>
    <x v="2"/>
    <x v="2"/>
    <x v="1"/>
    <n v="6"/>
    <n v="908.73"/>
    <x v="1468"/>
    <x v="16"/>
    <x v="1463"/>
    <s v="Yes"/>
    <x v="1"/>
    <x v="4"/>
  </r>
  <r>
    <n v="1474"/>
    <x v="192"/>
    <x v="0"/>
    <x v="3"/>
    <x v="1"/>
    <n v="6"/>
    <n v="602.36"/>
    <x v="1469"/>
    <x v="1"/>
    <x v="1464"/>
    <s v="No"/>
    <x v="0"/>
    <x v="1"/>
  </r>
  <r>
    <n v="1475"/>
    <x v="632"/>
    <x v="1"/>
    <x v="4"/>
    <x v="0"/>
    <n v="7"/>
    <n v="565.52"/>
    <x v="1470"/>
    <x v="9"/>
    <x v="1465"/>
    <s v="No"/>
    <x v="0"/>
    <x v="2"/>
  </r>
  <r>
    <n v="1476"/>
    <x v="244"/>
    <x v="3"/>
    <x v="14"/>
    <x v="1"/>
    <n v="5"/>
    <n v="1466.51"/>
    <x v="1471"/>
    <x v="5"/>
    <x v="1466"/>
    <s v="Yes"/>
    <x v="1"/>
    <x v="5"/>
  </r>
  <r>
    <n v="1477"/>
    <x v="272"/>
    <x v="0"/>
    <x v="9"/>
    <x v="2"/>
    <n v="8"/>
    <n v="1114.8800000000001"/>
    <x v="1472"/>
    <x v="3"/>
    <x v="1467"/>
    <s v="Yes"/>
    <x v="1"/>
    <x v="3"/>
  </r>
  <r>
    <n v="1478"/>
    <x v="589"/>
    <x v="1"/>
    <x v="2"/>
    <x v="1"/>
    <n v="3"/>
    <n v="1210.45"/>
    <x v="1473"/>
    <x v="8"/>
    <x v="1468"/>
    <s v="No"/>
    <x v="0"/>
    <x v="6"/>
  </r>
  <r>
    <n v="1479"/>
    <x v="633"/>
    <x v="1"/>
    <x v="10"/>
    <x v="2"/>
    <n v="3"/>
    <n v="1254.9100000000001"/>
    <x v="1474"/>
    <x v="22"/>
    <x v="1469"/>
    <s v="No"/>
    <x v="0"/>
    <x v="10"/>
  </r>
  <r>
    <n v="1480"/>
    <x v="634"/>
    <x v="0"/>
    <x v="8"/>
    <x v="1"/>
    <n v="4"/>
    <n v="461.81"/>
    <x v="1475"/>
    <x v="18"/>
    <x v="1470"/>
    <s v="No"/>
    <x v="0"/>
    <x v="1"/>
  </r>
  <r>
    <n v="1481"/>
    <x v="18"/>
    <x v="3"/>
    <x v="9"/>
    <x v="2"/>
    <n v="10"/>
    <n v="1136.6099999999999"/>
    <x v="1476"/>
    <x v="11"/>
    <x v="1471"/>
    <s v="Yes"/>
    <x v="2"/>
    <x v="7"/>
  </r>
  <r>
    <n v="1482"/>
    <x v="183"/>
    <x v="0"/>
    <x v="6"/>
    <x v="1"/>
    <n v="5"/>
    <n v="627.63"/>
    <x v="1477"/>
    <x v="22"/>
    <x v="1472"/>
    <s v="No"/>
    <x v="0"/>
    <x v="1"/>
  </r>
  <r>
    <n v="1483"/>
    <x v="391"/>
    <x v="1"/>
    <x v="3"/>
    <x v="1"/>
    <n v="10"/>
    <n v="1135.31"/>
    <x v="1478"/>
    <x v="10"/>
    <x v="1473"/>
    <s v="Yes"/>
    <x v="2"/>
    <x v="6"/>
  </r>
  <r>
    <n v="1484"/>
    <x v="292"/>
    <x v="2"/>
    <x v="1"/>
    <x v="1"/>
    <n v="7"/>
    <n v="441.3"/>
    <x v="1479"/>
    <x v="23"/>
    <x v="1474"/>
    <s v="No"/>
    <x v="0"/>
    <x v="4"/>
  </r>
  <r>
    <n v="1485"/>
    <x v="142"/>
    <x v="0"/>
    <x v="12"/>
    <x v="1"/>
    <n v="10"/>
    <n v="462.83"/>
    <x v="1480"/>
    <x v="17"/>
    <x v="1475"/>
    <s v="No"/>
    <x v="0"/>
    <x v="1"/>
  </r>
  <r>
    <n v="1486"/>
    <x v="229"/>
    <x v="1"/>
    <x v="3"/>
    <x v="1"/>
    <n v="1"/>
    <n v="1188.92"/>
    <x v="1481"/>
    <x v="3"/>
    <x v="1476"/>
    <s v="No"/>
    <x v="0"/>
    <x v="6"/>
  </r>
  <r>
    <n v="1487"/>
    <x v="383"/>
    <x v="3"/>
    <x v="1"/>
    <x v="1"/>
    <n v="8"/>
    <n v="195.02"/>
    <x v="1482"/>
    <x v="17"/>
    <x v="1477"/>
    <s v="No"/>
    <x v="0"/>
    <x v="5"/>
  </r>
  <r>
    <n v="1488"/>
    <x v="580"/>
    <x v="3"/>
    <x v="0"/>
    <x v="0"/>
    <n v="3"/>
    <n v="742.91"/>
    <x v="1483"/>
    <x v="19"/>
    <x v="1478"/>
    <s v="No"/>
    <x v="0"/>
    <x v="8"/>
  </r>
  <r>
    <n v="1489"/>
    <x v="556"/>
    <x v="2"/>
    <x v="4"/>
    <x v="0"/>
    <n v="2"/>
    <n v="1149.43"/>
    <x v="1484"/>
    <x v="0"/>
    <x v="1479"/>
    <s v="No"/>
    <x v="0"/>
    <x v="11"/>
  </r>
  <r>
    <n v="1490"/>
    <x v="31"/>
    <x v="0"/>
    <x v="12"/>
    <x v="1"/>
    <n v="6"/>
    <n v="875.79"/>
    <x v="1485"/>
    <x v="13"/>
    <x v="1480"/>
    <s v="Yes"/>
    <x v="1"/>
    <x v="1"/>
  </r>
  <r>
    <n v="1491"/>
    <x v="515"/>
    <x v="1"/>
    <x v="8"/>
    <x v="1"/>
    <n v="8"/>
    <n v="1461.65"/>
    <x v="1486"/>
    <x v="20"/>
    <x v="1481"/>
    <s v="Yes"/>
    <x v="2"/>
    <x v="6"/>
  </r>
  <r>
    <n v="1492"/>
    <x v="363"/>
    <x v="0"/>
    <x v="9"/>
    <x v="2"/>
    <n v="9"/>
    <n v="1102.1099999999999"/>
    <x v="1487"/>
    <x v="9"/>
    <x v="1482"/>
    <s v="Yes"/>
    <x v="1"/>
    <x v="3"/>
  </r>
  <r>
    <n v="1493"/>
    <x v="13"/>
    <x v="3"/>
    <x v="7"/>
    <x v="1"/>
    <n v="10"/>
    <n v="97.18"/>
    <x v="1488"/>
    <x v="4"/>
    <x v="1483"/>
    <s v="No"/>
    <x v="0"/>
    <x v="5"/>
  </r>
  <r>
    <n v="1494"/>
    <x v="504"/>
    <x v="1"/>
    <x v="13"/>
    <x v="1"/>
    <n v="3"/>
    <n v="542.5"/>
    <x v="1489"/>
    <x v="10"/>
    <x v="1484"/>
    <s v="No"/>
    <x v="0"/>
    <x v="6"/>
  </r>
  <r>
    <n v="1495"/>
    <x v="635"/>
    <x v="3"/>
    <x v="7"/>
    <x v="1"/>
    <n v="7"/>
    <n v="958.01"/>
    <x v="1490"/>
    <x v="9"/>
    <x v="1485"/>
    <s v="Yes"/>
    <x v="1"/>
    <x v="5"/>
  </r>
  <r>
    <n v="1496"/>
    <x v="11"/>
    <x v="0"/>
    <x v="13"/>
    <x v="1"/>
    <n v="5"/>
    <n v="799.12"/>
    <x v="1491"/>
    <x v="8"/>
    <x v="1486"/>
    <s v="No"/>
    <x v="0"/>
    <x v="1"/>
  </r>
  <r>
    <n v="1497"/>
    <x v="522"/>
    <x v="0"/>
    <x v="10"/>
    <x v="2"/>
    <n v="4"/>
    <n v="1152"/>
    <x v="1492"/>
    <x v="6"/>
    <x v="1487"/>
    <s v="No"/>
    <x v="0"/>
    <x v="3"/>
  </r>
  <r>
    <n v="1498"/>
    <x v="31"/>
    <x v="0"/>
    <x v="1"/>
    <x v="1"/>
    <n v="3"/>
    <n v="820.13"/>
    <x v="1493"/>
    <x v="13"/>
    <x v="1488"/>
    <s v="No"/>
    <x v="0"/>
    <x v="1"/>
  </r>
  <r>
    <n v="1499"/>
    <x v="16"/>
    <x v="3"/>
    <x v="9"/>
    <x v="2"/>
    <n v="5"/>
    <n v="414.47"/>
    <x v="1494"/>
    <x v="10"/>
    <x v="1489"/>
    <s v="No"/>
    <x v="0"/>
    <x v="7"/>
  </r>
  <r>
    <n v="1500"/>
    <x v="636"/>
    <x v="3"/>
    <x v="4"/>
    <x v="0"/>
    <n v="9"/>
    <n v="874.27"/>
    <x v="1495"/>
    <x v="12"/>
    <x v="1490"/>
    <s v="Yes"/>
    <x v="1"/>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425B02-E4D3-44A6-ABE6-F5426D6A6B58}" name="PivotTable_1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E25:E26" firstHeaderRow="1" firstDataRow="1" firstDataCol="0"/>
  <pivotFields count="16">
    <pivotField dataField="1" showAll="0"/>
    <pivotField numFmtId="14" showAll="0">
      <items count="638">
        <item x="447"/>
        <item x="88"/>
        <item x="342"/>
        <item x="598"/>
        <item x="336"/>
        <item x="236"/>
        <item x="561"/>
        <item x="60"/>
        <item x="494"/>
        <item x="365"/>
        <item x="500"/>
        <item x="619"/>
        <item x="216"/>
        <item x="217"/>
        <item x="366"/>
        <item x="482"/>
        <item x="239"/>
        <item x="467"/>
        <item x="438"/>
        <item x="345"/>
        <item x="430"/>
        <item x="0"/>
        <item x="297"/>
        <item x="84"/>
        <item x="556"/>
        <item x="2"/>
        <item x="125"/>
        <item x="347"/>
        <item x="289"/>
        <item x="521"/>
        <item x="250"/>
        <item x="465"/>
        <item x="525"/>
        <item x="508"/>
        <item x="180"/>
        <item x="424"/>
        <item x="143"/>
        <item x="189"/>
        <item x="627"/>
        <item x="451"/>
        <item x="466"/>
        <item x="103"/>
        <item x="170"/>
        <item x="265"/>
        <item x="501"/>
        <item x="44"/>
        <item x="350"/>
        <item x="53"/>
        <item x="420"/>
        <item x="49"/>
        <item x="212"/>
        <item x="320"/>
        <item x="274"/>
        <item x="38"/>
        <item x="18"/>
        <item x="459"/>
        <item x="362"/>
        <item x="129"/>
        <item x="175"/>
        <item x="40"/>
        <item x="238"/>
        <item x="355"/>
        <item x="61"/>
        <item x="288"/>
        <item x="47"/>
        <item x="291"/>
        <item x="109"/>
        <item x="286"/>
        <item x="551"/>
        <item x="563"/>
        <item x="531"/>
        <item x="555"/>
        <item x="33"/>
        <item x="412"/>
        <item x="440"/>
        <item x="241"/>
        <item x="203"/>
        <item x="213"/>
        <item x="69"/>
        <item x="98"/>
        <item x="571"/>
        <item x="636"/>
        <item x="43"/>
        <item x="358"/>
        <item x="225"/>
        <item x="141"/>
        <item x="452"/>
        <item x="127"/>
        <item x="379"/>
        <item x="432"/>
        <item x="462"/>
        <item x="195"/>
        <item x="577"/>
        <item x="45"/>
        <item x="22"/>
        <item x="273"/>
        <item x="72"/>
        <item x="461"/>
        <item x="594"/>
        <item x="207"/>
        <item x="66"/>
        <item x="395"/>
        <item x="404"/>
        <item x="55"/>
        <item x="411"/>
        <item x="296"/>
        <item x="439"/>
        <item x="516"/>
        <item x="284"/>
        <item x="299"/>
        <item x="223"/>
        <item x="258"/>
        <item x="34"/>
        <item x="300"/>
        <item x="227"/>
        <item x="583"/>
        <item x="415"/>
        <item x="280"/>
        <item x="311"/>
        <item x="281"/>
        <item x="622"/>
        <item x="329"/>
        <item x="532"/>
        <item x="608"/>
        <item x="46"/>
        <item x="599"/>
        <item x="479"/>
        <item x="634"/>
        <item x="533"/>
        <item x="270"/>
        <item x="99"/>
        <item x="319"/>
        <item x="178"/>
        <item x="529"/>
        <item x="148"/>
        <item x="337"/>
        <item x="51"/>
        <item x="419"/>
        <item x="153"/>
        <item x="63"/>
        <item x="5"/>
        <item x="267"/>
        <item x="30"/>
        <item x="13"/>
        <item x="15"/>
        <item x="339"/>
        <item x="118"/>
        <item x="48"/>
        <item x="565"/>
        <item x="400"/>
        <item x="97"/>
        <item x="623"/>
        <item x="464"/>
        <item x="605"/>
        <item x="215"/>
        <item x="595"/>
        <item x="332"/>
        <item x="246"/>
        <item x="514"/>
        <item x="367"/>
        <item x="441"/>
        <item x="448"/>
        <item x="581"/>
        <item x="335"/>
        <item x="292"/>
        <item x="507"/>
        <item x="469"/>
        <item x="179"/>
        <item x="568"/>
        <item x="174"/>
        <item x="140"/>
        <item x="457"/>
        <item x="264"/>
        <item x="536"/>
        <item x="631"/>
        <item x="245"/>
        <item x="564"/>
        <item x="204"/>
        <item x="458"/>
        <item x="503"/>
        <item x="585"/>
        <item x="393"/>
        <item x="113"/>
        <item x="592"/>
        <item x="546"/>
        <item x="526"/>
        <item x="19"/>
        <item x="41"/>
        <item x="272"/>
        <item x="562"/>
        <item x="408"/>
        <item x="21"/>
        <item x="4"/>
        <item x="518"/>
        <item x="388"/>
        <item x="82"/>
        <item x="229"/>
        <item x="506"/>
        <item x="260"/>
        <item x="187"/>
        <item x="375"/>
        <item x="17"/>
        <item x="199"/>
        <item x="578"/>
        <item x="191"/>
        <item x="566"/>
        <item x="263"/>
        <item x="553"/>
        <item x="269"/>
        <item x="77"/>
        <item x="590"/>
        <item x="126"/>
        <item x="279"/>
        <item x="542"/>
        <item x="42"/>
        <item x="540"/>
        <item x="349"/>
        <item x="587"/>
        <item x="376"/>
        <item x="255"/>
        <item x="149"/>
        <item x="559"/>
        <item x="505"/>
        <item x="146"/>
        <item x="278"/>
        <item x="548"/>
        <item x="237"/>
        <item x="488"/>
        <item x="206"/>
        <item x="515"/>
        <item x="435"/>
        <item x="57"/>
        <item x="293"/>
        <item x="403"/>
        <item x="152"/>
        <item x="58"/>
        <item x="157"/>
        <item x="368"/>
        <item x="584"/>
        <item x="138"/>
        <item x="234"/>
        <item x="409"/>
        <item x="197"/>
        <item x="460"/>
        <item x="214"/>
        <item x="418"/>
        <item x="83"/>
        <item x="133"/>
        <item x="442"/>
        <item x="67"/>
        <item x="602"/>
        <item x="256"/>
        <item x="549"/>
        <item x="310"/>
        <item x="502"/>
        <item x="325"/>
        <item x="589"/>
        <item x="11"/>
        <item x="327"/>
        <item x="154"/>
        <item x="282"/>
        <item x="137"/>
        <item x="360"/>
        <item x="303"/>
        <item x="177"/>
        <item x="381"/>
        <item x="383"/>
        <item x="485"/>
        <item x="142"/>
        <item x="95"/>
        <item x="575"/>
        <item x="32"/>
        <item x="593"/>
        <item x="202"/>
        <item x="257"/>
        <item x="600"/>
        <item x="586"/>
        <item x="52"/>
        <item x="398"/>
        <item x="139"/>
        <item x="628"/>
        <item x="517"/>
        <item x="306"/>
        <item x="427"/>
        <item x="468"/>
        <item x="620"/>
        <item x="159"/>
        <item x="167"/>
        <item x="601"/>
        <item x="384"/>
        <item x="121"/>
        <item x="307"/>
        <item x="185"/>
        <item x="165"/>
        <item x="334"/>
        <item x="387"/>
        <item x="70"/>
        <item x="382"/>
        <item x="431"/>
        <item x="6"/>
        <item x="184"/>
        <item x="231"/>
        <item x="176"/>
        <item x="232"/>
        <item x="453"/>
        <item x="254"/>
        <item x="7"/>
        <item x="86"/>
        <item x="328"/>
        <item x="538"/>
        <item x="390"/>
        <item x="62"/>
        <item x="450"/>
        <item x="244"/>
        <item x="249"/>
        <item x="610"/>
        <item x="76"/>
        <item x="444"/>
        <item x="434"/>
        <item x="283"/>
        <item x="75"/>
        <item x="484"/>
        <item x="377"/>
        <item x="635"/>
        <item x="219"/>
        <item x="211"/>
        <item x="89"/>
        <item x="385"/>
        <item x="312"/>
        <item x="285"/>
        <item x="317"/>
        <item x="632"/>
        <item x="359"/>
        <item x="410"/>
        <item x="489"/>
        <item x="363"/>
        <item x="190"/>
        <item x="596"/>
        <item x="576"/>
        <item x="560"/>
        <item x="12"/>
        <item x="224"/>
        <item x="80"/>
        <item x="425"/>
        <item x="534"/>
        <item x="87"/>
        <item x="181"/>
        <item x="579"/>
        <item x="354"/>
        <item x="117"/>
        <item x="115"/>
        <item x="614"/>
        <item x="455"/>
        <item x="119"/>
        <item x="326"/>
        <item x="357"/>
        <item x="544"/>
        <item x="537"/>
        <item x="547"/>
        <item x="407"/>
        <item x="539"/>
        <item x="475"/>
        <item x="603"/>
        <item x="433"/>
        <item x="112"/>
        <item x="164"/>
        <item x="183"/>
        <item x="528"/>
        <item x="79"/>
        <item x="78"/>
        <item x="351"/>
        <item x="633"/>
        <item x="338"/>
        <item x="621"/>
        <item x="580"/>
        <item x="396"/>
        <item x="588"/>
        <item x="122"/>
        <item x="417"/>
        <item x="102"/>
        <item x="222"/>
        <item x="226"/>
        <item x="624"/>
        <item x="481"/>
        <item x="74"/>
        <item x="378"/>
        <item x="493"/>
        <item x="371"/>
        <item x="604"/>
        <item x="268"/>
        <item x="37"/>
        <item x="567"/>
        <item x="304"/>
        <item x="402"/>
        <item x="71"/>
        <item x="105"/>
        <item x="188"/>
        <item x="606"/>
        <item x="389"/>
        <item x="348"/>
        <item x="343"/>
        <item x="107"/>
        <item x="497"/>
        <item x="294"/>
        <item x="625"/>
        <item x="27"/>
        <item x="50"/>
        <item x="100"/>
        <item x="104"/>
        <item x="59"/>
        <item x="221"/>
        <item x="322"/>
        <item x="81"/>
        <item x="172"/>
        <item x="252"/>
        <item x="353"/>
        <item x="428"/>
        <item x="96"/>
        <item x="509"/>
        <item x="158"/>
        <item x="145"/>
        <item x="477"/>
        <item x="618"/>
        <item x="173"/>
        <item x="554"/>
        <item x="314"/>
        <item x="557"/>
        <item x="330"/>
        <item x="615"/>
        <item x="356"/>
        <item x="324"/>
        <item x="473"/>
        <item x="491"/>
        <item x="523"/>
        <item x="470"/>
        <item x="569"/>
        <item x="512"/>
        <item x="116"/>
        <item x="135"/>
        <item x="130"/>
        <item x="510"/>
        <item x="147"/>
        <item x="591"/>
        <item x="414"/>
        <item x="611"/>
        <item x="421"/>
        <item x="309"/>
        <item x="308"/>
        <item x="617"/>
        <item x="28"/>
        <item x="253"/>
        <item x="182"/>
        <item x="483"/>
        <item x="333"/>
        <item x="511"/>
        <item x="416"/>
        <item x="91"/>
        <item x="259"/>
        <item x="243"/>
        <item x="487"/>
        <item x="609"/>
        <item x="340"/>
        <item x="522"/>
        <item x="471"/>
        <item x="392"/>
        <item x="134"/>
        <item x="169"/>
        <item x="162"/>
        <item x="626"/>
        <item x="108"/>
        <item x="150"/>
        <item x="277"/>
        <item x="218"/>
        <item x="235"/>
        <item x="35"/>
        <item x="24"/>
        <item x="478"/>
        <item x="205"/>
        <item x="346"/>
        <item x="405"/>
        <item x="629"/>
        <item x="331"/>
        <item x="456"/>
        <item x="8"/>
        <item x="513"/>
        <item x="519"/>
        <item x="123"/>
        <item x="110"/>
        <item x="186"/>
        <item x="446"/>
        <item x="372"/>
        <item x="73"/>
        <item x="429"/>
        <item x="454"/>
        <item x="106"/>
        <item x="401"/>
        <item x="166"/>
        <item x="298"/>
        <item x="9"/>
        <item x="426"/>
        <item x="397"/>
        <item x="436"/>
        <item x="495"/>
        <item x="313"/>
        <item x="380"/>
        <item x="3"/>
        <item x="399"/>
        <item x="570"/>
        <item x="301"/>
        <item x="369"/>
        <item x="128"/>
        <item x="422"/>
        <item x="233"/>
        <item x="490"/>
        <item x="361"/>
        <item x="276"/>
        <item x="527"/>
        <item x="423"/>
        <item x="114"/>
        <item x="161"/>
        <item x="10"/>
        <item x="85"/>
        <item x="520"/>
        <item x="437"/>
        <item x="630"/>
        <item x="20"/>
        <item x="498"/>
        <item x="472"/>
        <item x="194"/>
        <item x="39"/>
        <item x="242"/>
        <item x="558"/>
        <item x="132"/>
        <item x="315"/>
        <item x="573"/>
        <item x="54"/>
        <item x="23"/>
        <item x="262"/>
        <item x="607"/>
        <item x="31"/>
        <item x="474"/>
        <item x="374"/>
        <item x="198"/>
        <item x="305"/>
        <item x="230"/>
        <item x="151"/>
        <item x="612"/>
        <item x="64"/>
        <item x="545"/>
        <item x="613"/>
        <item x="220"/>
        <item x="94"/>
        <item x="574"/>
        <item x="240"/>
        <item x="543"/>
        <item x="56"/>
        <item x="200"/>
        <item x="486"/>
        <item x="90"/>
        <item x="156"/>
        <item x="352"/>
        <item x="248"/>
        <item x="201"/>
        <item x="616"/>
        <item x="550"/>
        <item x="275"/>
        <item x="480"/>
        <item x="163"/>
        <item x="449"/>
        <item x="582"/>
        <item x="144"/>
        <item x="29"/>
        <item x="535"/>
        <item x="26"/>
        <item x="302"/>
        <item x="120"/>
        <item x="251"/>
        <item x="136"/>
        <item x="386"/>
        <item x="124"/>
        <item x="572"/>
        <item x="552"/>
        <item x="344"/>
        <item x="463"/>
        <item x="101"/>
        <item x="443"/>
        <item x="168"/>
        <item x="496"/>
        <item x="364"/>
        <item x="287"/>
        <item x="261"/>
        <item x="321"/>
        <item x="65"/>
        <item x="93"/>
        <item x="192"/>
        <item x="524"/>
        <item x="492"/>
        <item x="228"/>
        <item x="476"/>
        <item x="341"/>
        <item x="394"/>
        <item x="160"/>
        <item x="208"/>
        <item x="1"/>
        <item x="193"/>
        <item x="530"/>
        <item x="290"/>
        <item x="25"/>
        <item x="247"/>
        <item x="295"/>
        <item x="541"/>
        <item x="370"/>
        <item x="16"/>
        <item x="68"/>
        <item x="318"/>
        <item x="373"/>
        <item x="210"/>
        <item x="413"/>
        <item x="499"/>
        <item x="504"/>
        <item x="111"/>
        <item x="271"/>
        <item x="92"/>
        <item x="445"/>
        <item x="196"/>
        <item x="209"/>
        <item x="14"/>
        <item x="155"/>
        <item x="406"/>
        <item x="323"/>
        <item x="597"/>
        <item x="131"/>
        <item x="316"/>
        <item x="171"/>
        <item x="391"/>
        <item x="266"/>
        <item x="36"/>
        <item t="default"/>
      </items>
    </pivotField>
    <pivotField showAll="0">
      <items count="5">
        <item x="3"/>
        <item x="0"/>
        <item x="2"/>
        <item x="1"/>
        <item t="default"/>
      </items>
    </pivotField>
    <pivotField showAll="0">
      <items count="16">
        <item x="4"/>
        <item x="3"/>
        <item x="10"/>
        <item x="11"/>
        <item x="13"/>
        <item x="7"/>
        <item x="14"/>
        <item x="2"/>
        <item x="12"/>
        <item x="0"/>
        <item x="6"/>
        <item x="9"/>
        <item x="1"/>
        <item x="8"/>
        <item x="5"/>
        <item t="default"/>
      </items>
    </pivotField>
    <pivotField showAll="0">
      <items count="4">
        <item x="2"/>
        <item x="0"/>
        <item x="1"/>
        <item t="default"/>
      </items>
    </pivotField>
    <pivotField showAll="0"/>
    <pivotField numFmtId="164" showAll="0"/>
    <pivotField numFmtId="164" showAll="0"/>
    <pivotField showAll="0"/>
    <pivotField numFmtId="164" showAll="0"/>
    <pivotField showAll="0"/>
    <pivotField showAll="0">
      <items count="4">
        <item x="1"/>
        <item x="2"/>
        <item x="0"/>
        <item t="default"/>
      </items>
    </pivotField>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Count of Order ID" fld="0" subtotal="count" baseField="0" baseItem="0"/>
  </dataFields>
  <formats count="3">
    <format dxfId="7">
      <pivotArea type="all" dataOnly="0" outline="0" fieldPosition="0"/>
    </format>
    <format dxfId="6">
      <pivotArea outline="0" collapsedLevelsAreSubtotals="1" fieldPosition="0"/>
    </format>
    <format dxfId="5">
      <pivotArea dataOnly="0" labelOnly="1" outline="0" axis="axisValues" fieldPosition="0"/>
    </format>
  </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9F2CFB-BC49-4A34-86EB-3CDFB9D8F784}" name="PivotTable_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0" rowHeaderCaption="Products">
  <location ref="C32:D38" firstHeaderRow="1" firstDataRow="1" firstDataCol="1"/>
  <pivotFields count="16">
    <pivotField showAll="0"/>
    <pivotField numFmtId="14" showAll="0">
      <items count="638">
        <item x="447"/>
        <item x="88"/>
        <item x="342"/>
        <item x="598"/>
        <item x="336"/>
        <item x="236"/>
        <item x="561"/>
        <item x="60"/>
        <item x="494"/>
        <item x="365"/>
        <item x="500"/>
        <item x="619"/>
        <item x="216"/>
        <item x="217"/>
        <item x="366"/>
        <item x="482"/>
        <item x="239"/>
        <item x="467"/>
        <item x="438"/>
        <item x="345"/>
        <item x="430"/>
        <item x="0"/>
        <item x="297"/>
        <item x="84"/>
        <item x="556"/>
        <item x="2"/>
        <item x="125"/>
        <item x="347"/>
        <item x="289"/>
        <item x="521"/>
        <item x="250"/>
        <item x="465"/>
        <item x="525"/>
        <item x="508"/>
        <item x="180"/>
        <item x="424"/>
        <item x="143"/>
        <item x="189"/>
        <item x="627"/>
        <item x="451"/>
        <item x="466"/>
        <item x="103"/>
        <item x="170"/>
        <item x="265"/>
        <item x="501"/>
        <item x="44"/>
        <item x="350"/>
        <item x="53"/>
        <item x="420"/>
        <item x="49"/>
        <item x="212"/>
        <item x="320"/>
        <item x="274"/>
        <item x="38"/>
        <item x="18"/>
        <item x="459"/>
        <item x="362"/>
        <item x="129"/>
        <item x="175"/>
        <item x="40"/>
        <item x="238"/>
        <item x="355"/>
        <item x="61"/>
        <item x="288"/>
        <item x="47"/>
        <item x="291"/>
        <item x="109"/>
        <item x="286"/>
        <item x="551"/>
        <item x="563"/>
        <item x="531"/>
        <item x="555"/>
        <item x="33"/>
        <item x="412"/>
        <item x="440"/>
        <item x="241"/>
        <item x="203"/>
        <item x="213"/>
        <item x="69"/>
        <item x="98"/>
        <item x="571"/>
        <item x="636"/>
        <item x="43"/>
        <item x="358"/>
        <item x="225"/>
        <item x="141"/>
        <item x="452"/>
        <item x="127"/>
        <item x="379"/>
        <item x="432"/>
        <item x="462"/>
        <item x="195"/>
        <item x="577"/>
        <item x="45"/>
        <item x="22"/>
        <item x="273"/>
        <item x="72"/>
        <item x="461"/>
        <item x="594"/>
        <item x="207"/>
        <item x="66"/>
        <item x="395"/>
        <item x="404"/>
        <item x="55"/>
        <item x="411"/>
        <item x="296"/>
        <item x="439"/>
        <item x="516"/>
        <item x="284"/>
        <item x="299"/>
        <item x="223"/>
        <item x="258"/>
        <item x="34"/>
        <item x="300"/>
        <item x="227"/>
        <item x="583"/>
        <item x="415"/>
        <item x="280"/>
        <item x="311"/>
        <item x="281"/>
        <item x="622"/>
        <item x="329"/>
        <item x="532"/>
        <item x="608"/>
        <item x="46"/>
        <item x="599"/>
        <item x="479"/>
        <item x="634"/>
        <item x="533"/>
        <item x="270"/>
        <item x="99"/>
        <item x="319"/>
        <item x="178"/>
        <item x="529"/>
        <item x="148"/>
        <item x="337"/>
        <item x="51"/>
        <item x="419"/>
        <item x="153"/>
        <item x="63"/>
        <item x="5"/>
        <item x="267"/>
        <item x="30"/>
        <item x="13"/>
        <item x="15"/>
        <item x="339"/>
        <item x="118"/>
        <item x="48"/>
        <item x="565"/>
        <item x="400"/>
        <item x="97"/>
        <item x="623"/>
        <item x="464"/>
        <item x="605"/>
        <item x="215"/>
        <item x="595"/>
        <item x="332"/>
        <item x="246"/>
        <item x="514"/>
        <item x="367"/>
        <item x="441"/>
        <item x="448"/>
        <item x="581"/>
        <item x="335"/>
        <item x="292"/>
        <item x="507"/>
        <item x="469"/>
        <item x="179"/>
        <item x="568"/>
        <item x="174"/>
        <item x="140"/>
        <item x="457"/>
        <item x="264"/>
        <item x="536"/>
        <item x="631"/>
        <item x="245"/>
        <item x="564"/>
        <item x="204"/>
        <item x="458"/>
        <item x="503"/>
        <item x="585"/>
        <item x="393"/>
        <item x="113"/>
        <item x="592"/>
        <item x="546"/>
        <item x="526"/>
        <item x="19"/>
        <item x="41"/>
        <item x="272"/>
        <item x="562"/>
        <item x="408"/>
        <item x="21"/>
        <item x="4"/>
        <item x="518"/>
        <item x="388"/>
        <item x="82"/>
        <item x="229"/>
        <item x="506"/>
        <item x="260"/>
        <item x="187"/>
        <item x="375"/>
        <item x="17"/>
        <item x="199"/>
        <item x="578"/>
        <item x="191"/>
        <item x="566"/>
        <item x="263"/>
        <item x="553"/>
        <item x="269"/>
        <item x="77"/>
        <item x="590"/>
        <item x="126"/>
        <item x="279"/>
        <item x="542"/>
        <item x="42"/>
        <item x="540"/>
        <item x="349"/>
        <item x="587"/>
        <item x="376"/>
        <item x="255"/>
        <item x="149"/>
        <item x="559"/>
        <item x="505"/>
        <item x="146"/>
        <item x="278"/>
        <item x="548"/>
        <item x="237"/>
        <item x="488"/>
        <item x="206"/>
        <item x="515"/>
        <item x="435"/>
        <item x="57"/>
        <item x="293"/>
        <item x="403"/>
        <item x="152"/>
        <item x="58"/>
        <item x="157"/>
        <item x="368"/>
        <item x="584"/>
        <item x="138"/>
        <item x="234"/>
        <item x="409"/>
        <item x="197"/>
        <item x="460"/>
        <item x="214"/>
        <item x="418"/>
        <item x="83"/>
        <item x="133"/>
        <item x="442"/>
        <item x="67"/>
        <item x="602"/>
        <item x="256"/>
        <item x="549"/>
        <item x="310"/>
        <item x="502"/>
        <item x="325"/>
        <item x="589"/>
        <item x="11"/>
        <item x="327"/>
        <item x="154"/>
        <item x="282"/>
        <item x="137"/>
        <item x="360"/>
        <item x="303"/>
        <item x="177"/>
        <item x="381"/>
        <item x="383"/>
        <item x="485"/>
        <item x="142"/>
        <item x="95"/>
        <item x="575"/>
        <item x="32"/>
        <item x="593"/>
        <item x="202"/>
        <item x="257"/>
        <item x="600"/>
        <item x="586"/>
        <item x="52"/>
        <item x="398"/>
        <item x="139"/>
        <item x="628"/>
        <item x="517"/>
        <item x="306"/>
        <item x="427"/>
        <item x="468"/>
        <item x="620"/>
        <item x="159"/>
        <item x="167"/>
        <item x="601"/>
        <item x="384"/>
        <item x="121"/>
        <item x="307"/>
        <item x="185"/>
        <item x="165"/>
        <item x="334"/>
        <item x="387"/>
        <item x="70"/>
        <item x="382"/>
        <item x="431"/>
        <item x="6"/>
        <item x="184"/>
        <item x="231"/>
        <item x="176"/>
        <item x="232"/>
        <item x="453"/>
        <item x="254"/>
        <item x="7"/>
        <item x="86"/>
        <item x="328"/>
        <item x="538"/>
        <item x="390"/>
        <item x="62"/>
        <item x="450"/>
        <item x="244"/>
        <item x="249"/>
        <item x="610"/>
        <item x="76"/>
        <item x="444"/>
        <item x="434"/>
        <item x="283"/>
        <item x="75"/>
        <item x="484"/>
        <item x="377"/>
        <item x="635"/>
        <item x="219"/>
        <item x="211"/>
        <item x="89"/>
        <item x="385"/>
        <item x="312"/>
        <item x="285"/>
        <item x="317"/>
        <item x="632"/>
        <item x="359"/>
        <item x="410"/>
        <item x="489"/>
        <item x="363"/>
        <item x="190"/>
        <item x="596"/>
        <item x="576"/>
        <item x="560"/>
        <item x="12"/>
        <item x="224"/>
        <item x="80"/>
        <item x="425"/>
        <item x="534"/>
        <item x="87"/>
        <item x="181"/>
        <item x="579"/>
        <item x="354"/>
        <item x="117"/>
        <item x="115"/>
        <item x="614"/>
        <item x="455"/>
        <item x="119"/>
        <item x="326"/>
        <item x="357"/>
        <item x="544"/>
        <item x="537"/>
        <item x="547"/>
        <item x="407"/>
        <item x="539"/>
        <item x="475"/>
        <item x="603"/>
        <item x="433"/>
        <item x="112"/>
        <item x="164"/>
        <item x="183"/>
        <item x="528"/>
        <item x="79"/>
        <item x="78"/>
        <item x="351"/>
        <item x="633"/>
        <item x="338"/>
        <item x="621"/>
        <item x="580"/>
        <item x="396"/>
        <item x="588"/>
        <item x="122"/>
        <item x="417"/>
        <item x="102"/>
        <item x="222"/>
        <item x="226"/>
        <item x="624"/>
        <item x="481"/>
        <item x="74"/>
        <item x="378"/>
        <item x="493"/>
        <item x="371"/>
        <item x="604"/>
        <item x="268"/>
        <item x="37"/>
        <item x="567"/>
        <item x="304"/>
        <item x="402"/>
        <item x="71"/>
        <item x="105"/>
        <item x="188"/>
        <item x="606"/>
        <item x="389"/>
        <item x="348"/>
        <item x="343"/>
        <item x="107"/>
        <item x="497"/>
        <item x="294"/>
        <item x="625"/>
        <item x="27"/>
        <item x="50"/>
        <item x="100"/>
        <item x="104"/>
        <item x="59"/>
        <item x="221"/>
        <item x="322"/>
        <item x="81"/>
        <item x="172"/>
        <item x="252"/>
        <item x="353"/>
        <item x="428"/>
        <item x="96"/>
        <item x="509"/>
        <item x="158"/>
        <item x="145"/>
        <item x="477"/>
        <item x="618"/>
        <item x="173"/>
        <item x="554"/>
        <item x="314"/>
        <item x="557"/>
        <item x="330"/>
        <item x="615"/>
        <item x="356"/>
        <item x="324"/>
        <item x="473"/>
        <item x="491"/>
        <item x="523"/>
        <item x="470"/>
        <item x="569"/>
        <item x="512"/>
        <item x="116"/>
        <item x="135"/>
        <item x="130"/>
        <item x="510"/>
        <item x="147"/>
        <item x="591"/>
        <item x="414"/>
        <item x="611"/>
        <item x="421"/>
        <item x="309"/>
        <item x="308"/>
        <item x="617"/>
        <item x="28"/>
        <item x="253"/>
        <item x="182"/>
        <item x="483"/>
        <item x="333"/>
        <item x="511"/>
        <item x="416"/>
        <item x="91"/>
        <item x="259"/>
        <item x="243"/>
        <item x="487"/>
        <item x="609"/>
        <item x="340"/>
        <item x="522"/>
        <item x="471"/>
        <item x="392"/>
        <item x="134"/>
        <item x="169"/>
        <item x="162"/>
        <item x="626"/>
        <item x="108"/>
        <item x="150"/>
        <item x="277"/>
        <item x="218"/>
        <item x="235"/>
        <item x="35"/>
        <item x="24"/>
        <item x="478"/>
        <item x="205"/>
        <item x="346"/>
        <item x="405"/>
        <item x="629"/>
        <item x="331"/>
        <item x="456"/>
        <item x="8"/>
        <item x="513"/>
        <item x="519"/>
        <item x="123"/>
        <item x="110"/>
        <item x="186"/>
        <item x="446"/>
        <item x="372"/>
        <item x="73"/>
        <item x="429"/>
        <item x="454"/>
        <item x="106"/>
        <item x="401"/>
        <item x="166"/>
        <item x="298"/>
        <item x="9"/>
        <item x="426"/>
        <item x="397"/>
        <item x="436"/>
        <item x="495"/>
        <item x="313"/>
        <item x="380"/>
        <item x="3"/>
        <item x="399"/>
        <item x="570"/>
        <item x="301"/>
        <item x="369"/>
        <item x="128"/>
        <item x="422"/>
        <item x="233"/>
        <item x="490"/>
        <item x="361"/>
        <item x="276"/>
        <item x="527"/>
        <item x="423"/>
        <item x="114"/>
        <item x="161"/>
        <item x="10"/>
        <item x="85"/>
        <item x="520"/>
        <item x="437"/>
        <item x="630"/>
        <item x="20"/>
        <item x="498"/>
        <item x="472"/>
        <item x="194"/>
        <item x="39"/>
        <item x="242"/>
        <item x="558"/>
        <item x="132"/>
        <item x="315"/>
        <item x="573"/>
        <item x="54"/>
        <item x="23"/>
        <item x="262"/>
        <item x="607"/>
        <item x="31"/>
        <item x="474"/>
        <item x="374"/>
        <item x="198"/>
        <item x="305"/>
        <item x="230"/>
        <item x="151"/>
        <item x="612"/>
        <item x="64"/>
        <item x="545"/>
        <item x="613"/>
        <item x="220"/>
        <item x="94"/>
        <item x="574"/>
        <item x="240"/>
        <item x="543"/>
        <item x="56"/>
        <item x="200"/>
        <item x="486"/>
        <item x="90"/>
        <item x="156"/>
        <item x="352"/>
        <item x="248"/>
        <item x="201"/>
        <item x="616"/>
        <item x="550"/>
        <item x="275"/>
        <item x="480"/>
        <item x="163"/>
        <item x="449"/>
        <item x="582"/>
        <item x="144"/>
        <item x="29"/>
        <item x="535"/>
        <item x="26"/>
        <item x="302"/>
        <item x="120"/>
        <item x="251"/>
        <item x="136"/>
        <item x="386"/>
        <item x="124"/>
        <item x="572"/>
        <item x="552"/>
        <item x="344"/>
        <item x="463"/>
        <item x="101"/>
        <item x="443"/>
        <item x="168"/>
        <item x="496"/>
        <item x="364"/>
        <item x="287"/>
        <item x="261"/>
        <item x="321"/>
        <item x="65"/>
        <item x="93"/>
        <item x="192"/>
        <item x="524"/>
        <item x="492"/>
        <item x="228"/>
        <item x="476"/>
        <item x="341"/>
        <item x="394"/>
        <item x="160"/>
        <item x="208"/>
        <item x="1"/>
        <item x="193"/>
        <item x="530"/>
        <item x="290"/>
        <item x="25"/>
        <item x="247"/>
        <item x="295"/>
        <item x="541"/>
        <item x="370"/>
        <item x="16"/>
        <item x="68"/>
        <item x="318"/>
        <item x="373"/>
        <item x="210"/>
        <item x="413"/>
        <item x="499"/>
        <item x="504"/>
        <item x="111"/>
        <item x="271"/>
        <item x="92"/>
        <item x="445"/>
        <item x="196"/>
        <item x="209"/>
        <item x="14"/>
        <item x="155"/>
        <item x="406"/>
        <item x="323"/>
        <item x="597"/>
        <item x="131"/>
        <item x="316"/>
        <item x="171"/>
        <item x="391"/>
        <item x="266"/>
        <item x="36"/>
        <item t="default"/>
      </items>
    </pivotField>
    <pivotField showAll="0">
      <items count="5">
        <item x="3"/>
        <item x="0"/>
        <item x="2"/>
        <item x="1"/>
        <item t="default"/>
      </items>
    </pivotField>
    <pivotField axis="axisRow" showAll="0" measureFilter="1" sortType="ascending">
      <items count="16">
        <item x="4"/>
        <item x="3"/>
        <item x="10"/>
        <item x="11"/>
        <item x="13"/>
        <item x="7"/>
        <item x="14"/>
        <item x="2"/>
        <item x="12"/>
        <item x="0"/>
        <item x="6"/>
        <item x="9"/>
        <item x="1"/>
        <item x="8"/>
        <item x="5"/>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numFmtId="164" showAll="0"/>
    <pivotField dataField="1" numFmtId="164" showAll="0"/>
    <pivotField showAll="0"/>
    <pivotField numFmtId="164" showAll="0"/>
    <pivotField showAll="0"/>
    <pivotField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14"/>
    </i>
    <i>
      <x v="7"/>
    </i>
    <i>
      <x v="9"/>
    </i>
    <i>
      <x/>
    </i>
    <i>
      <x v="13"/>
    </i>
    <i t="grand">
      <x/>
    </i>
  </rowItems>
  <colItems count="1">
    <i/>
  </colItems>
  <dataFields count="1">
    <dataField name="Sum of Revenue" fld="7" baseField="0" baseItem="0" numFmtId="164"/>
  </dataFields>
  <formats count="8">
    <format dxfId="15">
      <pivotArea type="all" dataOnly="0" outline="0" fieldPosition="0"/>
    </format>
    <format dxfId="14">
      <pivotArea outline="0" collapsedLevelsAreSubtotals="1" fieldPosition="0"/>
    </format>
    <format dxfId="13">
      <pivotArea field="3" type="button" dataOnly="0" labelOnly="1" outline="0" axis="axisRow" fieldPosition="0"/>
    </format>
    <format dxfId="12">
      <pivotArea dataOnly="0" labelOnly="1" fieldPosition="0">
        <references count="1">
          <reference field="3" count="0"/>
        </references>
      </pivotArea>
    </format>
    <format dxfId="11">
      <pivotArea dataOnly="0" labelOnly="1" grandRow="1" outline="0" fieldPosition="0"/>
    </format>
    <format dxfId="10">
      <pivotArea dataOnly="0" labelOnly="1" outline="0" axis="axisValues" fieldPosition="0"/>
    </format>
    <format dxfId="9">
      <pivotArea collapsedLevelsAreSubtotals="1" fieldPosition="0">
        <references count="1">
          <reference field="3" count="0"/>
        </references>
      </pivotArea>
    </format>
    <format dxfId="8">
      <pivotArea dataOnly="0" labelOnly="1" fieldPosition="0">
        <references count="1">
          <reference field="3" count="0"/>
        </references>
      </pivotArea>
    </format>
  </formats>
  <chartFormats count="5">
    <chartFormat chart="10" format="6"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25" format="13" series="1">
      <pivotArea type="data" outline="0" fieldPosition="0">
        <references count="1">
          <reference field="4294967294" count="1" selected="0">
            <x v="0"/>
          </reference>
        </references>
      </pivotArea>
    </chartFormat>
    <chartFormat chart="28" format="15" series="1">
      <pivotArea type="data" outline="0" fieldPosition="0">
        <references count="1">
          <reference field="4294967294" count="1" selected="0">
            <x v="0"/>
          </reference>
        </references>
      </pivotArea>
    </chartFormat>
  </chartFormats>
  <pivotTableStyleInfo name="PivotStyleMedium19"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750F66-1B08-421D-AAEC-9D414EAEC27A}" name="PivotTable_1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I25:I26" firstHeaderRow="1" firstDataRow="1" firstDataCol="0"/>
  <pivotFields count="16">
    <pivotField showAll="0"/>
    <pivotField numFmtId="14" showAll="0">
      <items count="638">
        <item x="447"/>
        <item x="88"/>
        <item x="342"/>
        <item x="598"/>
        <item x="336"/>
        <item x="236"/>
        <item x="561"/>
        <item x="60"/>
        <item x="494"/>
        <item x="365"/>
        <item x="500"/>
        <item x="619"/>
        <item x="216"/>
        <item x="217"/>
        <item x="366"/>
        <item x="482"/>
        <item x="239"/>
        <item x="467"/>
        <item x="438"/>
        <item x="345"/>
        <item x="430"/>
        <item x="0"/>
        <item x="297"/>
        <item x="84"/>
        <item x="556"/>
        <item x="2"/>
        <item x="125"/>
        <item x="347"/>
        <item x="289"/>
        <item x="521"/>
        <item x="250"/>
        <item x="465"/>
        <item x="525"/>
        <item x="508"/>
        <item x="180"/>
        <item x="424"/>
        <item x="143"/>
        <item x="189"/>
        <item x="627"/>
        <item x="451"/>
        <item x="466"/>
        <item x="103"/>
        <item x="170"/>
        <item x="265"/>
        <item x="501"/>
        <item x="44"/>
        <item x="350"/>
        <item x="53"/>
        <item x="420"/>
        <item x="49"/>
        <item x="212"/>
        <item x="320"/>
        <item x="274"/>
        <item x="38"/>
        <item x="18"/>
        <item x="459"/>
        <item x="362"/>
        <item x="129"/>
        <item x="175"/>
        <item x="40"/>
        <item x="238"/>
        <item x="355"/>
        <item x="61"/>
        <item x="288"/>
        <item x="47"/>
        <item x="291"/>
        <item x="109"/>
        <item x="286"/>
        <item x="551"/>
        <item x="563"/>
        <item x="531"/>
        <item x="555"/>
        <item x="33"/>
        <item x="412"/>
        <item x="440"/>
        <item x="241"/>
        <item x="203"/>
        <item x="213"/>
        <item x="69"/>
        <item x="98"/>
        <item x="571"/>
        <item x="636"/>
        <item x="43"/>
        <item x="358"/>
        <item x="225"/>
        <item x="141"/>
        <item x="452"/>
        <item x="127"/>
        <item x="379"/>
        <item x="432"/>
        <item x="462"/>
        <item x="195"/>
        <item x="577"/>
        <item x="45"/>
        <item x="22"/>
        <item x="273"/>
        <item x="72"/>
        <item x="461"/>
        <item x="594"/>
        <item x="207"/>
        <item x="66"/>
        <item x="395"/>
        <item x="404"/>
        <item x="55"/>
        <item x="411"/>
        <item x="296"/>
        <item x="439"/>
        <item x="516"/>
        <item x="284"/>
        <item x="299"/>
        <item x="223"/>
        <item x="258"/>
        <item x="34"/>
        <item x="300"/>
        <item x="227"/>
        <item x="583"/>
        <item x="415"/>
        <item x="280"/>
        <item x="311"/>
        <item x="281"/>
        <item x="622"/>
        <item x="329"/>
        <item x="532"/>
        <item x="608"/>
        <item x="46"/>
        <item x="599"/>
        <item x="479"/>
        <item x="634"/>
        <item x="533"/>
        <item x="270"/>
        <item x="99"/>
        <item x="319"/>
        <item x="178"/>
        <item x="529"/>
        <item x="148"/>
        <item x="337"/>
        <item x="51"/>
        <item x="419"/>
        <item x="153"/>
        <item x="63"/>
        <item x="5"/>
        <item x="267"/>
        <item x="30"/>
        <item x="13"/>
        <item x="15"/>
        <item x="339"/>
        <item x="118"/>
        <item x="48"/>
        <item x="565"/>
        <item x="400"/>
        <item x="97"/>
        <item x="623"/>
        <item x="464"/>
        <item x="605"/>
        <item x="215"/>
        <item x="595"/>
        <item x="332"/>
        <item x="246"/>
        <item x="514"/>
        <item x="367"/>
        <item x="441"/>
        <item x="448"/>
        <item x="581"/>
        <item x="335"/>
        <item x="292"/>
        <item x="507"/>
        <item x="469"/>
        <item x="179"/>
        <item x="568"/>
        <item x="174"/>
        <item x="140"/>
        <item x="457"/>
        <item x="264"/>
        <item x="536"/>
        <item x="631"/>
        <item x="245"/>
        <item x="564"/>
        <item x="204"/>
        <item x="458"/>
        <item x="503"/>
        <item x="585"/>
        <item x="393"/>
        <item x="113"/>
        <item x="592"/>
        <item x="546"/>
        <item x="526"/>
        <item x="19"/>
        <item x="41"/>
        <item x="272"/>
        <item x="562"/>
        <item x="408"/>
        <item x="21"/>
        <item x="4"/>
        <item x="518"/>
        <item x="388"/>
        <item x="82"/>
        <item x="229"/>
        <item x="506"/>
        <item x="260"/>
        <item x="187"/>
        <item x="375"/>
        <item x="17"/>
        <item x="199"/>
        <item x="578"/>
        <item x="191"/>
        <item x="566"/>
        <item x="263"/>
        <item x="553"/>
        <item x="269"/>
        <item x="77"/>
        <item x="590"/>
        <item x="126"/>
        <item x="279"/>
        <item x="542"/>
        <item x="42"/>
        <item x="540"/>
        <item x="349"/>
        <item x="587"/>
        <item x="376"/>
        <item x="255"/>
        <item x="149"/>
        <item x="559"/>
        <item x="505"/>
        <item x="146"/>
        <item x="278"/>
        <item x="548"/>
        <item x="237"/>
        <item x="488"/>
        <item x="206"/>
        <item x="515"/>
        <item x="435"/>
        <item x="57"/>
        <item x="293"/>
        <item x="403"/>
        <item x="152"/>
        <item x="58"/>
        <item x="157"/>
        <item x="368"/>
        <item x="584"/>
        <item x="138"/>
        <item x="234"/>
        <item x="409"/>
        <item x="197"/>
        <item x="460"/>
        <item x="214"/>
        <item x="418"/>
        <item x="83"/>
        <item x="133"/>
        <item x="442"/>
        <item x="67"/>
        <item x="602"/>
        <item x="256"/>
        <item x="549"/>
        <item x="310"/>
        <item x="502"/>
        <item x="325"/>
        <item x="589"/>
        <item x="11"/>
        <item x="327"/>
        <item x="154"/>
        <item x="282"/>
        <item x="137"/>
        <item x="360"/>
        <item x="303"/>
        <item x="177"/>
        <item x="381"/>
        <item x="383"/>
        <item x="485"/>
        <item x="142"/>
        <item x="95"/>
        <item x="575"/>
        <item x="32"/>
        <item x="593"/>
        <item x="202"/>
        <item x="257"/>
        <item x="600"/>
        <item x="586"/>
        <item x="52"/>
        <item x="398"/>
        <item x="139"/>
        <item x="628"/>
        <item x="517"/>
        <item x="306"/>
        <item x="427"/>
        <item x="468"/>
        <item x="620"/>
        <item x="159"/>
        <item x="167"/>
        <item x="601"/>
        <item x="384"/>
        <item x="121"/>
        <item x="307"/>
        <item x="185"/>
        <item x="165"/>
        <item x="334"/>
        <item x="387"/>
        <item x="70"/>
        <item x="382"/>
        <item x="431"/>
        <item x="6"/>
        <item x="184"/>
        <item x="231"/>
        <item x="176"/>
        <item x="232"/>
        <item x="453"/>
        <item x="254"/>
        <item x="7"/>
        <item x="86"/>
        <item x="328"/>
        <item x="538"/>
        <item x="390"/>
        <item x="62"/>
        <item x="450"/>
        <item x="244"/>
        <item x="249"/>
        <item x="610"/>
        <item x="76"/>
        <item x="444"/>
        <item x="434"/>
        <item x="283"/>
        <item x="75"/>
        <item x="484"/>
        <item x="377"/>
        <item x="635"/>
        <item x="219"/>
        <item x="211"/>
        <item x="89"/>
        <item x="385"/>
        <item x="312"/>
        <item x="285"/>
        <item x="317"/>
        <item x="632"/>
        <item x="359"/>
        <item x="410"/>
        <item x="489"/>
        <item x="363"/>
        <item x="190"/>
        <item x="596"/>
        <item x="576"/>
        <item x="560"/>
        <item x="12"/>
        <item x="224"/>
        <item x="80"/>
        <item x="425"/>
        <item x="534"/>
        <item x="87"/>
        <item x="181"/>
        <item x="579"/>
        <item x="354"/>
        <item x="117"/>
        <item x="115"/>
        <item x="614"/>
        <item x="455"/>
        <item x="119"/>
        <item x="326"/>
        <item x="357"/>
        <item x="544"/>
        <item x="537"/>
        <item x="547"/>
        <item x="407"/>
        <item x="539"/>
        <item x="475"/>
        <item x="603"/>
        <item x="433"/>
        <item x="112"/>
        <item x="164"/>
        <item x="183"/>
        <item x="528"/>
        <item x="79"/>
        <item x="78"/>
        <item x="351"/>
        <item x="633"/>
        <item x="338"/>
        <item x="621"/>
        <item x="580"/>
        <item x="396"/>
        <item x="588"/>
        <item x="122"/>
        <item x="417"/>
        <item x="102"/>
        <item x="222"/>
        <item x="226"/>
        <item x="624"/>
        <item x="481"/>
        <item x="74"/>
        <item x="378"/>
        <item x="493"/>
        <item x="371"/>
        <item x="604"/>
        <item x="268"/>
        <item x="37"/>
        <item x="567"/>
        <item x="304"/>
        <item x="402"/>
        <item x="71"/>
        <item x="105"/>
        <item x="188"/>
        <item x="606"/>
        <item x="389"/>
        <item x="348"/>
        <item x="343"/>
        <item x="107"/>
        <item x="497"/>
        <item x="294"/>
        <item x="625"/>
        <item x="27"/>
        <item x="50"/>
        <item x="100"/>
        <item x="104"/>
        <item x="59"/>
        <item x="221"/>
        <item x="322"/>
        <item x="81"/>
        <item x="172"/>
        <item x="252"/>
        <item x="353"/>
        <item x="428"/>
        <item x="96"/>
        <item x="509"/>
        <item x="158"/>
        <item x="145"/>
        <item x="477"/>
        <item x="618"/>
        <item x="173"/>
        <item x="554"/>
        <item x="314"/>
        <item x="557"/>
        <item x="330"/>
        <item x="615"/>
        <item x="356"/>
        <item x="324"/>
        <item x="473"/>
        <item x="491"/>
        <item x="523"/>
        <item x="470"/>
        <item x="569"/>
        <item x="512"/>
        <item x="116"/>
        <item x="135"/>
        <item x="130"/>
        <item x="510"/>
        <item x="147"/>
        <item x="591"/>
        <item x="414"/>
        <item x="611"/>
        <item x="421"/>
        <item x="309"/>
        <item x="308"/>
        <item x="617"/>
        <item x="28"/>
        <item x="253"/>
        <item x="182"/>
        <item x="483"/>
        <item x="333"/>
        <item x="511"/>
        <item x="416"/>
        <item x="91"/>
        <item x="259"/>
        <item x="243"/>
        <item x="487"/>
        <item x="609"/>
        <item x="340"/>
        <item x="522"/>
        <item x="471"/>
        <item x="392"/>
        <item x="134"/>
        <item x="169"/>
        <item x="162"/>
        <item x="626"/>
        <item x="108"/>
        <item x="150"/>
        <item x="277"/>
        <item x="218"/>
        <item x="235"/>
        <item x="35"/>
        <item x="24"/>
        <item x="478"/>
        <item x="205"/>
        <item x="346"/>
        <item x="405"/>
        <item x="629"/>
        <item x="331"/>
        <item x="456"/>
        <item x="8"/>
        <item x="513"/>
        <item x="519"/>
        <item x="123"/>
        <item x="110"/>
        <item x="186"/>
        <item x="446"/>
        <item x="372"/>
        <item x="73"/>
        <item x="429"/>
        <item x="454"/>
        <item x="106"/>
        <item x="401"/>
        <item x="166"/>
        <item x="298"/>
        <item x="9"/>
        <item x="426"/>
        <item x="397"/>
        <item x="436"/>
        <item x="495"/>
        <item x="313"/>
        <item x="380"/>
        <item x="3"/>
        <item x="399"/>
        <item x="570"/>
        <item x="301"/>
        <item x="369"/>
        <item x="128"/>
        <item x="422"/>
        <item x="233"/>
        <item x="490"/>
        <item x="361"/>
        <item x="276"/>
        <item x="527"/>
        <item x="423"/>
        <item x="114"/>
        <item x="161"/>
        <item x="10"/>
        <item x="85"/>
        <item x="520"/>
        <item x="437"/>
        <item x="630"/>
        <item x="20"/>
        <item x="498"/>
        <item x="472"/>
        <item x="194"/>
        <item x="39"/>
        <item x="242"/>
        <item x="558"/>
        <item x="132"/>
        <item x="315"/>
        <item x="573"/>
        <item x="54"/>
        <item x="23"/>
        <item x="262"/>
        <item x="607"/>
        <item x="31"/>
        <item x="474"/>
        <item x="374"/>
        <item x="198"/>
        <item x="305"/>
        <item x="230"/>
        <item x="151"/>
        <item x="612"/>
        <item x="64"/>
        <item x="545"/>
        <item x="613"/>
        <item x="220"/>
        <item x="94"/>
        <item x="574"/>
        <item x="240"/>
        <item x="543"/>
        <item x="56"/>
        <item x="200"/>
        <item x="486"/>
        <item x="90"/>
        <item x="156"/>
        <item x="352"/>
        <item x="248"/>
        <item x="201"/>
        <item x="616"/>
        <item x="550"/>
        <item x="275"/>
        <item x="480"/>
        <item x="163"/>
        <item x="449"/>
        <item x="582"/>
        <item x="144"/>
        <item x="29"/>
        <item x="535"/>
        <item x="26"/>
        <item x="302"/>
        <item x="120"/>
        <item x="251"/>
        <item x="136"/>
        <item x="386"/>
        <item x="124"/>
        <item x="572"/>
        <item x="552"/>
        <item x="344"/>
        <item x="463"/>
        <item x="101"/>
        <item x="443"/>
        <item x="168"/>
        <item x="496"/>
        <item x="364"/>
        <item x="287"/>
        <item x="261"/>
        <item x="321"/>
        <item x="65"/>
        <item x="93"/>
        <item x="192"/>
        <item x="524"/>
        <item x="492"/>
        <item x="228"/>
        <item x="476"/>
        <item x="341"/>
        <item x="394"/>
        <item x="160"/>
        <item x="208"/>
        <item x="1"/>
        <item x="193"/>
        <item x="530"/>
        <item x="290"/>
        <item x="25"/>
        <item x="247"/>
        <item x="295"/>
        <item x="541"/>
        <item x="370"/>
        <item x="16"/>
        <item x="68"/>
        <item x="318"/>
        <item x="373"/>
        <item x="210"/>
        <item x="413"/>
        <item x="499"/>
        <item x="504"/>
        <item x="111"/>
        <item x="271"/>
        <item x="92"/>
        <item x="445"/>
        <item x="196"/>
        <item x="209"/>
        <item x="14"/>
        <item x="155"/>
        <item x="406"/>
        <item x="323"/>
        <item x="597"/>
        <item x="131"/>
        <item x="316"/>
        <item x="171"/>
        <item x="391"/>
        <item x="266"/>
        <item x="36"/>
        <item t="default"/>
      </items>
    </pivotField>
    <pivotField showAll="0">
      <items count="5">
        <item x="3"/>
        <item x="0"/>
        <item x="2"/>
        <item x="1"/>
        <item t="default"/>
      </items>
    </pivotField>
    <pivotField showAll="0">
      <items count="16">
        <item x="4"/>
        <item x="3"/>
        <item x="10"/>
        <item x="11"/>
        <item x="13"/>
        <item x="7"/>
        <item x="14"/>
        <item x="2"/>
        <item x="12"/>
        <item x="0"/>
        <item x="6"/>
        <item x="9"/>
        <item x="1"/>
        <item x="8"/>
        <item x="5"/>
        <item t="default"/>
      </items>
    </pivotField>
    <pivotField showAll="0">
      <items count="4">
        <item x="2"/>
        <item x="0"/>
        <item x="1"/>
        <item t="default"/>
      </items>
    </pivotField>
    <pivotField showAll="0"/>
    <pivotField numFmtId="164" showAll="0"/>
    <pivotField dataField="1" numFmtId="164" showAll="0"/>
    <pivotField showAll="0"/>
    <pivotField numFmtId="164" showAll="0"/>
    <pivotField showAll="0"/>
    <pivotField showAll="0">
      <items count="4">
        <item x="1"/>
        <item x="2"/>
        <item x="0"/>
        <item t="default"/>
      </items>
    </pivotField>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Average of Revenue" fld="7" subtotal="average" baseField="0" baseItem="0" numFmtId="164"/>
  </dataFields>
  <formats count="3">
    <format dxfId="18">
      <pivotArea type="all" dataOnly="0" outline="0" fieldPosition="0"/>
    </format>
    <format dxfId="17">
      <pivotArea outline="0" collapsedLevelsAreSubtotals="1" fieldPosition="0"/>
    </format>
    <format dxfId="16">
      <pivotArea dataOnly="0" labelOnly="1" outline="0" axis="axisValues" fieldPosition="0"/>
    </format>
  </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E3BD0F-FAE3-4364-8017-A940658A685C}" name="PivotTable_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2" rowHeaderCaption="Categories">
  <location ref="I32:J36" firstHeaderRow="1" firstDataRow="1" firstDataCol="1"/>
  <pivotFields count="16">
    <pivotField showAll="0"/>
    <pivotField numFmtId="14" showAll="0">
      <items count="638">
        <item x="447"/>
        <item x="88"/>
        <item x="342"/>
        <item x="598"/>
        <item x="336"/>
        <item x="236"/>
        <item x="561"/>
        <item x="60"/>
        <item x="494"/>
        <item x="365"/>
        <item x="500"/>
        <item x="619"/>
        <item x="216"/>
        <item x="217"/>
        <item x="366"/>
        <item x="482"/>
        <item x="239"/>
        <item x="467"/>
        <item x="438"/>
        <item x="345"/>
        <item x="430"/>
        <item x="0"/>
        <item x="297"/>
        <item x="84"/>
        <item x="556"/>
        <item x="2"/>
        <item x="125"/>
        <item x="347"/>
        <item x="289"/>
        <item x="521"/>
        <item x="250"/>
        <item x="465"/>
        <item x="525"/>
        <item x="508"/>
        <item x="180"/>
        <item x="424"/>
        <item x="143"/>
        <item x="189"/>
        <item x="627"/>
        <item x="451"/>
        <item x="466"/>
        <item x="103"/>
        <item x="170"/>
        <item x="265"/>
        <item x="501"/>
        <item x="44"/>
        <item x="350"/>
        <item x="53"/>
        <item x="420"/>
        <item x="49"/>
        <item x="212"/>
        <item x="320"/>
        <item x="274"/>
        <item x="38"/>
        <item x="18"/>
        <item x="459"/>
        <item x="362"/>
        <item x="129"/>
        <item x="175"/>
        <item x="40"/>
        <item x="238"/>
        <item x="355"/>
        <item x="61"/>
        <item x="288"/>
        <item x="47"/>
        <item x="291"/>
        <item x="109"/>
        <item x="286"/>
        <item x="551"/>
        <item x="563"/>
        <item x="531"/>
        <item x="555"/>
        <item x="33"/>
        <item x="412"/>
        <item x="440"/>
        <item x="241"/>
        <item x="203"/>
        <item x="213"/>
        <item x="69"/>
        <item x="98"/>
        <item x="571"/>
        <item x="636"/>
        <item x="43"/>
        <item x="358"/>
        <item x="225"/>
        <item x="141"/>
        <item x="452"/>
        <item x="127"/>
        <item x="379"/>
        <item x="432"/>
        <item x="462"/>
        <item x="195"/>
        <item x="577"/>
        <item x="45"/>
        <item x="22"/>
        <item x="273"/>
        <item x="72"/>
        <item x="461"/>
        <item x="594"/>
        <item x="207"/>
        <item x="66"/>
        <item x="395"/>
        <item x="404"/>
        <item x="55"/>
        <item x="411"/>
        <item x="296"/>
        <item x="439"/>
        <item x="516"/>
        <item x="284"/>
        <item x="299"/>
        <item x="223"/>
        <item x="258"/>
        <item x="34"/>
        <item x="300"/>
        <item x="227"/>
        <item x="583"/>
        <item x="415"/>
        <item x="280"/>
        <item x="311"/>
        <item x="281"/>
        <item x="622"/>
        <item x="329"/>
        <item x="532"/>
        <item x="608"/>
        <item x="46"/>
        <item x="599"/>
        <item x="479"/>
        <item x="634"/>
        <item x="533"/>
        <item x="270"/>
        <item x="99"/>
        <item x="319"/>
        <item x="178"/>
        <item x="529"/>
        <item x="148"/>
        <item x="337"/>
        <item x="51"/>
        <item x="419"/>
        <item x="153"/>
        <item x="63"/>
        <item x="5"/>
        <item x="267"/>
        <item x="30"/>
        <item x="13"/>
        <item x="15"/>
        <item x="339"/>
        <item x="118"/>
        <item x="48"/>
        <item x="565"/>
        <item x="400"/>
        <item x="97"/>
        <item x="623"/>
        <item x="464"/>
        <item x="605"/>
        <item x="215"/>
        <item x="595"/>
        <item x="332"/>
        <item x="246"/>
        <item x="514"/>
        <item x="367"/>
        <item x="441"/>
        <item x="448"/>
        <item x="581"/>
        <item x="335"/>
        <item x="292"/>
        <item x="507"/>
        <item x="469"/>
        <item x="179"/>
        <item x="568"/>
        <item x="174"/>
        <item x="140"/>
        <item x="457"/>
        <item x="264"/>
        <item x="536"/>
        <item x="631"/>
        <item x="245"/>
        <item x="564"/>
        <item x="204"/>
        <item x="458"/>
        <item x="503"/>
        <item x="585"/>
        <item x="393"/>
        <item x="113"/>
        <item x="592"/>
        <item x="546"/>
        <item x="526"/>
        <item x="19"/>
        <item x="41"/>
        <item x="272"/>
        <item x="562"/>
        <item x="408"/>
        <item x="21"/>
        <item x="4"/>
        <item x="518"/>
        <item x="388"/>
        <item x="82"/>
        <item x="229"/>
        <item x="506"/>
        <item x="260"/>
        <item x="187"/>
        <item x="375"/>
        <item x="17"/>
        <item x="199"/>
        <item x="578"/>
        <item x="191"/>
        <item x="566"/>
        <item x="263"/>
        <item x="553"/>
        <item x="269"/>
        <item x="77"/>
        <item x="590"/>
        <item x="126"/>
        <item x="279"/>
        <item x="542"/>
        <item x="42"/>
        <item x="540"/>
        <item x="349"/>
        <item x="587"/>
        <item x="376"/>
        <item x="255"/>
        <item x="149"/>
        <item x="559"/>
        <item x="505"/>
        <item x="146"/>
        <item x="278"/>
        <item x="548"/>
        <item x="237"/>
        <item x="488"/>
        <item x="206"/>
        <item x="515"/>
        <item x="435"/>
        <item x="57"/>
        <item x="293"/>
        <item x="403"/>
        <item x="152"/>
        <item x="58"/>
        <item x="157"/>
        <item x="368"/>
        <item x="584"/>
        <item x="138"/>
        <item x="234"/>
        <item x="409"/>
        <item x="197"/>
        <item x="460"/>
        <item x="214"/>
        <item x="418"/>
        <item x="83"/>
        <item x="133"/>
        <item x="442"/>
        <item x="67"/>
        <item x="602"/>
        <item x="256"/>
        <item x="549"/>
        <item x="310"/>
        <item x="502"/>
        <item x="325"/>
        <item x="589"/>
        <item x="11"/>
        <item x="327"/>
        <item x="154"/>
        <item x="282"/>
        <item x="137"/>
        <item x="360"/>
        <item x="303"/>
        <item x="177"/>
        <item x="381"/>
        <item x="383"/>
        <item x="485"/>
        <item x="142"/>
        <item x="95"/>
        <item x="575"/>
        <item x="32"/>
        <item x="593"/>
        <item x="202"/>
        <item x="257"/>
        <item x="600"/>
        <item x="586"/>
        <item x="52"/>
        <item x="398"/>
        <item x="139"/>
        <item x="628"/>
        <item x="517"/>
        <item x="306"/>
        <item x="427"/>
        <item x="468"/>
        <item x="620"/>
        <item x="159"/>
        <item x="167"/>
        <item x="601"/>
        <item x="384"/>
        <item x="121"/>
        <item x="307"/>
        <item x="185"/>
        <item x="165"/>
        <item x="334"/>
        <item x="387"/>
        <item x="70"/>
        <item x="382"/>
        <item x="431"/>
        <item x="6"/>
        <item x="184"/>
        <item x="231"/>
        <item x="176"/>
        <item x="232"/>
        <item x="453"/>
        <item x="254"/>
        <item x="7"/>
        <item x="86"/>
        <item x="328"/>
        <item x="538"/>
        <item x="390"/>
        <item x="62"/>
        <item x="450"/>
        <item x="244"/>
        <item x="249"/>
        <item x="610"/>
        <item x="76"/>
        <item x="444"/>
        <item x="434"/>
        <item x="283"/>
        <item x="75"/>
        <item x="484"/>
        <item x="377"/>
        <item x="635"/>
        <item x="219"/>
        <item x="211"/>
        <item x="89"/>
        <item x="385"/>
        <item x="312"/>
        <item x="285"/>
        <item x="317"/>
        <item x="632"/>
        <item x="359"/>
        <item x="410"/>
        <item x="489"/>
        <item x="363"/>
        <item x="190"/>
        <item x="596"/>
        <item x="576"/>
        <item x="560"/>
        <item x="12"/>
        <item x="224"/>
        <item x="80"/>
        <item x="425"/>
        <item x="534"/>
        <item x="87"/>
        <item x="181"/>
        <item x="579"/>
        <item x="354"/>
        <item x="117"/>
        <item x="115"/>
        <item x="614"/>
        <item x="455"/>
        <item x="119"/>
        <item x="326"/>
        <item x="357"/>
        <item x="544"/>
        <item x="537"/>
        <item x="547"/>
        <item x="407"/>
        <item x="539"/>
        <item x="475"/>
        <item x="603"/>
        <item x="433"/>
        <item x="112"/>
        <item x="164"/>
        <item x="183"/>
        <item x="528"/>
        <item x="79"/>
        <item x="78"/>
        <item x="351"/>
        <item x="633"/>
        <item x="338"/>
        <item x="621"/>
        <item x="580"/>
        <item x="396"/>
        <item x="588"/>
        <item x="122"/>
        <item x="417"/>
        <item x="102"/>
        <item x="222"/>
        <item x="226"/>
        <item x="624"/>
        <item x="481"/>
        <item x="74"/>
        <item x="378"/>
        <item x="493"/>
        <item x="371"/>
        <item x="604"/>
        <item x="268"/>
        <item x="37"/>
        <item x="567"/>
        <item x="304"/>
        <item x="402"/>
        <item x="71"/>
        <item x="105"/>
        <item x="188"/>
        <item x="606"/>
        <item x="389"/>
        <item x="348"/>
        <item x="343"/>
        <item x="107"/>
        <item x="497"/>
        <item x="294"/>
        <item x="625"/>
        <item x="27"/>
        <item x="50"/>
        <item x="100"/>
        <item x="104"/>
        <item x="59"/>
        <item x="221"/>
        <item x="322"/>
        <item x="81"/>
        <item x="172"/>
        <item x="252"/>
        <item x="353"/>
        <item x="428"/>
        <item x="96"/>
        <item x="509"/>
        <item x="158"/>
        <item x="145"/>
        <item x="477"/>
        <item x="618"/>
        <item x="173"/>
        <item x="554"/>
        <item x="314"/>
        <item x="557"/>
        <item x="330"/>
        <item x="615"/>
        <item x="356"/>
        <item x="324"/>
        <item x="473"/>
        <item x="491"/>
        <item x="523"/>
        <item x="470"/>
        <item x="569"/>
        <item x="512"/>
        <item x="116"/>
        <item x="135"/>
        <item x="130"/>
        <item x="510"/>
        <item x="147"/>
        <item x="591"/>
        <item x="414"/>
        <item x="611"/>
        <item x="421"/>
        <item x="309"/>
        <item x="308"/>
        <item x="617"/>
        <item x="28"/>
        <item x="253"/>
        <item x="182"/>
        <item x="483"/>
        <item x="333"/>
        <item x="511"/>
        <item x="416"/>
        <item x="91"/>
        <item x="259"/>
        <item x="243"/>
        <item x="487"/>
        <item x="609"/>
        <item x="340"/>
        <item x="522"/>
        <item x="471"/>
        <item x="392"/>
        <item x="134"/>
        <item x="169"/>
        <item x="162"/>
        <item x="626"/>
        <item x="108"/>
        <item x="150"/>
        <item x="277"/>
        <item x="218"/>
        <item x="235"/>
        <item x="35"/>
        <item x="24"/>
        <item x="478"/>
        <item x="205"/>
        <item x="346"/>
        <item x="405"/>
        <item x="629"/>
        <item x="331"/>
        <item x="456"/>
        <item x="8"/>
        <item x="513"/>
        <item x="519"/>
        <item x="123"/>
        <item x="110"/>
        <item x="186"/>
        <item x="446"/>
        <item x="372"/>
        <item x="73"/>
        <item x="429"/>
        <item x="454"/>
        <item x="106"/>
        <item x="401"/>
        <item x="166"/>
        <item x="298"/>
        <item x="9"/>
        <item x="426"/>
        <item x="397"/>
        <item x="436"/>
        <item x="495"/>
        <item x="313"/>
        <item x="380"/>
        <item x="3"/>
        <item x="399"/>
        <item x="570"/>
        <item x="301"/>
        <item x="369"/>
        <item x="128"/>
        <item x="422"/>
        <item x="233"/>
        <item x="490"/>
        <item x="361"/>
        <item x="276"/>
        <item x="527"/>
        <item x="423"/>
        <item x="114"/>
        <item x="161"/>
        <item x="10"/>
        <item x="85"/>
        <item x="520"/>
        <item x="437"/>
        <item x="630"/>
        <item x="20"/>
        <item x="498"/>
        <item x="472"/>
        <item x="194"/>
        <item x="39"/>
        <item x="242"/>
        <item x="558"/>
        <item x="132"/>
        <item x="315"/>
        <item x="573"/>
        <item x="54"/>
        <item x="23"/>
        <item x="262"/>
        <item x="607"/>
        <item x="31"/>
        <item x="474"/>
        <item x="374"/>
        <item x="198"/>
        <item x="305"/>
        <item x="230"/>
        <item x="151"/>
        <item x="612"/>
        <item x="64"/>
        <item x="545"/>
        <item x="613"/>
        <item x="220"/>
        <item x="94"/>
        <item x="574"/>
        <item x="240"/>
        <item x="543"/>
        <item x="56"/>
        <item x="200"/>
        <item x="486"/>
        <item x="90"/>
        <item x="156"/>
        <item x="352"/>
        <item x="248"/>
        <item x="201"/>
        <item x="616"/>
        <item x="550"/>
        <item x="275"/>
        <item x="480"/>
        <item x="163"/>
        <item x="449"/>
        <item x="582"/>
        <item x="144"/>
        <item x="29"/>
        <item x="535"/>
        <item x="26"/>
        <item x="302"/>
        <item x="120"/>
        <item x="251"/>
        <item x="136"/>
        <item x="386"/>
        <item x="124"/>
        <item x="572"/>
        <item x="552"/>
        <item x="344"/>
        <item x="463"/>
        <item x="101"/>
        <item x="443"/>
        <item x="168"/>
        <item x="496"/>
        <item x="364"/>
        <item x="287"/>
        <item x="261"/>
        <item x="321"/>
        <item x="65"/>
        <item x="93"/>
        <item x="192"/>
        <item x="524"/>
        <item x="492"/>
        <item x="228"/>
        <item x="476"/>
        <item x="341"/>
        <item x="394"/>
        <item x="160"/>
        <item x="208"/>
        <item x="1"/>
        <item x="193"/>
        <item x="530"/>
        <item x="290"/>
        <item x="25"/>
        <item x="247"/>
        <item x="295"/>
        <item x="541"/>
        <item x="370"/>
        <item x="16"/>
        <item x="68"/>
        <item x="318"/>
        <item x="373"/>
        <item x="210"/>
        <item x="413"/>
        <item x="499"/>
        <item x="504"/>
        <item x="111"/>
        <item x="271"/>
        <item x="92"/>
        <item x="445"/>
        <item x="196"/>
        <item x="209"/>
        <item x="14"/>
        <item x="155"/>
        <item x="406"/>
        <item x="323"/>
        <item x="597"/>
        <item x="131"/>
        <item x="316"/>
        <item x="171"/>
        <item x="391"/>
        <item x="266"/>
        <item x="36"/>
        <item t="default"/>
      </items>
    </pivotField>
    <pivotField showAll="0">
      <items count="5">
        <item x="3"/>
        <item x="0"/>
        <item x="2"/>
        <item x="1"/>
        <item t="default"/>
      </items>
    </pivotField>
    <pivotField showAll="0"/>
    <pivotField axis="axisRow" showAll="0">
      <items count="4">
        <item x="2"/>
        <item x="0"/>
        <item x="1"/>
        <item t="default"/>
      </items>
    </pivotField>
    <pivotField showAll="0"/>
    <pivotField numFmtId="164" showAll="0"/>
    <pivotField dataField="1" numFmtId="164" showAll="0"/>
    <pivotField showAll="0"/>
    <pivotField numFmtId="164" showAll="0"/>
    <pivotField showAll="0"/>
    <pivotField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4">
    <i>
      <x/>
    </i>
    <i>
      <x v="1"/>
    </i>
    <i>
      <x v="2"/>
    </i>
    <i t="grand">
      <x/>
    </i>
  </rowItems>
  <colItems count="1">
    <i/>
  </colItems>
  <dataFields count="1">
    <dataField name="Sum of Revenue" fld="7" baseField="0" baseItem="0" numFmtId="164"/>
  </dataFields>
  <formats count="8">
    <format dxfId="26">
      <pivotArea type="all" dataOnly="0" outline="0" fieldPosition="0"/>
    </format>
    <format dxfId="25">
      <pivotArea outline="0" collapsedLevelsAreSubtotals="1" fieldPosition="0"/>
    </format>
    <format dxfId="24">
      <pivotArea field="4" type="button" dataOnly="0" labelOnly="1" outline="0" axis="axisRow" fieldPosition="0"/>
    </format>
    <format dxfId="23">
      <pivotArea dataOnly="0" labelOnly="1" fieldPosition="0">
        <references count="1">
          <reference field="4" count="0"/>
        </references>
      </pivotArea>
    </format>
    <format dxfId="22">
      <pivotArea dataOnly="0" labelOnly="1" grandRow="1" outline="0" fieldPosition="0"/>
    </format>
    <format dxfId="21">
      <pivotArea dataOnly="0" labelOnly="1" outline="0" axis="axisValues" fieldPosition="0"/>
    </format>
    <format dxfId="20">
      <pivotArea collapsedLevelsAreSubtotals="1" fieldPosition="0">
        <references count="1">
          <reference field="4" count="0"/>
        </references>
      </pivotArea>
    </format>
    <format dxfId="19">
      <pivotArea dataOnly="0" labelOnly="1" fieldPosition="0">
        <references count="1">
          <reference field="4" count="0"/>
        </references>
      </pivotArea>
    </format>
  </formats>
  <chartFormats count="3">
    <chartFormat chart="3" format="8"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3" format="10">
      <pivotArea type="data" outline="0" fieldPosition="0">
        <references count="2">
          <reference field="4294967294" count="1" selected="0">
            <x v="0"/>
          </reference>
          <reference field="4" count="1" selected="0">
            <x v="2"/>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C99D9B-FAD7-466D-A1D8-913E8FD41506}" name="PivotTable_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rowHeaderCaption="Products">
  <location ref="C45:D61" firstHeaderRow="1" firstDataRow="1" firstDataCol="1"/>
  <pivotFields count="16">
    <pivotField showAll="0"/>
    <pivotField numFmtId="14" showAll="0">
      <items count="638">
        <item x="447"/>
        <item x="88"/>
        <item x="342"/>
        <item x="598"/>
        <item x="336"/>
        <item x="236"/>
        <item x="561"/>
        <item x="60"/>
        <item x="494"/>
        <item x="365"/>
        <item x="500"/>
        <item x="619"/>
        <item x="216"/>
        <item x="217"/>
        <item x="366"/>
        <item x="482"/>
        <item x="239"/>
        <item x="467"/>
        <item x="438"/>
        <item x="345"/>
        <item x="430"/>
        <item x="0"/>
        <item x="297"/>
        <item x="84"/>
        <item x="556"/>
        <item x="2"/>
        <item x="125"/>
        <item x="347"/>
        <item x="289"/>
        <item x="521"/>
        <item x="250"/>
        <item x="465"/>
        <item x="525"/>
        <item x="508"/>
        <item x="180"/>
        <item x="424"/>
        <item x="143"/>
        <item x="189"/>
        <item x="627"/>
        <item x="451"/>
        <item x="466"/>
        <item x="103"/>
        <item x="170"/>
        <item x="265"/>
        <item x="501"/>
        <item x="44"/>
        <item x="350"/>
        <item x="53"/>
        <item x="420"/>
        <item x="49"/>
        <item x="212"/>
        <item x="320"/>
        <item x="274"/>
        <item x="38"/>
        <item x="18"/>
        <item x="459"/>
        <item x="362"/>
        <item x="129"/>
        <item x="175"/>
        <item x="40"/>
        <item x="238"/>
        <item x="355"/>
        <item x="61"/>
        <item x="288"/>
        <item x="47"/>
        <item x="291"/>
        <item x="109"/>
        <item x="286"/>
        <item x="551"/>
        <item x="563"/>
        <item x="531"/>
        <item x="555"/>
        <item x="33"/>
        <item x="412"/>
        <item x="440"/>
        <item x="241"/>
        <item x="203"/>
        <item x="213"/>
        <item x="69"/>
        <item x="98"/>
        <item x="571"/>
        <item x="636"/>
        <item x="43"/>
        <item x="358"/>
        <item x="225"/>
        <item x="141"/>
        <item x="452"/>
        <item x="127"/>
        <item x="379"/>
        <item x="432"/>
        <item x="462"/>
        <item x="195"/>
        <item x="577"/>
        <item x="45"/>
        <item x="22"/>
        <item x="273"/>
        <item x="72"/>
        <item x="461"/>
        <item x="594"/>
        <item x="207"/>
        <item x="66"/>
        <item x="395"/>
        <item x="404"/>
        <item x="55"/>
        <item x="411"/>
        <item x="296"/>
        <item x="439"/>
        <item x="516"/>
        <item x="284"/>
        <item x="299"/>
        <item x="223"/>
        <item x="258"/>
        <item x="34"/>
        <item x="300"/>
        <item x="227"/>
        <item x="583"/>
        <item x="415"/>
        <item x="280"/>
        <item x="311"/>
        <item x="281"/>
        <item x="622"/>
        <item x="329"/>
        <item x="532"/>
        <item x="608"/>
        <item x="46"/>
        <item x="599"/>
        <item x="479"/>
        <item x="634"/>
        <item x="533"/>
        <item x="270"/>
        <item x="99"/>
        <item x="319"/>
        <item x="178"/>
        <item x="529"/>
        <item x="148"/>
        <item x="337"/>
        <item x="51"/>
        <item x="419"/>
        <item x="153"/>
        <item x="63"/>
        <item x="5"/>
        <item x="267"/>
        <item x="30"/>
        <item x="13"/>
        <item x="15"/>
        <item x="339"/>
        <item x="118"/>
        <item x="48"/>
        <item x="565"/>
        <item x="400"/>
        <item x="97"/>
        <item x="623"/>
        <item x="464"/>
        <item x="605"/>
        <item x="215"/>
        <item x="595"/>
        <item x="332"/>
        <item x="246"/>
        <item x="514"/>
        <item x="367"/>
        <item x="441"/>
        <item x="448"/>
        <item x="581"/>
        <item x="335"/>
        <item x="292"/>
        <item x="507"/>
        <item x="469"/>
        <item x="179"/>
        <item x="568"/>
        <item x="174"/>
        <item x="140"/>
        <item x="457"/>
        <item x="264"/>
        <item x="536"/>
        <item x="631"/>
        <item x="245"/>
        <item x="564"/>
        <item x="204"/>
        <item x="458"/>
        <item x="503"/>
        <item x="585"/>
        <item x="393"/>
        <item x="113"/>
        <item x="592"/>
        <item x="546"/>
        <item x="526"/>
        <item x="19"/>
        <item x="41"/>
        <item x="272"/>
        <item x="562"/>
        <item x="408"/>
        <item x="21"/>
        <item x="4"/>
        <item x="518"/>
        <item x="388"/>
        <item x="82"/>
        <item x="229"/>
        <item x="506"/>
        <item x="260"/>
        <item x="187"/>
        <item x="375"/>
        <item x="17"/>
        <item x="199"/>
        <item x="578"/>
        <item x="191"/>
        <item x="566"/>
        <item x="263"/>
        <item x="553"/>
        <item x="269"/>
        <item x="77"/>
        <item x="590"/>
        <item x="126"/>
        <item x="279"/>
        <item x="542"/>
        <item x="42"/>
        <item x="540"/>
        <item x="349"/>
        <item x="587"/>
        <item x="376"/>
        <item x="255"/>
        <item x="149"/>
        <item x="559"/>
        <item x="505"/>
        <item x="146"/>
        <item x="278"/>
        <item x="548"/>
        <item x="237"/>
        <item x="488"/>
        <item x="206"/>
        <item x="515"/>
        <item x="435"/>
        <item x="57"/>
        <item x="293"/>
        <item x="403"/>
        <item x="152"/>
        <item x="58"/>
        <item x="157"/>
        <item x="368"/>
        <item x="584"/>
        <item x="138"/>
        <item x="234"/>
        <item x="409"/>
        <item x="197"/>
        <item x="460"/>
        <item x="214"/>
        <item x="418"/>
        <item x="83"/>
        <item x="133"/>
        <item x="442"/>
        <item x="67"/>
        <item x="602"/>
        <item x="256"/>
        <item x="549"/>
        <item x="310"/>
        <item x="502"/>
        <item x="325"/>
        <item x="589"/>
        <item x="11"/>
        <item x="327"/>
        <item x="154"/>
        <item x="282"/>
        <item x="137"/>
        <item x="360"/>
        <item x="303"/>
        <item x="177"/>
        <item x="381"/>
        <item x="383"/>
        <item x="485"/>
        <item x="142"/>
        <item x="95"/>
        <item x="575"/>
        <item x="32"/>
        <item x="593"/>
        <item x="202"/>
        <item x="257"/>
        <item x="600"/>
        <item x="586"/>
        <item x="52"/>
        <item x="398"/>
        <item x="139"/>
        <item x="628"/>
        <item x="517"/>
        <item x="306"/>
        <item x="427"/>
        <item x="468"/>
        <item x="620"/>
        <item x="159"/>
        <item x="167"/>
        <item x="601"/>
        <item x="384"/>
        <item x="121"/>
        <item x="307"/>
        <item x="185"/>
        <item x="165"/>
        <item x="334"/>
        <item x="387"/>
        <item x="70"/>
        <item x="382"/>
        <item x="431"/>
        <item x="6"/>
        <item x="184"/>
        <item x="231"/>
        <item x="176"/>
        <item x="232"/>
        <item x="453"/>
        <item x="254"/>
        <item x="7"/>
        <item x="86"/>
        <item x="328"/>
        <item x="538"/>
        <item x="390"/>
        <item x="62"/>
        <item x="450"/>
        <item x="244"/>
        <item x="249"/>
        <item x="610"/>
        <item x="76"/>
        <item x="444"/>
        <item x="434"/>
        <item x="283"/>
        <item x="75"/>
        <item x="484"/>
        <item x="377"/>
        <item x="635"/>
        <item x="219"/>
        <item x="211"/>
        <item x="89"/>
        <item x="385"/>
        <item x="312"/>
        <item x="285"/>
        <item x="317"/>
        <item x="632"/>
        <item x="359"/>
        <item x="410"/>
        <item x="489"/>
        <item x="363"/>
        <item x="190"/>
        <item x="596"/>
        <item x="576"/>
        <item x="560"/>
        <item x="12"/>
        <item x="224"/>
        <item x="80"/>
        <item x="425"/>
        <item x="534"/>
        <item x="87"/>
        <item x="181"/>
        <item x="579"/>
        <item x="354"/>
        <item x="117"/>
        <item x="115"/>
        <item x="614"/>
        <item x="455"/>
        <item x="119"/>
        <item x="326"/>
        <item x="357"/>
        <item x="544"/>
        <item x="537"/>
        <item x="547"/>
        <item x="407"/>
        <item x="539"/>
        <item x="475"/>
        <item x="603"/>
        <item x="433"/>
        <item x="112"/>
        <item x="164"/>
        <item x="183"/>
        <item x="528"/>
        <item x="79"/>
        <item x="78"/>
        <item x="351"/>
        <item x="633"/>
        <item x="338"/>
        <item x="621"/>
        <item x="580"/>
        <item x="396"/>
        <item x="588"/>
        <item x="122"/>
        <item x="417"/>
        <item x="102"/>
        <item x="222"/>
        <item x="226"/>
        <item x="624"/>
        <item x="481"/>
        <item x="74"/>
        <item x="378"/>
        <item x="493"/>
        <item x="371"/>
        <item x="604"/>
        <item x="268"/>
        <item x="37"/>
        <item x="567"/>
        <item x="304"/>
        <item x="402"/>
        <item x="71"/>
        <item x="105"/>
        <item x="188"/>
        <item x="606"/>
        <item x="389"/>
        <item x="348"/>
        <item x="343"/>
        <item x="107"/>
        <item x="497"/>
        <item x="294"/>
        <item x="625"/>
        <item x="27"/>
        <item x="50"/>
        <item x="100"/>
        <item x="104"/>
        <item x="59"/>
        <item x="221"/>
        <item x="322"/>
        <item x="81"/>
        <item x="172"/>
        <item x="252"/>
        <item x="353"/>
        <item x="428"/>
        <item x="96"/>
        <item x="509"/>
        <item x="158"/>
        <item x="145"/>
        <item x="477"/>
        <item x="618"/>
        <item x="173"/>
        <item x="554"/>
        <item x="314"/>
        <item x="557"/>
        <item x="330"/>
        <item x="615"/>
        <item x="356"/>
        <item x="324"/>
        <item x="473"/>
        <item x="491"/>
        <item x="523"/>
        <item x="470"/>
        <item x="569"/>
        <item x="512"/>
        <item x="116"/>
        <item x="135"/>
        <item x="130"/>
        <item x="510"/>
        <item x="147"/>
        <item x="591"/>
        <item x="414"/>
        <item x="611"/>
        <item x="421"/>
        <item x="309"/>
        <item x="308"/>
        <item x="617"/>
        <item x="28"/>
        <item x="253"/>
        <item x="182"/>
        <item x="483"/>
        <item x="333"/>
        <item x="511"/>
        <item x="416"/>
        <item x="91"/>
        <item x="259"/>
        <item x="243"/>
        <item x="487"/>
        <item x="609"/>
        <item x="340"/>
        <item x="522"/>
        <item x="471"/>
        <item x="392"/>
        <item x="134"/>
        <item x="169"/>
        <item x="162"/>
        <item x="626"/>
        <item x="108"/>
        <item x="150"/>
        <item x="277"/>
        <item x="218"/>
        <item x="235"/>
        <item x="35"/>
        <item x="24"/>
        <item x="478"/>
        <item x="205"/>
        <item x="346"/>
        <item x="405"/>
        <item x="629"/>
        <item x="331"/>
        <item x="456"/>
        <item x="8"/>
        <item x="513"/>
        <item x="519"/>
        <item x="123"/>
        <item x="110"/>
        <item x="186"/>
        <item x="446"/>
        <item x="372"/>
        <item x="73"/>
        <item x="429"/>
        <item x="454"/>
        <item x="106"/>
        <item x="401"/>
        <item x="166"/>
        <item x="298"/>
        <item x="9"/>
        <item x="426"/>
        <item x="397"/>
        <item x="436"/>
        <item x="495"/>
        <item x="313"/>
        <item x="380"/>
        <item x="3"/>
        <item x="399"/>
        <item x="570"/>
        <item x="301"/>
        <item x="369"/>
        <item x="128"/>
        <item x="422"/>
        <item x="233"/>
        <item x="490"/>
        <item x="361"/>
        <item x="276"/>
        <item x="527"/>
        <item x="423"/>
        <item x="114"/>
        <item x="161"/>
        <item x="10"/>
        <item x="85"/>
        <item x="520"/>
        <item x="437"/>
        <item x="630"/>
        <item x="20"/>
        <item x="498"/>
        <item x="472"/>
        <item x="194"/>
        <item x="39"/>
        <item x="242"/>
        <item x="558"/>
        <item x="132"/>
        <item x="315"/>
        <item x="573"/>
        <item x="54"/>
        <item x="23"/>
        <item x="262"/>
        <item x="607"/>
        <item x="31"/>
        <item x="474"/>
        <item x="374"/>
        <item x="198"/>
        <item x="305"/>
        <item x="230"/>
        <item x="151"/>
        <item x="612"/>
        <item x="64"/>
        <item x="545"/>
        <item x="613"/>
        <item x="220"/>
        <item x="94"/>
        <item x="574"/>
        <item x="240"/>
        <item x="543"/>
        <item x="56"/>
        <item x="200"/>
        <item x="486"/>
        <item x="90"/>
        <item x="156"/>
        <item x="352"/>
        <item x="248"/>
        <item x="201"/>
        <item x="616"/>
        <item x="550"/>
        <item x="275"/>
        <item x="480"/>
        <item x="163"/>
        <item x="449"/>
        <item x="582"/>
        <item x="144"/>
        <item x="29"/>
        <item x="535"/>
        <item x="26"/>
        <item x="302"/>
        <item x="120"/>
        <item x="251"/>
        <item x="136"/>
        <item x="386"/>
        <item x="124"/>
        <item x="572"/>
        <item x="552"/>
        <item x="344"/>
        <item x="463"/>
        <item x="101"/>
        <item x="443"/>
        <item x="168"/>
        <item x="496"/>
        <item x="364"/>
        <item x="287"/>
        <item x="261"/>
        <item x="321"/>
        <item x="65"/>
        <item x="93"/>
        <item x="192"/>
        <item x="524"/>
        <item x="492"/>
        <item x="228"/>
        <item x="476"/>
        <item x="341"/>
        <item x="394"/>
        <item x="160"/>
        <item x="208"/>
        <item x="1"/>
        <item x="193"/>
        <item x="530"/>
        <item x="290"/>
        <item x="25"/>
        <item x="247"/>
        <item x="295"/>
        <item x="541"/>
        <item x="370"/>
        <item x="16"/>
        <item x="68"/>
        <item x="318"/>
        <item x="373"/>
        <item x="210"/>
        <item x="413"/>
        <item x="499"/>
        <item x="504"/>
        <item x="111"/>
        <item x="271"/>
        <item x="92"/>
        <item x="445"/>
        <item x="196"/>
        <item x="209"/>
        <item x="14"/>
        <item x="155"/>
        <item x="406"/>
        <item x="323"/>
        <item x="597"/>
        <item x="131"/>
        <item x="316"/>
        <item x="171"/>
        <item x="391"/>
        <item x="266"/>
        <item x="36"/>
        <item t="default"/>
      </items>
    </pivotField>
    <pivotField showAll="0">
      <items count="5">
        <item x="3"/>
        <item x="0"/>
        <item x="2"/>
        <item x="1"/>
        <item t="default"/>
      </items>
    </pivotField>
    <pivotField axis="axisRow" showAll="0">
      <items count="16">
        <item x="4"/>
        <item x="3"/>
        <item x="10"/>
        <item x="11"/>
        <item x="13"/>
        <item x="7"/>
        <item x="14"/>
        <item x="2"/>
        <item x="12"/>
        <item x="0"/>
        <item x="6"/>
        <item x="9"/>
        <item x="1"/>
        <item x="8"/>
        <item x="5"/>
        <item t="default"/>
      </items>
    </pivotField>
    <pivotField showAll="0">
      <items count="4">
        <item x="2"/>
        <item x="0"/>
        <item x="1"/>
        <item t="default"/>
      </items>
    </pivotField>
    <pivotField showAll="0"/>
    <pivotField numFmtId="164" showAll="0"/>
    <pivotField dataField="1" numFmtId="164" showAll="0">
      <items count="1497">
        <item x="823"/>
        <item x="942"/>
        <item x="1043"/>
        <item x="549"/>
        <item x="803"/>
        <item x="878"/>
        <item x="702"/>
        <item x="1365"/>
        <item x="1419"/>
        <item x="522"/>
        <item x="998"/>
        <item x="422"/>
        <item x="101"/>
        <item x="838"/>
        <item x="39"/>
        <item x="53"/>
        <item x="351"/>
        <item x="585"/>
        <item x="873"/>
        <item x="755"/>
        <item x="1109"/>
        <item x="260"/>
        <item x="1437"/>
        <item x="279"/>
        <item x="1310"/>
        <item x="1395"/>
        <item x="1082"/>
        <item x="1360"/>
        <item x="1466"/>
        <item x="552"/>
        <item x="412"/>
        <item x="1197"/>
        <item x="1363"/>
        <item x="851"/>
        <item x="1275"/>
        <item x="872"/>
        <item x="1232"/>
        <item x="1112"/>
        <item x="700"/>
        <item x="1022"/>
        <item x="919"/>
        <item x="1243"/>
        <item x="926"/>
        <item x="1372"/>
        <item x="637"/>
        <item x="1098"/>
        <item x="65"/>
        <item x="415"/>
        <item x="45"/>
        <item x="343"/>
        <item x="912"/>
        <item x="1388"/>
        <item x="933"/>
        <item x="222"/>
        <item x="235"/>
        <item x="75"/>
        <item x="769"/>
        <item x="324"/>
        <item x="430"/>
        <item x="729"/>
        <item x="964"/>
        <item x="1202"/>
        <item x="1091"/>
        <item x="1348"/>
        <item x="38"/>
        <item x="634"/>
        <item x="547"/>
        <item x="278"/>
        <item x="524"/>
        <item x="79"/>
        <item x="982"/>
        <item x="1096"/>
        <item x="607"/>
        <item x="6"/>
        <item x="1398"/>
        <item x="1174"/>
        <item x="360"/>
        <item x="980"/>
        <item x="899"/>
        <item x="787"/>
        <item x="1070"/>
        <item x="374"/>
        <item x="87"/>
        <item x="1442"/>
        <item x="173"/>
        <item x="535"/>
        <item x="447"/>
        <item x="169"/>
        <item x="1218"/>
        <item x="1305"/>
        <item x="206"/>
        <item x="1168"/>
        <item x="672"/>
        <item x="1386"/>
        <item x="32"/>
        <item x="288"/>
        <item x="514"/>
        <item x="930"/>
        <item x="761"/>
        <item x="741"/>
        <item x="1446"/>
        <item x="966"/>
        <item x="1262"/>
        <item x="870"/>
        <item x="113"/>
        <item x="645"/>
        <item x="481"/>
        <item x="442"/>
        <item x="490"/>
        <item x="1318"/>
        <item x="1280"/>
        <item x="1177"/>
        <item x="1444"/>
        <item x="568"/>
        <item x="924"/>
        <item x="1428"/>
        <item x="1142"/>
        <item x="408"/>
        <item x="241"/>
        <item x="228"/>
        <item x="1407"/>
        <item x="1001"/>
        <item x="747"/>
        <item x="717"/>
        <item x="167"/>
        <item x="1325"/>
        <item x="667"/>
        <item x="694"/>
        <item x="989"/>
        <item x="1375"/>
        <item x="557"/>
        <item x="1169"/>
        <item x="901"/>
        <item x="136"/>
        <item x="357"/>
        <item x="858"/>
        <item x="355"/>
        <item x="1199"/>
        <item x="1204"/>
        <item x="1129"/>
        <item x="146"/>
        <item x="662"/>
        <item x="1224"/>
        <item x="309"/>
        <item x="946"/>
        <item x="836"/>
        <item x="1093"/>
        <item x="1355"/>
        <item x="354"/>
        <item x="417"/>
        <item x="291"/>
        <item x="705"/>
        <item x="492"/>
        <item x="1072"/>
        <item x="168"/>
        <item x="330"/>
        <item x="1346"/>
        <item x="1057"/>
        <item x="340"/>
        <item x="1125"/>
        <item x="1131"/>
        <item x="1276"/>
        <item x="1153"/>
        <item x="1089"/>
        <item x="1376"/>
        <item x="750"/>
        <item x="353"/>
        <item x="431"/>
        <item x="2"/>
        <item x="184"/>
        <item x="1230"/>
        <item x="1265"/>
        <item x="1145"/>
        <item x="671"/>
        <item x="326"/>
        <item x="1406"/>
        <item x="1373"/>
        <item x="1027"/>
        <item x="759"/>
        <item x="739"/>
        <item x="580"/>
        <item x="1403"/>
        <item x="1147"/>
        <item x="1030"/>
        <item x="143"/>
        <item x="1453"/>
        <item x="401"/>
        <item x="472"/>
        <item x="647"/>
        <item x="576"/>
        <item x="1217"/>
        <item x="948"/>
        <item x="1379"/>
        <item x="214"/>
        <item x="280"/>
        <item x="525"/>
        <item x="863"/>
        <item x="91"/>
        <item x="885"/>
        <item x="668"/>
        <item x="967"/>
        <item x="550"/>
        <item x="1069"/>
        <item x="1162"/>
        <item x="722"/>
        <item x="837"/>
        <item x="846"/>
        <item x="1222"/>
        <item x="673"/>
        <item x="1270"/>
        <item x="157"/>
        <item x="284"/>
        <item x="501"/>
        <item x="693"/>
        <item x="1066"/>
        <item x="223"/>
        <item x="132"/>
        <item x="937"/>
        <item x="1092"/>
        <item x="287"/>
        <item x="977"/>
        <item x="99"/>
        <item x="795"/>
        <item x="1106"/>
        <item x="317"/>
        <item x="269"/>
        <item x="936"/>
        <item x="655"/>
        <item x="503"/>
        <item x="529"/>
        <item x="271"/>
        <item x="428"/>
        <item x="318"/>
        <item x="515"/>
        <item x="170"/>
        <item x="658"/>
        <item x="209"/>
        <item x="523"/>
        <item x="1119"/>
        <item x="682"/>
        <item x="659"/>
        <item x="828"/>
        <item x="840"/>
        <item x="403"/>
        <item x="1457"/>
        <item x="1013"/>
        <item x="746"/>
        <item x="1236"/>
        <item x="934"/>
        <item x="1488"/>
        <item x="1250"/>
        <item x="1334"/>
        <item x="262"/>
        <item x="970"/>
        <item x="1326"/>
        <item x="1044"/>
        <item x="1287"/>
        <item x="1464"/>
        <item x="83"/>
        <item x="1073"/>
        <item x="735"/>
        <item x="639"/>
        <item x="446"/>
        <item x="1155"/>
        <item x="945"/>
        <item x="805"/>
        <item x="833"/>
        <item x="1228"/>
        <item x="749"/>
        <item x="1290"/>
        <item x="1328"/>
        <item x="1411"/>
        <item x="935"/>
        <item x="533"/>
        <item x="26"/>
        <item x="976"/>
        <item x="275"/>
        <item x="1327"/>
        <item x="664"/>
        <item x="156"/>
        <item x="270"/>
        <item x="308"/>
        <item x="460"/>
        <item x="302"/>
        <item x="105"/>
        <item x="259"/>
        <item x="1378"/>
        <item x="459"/>
        <item x="1019"/>
        <item x="1329"/>
        <item x="484"/>
        <item x="1441"/>
        <item x="1338"/>
        <item x="362"/>
        <item x="1319"/>
        <item x="684"/>
        <item x="900"/>
        <item x="1279"/>
        <item x="620"/>
        <item x="179"/>
        <item x="1060"/>
        <item x="1165"/>
        <item x="1143"/>
        <item x="1352"/>
        <item x="913"/>
        <item x="54"/>
        <item x="23"/>
        <item x="1427"/>
        <item x="996"/>
        <item x="1261"/>
        <item x="577"/>
        <item x="771"/>
        <item x="650"/>
        <item x="1015"/>
        <item x="46"/>
        <item x="1196"/>
        <item x="1269"/>
        <item x="574"/>
        <item x="1481"/>
        <item x="420"/>
        <item x="925"/>
        <item x="666"/>
        <item x="766"/>
        <item x="949"/>
        <item x="1159"/>
        <item x="17"/>
        <item x="718"/>
        <item x="256"/>
        <item x="296"/>
        <item x="129"/>
        <item x="556"/>
        <item x="1130"/>
        <item x="399"/>
        <item x="466"/>
        <item x="272"/>
        <item x="651"/>
        <item x="74"/>
        <item x="1171"/>
        <item x="1424"/>
        <item x="1"/>
        <item x="710"/>
        <item x="859"/>
        <item x="520"/>
        <item x="539"/>
        <item x="488"/>
        <item x="764"/>
        <item x="57"/>
        <item x="648"/>
        <item x="959"/>
        <item x="1255"/>
        <item x="81"/>
        <item x="614"/>
        <item x="861"/>
        <item x="798"/>
        <item x="363"/>
        <item x="817"/>
        <item x="158"/>
        <item x="138"/>
        <item x="210"/>
        <item x="1309"/>
        <item x="1389"/>
        <item x="957"/>
        <item x="827"/>
        <item x="104"/>
        <item x="323"/>
        <item x="1361"/>
        <item x="468"/>
        <item x="217"/>
        <item x="725"/>
        <item x="839"/>
        <item x="345"/>
        <item x="451"/>
        <item x="1208"/>
        <item x="283"/>
        <item x="499"/>
        <item x="452"/>
        <item x="783"/>
        <item x="1356"/>
        <item x="834"/>
        <item x="790"/>
        <item x="687"/>
        <item x="656"/>
        <item x="698"/>
        <item x="536"/>
        <item x="904"/>
        <item x="560"/>
        <item x="1294"/>
        <item x="306"/>
        <item x="707"/>
        <item x="321"/>
        <item x="1185"/>
        <item x="190"/>
        <item x="862"/>
        <item x="405"/>
        <item x="598"/>
        <item x="1345"/>
        <item x="27"/>
        <item x="406"/>
        <item x="1163"/>
        <item x="59"/>
        <item x="1271"/>
        <item x="160"/>
        <item x="1035"/>
        <item x="1459"/>
        <item x="686"/>
        <item x="1017"/>
        <item x="652"/>
        <item x="261"/>
        <item x="123"/>
        <item x="631"/>
        <item x="453"/>
        <item x="127"/>
        <item x="1382"/>
        <item x="521"/>
        <item x="541"/>
        <item x="396"/>
        <item x="1417"/>
        <item x="898"/>
        <item x="314"/>
        <item x="689"/>
        <item x="189"/>
        <item x="220"/>
        <item x="990"/>
        <item x="502"/>
        <item x="1482"/>
        <item x="832"/>
        <item x="1063"/>
        <item x="1100"/>
        <item x="1123"/>
        <item x="1408"/>
        <item x="213"/>
        <item x="1034"/>
        <item x="301"/>
        <item x="1086"/>
        <item x="1214"/>
        <item x="609"/>
        <item x="1451"/>
        <item x="958"/>
        <item x="1157"/>
        <item x="97"/>
        <item x="695"/>
        <item x="1489"/>
        <item x="720"/>
        <item x="80"/>
        <item x="774"/>
        <item x="188"/>
        <item x="480"/>
        <item x="172"/>
        <item x="564"/>
        <item x="738"/>
        <item x="962"/>
        <item x="119"/>
        <item x="999"/>
        <item x="670"/>
        <item x="329"/>
        <item x="1193"/>
        <item x="1052"/>
        <item x="163"/>
        <item x="282"/>
        <item x="1023"/>
        <item x="1075"/>
        <item x="856"/>
        <item x="1456"/>
        <item x="599"/>
        <item x="455"/>
        <item x="1011"/>
        <item x="604"/>
        <item x="751"/>
        <item x="1351"/>
        <item x="50"/>
        <item x="437"/>
        <item x="1102"/>
        <item x="440"/>
        <item x="1021"/>
        <item x="570"/>
        <item x="161"/>
        <item x="1450"/>
        <item x="880"/>
        <item x="320"/>
        <item x="112"/>
        <item x="176"/>
        <item x="1068"/>
        <item x="155"/>
        <item x="52"/>
        <item x="612"/>
        <item x="347"/>
        <item x="1370"/>
        <item x="593"/>
        <item x="953"/>
        <item x="500"/>
        <item x="14"/>
        <item x="289"/>
        <item x="1257"/>
        <item x="1475"/>
        <item x="449"/>
        <item x="310"/>
        <item x="843"/>
        <item x="445"/>
        <item x="42"/>
        <item x="1430"/>
        <item x="0"/>
        <item x="891"/>
        <item x="629"/>
        <item x="916"/>
        <item x="378"/>
        <item x="1053"/>
        <item x="152"/>
        <item x="467"/>
        <item x="192"/>
        <item x="531"/>
        <item x="633"/>
        <item x="139"/>
        <item x="1120"/>
        <item x="1283"/>
        <item x="47"/>
        <item x="1454"/>
        <item x="254"/>
        <item x="691"/>
        <item x="246"/>
        <item x="1249"/>
        <item x="352"/>
        <item x="965"/>
        <item x="300"/>
        <item x="1413"/>
        <item x="55"/>
        <item x="1127"/>
        <item x="917"/>
        <item x="792"/>
        <item x="448"/>
        <item x="25"/>
        <item x="1298"/>
        <item x="1313"/>
        <item x="1295"/>
        <item x="1212"/>
        <item x="1494"/>
        <item x="1054"/>
        <item x="1314"/>
        <item x="820"/>
        <item x="1377"/>
        <item x="496"/>
        <item x="1042"/>
        <item x="395"/>
        <item x="1405"/>
        <item x="1350"/>
        <item x="768"/>
        <item x="394"/>
        <item x="1051"/>
        <item x="130"/>
        <item x="377"/>
        <item x="359"/>
        <item x="600"/>
        <item x="144"/>
        <item x="462"/>
        <item x="1117"/>
        <item x="845"/>
        <item x="1434"/>
        <item x="1324"/>
        <item x="618"/>
        <item x="218"/>
        <item x="724"/>
        <item x="602"/>
        <item x="1292"/>
        <item x="986"/>
        <item x="1402"/>
        <item x="1483"/>
        <item x="67"/>
        <item x="153"/>
        <item x="250"/>
        <item x="860"/>
        <item x="257"/>
        <item x="203"/>
        <item x="929"/>
        <item x="1006"/>
        <item x="1443"/>
        <item x="869"/>
        <item x="1108"/>
        <item x="753"/>
        <item x="883"/>
        <item x="493"/>
        <item x="868"/>
        <item x="1484"/>
        <item x="28"/>
        <item x="1337"/>
        <item x="21"/>
        <item x="221"/>
        <item x="356"/>
        <item x="369"/>
        <item x="807"/>
        <item x="849"/>
        <item x="128"/>
        <item x="433"/>
        <item x="1223"/>
        <item x="1354"/>
        <item x="952"/>
        <item x="436"/>
        <item x="1203"/>
        <item x="398"/>
        <item x="592"/>
        <item x="1107"/>
        <item x="674"/>
        <item x="1024"/>
        <item x="368"/>
        <item x="1358"/>
        <item x="149"/>
        <item x="141"/>
        <item x="1122"/>
        <item x="1115"/>
        <item x="1493"/>
        <item x="381"/>
        <item x="740"/>
        <item x="752"/>
        <item x="346"/>
        <item x="229"/>
        <item x="432"/>
        <item x="542"/>
        <item x="290"/>
        <item x="587"/>
        <item x="581"/>
        <item x="944"/>
        <item x="981"/>
        <item x="1237"/>
        <item x="978"/>
        <item x="349"/>
        <item x="812"/>
        <item x="1342"/>
        <item x="853"/>
        <item x="1412"/>
        <item x="265"/>
        <item x="627"/>
        <item x="11"/>
        <item x="1383"/>
        <item x="635"/>
        <item x="785"/>
        <item x="582"/>
        <item x="1400"/>
        <item x="1190"/>
        <item x="86"/>
        <item x="63"/>
        <item x="569"/>
        <item x="409"/>
        <item x="918"/>
        <item x="887"/>
        <item x="227"/>
        <item x="706"/>
        <item x="40"/>
        <item x="848"/>
        <item x="303"/>
        <item x="1056"/>
        <item x="1359"/>
        <item x="527"/>
        <item x="850"/>
        <item x="194"/>
        <item x="882"/>
        <item x="388"/>
        <item x="1079"/>
        <item x="82"/>
        <item x="630"/>
        <item x="567"/>
        <item x="66"/>
        <item x="407"/>
        <item x="22"/>
        <item x="73"/>
        <item x="339"/>
        <item x="166"/>
        <item x="1362"/>
        <item x="238"/>
        <item x="829"/>
        <item x="1278"/>
        <item x="973"/>
        <item x="1380"/>
        <item x="504"/>
        <item x="874"/>
        <item x="251"/>
        <item x="124"/>
        <item x="71"/>
        <item x="636"/>
        <item x="757"/>
        <item x="641"/>
        <item x="84"/>
        <item x="1332"/>
        <item x="713"/>
        <item x="692"/>
        <item x="463"/>
        <item x="185"/>
        <item x="866"/>
        <item x="8"/>
        <item x="1307"/>
        <item x="799"/>
        <item x="1467"/>
        <item x="1384"/>
        <item x="1331"/>
        <item x="182"/>
        <item x="89"/>
        <item x="371"/>
        <item x="274"/>
        <item x="247"/>
        <item x="1421"/>
        <item x="248"/>
        <item x="62"/>
        <item x="954"/>
        <item x="1139"/>
        <item x="1192"/>
        <item x="1059"/>
        <item x="281"/>
        <item x="1330"/>
        <item x="910"/>
        <item x="142"/>
        <item x="566"/>
        <item x="854"/>
        <item x="215"/>
        <item x="1033"/>
        <item x="516"/>
        <item x="611"/>
        <item x="1161"/>
        <item x="36"/>
        <item x="818"/>
        <item x="1180"/>
        <item x="1099"/>
        <item x="1397"/>
        <item x="1367"/>
        <item x="939"/>
        <item x="1016"/>
        <item x="778"/>
        <item x="1462"/>
        <item x="1465"/>
        <item x="1007"/>
        <item x="1479"/>
        <item x="1248"/>
        <item x="968"/>
        <item x="819"/>
        <item x="211"/>
        <item x="554"/>
        <item x="1477"/>
        <item x="1260"/>
        <item x="1164"/>
        <item x="815"/>
        <item x="114"/>
        <item x="685"/>
        <item x="51"/>
        <item x="1132"/>
        <item x="1452"/>
        <item x="1085"/>
        <item x="571"/>
        <item x="13"/>
        <item x="1183"/>
        <item x="68"/>
        <item x="165"/>
        <item x="683"/>
        <item x="41"/>
        <item x="485"/>
        <item x="1071"/>
        <item x="332"/>
        <item x="458"/>
        <item x="518"/>
        <item x="909"/>
        <item x="1090"/>
        <item x="1211"/>
        <item x="509"/>
        <item x="1046"/>
        <item x="457"/>
        <item x="548"/>
        <item x="640"/>
        <item x="646"/>
        <item x="1308"/>
        <item x="1235"/>
        <item x="1455"/>
        <item x="908"/>
        <item x="338"/>
        <item x="1048"/>
        <item x="344"/>
        <item x="12"/>
        <item x="714"/>
        <item x="106"/>
        <item x="1133"/>
        <item x="701"/>
        <item x="1215"/>
        <item x="831"/>
        <item x="201"/>
        <item x="555"/>
        <item x="1188"/>
        <item x="921"/>
        <item x="1264"/>
        <item x="479"/>
        <item x="486"/>
        <item x="696"/>
        <item x="413"/>
        <item x="538"/>
        <item x="1081"/>
        <item x="230"/>
        <item x="1227"/>
        <item x="252"/>
        <item x="579"/>
        <item x="1135"/>
        <item x="385"/>
        <item x="1041"/>
        <item x="1460"/>
        <item x="961"/>
        <item x="107"/>
        <item x="1469"/>
        <item x="1045"/>
        <item x="5"/>
        <item x="726"/>
        <item x="1473"/>
        <item x="987"/>
        <item x="697"/>
        <item x="402"/>
        <item x="162"/>
        <item x="366"/>
        <item x="844"/>
        <item x="197"/>
        <item x="956"/>
        <item x="802"/>
        <item x="1238"/>
        <item x="1289"/>
        <item x="528"/>
        <item x="906"/>
        <item x="1447"/>
        <item x="974"/>
        <item x="770"/>
        <item x="893"/>
        <item x="513"/>
        <item x="1474"/>
        <item x="44"/>
        <item x="56"/>
        <item x="1281"/>
        <item x="1104"/>
        <item x="69"/>
        <item x="1445"/>
        <item x="1094"/>
        <item x="1229"/>
        <item x="373"/>
        <item x="1247"/>
        <item x="177"/>
        <item x="1231"/>
        <item x="372"/>
        <item x="249"/>
        <item x="972"/>
        <item x="584"/>
        <item x="361"/>
        <item x="1423"/>
        <item x="239"/>
        <item x="1061"/>
        <item x="897"/>
        <item x="1124"/>
        <item x="1392"/>
        <item x="1128"/>
        <item x="704"/>
        <item x="1470"/>
        <item x="575"/>
        <item x="418"/>
        <item x="88"/>
        <item x="1409"/>
        <item x="364"/>
        <item x="632"/>
        <item x="482"/>
        <item x="1242"/>
        <item x="624"/>
        <item x="622"/>
        <item x="384"/>
        <item x="244"/>
        <item x="483"/>
        <item x="1491"/>
        <item x="1297"/>
        <item x="748"/>
        <item x="847"/>
        <item x="532"/>
        <item x="58"/>
        <item x="7"/>
        <item x="400"/>
        <item x="382"/>
        <item x="100"/>
        <item x="992"/>
        <item x="1028"/>
        <item x="922"/>
        <item x="1189"/>
        <item x="797"/>
        <item x="1114"/>
        <item x="76"/>
        <item x="1418"/>
        <item x="1461"/>
        <item x="932"/>
        <item x="1118"/>
        <item x="1167"/>
        <item x="811"/>
        <item x="116"/>
        <item x="728"/>
        <item x="1000"/>
        <item x="1246"/>
        <item x="438"/>
        <item x="688"/>
        <item x="1390"/>
        <item x="94"/>
        <item x="508"/>
        <item x="586"/>
        <item x="589"/>
        <item x="133"/>
        <item x="931"/>
        <item x="583"/>
        <item x="10"/>
        <item x="1077"/>
        <item x="762"/>
        <item x="1458"/>
        <item x="1347"/>
        <item x="370"/>
        <item x="1449"/>
        <item x="1364"/>
        <item x="3"/>
        <item x="313"/>
        <item x="475"/>
        <item x="1273"/>
        <item x="276"/>
        <item x="1285"/>
        <item x="331"/>
        <item x="715"/>
        <item x="464"/>
        <item x="732"/>
        <item x="78"/>
        <item x="1105"/>
        <item x="267"/>
        <item x="1371"/>
        <item x="816"/>
        <item x="894"/>
        <item x="31"/>
        <item x="1038"/>
        <item x="889"/>
        <item x="154"/>
        <item x="253"/>
        <item x="660"/>
        <item x="461"/>
        <item x="1141"/>
        <item x="1152"/>
        <item x="617"/>
        <item x="997"/>
        <item x="1039"/>
        <item x="273"/>
        <item x="151"/>
        <item x="1435"/>
        <item x="540"/>
        <item x="286"/>
        <item x="450"/>
        <item x="426"/>
        <item x="800"/>
        <item x="96"/>
        <item x="1385"/>
        <item x="425"/>
        <item x="881"/>
        <item x="1233"/>
        <item x="15"/>
        <item x="1492"/>
        <item x="397"/>
        <item x="1480"/>
        <item x="743"/>
        <item x="511"/>
        <item x="826"/>
        <item x="923"/>
        <item x="830"/>
        <item x="950"/>
        <item x="1029"/>
        <item x="435"/>
        <item x="865"/>
        <item x="263"/>
        <item x="392"/>
        <item x="657"/>
        <item x="386"/>
        <item x="164"/>
        <item x="794"/>
        <item x="1272"/>
        <item x="1083"/>
        <item x="588"/>
        <item x="19"/>
        <item x="219"/>
        <item x="335"/>
        <item x="1336"/>
        <item x="477"/>
        <item x="505"/>
        <item x="1078"/>
        <item x="616"/>
        <item x="737"/>
        <item x="424"/>
        <item x="1369"/>
        <item x="240"/>
        <item x="1049"/>
        <item x="610"/>
        <item x="115"/>
        <item x="806"/>
        <item x="703"/>
        <item x="444"/>
        <item x="1137"/>
        <item x="1176"/>
        <item x="545"/>
        <item x="1387"/>
        <item x="387"/>
        <item x="93"/>
        <item x="1253"/>
        <item x="789"/>
        <item x="117"/>
        <item x="204"/>
        <item x="1004"/>
        <item x="1040"/>
        <item x="876"/>
        <item x="1245"/>
        <item x="439"/>
        <item x="226"/>
        <item x="879"/>
        <item x="534"/>
        <item x="404"/>
        <item x="49"/>
        <item x="285"/>
        <item x="322"/>
        <item x="200"/>
        <item x="621"/>
        <item x="1191"/>
        <item x="208"/>
        <item x="1220"/>
        <item x="927"/>
        <item x="1201"/>
        <item x="506"/>
        <item x="494"/>
        <item x="103"/>
        <item x="1005"/>
        <item x="1485"/>
        <item x="175"/>
        <item x="380"/>
        <item x="903"/>
        <item x="1014"/>
        <item x="393"/>
        <item x="995"/>
        <item x="242"/>
        <item x="159"/>
        <item x="1064"/>
        <item x="681"/>
        <item x="98"/>
        <item x="1032"/>
        <item x="1178"/>
        <item x="1420"/>
        <item x="871"/>
        <item x="1140"/>
        <item x="148"/>
        <item x="699"/>
        <item x="1134"/>
        <item x="478"/>
        <item x="319"/>
        <item x="85"/>
        <item x="951"/>
        <item x="1468"/>
        <item x="813"/>
        <item x="563"/>
        <item x="1210"/>
        <item x="1020"/>
        <item x="1286"/>
        <item x="1234"/>
        <item x="416"/>
        <item x="784"/>
        <item x="18"/>
        <item x="1187"/>
        <item x="1302"/>
        <item x="993"/>
        <item x="299"/>
        <item x="1181"/>
        <item x="1440"/>
        <item x="150"/>
        <item x="1037"/>
        <item x="304"/>
        <item x="507"/>
        <item x="187"/>
        <item x="110"/>
        <item x="591"/>
        <item x="1426"/>
        <item x="1335"/>
        <item x="118"/>
        <item x="1282"/>
        <item x="1170"/>
        <item x="822"/>
        <item x="915"/>
        <item x="131"/>
        <item x="1002"/>
        <item x="1150"/>
        <item x="979"/>
        <item x="391"/>
        <item x="196"/>
        <item x="678"/>
        <item x="994"/>
        <item x="719"/>
        <item x="334"/>
        <item x="497"/>
        <item x="1050"/>
        <item x="544"/>
        <item x="1284"/>
        <item x="758"/>
        <item x="606"/>
        <item x="814"/>
        <item x="742"/>
        <item x="1343"/>
        <item x="736"/>
        <item x="1136"/>
        <item x="530"/>
        <item x="1357"/>
        <item x="191"/>
        <item x="307"/>
        <item x="92"/>
        <item x="268"/>
        <item x="1399"/>
        <item x="383"/>
        <item x="120"/>
        <item x="1018"/>
        <item x="295"/>
        <item x="963"/>
        <item x="243"/>
        <item x="236"/>
        <item x="427"/>
        <item x="1184"/>
        <item x="333"/>
        <item x="960"/>
        <item x="37"/>
        <item x="669"/>
        <item x="245"/>
        <item x="731"/>
        <item x="419"/>
        <item x="675"/>
        <item x="679"/>
        <item x="423"/>
        <item x="9"/>
        <item x="772"/>
        <item x="379"/>
        <item x="465"/>
        <item x="126"/>
        <item x="1288"/>
        <item x="857"/>
        <item x="186"/>
        <item x="983"/>
        <item x="434"/>
        <item x="1126"/>
        <item x="411"/>
        <item x="367"/>
        <item x="594"/>
        <item x="135"/>
        <item x="1097"/>
        <item x="35"/>
        <item x="1258"/>
        <item x="1306"/>
        <item x="510"/>
        <item x="595"/>
        <item x="1207"/>
        <item x="877"/>
        <item x="1012"/>
        <item x="489"/>
        <item x="199"/>
        <item x="590"/>
        <item x="1463"/>
        <item x="643"/>
        <item x="896"/>
        <item x="1226"/>
        <item x="825"/>
        <item x="495"/>
        <item x="454"/>
        <item x="519"/>
        <item x="1490"/>
        <item x="202"/>
        <item x="551"/>
        <item x="348"/>
        <item x="1113"/>
        <item x="1160"/>
        <item x="793"/>
        <item x="1299"/>
        <item x="421"/>
        <item x="907"/>
        <item x="608"/>
        <item x="125"/>
        <item x="597"/>
        <item x="777"/>
        <item x="1076"/>
        <item x="765"/>
        <item x="1323"/>
        <item x="888"/>
        <item x="1339"/>
        <item x="808"/>
        <item x="841"/>
        <item x="1266"/>
        <item x="1101"/>
        <item x="1067"/>
        <item x="4"/>
        <item x="984"/>
        <item x="456"/>
        <item x="255"/>
        <item x="95"/>
        <item x="1404"/>
        <item x="1148"/>
        <item x="1438"/>
        <item x="559"/>
        <item x="212"/>
        <item x="709"/>
        <item x="414"/>
        <item x="940"/>
        <item x="1254"/>
        <item x="852"/>
        <item x="756"/>
        <item x="429"/>
        <item x="24"/>
        <item x="763"/>
        <item x="1209"/>
        <item x="183"/>
        <item x="638"/>
        <item x="1471"/>
        <item x="1381"/>
        <item x="781"/>
        <item x="1047"/>
        <item x="1036"/>
        <item x="791"/>
        <item x="875"/>
        <item x="1432"/>
        <item x="603"/>
        <item x="61"/>
        <item x="1172"/>
        <item x="1166"/>
        <item x="1144"/>
        <item x="111"/>
        <item x="1194"/>
        <item x="716"/>
        <item x="16"/>
        <item x="1320"/>
        <item x="596"/>
        <item x="835"/>
        <item x="1156"/>
        <item x="642"/>
        <item x="601"/>
        <item x="625"/>
        <item x="1154"/>
        <item x="195"/>
        <item x="661"/>
        <item x="216"/>
        <item x="474"/>
        <item x="810"/>
        <item x="947"/>
        <item x="613"/>
        <item x="1296"/>
        <item x="821"/>
        <item x="350"/>
        <item x="1205"/>
        <item x="733"/>
        <item x="1316"/>
        <item x="1182"/>
        <item x="1495"/>
        <item x="1175"/>
        <item x="328"/>
        <item x="443"/>
        <item x="955"/>
        <item x="776"/>
        <item x="1151"/>
        <item x="884"/>
        <item x="1003"/>
        <item x="760"/>
        <item x="1103"/>
        <item x="1431"/>
        <item x="264"/>
        <item x="1146"/>
        <item x="258"/>
        <item x="1366"/>
        <item x="1186"/>
        <item x="1436"/>
        <item x="390"/>
        <item x="1333"/>
        <item x="1303"/>
        <item x="1206"/>
        <item x="1429"/>
        <item x="971"/>
        <item x="649"/>
        <item x="723"/>
        <item x="29"/>
        <item x="498"/>
        <item x="727"/>
        <item x="316"/>
        <item x="754"/>
        <item x="914"/>
        <item x="1263"/>
        <item x="1391"/>
        <item x="311"/>
        <item x="60"/>
        <item x="342"/>
        <item x="1095"/>
        <item x="561"/>
        <item x="1317"/>
        <item x="1241"/>
        <item x="122"/>
        <item x="325"/>
        <item x="690"/>
        <item x="562"/>
        <item x="441"/>
        <item x="1062"/>
        <item x="941"/>
        <item x="1341"/>
        <item x="708"/>
        <item x="938"/>
        <item x="237"/>
        <item x="1026"/>
        <item x="487"/>
        <item x="1340"/>
        <item x="626"/>
        <item x="1138"/>
        <item x="905"/>
        <item x="70"/>
        <item x="198"/>
        <item x="365"/>
        <item x="137"/>
        <item x="1410"/>
        <item x="1111"/>
        <item x="605"/>
        <item x="178"/>
        <item x="773"/>
        <item x="298"/>
        <item x="988"/>
        <item x="1301"/>
        <item x="1472"/>
        <item x="801"/>
        <item x="1293"/>
        <item x="469"/>
        <item x="1415"/>
        <item x="1312"/>
        <item x="653"/>
        <item x="293"/>
        <item x="676"/>
        <item x="512"/>
        <item x="663"/>
        <item x="804"/>
        <item x="1439"/>
        <item x="1198"/>
        <item x="277"/>
        <item x="654"/>
        <item x="1121"/>
        <item x="1084"/>
        <item x="712"/>
        <item x="1425"/>
        <item x="102"/>
        <item x="711"/>
        <item x="779"/>
        <item x="1065"/>
        <item x="895"/>
        <item x="558"/>
        <item x="20"/>
        <item x="628"/>
        <item x="745"/>
        <item x="615"/>
        <item x="1433"/>
        <item x="193"/>
        <item x="72"/>
        <item x="1219"/>
        <item x="619"/>
        <item x="305"/>
        <item x="43"/>
        <item x="48"/>
        <item x="476"/>
        <item x="1252"/>
        <item x="1058"/>
        <item x="33"/>
        <item x="312"/>
        <item x="1349"/>
        <item x="537"/>
        <item x="1487"/>
        <item x="546"/>
        <item x="171"/>
        <item x="375"/>
        <item x="1422"/>
        <item x="297"/>
        <item x="224"/>
        <item x="64"/>
        <item x="1448"/>
        <item x="1416"/>
        <item x="1055"/>
        <item x="1195"/>
        <item x="578"/>
        <item x="491"/>
        <item x="890"/>
        <item x="1009"/>
        <item x="623"/>
        <item x="234"/>
        <item x="1315"/>
        <item x="991"/>
        <item x="1311"/>
        <item x="147"/>
        <item x="782"/>
        <item x="644"/>
        <item x="864"/>
        <item x="134"/>
        <item x="1393"/>
        <item x="1179"/>
        <item x="985"/>
        <item x="207"/>
        <item x="341"/>
        <item x="140"/>
        <item x="1008"/>
        <item x="389"/>
        <item x="336"/>
        <item x="1322"/>
        <item x="1259"/>
        <item x="842"/>
        <item x="145"/>
        <item x="744"/>
        <item x="975"/>
        <item x="266"/>
        <item x="1267"/>
        <item x="1110"/>
        <item x="1251"/>
        <item x="109"/>
        <item x="1321"/>
        <item x="410"/>
        <item x="1088"/>
        <item x="526"/>
        <item x="180"/>
        <item x="969"/>
        <item x="1080"/>
        <item x="121"/>
        <item x="780"/>
        <item x="294"/>
        <item x="1353"/>
        <item x="1304"/>
        <item x="886"/>
        <item x="1010"/>
        <item x="928"/>
        <item x="1158"/>
        <item x="292"/>
        <item x="327"/>
        <item x="1478"/>
        <item x="1476"/>
        <item x="34"/>
        <item x="1256"/>
        <item x="376"/>
        <item x="1268"/>
        <item x="1200"/>
        <item x="665"/>
        <item x="855"/>
        <item x="824"/>
        <item x="337"/>
        <item x="1225"/>
        <item x="1368"/>
        <item x="233"/>
        <item x="1344"/>
        <item x="1025"/>
        <item x="517"/>
        <item x="232"/>
        <item x="565"/>
        <item x="181"/>
        <item x="730"/>
        <item x="892"/>
        <item x="1486"/>
        <item x="1074"/>
        <item x="775"/>
        <item x="786"/>
        <item x="796"/>
        <item x="358"/>
        <item x="553"/>
        <item x="680"/>
        <item x="1291"/>
        <item x="788"/>
        <item x="572"/>
        <item x="315"/>
        <item x="1300"/>
        <item x="77"/>
        <item x="809"/>
        <item x="225"/>
        <item x="867"/>
        <item x="1401"/>
        <item x="1087"/>
        <item x="473"/>
        <item x="1213"/>
        <item x="734"/>
        <item x="108"/>
        <item x="205"/>
        <item x="1149"/>
        <item x="470"/>
        <item x="231"/>
        <item x="573"/>
        <item x="90"/>
        <item x="1031"/>
        <item x="911"/>
        <item x="721"/>
        <item x="1240"/>
        <item x="943"/>
        <item x="30"/>
        <item x="1374"/>
        <item x="902"/>
        <item x="1221"/>
        <item x="471"/>
        <item x="1396"/>
        <item x="677"/>
        <item x="1277"/>
        <item x="1274"/>
        <item x="1216"/>
        <item x="767"/>
        <item x="1414"/>
        <item x="1173"/>
        <item x="1116"/>
        <item x="920"/>
        <item x="174"/>
        <item x="1239"/>
        <item x="1394"/>
        <item x="543"/>
        <item x="1244"/>
        <item t="default"/>
      </items>
    </pivotField>
    <pivotField showAll="0"/>
    <pivotField numFmtId="164" showAll="0"/>
    <pivotField showAll="0"/>
    <pivotField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Average of Revenue" fld="7" subtotal="average" baseField="3" baseItem="0" numFmtId="164"/>
  </dataFields>
  <formats count="8">
    <format dxfId="34">
      <pivotArea type="all" dataOnly="0" outline="0" fieldPosition="0"/>
    </format>
    <format dxfId="33">
      <pivotArea outline="0" collapsedLevelsAreSubtotals="1" fieldPosition="0"/>
    </format>
    <format dxfId="32">
      <pivotArea field="3" type="button" dataOnly="0" labelOnly="1" outline="0" axis="axisRow" fieldPosition="0"/>
    </format>
    <format dxfId="31">
      <pivotArea dataOnly="0" labelOnly="1" fieldPosition="0">
        <references count="1">
          <reference field="3" count="0"/>
        </references>
      </pivotArea>
    </format>
    <format dxfId="30">
      <pivotArea dataOnly="0" labelOnly="1" grandRow="1" outline="0" fieldPosition="0"/>
    </format>
    <format dxfId="29">
      <pivotArea dataOnly="0" labelOnly="1" outline="0" axis="axisValues" fieldPosition="0"/>
    </format>
    <format dxfId="28">
      <pivotArea collapsedLevelsAreSubtotals="1" fieldPosition="0">
        <references count="1">
          <reference field="3" count="0"/>
        </references>
      </pivotArea>
    </format>
    <format dxfId="27">
      <pivotArea dataOnly="0" labelOnly="1" fieldPosition="0">
        <references count="1">
          <reference field="3" count="0"/>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367418-5B81-4863-A015-314879563E96}" name="PivotTable_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1" rowHeaderCaption="Month with Year" colHeaderCaption="Tiers">
  <location ref="C100:G126" firstHeaderRow="1" firstDataRow="2" firstDataCol="1"/>
  <pivotFields count="16">
    <pivotField dataField="1" showAll="0"/>
    <pivotField numFmtId="14" showAll="0">
      <items count="638">
        <item x="447"/>
        <item x="88"/>
        <item x="342"/>
        <item x="598"/>
        <item x="336"/>
        <item x="236"/>
        <item x="561"/>
        <item x="60"/>
        <item x="494"/>
        <item x="365"/>
        <item x="500"/>
        <item x="619"/>
        <item x="216"/>
        <item x="217"/>
        <item x="366"/>
        <item x="482"/>
        <item x="239"/>
        <item x="467"/>
        <item x="438"/>
        <item x="345"/>
        <item x="430"/>
        <item x="0"/>
        <item x="297"/>
        <item x="84"/>
        <item x="556"/>
        <item x="2"/>
        <item x="125"/>
        <item x="347"/>
        <item x="289"/>
        <item x="521"/>
        <item x="250"/>
        <item x="465"/>
        <item x="525"/>
        <item x="508"/>
        <item x="180"/>
        <item x="424"/>
        <item x="143"/>
        <item x="189"/>
        <item x="627"/>
        <item x="451"/>
        <item x="466"/>
        <item x="103"/>
        <item x="170"/>
        <item x="265"/>
        <item x="501"/>
        <item x="44"/>
        <item x="350"/>
        <item x="53"/>
        <item x="420"/>
        <item x="49"/>
        <item x="212"/>
        <item x="320"/>
        <item x="274"/>
        <item x="38"/>
        <item x="18"/>
        <item x="459"/>
        <item x="362"/>
        <item x="129"/>
        <item x="175"/>
        <item x="40"/>
        <item x="238"/>
        <item x="355"/>
        <item x="61"/>
        <item x="288"/>
        <item x="47"/>
        <item x="291"/>
        <item x="109"/>
        <item x="286"/>
        <item x="551"/>
        <item x="563"/>
        <item x="531"/>
        <item x="555"/>
        <item x="33"/>
        <item x="412"/>
        <item x="440"/>
        <item x="241"/>
        <item x="203"/>
        <item x="213"/>
        <item x="69"/>
        <item x="98"/>
        <item x="571"/>
        <item x="636"/>
        <item x="43"/>
        <item x="358"/>
        <item x="225"/>
        <item x="141"/>
        <item x="452"/>
        <item x="127"/>
        <item x="379"/>
        <item x="432"/>
        <item x="462"/>
        <item x="195"/>
        <item x="577"/>
        <item x="45"/>
        <item x="22"/>
        <item x="273"/>
        <item x="72"/>
        <item x="461"/>
        <item x="594"/>
        <item x="207"/>
        <item x="66"/>
        <item x="395"/>
        <item x="404"/>
        <item x="55"/>
        <item x="411"/>
        <item x="296"/>
        <item x="439"/>
        <item x="516"/>
        <item x="284"/>
        <item x="299"/>
        <item x="223"/>
        <item x="258"/>
        <item x="34"/>
        <item x="300"/>
        <item x="227"/>
        <item x="583"/>
        <item x="415"/>
        <item x="280"/>
        <item x="311"/>
        <item x="281"/>
        <item x="622"/>
        <item x="329"/>
        <item x="532"/>
        <item x="608"/>
        <item x="46"/>
        <item x="599"/>
        <item x="479"/>
        <item x="634"/>
        <item x="533"/>
        <item x="270"/>
        <item x="99"/>
        <item x="319"/>
        <item x="178"/>
        <item x="529"/>
        <item x="148"/>
        <item x="337"/>
        <item x="51"/>
        <item x="419"/>
        <item x="153"/>
        <item x="63"/>
        <item x="5"/>
        <item x="267"/>
        <item x="30"/>
        <item x="13"/>
        <item x="15"/>
        <item x="339"/>
        <item x="118"/>
        <item x="48"/>
        <item x="565"/>
        <item x="400"/>
        <item x="97"/>
        <item x="623"/>
        <item x="464"/>
        <item x="605"/>
        <item x="215"/>
        <item x="595"/>
        <item x="332"/>
        <item x="246"/>
        <item x="514"/>
        <item x="367"/>
        <item x="441"/>
        <item x="448"/>
        <item x="581"/>
        <item x="335"/>
        <item x="292"/>
        <item x="507"/>
        <item x="469"/>
        <item x="179"/>
        <item x="568"/>
        <item x="174"/>
        <item x="140"/>
        <item x="457"/>
        <item x="264"/>
        <item x="536"/>
        <item x="631"/>
        <item x="245"/>
        <item x="564"/>
        <item x="204"/>
        <item x="458"/>
        <item x="503"/>
        <item x="585"/>
        <item x="393"/>
        <item x="113"/>
        <item x="592"/>
        <item x="546"/>
        <item x="526"/>
        <item x="19"/>
        <item x="41"/>
        <item x="272"/>
        <item x="562"/>
        <item x="408"/>
        <item x="21"/>
        <item x="4"/>
        <item x="518"/>
        <item x="388"/>
        <item x="82"/>
        <item x="229"/>
        <item x="506"/>
        <item x="260"/>
        <item x="187"/>
        <item x="375"/>
        <item x="17"/>
        <item x="199"/>
        <item x="578"/>
        <item x="191"/>
        <item x="566"/>
        <item x="263"/>
        <item x="553"/>
        <item x="269"/>
        <item x="77"/>
        <item x="590"/>
        <item x="126"/>
        <item x="279"/>
        <item x="542"/>
        <item x="42"/>
        <item x="540"/>
        <item x="349"/>
        <item x="587"/>
        <item x="376"/>
        <item x="255"/>
        <item x="149"/>
        <item x="559"/>
        <item x="505"/>
        <item x="146"/>
        <item x="278"/>
        <item x="548"/>
        <item x="237"/>
        <item x="488"/>
        <item x="206"/>
        <item x="515"/>
        <item x="435"/>
        <item x="57"/>
        <item x="293"/>
        <item x="403"/>
        <item x="152"/>
        <item x="58"/>
        <item x="157"/>
        <item x="368"/>
        <item x="584"/>
        <item x="138"/>
        <item x="234"/>
        <item x="409"/>
        <item x="197"/>
        <item x="460"/>
        <item x="214"/>
        <item x="418"/>
        <item x="83"/>
        <item x="133"/>
        <item x="442"/>
        <item x="67"/>
        <item x="602"/>
        <item x="256"/>
        <item x="549"/>
        <item x="310"/>
        <item x="502"/>
        <item x="325"/>
        <item x="589"/>
        <item x="11"/>
        <item x="327"/>
        <item x="154"/>
        <item x="282"/>
        <item x="137"/>
        <item x="360"/>
        <item x="303"/>
        <item x="177"/>
        <item x="381"/>
        <item x="383"/>
        <item x="485"/>
        <item x="142"/>
        <item x="95"/>
        <item x="575"/>
        <item x="32"/>
        <item x="593"/>
        <item x="202"/>
        <item x="257"/>
        <item x="600"/>
        <item x="586"/>
        <item x="52"/>
        <item x="398"/>
        <item x="139"/>
        <item x="628"/>
        <item x="517"/>
        <item x="306"/>
        <item x="427"/>
        <item x="468"/>
        <item x="620"/>
        <item x="159"/>
        <item x="167"/>
        <item x="601"/>
        <item x="384"/>
        <item x="121"/>
        <item x="307"/>
        <item x="185"/>
        <item x="165"/>
        <item x="334"/>
        <item x="387"/>
        <item x="70"/>
        <item x="382"/>
        <item x="431"/>
        <item x="6"/>
        <item x="184"/>
        <item x="231"/>
        <item x="176"/>
        <item x="232"/>
        <item x="453"/>
        <item x="254"/>
        <item x="7"/>
        <item x="86"/>
        <item x="328"/>
        <item x="538"/>
        <item x="390"/>
        <item x="62"/>
        <item x="450"/>
        <item x="244"/>
        <item x="249"/>
        <item x="610"/>
        <item x="76"/>
        <item x="444"/>
        <item x="434"/>
        <item x="283"/>
        <item x="75"/>
        <item x="484"/>
        <item x="377"/>
        <item x="635"/>
        <item x="219"/>
        <item x="211"/>
        <item x="89"/>
        <item x="385"/>
        <item x="312"/>
        <item x="285"/>
        <item x="317"/>
        <item x="632"/>
        <item x="359"/>
        <item x="410"/>
        <item x="489"/>
        <item x="363"/>
        <item x="190"/>
        <item x="596"/>
        <item x="576"/>
        <item x="560"/>
        <item x="12"/>
        <item x="224"/>
        <item x="80"/>
        <item x="425"/>
        <item x="534"/>
        <item x="87"/>
        <item x="181"/>
        <item x="579"/>
        <item x="354"/>
        <item x="117"/>
        <item x="115"/>
        <item x="614"/>
        <item x="455"/>
        <item x="119"/>
        <item x="326"/>
        <item x="357"/>
        <item x="544"/>
        <item x="537"/>
        <item x="547"/>
        <item x="407"/>
        <item x="539"/>
        <item x="475"/>
        <item x="603"/>
        <item x="433"/>
        <item x="112"/>
        <item x="164"/>
        <item x="183"/>
        <item x="528"/>
        <item x="79"/>
        <item x="78"/>
        <item x="351"/>
        <item x="633"/>
        <item x="338"/>
        <item x="621"/>
        <item x="580"/>
        <item x="396"/>
        <item x="588"/>
        <item x="122"/>
        <item x="417"/>
        <item x="102"/>
        <item x="222"/>
        <item x="226"/>
        <item x="624"/>
        <item x="481"/>
        <item x="74"/>
        <item x="378"/>
        <item x="493"/>
        <item x="371"/>
        <item x="604"/>
        <item x="268"/>
        <item x="37"/>
        <item x="567"/>
        <item x="304"/>
        <item x="402"/>
        <item x="71"/>
        <item x="105"/>
        <item x="188"/>
        <item x="606"/>
        <item x="389"/>
        <item x="348"/>
        <item x="343"/>
        <item x="107"/>
        <item x="497"/>
        <item x="294"/>
        <item x="625"/>
        <item x="27"/>
        <item x="50"/>
        <item x="100"/>
        <item x="104"/>
        <item x="59"/>
        <item x="221"/>
        <item x="322"/>
        <item x="81"/>
        <item x="172"/>
        <item x="252"/>
        <item x="353"/>
        <item x="428"/>
        <item x="96"/>
        <item x="509"/>
        <item x="158"/>
        <item x="145"/>
        <item x="477"/>
        <item x="618"/>
        <item x="173"/>
        <item x="554"/>
        <item x="314"/>
        <item x="557"/>
        <item x="330"/>
        <item x="615"/>
        <item x="356"/>
        <item x="324"/>
        <item x="473"/>
        <item x="491"/>
        <item x="523"/>
        <item x="470"/>
        <item x="569"/>
        <item x="512"/>
        <item x="116"/>
        <item x="135"/>
        <item x="130"/>
        <item x="510"/>
        <item x="147"/>
        <item x="591"/>
        <item x="414"/>
        <item x="611"/>
        <item x="421"/>
        <item x="309"/>
        <item x="308"/>
        <item x="617"/>
        <item x="28"/>
        <item x="253"/>
        <item x="182"/>
        <item x="483"/>
        <item x="333"/>
        <item x="511"/>
        <item x="416"/>
        <item x="91"/>
        <item x="259"/>
        <item x="243"/>
        <item x="487"/>
        <item x="609"/>
        <item x="340"/>
        <item x="522"/>
        <item x="471"/>
        <item x="392"/>
        <item x="134"/>
        <item x="169"/>
        <item x="162"/>
        <item x="626"/>
        <item x="108"/>
        <item x="150"/>
        <item x="277"/>
        <item x="218"/>
        <item x="235"/>
        <item x="35"/>
        <item x="24"/>
        <item x="478"/>
        <item x="205"/>
        <item x="346"/>
        <item x="405"/>
        <item x="629"/>
        <item x="331"/>
        <item x="456"/>
        <item x="8"/>
        <item x="513"/>
        <item x="519"/>
        <item x="123"/>
        <item x="110"/>
        <item x="186"/>
        <item x="446"/>
        <item x="372"/>
        <item x="73"/>
        <item x="429"/>
        <item x="454"/>
        <item x="106"/>
        <item x="401"/>
        <item x="166"/>
        <item x="298"/>
        <item x="9"/>
        <item x="426"/>
        <item x="397"/>
        <item x="436"/>
        <item x="495"/>
        <item x="313"/>
        <item x="380"/>
        <item x="3"/>
        <item x="399"/>
        <item x="570"/>
        <item x="301"/>
        <item x="369"/>
        <item x="128"/>
        <item x="422"/>
        <item x="233"/>
        <item x="490"/>
        <item x="361"/>
        <item x="276"/>
        <item x="527"/>
        <item x="423"/>
        <item x="114"/>
        <item x="161"/>
        <item x="10"/>
        <item x="85"/>
        <item x="520"/>
        <item x="437"/>
        <item x="630"/>
        <item x="20"/>
        <item x="498"/>
        <item x="472"/>
        <item x="194"/>
        <item x="39"/>
        <item x="242"/>
        <item x="558"/>
        <item x="132"/>
        <item x="315"/>
        <item x="573"/>
        <item x="54"/>
        <item x="23"/>
        <item x="262"/>
        <item x="607"/>
        <item x="31"/>
        <item x="474"/>
        <item x="374"/>
        <item x="198"/>
        <item x="305"/>
        <item x="230"/>
        <item x="151"/>
        <item x="612"/>
        <item x="64"/>
        <item x="545"/>
        <item x="613"/>
        <item x="220"/>
        <item x="94"/>
        <item x="574"/>
        <item x="240"/>
        <item x="543"/>
        <item x="56"/>
        <item x="200"/>
        <item x="486"/>
        <item x="90"/>
        <item x="156"/>
        <item x="352"/>
        <item x="248"/>
        <item x="201"/>
        <item x="616"/>
        <item x="550"/>
        <item x="275"/>
        <item x="480"/>
        <item x="163"/>
        <item x="449"/>
        <item x="582"/>
        <item x="144"/>
        <item x="29"/>
        <item x="535"/>
        <item x="26"/>
        <item x="302"/>
        <item x="120"/>
        <item x="251"/>
        <item x="136"/>
        <item x="386"/>
        <item x="124"/>
        <item x="572"/>
        <item x="552"/>
        <item x="344"/>
        <item x="463"/>
        <item x="101"/>
        <item x="443"/>
        <item x="168"/>
        <item x="496"/>
        <item x="364"/>
        <item x="287"/>
        <item x="261"/>
        <item x="321"/>
        <item x="65"/>
        <item x="93"/>
        <item x="192"/>
        <item x="524"/>
        <item x="492"/>
        <item x="228"/>
        <item x="476"/>
        <item x="341"/>
        <item x="394"/>
        <item x="160"/>
        <item x="208"/>
        <item x="1"/>
        <item x="193"/>
        <item x="530"/>
        <item x="290"/>
        <item x="25"/>
        <item x="247"/>
        <item x="295"/>
        <item x="541"/>
        <item x="370"/>
        <item x="16"/>
        <item x="68"/>
        <item x="318"/>
        <item x="373"/>
        <item x="210"/>
        <item x="413"/>
        <item x="499"/>
        <item x="504"/>
        <item x="111"/>
        <item x="271"/>
        <item x="92"/>
        <item x="445"/>
        <item x="196"/>
        <item x="209"/>
        <item x="14"/>
        <item x="155"/>
        <item x="406"/>
        <item x="323"/>
        <item x="597"/>
        <item x="131"/>
        <item x="316"/>
        <item x="171"/>
        <item x="391"/>
        <item x="266"/>
        <item x="36"/>
        <item t="default"/>
      </items>
    </pivotField>
    <pivotField showAll="0">
      <items count="5">
        <item x="3"/>
        <item x="0"/>
        <item x="2"/>
        <item x="1"/>
        <item t="default"/>
      </items>
    </pivotField>
    <pivotField showAll="0"/>
    <pivotField showAll="0">
      <items count="4">
        <item x="2"/>
        <item x="0"/>
        <item x="1"/>
        <item t="default"/>
      </items>
    </pivotField>
    <pivotField showAll="0"/>
    <pivotField numFmtId="164" showAll="0"/>
    <pivotField numFmtId="164" showAll="0"/>
    <pivotField axis="axisRow" showAll="0">
      <items count="25">
        <item x="20"/>
        <item x="13"/>
        <item x="0"/>
        <item x="9"/>
        <item x="18"/>
        <item x="16"/>
        <item x="23"/>
        <item x="2"/>
        <item x="4"/>
        <item x="6"/>
        <item x="5"/>
        <item x="10"/>
        <item x="17"/>
        <item x="1"/>
        <item x="3"/>
        <item x="7"/>
        <item x="8"/>
        <item x="14"/>
        <item x="12"/>
        <item x="15"/>
        <item x="11"/>
        <item x="19"/>
        <item x="21"/>
        <item x="22"/>
        <item t="default"/>
      </items>
    </pivotField>
    <pivotField numFmtId="164" showAll="0"/>
    <pivotField showAll="0"/>
    <pivotField axis="axisCol"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1"/>
  </colFields>
  <colItems count="4">
    <i>
      <x/>
    </i>
    <i>
      <x v="1"/>
    </i>
    <i>
      <x v="2"/>
    </i>
    <i t="grand">
      <x/>
    </i>
  </colItems>
  <dataFields count="1">
    <dataField name="Count of Order ID" fld="0" subtotal="count" baseField="8" baseItem="0"/>
  </dataFields>
  <formats count="12">
    <format dxfId="46">
      <pivotArea type="all" dataOnly="0" outline="0" fieldPosition="0"/>
    </format>
    <format dxfId="45">
      <pivotArea outline="0" collapsedLevelsAreSubtotals="1" fieldPosition="0"/>
    </format>
    <format dxfId="44">
      <pivotArea type="origin" dataOnly="0" labelOnly="1" outline="0" fieldPosition="0"/>
    </format>
    <format dxfId="43">
      <pivotArea field="11" type="button" dataOnly="0" labelOnly="1" outline="0" axis="axisCol" fieldPosition="0"/>
    </format>
    <format dxfId="42">
      <pivotArea type="topRight" dataOnly="0" labelOnly="1" outline="0" fieldPosition="0"/>
    </format>
    <format dxfId="41">
      <pivotArea field="8" type="button" dataOnly="0" labelOnly="1" outline="0" axis="axisRow" fieldPosition="0"/>
    </format>
    <format dxfId="40">
      <pivotArea dataOnly="0" labelOnly="1" fieldPosition="0">
        <references count="1">
          <reference field="8" count="0"/>
        </references>
      </pivotArea>
    </format>
    <format dxfId="39">
      <pivotArea dataOnly="0" labelOnly="1" grandRow="1" outline="0" fieldPosition="0"/>
    </format>
    <format dxfId="38">
      <pivotArea dataOnly="0" labelOnly="1" fieldPosition="0">
        <references count="1">
          <reference field="11" count="0"/>
        </references>
      </pivotArea>
    </format>
    <format dxfId="37">
      <pivotArea dataOnly="0" labelOnly="1" grandCol="1" outline="0" fieldPosition="0"/>
    </format>
    <format dxfId="36">
      <pivotArea collapsedLevelsAreSubtotals="1" fieldPosition="0">
        <references count="1">
          <reference field="8" count="0"/>
        </references>
      </pivotArea>
    </format>
    <format dxfId="35">
      <pivotArea dataOnly="0" labelOnly="1" fieldPosition="0">
        <references count="1">
          <reference field="8" count="0"/>
        </references>
      </pivotArea>
    </format>
  </formats>
  <chartFormats count="9">
    <chartFormat chart="1" format="3" series="1">
      <pivotArea type="data" outline="0" fieldPosition="0">
        <references count="2">
          <reference field="4294967294" count="1" selected="0">
            <x v="0"/>
          </reference>
          <reference field="11" count="1" selected="0">
            <x v="0"/>
          </reference>
        </references>
      </pivotArea>
    </chartFormat>
    <chartFormat chart="1" format="4" series="1">
      <pivotArea type="data" outline="0" fieldPosition="0">
        <references count="2">
          <reference field="4294967294" count="1" selected="0">
            <x v="0"/>
          </reference>
          <reference field="11" count="1" selected="0">
            <x v="1"/>
          </reference>
        </references>
      </pivotArea>
    </chartFormat>
    <chartFormat chart="1" format="5" series="1">
      <pivotArea type="data" outline="0" fieldPosition="0">
        <references count="2">
          <reference field="4294967294" count="1" selected="0">
            <x v="0"/>
          </reference>
          <reference field="11" count="1" selected="0">
            <x v="2"/>
          </reference>
        </references>
      </pivotArea>
    </chartFormat>
    <chartFormat chart="2" format="6" series="1">
      <pivotArea type="data" outline="0" fieldPosition="0">
        <references count="2">
          <reference field="4294967294" count="1" selected="0">
            <x v="0"/>
          </reference>
          <reference field="11" count="1" selected="0">
            <x v="0"/>
          </reference>
        </references>
      </pivotArea>
    </chartFormat>
    <chartFormat chart="2" format="7" series="1">
      <pivotArea type="data" outline="0" fieldPosition="0">
        <references count="2">
          <reference field="4294967294" count="1" selected="0">
            <x v="0"/>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2"/>
          </reference>
        </references>
      </pivotArea>
    </chartFormat>
    <chartFormat chart="10" format="6" series="1">
      <pivotArea type="data" outline="0" fieldPosition="0">
        <references count="2">
          <reference field="4294967294" count="1" selected="0">
            <x v="0"/>
          </reference>
          <reference field="11" count="1" selected="0">
            <x v="0"/>
          </reference>
        </references>
      </pivotArea>
    </chartFormat>
    <chartFormat chart="10" format="7" series="1">
      <pivotArea type="data" outline="0" fieldPosition="0">
        <references count="2">
          <reference field="4294967294" count="1" selected="0">
            <x v="0"/>
          </reference>
          <reference field="11" count="1" selected="0">
            <x v="1"/>
          </reference>
        </references>
      </pivotArea>
    </chartFormat>
    <chartFormat chart="10" format="8" series="1">
      <pivotArea type="data" outline="0" fieldPosition="0">
        <references count="2">
          <reference field="4294967294" count="1" selected="0">
            <x v="0"/>
          </reference>
          <reference field="11" count="1" selected="0">
            <x v="2"/>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94B521-C1A0-411B-814F-CE317E2FAAB6}" name="PivotTable_11" cacheId="2" applyNumberFormats="0" applyBorderFormats="0" applyFontFormats="0" applyPatternFormats="0" applyAlignmentFormats="0" applyWidthHeightFormats="1" dataCaption="Values" tag="b8164bbf-aa68-4168-9d5f-2ce325c68f14" updatedVersion="8" minRefreshableVersion="3" subtotalHiddenItems="1" itemPrintTitles="1" createdVersion="8" indent="0" outline="1" outlineData="1" multipleFieldFilters="0" chartFormat="16" rowHeaderCaption="Year &amp; Month" colHeaderCaption="Regions">
  <location ref="C140:H169"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0"/>
    <field x="3"/>
  </rowFields>
  <rowItems count="28">
    <i>
      <x/>
    </i>
    <i r="1">
      <x/>
    </i>
    <i r="1">
      <x v="1"/>
    </i>
    <i r="1">
      <x v="2"/>
    </i>
    <i r="1">
      <x v="3"/>
    </i>
    <i r="1">
      <x v="4"/>
    </i>
    <i>
      <x v="1"/>
    </i>
    <i r="1">
      <x v="5"/>
    </i>
    <i r="1">
      <x/>
    </i>
    <i r="1">
      <x v="1"/>
    </i>
    <i r="1">
      <x v="6"/>
    </i>
    <i r="1">
      <x v="7"/>
    </i>
    <i r="1">
      <x v="8"/>
    </i>
    <i r="1">
      <x v="9"/>
    </i>
    <i r="1">
      <x v="10"/>
    </i>
    <i r="1">
      <x v="11"/>
    </i>
    <i r="1">
      <x v="2"/>
    </i>
    <i r="1">
      <x v="3"/>
    </i>
    <i r="1">
      <x v="4"/>
    </i>
    <i>
      <x v="2"/>
    </i>
    <i r="1">
      <x v="5"/>
    </i>
    <i r="1">
      <x v="6"/>
    </i>
    <i r="1">
      <x v="7"/>
    </i>
    <i r="1">
      <x v="8"/>
    </i>
    <i r="1">
      <x v="9"/>
    </i>
    <i r="1">
      <x v="10"/>
    </i>
    <i r="1">
      <x v="11"/>
    </i>
    <i t="grand">
      <x/>
    </i>
  </rowItems>
  <colFields count="1">
    <field x="1"/>
  </colFields>
  <colItems count="5">
    <i>
      <x/>
    </i>
    <i>
      <x v="1"/>
    </i>
    <i>
      <x v="2"/>
    </i>
    <i>
      <x v="3"/>
    </i>
    <i t="grand">
      <x/>
    </i>
  </colItems>
  <dataFields count="1">
    <dataField name="Sum of Revenue" fld="2" baseField="0" baseItem="0" numFmtId="164"/>
  </dataFields>
  <formats count="14">
    <format dxfId="60">
      <pivotArea collapsedLevelsAreSubtotals="1" fieldPosition="0">
        <references count="1">
          <reference field="0" count="1">
            <x v="1"/>
          </reference>
        </references>
      </pivotArea>
    </format>
    <format dxfId="59">
      <pivotArea collapsedLevelsAreSubtotals="1" fieldPosition="0">
        <references count="1">
          <reference field="0" count="1">
            <x v="2"/>
          </reference>
        </references>
      </pivotArea>
    </format>
    <format dxfId="58">
      <pivotArea grandRow="1" outline="0" collapsedLevelsAreSubtotals="1" fieldPosition="0"/>
    </format>
    <format dxfId="57">
      <pivotArea type="all" dataOnly="0" outline="0" fieldPosition="0"/>
    </format>
    <format dxfId="56">
      <pivotArea outline="0" collapsedLevelsAreSubtotals="1" fieldPosition="0"/>
    </format>
    <format dxfId="55">
      <pivotArea type="origin" dataOnly="0" labelOnly="1" outline="0" fieldPosition="0"/>
    </format>
    <format dxfId="54">
      <pivotArea field="1" type="button" dataOnly="0" labelOnly="1" outline="0" axis="axisCol" fieldPosition="0"/>
    </format>
    <format dxfId="53">
      <pivotArea type="topRight" dataOnly="0" labelOnly="1" outline="0" fieldPosition="0"/>
    </format>
    <format dxfId="52">
      <pivotArea field="0" type="button" dataOnly="0" labelOnly="1" outline="0" axis="axisRow" fieldPosition="0"/>
    </format>
    <format dxfId="51">
      <pivotArea dataOnly="0" labelOnly="1" fieldPosition="0">
        <references count="1">
          <reference field="0" count="0"/>
        </references>
      </pivotArea>
    </format>
    <format dxfId="50">
      <pivotArea dataOnly="0" labelOnly="1" grandRow="1" outline="0" fieldPosition="0"/>
    </format>
    <format dxfId="49">
      <pivotArea dataOnly="0" labelOnly="1" fieldPosition="0">
        <references count="1">
          <reference field="1" count="0"/>
        </references>
      </pivotArea>
    </format>
    <format dxfId="48">
      <pivotArea dataOnly="0" labelOnly="1" grandCol="1" outline="0" fieldPosition="0"/>
    </format>
    <format dxfId="47">
      <pivotArea outline="0" collapsedLevelsAreSubtotals="1" fieldPosition="0"/>
    </format>
  </formats>
  <chartFormats count="12">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4" format="8" series="1">
      <pivotArea type="data" outline="0" fieldPosition="0">
        <references count="2">
          <reference field="4294967294" count="1" selected="0">
            <x v="0"/>
          </reference>
          <reference field="1" count="1" selected="0">
            <x v="0"/>
          </reference>
        </references>
      </pivotArea>
    </chartFormat>
    <chartFormat chart="4" format="9" series="1">
      <pivotArea type="data" outline="0" fieldPosition="0">
        <references count="2">
          <reference field="4294967294" count="1" selected="0">
            <x v="0"/>
          </reference>
          <reference field="1" count="1" selected="0">
            <x v="1"/>
          </reference>
        </references>
      </pivotArea>
    </chartFormat>
    <chartFormat chart="4" format="10" series="1">
      <pivotArea type="data" outline="0" fieldPosition="0">
        <references count="2">
          <reference field="4294967294" count="1" selected="0">
            <x v="0"/>
          </reference>
          <reference field="1" count="1" selected="0">
            <x v="2"/>
          </reference>
        </references>
      </pivotArea>
    </chartFormat>
    <chartFormat chart="4" format="11" series="1">
      <pivotArea type="data" outline="0" fieldPosition="0">
        <references count="2">
          <reference field="4294967294" count="1" selected="0">
            <x v="0"/>
          </reference>
          <reference field="1" count="1" selected="0">
            <x v="3"/>
          </reference>
        </references>
      </pivotArea>
    </chartFormat>
    <chartFormat chart="7" format="16" series="1">
      <pivotArea type="data" outline="0" fieldPosition="0">
        <references count="2">
          <reference field="4294967294" count="1" selected="0">
            <x v="0"/>
          </reference>
          <reference field="1" count="1" selected="0">
            <x v="0"/>
          </reference>
        </references>
      </pivotArea>
    </chartFormat>
    <chartFormat chart="7" format="17" series="1">
      <pivotArea type="data" outline="0" fieldPosition="0">
        <references count="2">
          <reference field="4294967294" count="1" selected="0">
            <x v="0"/>
          </reference>
          <reference field="1" count="1" selected="0">
            <x v="1"/>
          </reference>
        </references>
      </pivotArea>
    </chartFormat>
    <chartFormat chart="7" format="18" series="1">
      <pivotArea type="data" outline="0" fieldPosition="0">
        <references count="2">
          <reference field="4294967294" count="1" selected="0">
            <x v="0"/>
          </reference>
          <reference field="1" count="1" selected="0">
            <x v="2"/>
          </reference>
        </references>
      </pivotArea>
    </chartFormat>
    <chartFormat chart="7" format="19" series="1">
      <pivotArea type="data" outline="0" fieldPosition="0">
        <references count="2">
          <reference field="4294967294" count="1" selected="0">
            <x v="0"/>
          </reference>
          <reference field="1" count="1" selected="0">
            <x v="3"/>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7" showRowHeaders="1" showColHeaders="1" showRowStripes="0" showColStripes="0" showLastColumn="1"/>
  <rowHierarchiesUsage count="2">
    <rowHierarchyUsage hierarchyUsage="16"/>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Table]"/>
        <x15:activeTabTopLevelEntity name="[Dataset_Analysis_Table]"/>
        <x15:activeTabTopLevelEntity name="[Main_Datase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E0979A-034A-4E17-93EA-CDB4E7F77EE6}" name="PivotTable_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3" rowHeaderCaption="Regions">
  <location ref="F32:G37" firstHeaderRow="1" firstDataRow="1" firstDataCol="1"/>
  <pivotFields count="16">
    <pivotField showAll="0"/>
    <pivotField numFmtId="14" showAll="0">
      <items count="638">
        <item x="447"/>
        <item x="88"/>
        <item x="342"/>
        <item x="598"/>
        <item x="336"/>
        <item x="236"/>
        <item x="561"/>
        <item x="60"/>
        <item x="494"/>
        <item x="365"/>
        <item x="500"/>
        <item x="619"/>
        <item x="216"/>
        <item x="217"/>
        <item x="366"/>
        <item x="482"/>
        <item x="239"/>
        <item x="467"/>
        <item x="438"/>
        <item x="345"/>
        <item x="430"/>
        <item x="0"/>
        <item x="297"/>
        <item x="84"/>
        <item x="556"/>
        <item x="2"/>
        <item x="125"/>
        <item x="347"/>
        <item x="289"/>
        <item x="521"/>
        <item x="250"/>
        <item x="465"/>
        <item x="525"/>
        <item x="508"/>
        <item x="180"/>
        <item x="424"/>
        <item x="143"/>
        <item x="189"/>
        <item x="627"/>
        <item x="451"/>
        <item x="466"/>
        <item x="103"/>
        <item x="170"/>
        <item x="265"/>
        <item x="501"/>
        <item x="44"/>
        <item x="350"/>
        <item x="53"/>
        <item x="420"/>
        <item x="49"/>
        <item x="212"/>
        <item x="320"/>
        <item x="274"/>
        <item x="38"/>
        <item x="18"/>
        <item x="459"/>
        <item x="362"/>
        <item x="129"/>
        <item x="175"/>
        <item x="40"/>
        <item x="238"/>
        <item x="355"/>
        <item x="61"/>
        <item x="288"/>
        <item x="47"/>
        <item x="291"/>
        <item x="109"/>
        <item x="286"/>
        <item x="551"/>
        <item x="563"/>
        <item x="531"/>
        <item x="555"/>
        <item x="33"/>
        <item x="412"/>
        <item x="440"/>
        <item x="241"/>
        <item x="203"/>
        <item x="213"/>
        <item x="69"/>
        <item x="98"/>
        <item x="571"/>
        <item x="636"/>
        <item x="43"/>
        <item x="358"/>
        <item x="225"/>
        <item x="141"/>
        <item x="452"/>
        <item x="127"/>
        <item x="379"/>
        <item x="432"/>
        <item x="462"/>
        <item x="195"/>
        <item x="577"/>
        <item x="45"/>
        <item x="22"/>
        <item x="273"/>
        <item x="72"/>
        <item x="461"/>
        <item x="594"/>
        <item x="207"/>
        <item x="66"/>
        <item x="395"/>
        <item x="404"/>
        <item x="55"/>
        <item x="411"/>
        <item x="296"/>
        <item x="439"/>
        <item x="516"/>
        <item x="284"/>
        <item x="299"/>
        <item x="223"/>
        <item x="258"/>
        <item x="34"/>
        <item x="300"/>
        <item x="227"/>
        <item x="583"/>
        <item x="415"/>
        <item x="280"/>
        <item x="311"/>
        <item x="281"/>
        <item x="622"/>
        <item x="329"/>
        <item x="532"/>
        <item x="608"/>
        <item x="46"/>
        <item x="599"/>
        <item x="479"/>
        <item x="634"/>
        <item x="533"/>
        <item x="270"/>
        <item x="99"/>
        <item x="319"/>
        <item x="178"/>
        <item x="529"/>
        <item x="148"/>
        <item x="337"/>
        <item x="51"/>
        <item x="419"/>
        <item x="153"/>
        <item x="63"/>
        <item x="5"/>
        <item x="267"/>
        <item x="30"/>
        <item x="13"/>
        <item x="15"/>
        <item x="339"/>
        <item x="118"/>
        <item x="48"/>
        <item x="565"/>
        <item x="400"/>
        <item x="97"/>
        <item x="623"/>
        <item x="464"/>
        <item x="605"/>
        <item x="215"/>
        <item x="595"/>
        <item x="332"/>
        <item x="246"/>
        <item x="514"/>
        <item x="367"/>
        <item x="441"/>
        <item x="448"/>
        <item x="581"/>
        <item x="335"/>
        <item x="292"/>
        <item x="507"/>
        <item x="469"/>
        <item x="179"/>
        <item x="568"/>
        <item x="174"/>
        <item x="140"/>
        <item x="457"/>
        <item x="264"/>
        <item x="536"/>
        <item x="631"/>
        <item x="245"/>
        <item x="564"/>
        <item x="204"/>
        <item x="458"/>
        <item x="503"/>
        <item x="585"/>
        <item x="393"/>
        <item x="113"/>
        <item x="592"/>
        <item x="546"/>
        <item x="526"/>
        <item x="19"/>
        <item x="41"/>
        <item x="272"/>
        <item x="562"/>
        <item x="408"/>
        <item x="21"/>
        <item x="4"/>
        <item x="518"/>
        <item x="388"/>
        <item x="82"/>
        <item x="229"/>
        <item x="506"/>
        <item x="260"/>
        <item x="187"/>
        <item x="375"/>
        <item x="17"/>
        <item x="199"/>
        <item x="578"/>
        <item x="191"/>
        <item x="566"/>
        <item x="263"/>
        <item x="553"/>
        <item x="269"/>
        <item x="77"/>
        <item x="590"/>
        <item x="126"/>
        <item x="279"/>
        <item x="542"/>
        <item x="42"/>
        <item x="540"/>
        <item x="349"/>
        <item x="587"/>
        <item x="376"/>
        <item x="255"/>
        <item x="149"/>
        <item x="559"/>
        <item x="505"/>
        <item x="146"/>
        <item x="278"/>
        <item x="548"/>
        <item x="237"/>
        <item x="488"/>
        <item x="206"/>
        <item x="515"/>
        <item x="435"/>
        <item x="57"/>
        <item x="293"/>
        <item x="403"/>
        <item x="152"/>
        <item x="58"/>
        <item x="157"/>
        <item x="368"/>
        <item x="584"/>
        <item x="138"/>
        <item x="234"/>
        <item x="409"/>
        <item x="197"/>
        <item x="460"/>
        <item x="214"/>
        <item x="418"/>
        <item x="83"/>
        <item x="133"/>
        <item x="442"/>
        <item x="67"/>
        <item x="602"/>
        <item x="256"/>
        <item x="549"/>
        <item x="310"/>
        <item x="502"/>
        <item x="325"/>
        <item x="589"/>
        <item x="11"/>
        <item x="327"/>
        <item x="154"/>
        <item x="282"/>
        <item x="137"/>
        <item x="360"/>
        <item x="303"/>
        <item x="177"/>
        <item x="381"/>
        <item x="383"/>
        <item x="485"/>
        <item x="142"/>
        <item x="95"/>
        <item x="575"/>
        <item x="32"/>
        <item x="593"/>
        <item x="202"/>
        <item x="257"/>
        <item x="600"/>
        <item x="586"/>
        <item x="52"/>
        <item x="398"/>
        <item x="139"/>
        <item x="628"/>
        <item x="517"/>
        <item x="306"/>
        <item x="427"/>
        <item x="468"/>
        <item x="620"/>
        <item x="159"/>
        <item x="167"/>
        <item x="601"/>
        <item x="384"/>
        <item x="121"/>
        <item x="307"/>
        <item x="185"/>
        <item x="165"/>
        <item x="334"/>
        <item x="387"/>
        <item x="70"/>
        <item x="382"/>
        <item x="431"/>
        <item x="6"/>
        <item x="184"/>
        <item x="231"/>
        <item x="176"/>
        <item x="232"/>
        <item x="453"/>
        <item x="254"/>
        <item x="7"/>
        <item x="86"/>
        <item x="328"/>
        <item x="538"/>
        <item x="390"/>
        <item x="62"/>
        <item x="450"/>
        <item x="244"/>
        <item x="249"/>
        <item x="610"/>
        <item x="76"/>
        <item x="444"/>
        <item x="434"/>
        <item x="283"/>
        <item x="75"/>
        <item x="484"/>
        <item x="377"/>
        <item x="635"/>
        <item x="219"/>
        <item x="211"/>
        <item x="89"/>
        <item x="385"/>
        <item x="312"/>
        <item x="285"/>
        <item x="317"/>
        <item x="632"/>
        <item x="359"/>
        <item x="410"/>
        <item x="489"/>
        <item x="363"/>
        <item x="190"/>
        <item x="596"/>
        <item x="576"/>
        <item x="560"/>
        <item x="12"/>
        <item x="224"/>
        <item x="80"/>
        <item x="425"/>
        <item x="534"/>
        <item x="87"/>
        <item x="181"/>
        <item x="579"/>
        <item x="354"/>
        <item x="117"/>
        <item x="115"/>
        <item x="614"/>
        <item x="455"/>
        <item x="119"/>
        <item x="326"/>
        <item x="357"/>
        <item x="544"/>
        <item x="537"/>
        <item x="547"/>
        <item x="407"/>
        <item x="539"/>
        <item x="475"/>
        <item x="603"/>
        <item x="433"/>
        <item x="112"/>
        <item x="164"/>
        <item x="183"/>
        <item x="528"/>
        <item x="79"/>
        <item x="78"/>
        <item x="351"/>
        <item x="633"/>
        <item x="338"/>
        <item x="621"/>
        <item x="580"/>
        <item x="396"/>
        <item x="588"/>
        <item x="122"/>
        <item x="417"/>
        <item x="102"/>
        <item x="222"/>
        <item x="226"/>
        <item x="624"/>
        <item x="481"/>
        <item x="74"/>
        <item x="378"/>
        <item x="493"/>
        <item x="371"/>
        <item x="604"/>
        <item x="268"/>
        <item x="37"/>
        <item x="567"/>
        <item x="304"/>
        <item x="402"/>
        <item x="71"/>
        <item x="105"/>
        <item x="188"/>
        <item x="606"/>
        <item x="389"/>
        <item x="348"/>
        <item x="343"/>
        <item x="107"/>
        <item x="497"/>
        <item x="294"/>
        <item x="625"/>
        <item x="27"/>
        <item x="50"/>
        <item x="100"/>
        <item x="104"/>
        <item x="59"/>
        <item x="221"/>
        <item x="322"/>
        <item x="81"/>
        <item x="172"/>
        <item x="252"/>
        <item x="353"/>
        <item x="428"/>
        <item x="96"/>
        <item x="509"/>
        <item x="158"/>
        <item x="145"/>
        <item x="477"/>
        <item x="618"/>
        <item x="173"/>
        <item x="554"/>
        <item x="314"/>
        <item x="557"/>
        <item x="330"/>
        <item x="615"/>
        <item x="356"/>
        <item x="324"/>
        <item x="473"/>
        <item x="491"/>
        <item x="523"/>
        <item x="470"/>
        <item x="569"/>
        <item x="512"/>
        <item x="116"/>
        <item x="135"/>
        <item x="130"/>
        <item x="510"/>
        <item x="147"/>
        <item x="591"/>
        <item x="414"/>
        <item x="611"/>
        <item x="421"/>
        <item x="309"/>
        <item x="308"/>
        <item x="617"/>
        <item x="28"/>
        <item x="253"/>
        <item x="182"/>
        <item x="483"/>
        <item x="333"/>
        <item x="511"/>
        <item x="416"/>
        <item x="91"/>
        <item x="259"/>
        <item x="243"/>
        <item x="487"/>
        <item x="609"/>
        <item x="340"/>
        <item x="522"/>
        <item x="471"/>
        <item x="392"/>
        <item x="134"/>
        <item x="169"/>
        <item x="162"/>
        <item x="626"/>
        <item x="108"/>
        <item x="150"/>
        <item x="277"/>
        <item x="218"/>
        <item x="235"/>
        <item x="35"/>
        <item x="24"/>
        <item x="478"/>
        <item x="205"/>
        <item x="346"/>
        <item x="405"/>
        <item x="629"/>
        <item x="331"/>
        <item x="456"/>
        <item x="8"/>
        <item x="513"/>
        <item x="519"/>
        <item x="123"/>
        <item x="110"/>
        <item x="186"/>
        <item x="446"/>
        <item x="372"/>
        <item x="73"/>
        <item x="429"/>
        <item x="454"/>
        <item x="106"/>
        <item x="401"/>
        <item x="166"/>
        <item x="298"/>
        <item x="9"/>
        <item x="426"/>
        <item x="397"/>
        <item x="436"/>
        <item x="495"/>
        <item x="313"/>
        <item x="380"/>
        <item x="3"/>
        <item x="399"/>
        <item x="570"/>
        <item x="301"/>
        <item x="369"/>
        <item x="128"/>
        <item x="422"/>
        <item x="233"/>
        <item x="490"/>
        <item x="361"/>
        <item x="276"/>
        <item x="527"/>
        <item x="423"/>
        <item x="114"/>
        <item x="161"/>
        <item x="10"/>
        <item x="85"/>
        <item x="520"/>
        <item x="437"/>
        <item x="630"/>
        <item x="20"/>
        <item x="498"/>
        <item x="472"/>
        <item x="194"/>
        <item x="39"/>
        <item x="242"/>
        <item x="558"/>
        <item x="132"/>
        <item x="315"/>
        <item x="573"/>
        <item x="54"/>
        <item x="23"/>
        <item x="262"/>
        <item x="607"/>
        <item x="31"/>
        <item x="474"/>
        <item x="374"/>
        <item x="198"/>
        <item x="305"/>
        <item x="230"/>
        <item x="151"/>
        <item x="612"/>
        <item x="64"/>
        <item x="545"/>
        <item x="613"/>
        <item x="220"/>
        <item x="94"/>
        <item x="574"/>
        <item x="240"/>
        <item x="543"/>
        <item x="56"/>
        <item x="200"/>
        <item x="486"/>
        <item x="90"/>
        <item x="156"/>
        <item x="352"/>
        <item x="248"/>
        <item x="201"/>
        <item x="616"/>
        <item x="550"/>
        <item x="275"/>
        <item x="480"/>
        <item x="163"/>
        <item x="449"/>
        <item x="582"/>
        <item x="144"/>
        <item x="29"/>
        <item x="535"/>
        <item x="26"/>
        <item x="302"/>
        <item x="120"/>
        <item x="251"/>
        <item x="136"/>
        <item x="386"/>
        <item x="124"/>
        <item x="572"/>
        <item x="552"/>
        <item x="344"/>
        <item x="463"/>
        <item x="101"/>
        <item x="443"/>
        <item x="168"/>
        <item x="496"/>
        <item x="364"/>
        <item x="287"/>
        <item x="261"/>
        <item x="321"/>
        <item x="65"/>
        <item x="93"/>
        <item x="192"/>
        <item x="524"/>
        <item x="492"/>
        <item x="228"/>
        <item x="476"/>
        <item x="341"/>
        <item x="394"/>
        <item x="160"/>
        <item x="208"/>
        <item x="1"/>
        <item x="193"/>
        <item x="530"/>
        <item x="290"/>
        <item x="25"/>
        <item x="247"/>
        <item x="295"/>
        <item x="541"/>
        <item x="370"/>
        <item x="16"/>
        <item x="68"/>
        <item x="318"/>
        <item x="373"/>
        <item x="210"/>
        <item x="413"/>
        <item x="499"/>
        <item x="504"/>
        <item x="111"/>
        <item x="271"/>
        <item x="92"/>
        <item x="445"/>
        <item x="196"/>
        <item x="209"/>
        <item x="14"/>
        <item x="155"/>
        <item x="406"/>
        <item x="323"/>
        <item x="597"/>
        <item x="131"/>
        <item x="316"/>
        <item x="171"/>
        <item x="391"/>
        <item x="266"/>
        <item x="36"/>
        <item t="default"/>
      </items>
    </pivotField>
    <pivotField axis="axisRow" showAll="0">
      <items count="5">
        <item x="3"/>
        <item x="0"/>
        <item x="2"/>
        <item x="1"/>
        <item t="default"/>
      </items>
    </pivotField>
    <pivotField showAll="0">
      <items count="16">
        <item x="4"/>
        <item x="3"/>
        <item x="10"/>
        <item x="11"/>
        <item x="13"/>
        <item x="7"/>
        <item x="14"/>
        <item x="2"/>
        <item x="12"/>
        <item x="0"/>
        <item x="6"/>
        <item x="9"/>
        <item x="1"/>
        <item x="8"/>
        <item x="5"/>
        <item t="default"/>
      </items>
    </pivotField>
    <pivotField showAll="0">
      <items count="4">
        <item x="2"/>
        <item x="0"/>
        <item x="1"/>
        <item t="default"/>
      </items>
    </pivotField>
    <pivotField showAll="0"/>
    <pivotField numFmtId="164" showAll="0"/>
    <pivotField dataField="1" numFmtId="164" showAll="0"/>
    <pivotField showAll="0"/>
    <pivotField numFmtId="164" showAll="0"/>
    <pivotField showAll="0"/>
    <pivotField showAll="0">
      <items count="4">
        <item x="1"/>
        <item x="2"/>
        <item x="0"/>
        <item t="default"/>
      </items>
    </pivotField>
    <pivotField showAll="0">
      <items count="13">
        <item x="7"/>
        <item x="8"/>
        <item x="5"/>
        <item x="3"/>
        <item x="0"/>
        <item x="1"/>
        <item x="9"/>
        <item x="11"/>
        <item x="4"/>
        <item x="10"/>
        <item x="2"/>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5">
    <i>
      <x/>
    </i>
    <i>
      <x v="1"/>
    </i>
    <i>
      <x v="2"/>
    </i>
    <i>
      <x v="3"/>
    </i>
    <i t="grand">
      <x/>
    </i>
  </rowItems>
  <colItems count="1">
    <i/>
  </colItems>
  <dataFields count="1">
    <dataField name="Sum of Revenue" fld="7" baseField="0" baseItem="0" numFmtId="164"/>
  </dataFields>
  <formats count="8">
    <format dxfId="68">
      <pivotArea type="all" dataOnly="0" outline="0" fieldPosition="0"/>
    </format>
    <format dxfId="67">
      <pivotArea outline="0" collapsedLevelsAreSubtotals="1" fieldPosition="0"/>
    </format>
    <format dxfId="66">
      <pivotArea field="2" type="button" dataOnly="0" labelOnly="1" outline="0" axis="axisRow" fieldPosition="0"/>
    </format>
    <format dxfId="65">
      <pivotArea dataOnly="0" labelOnly="1" fieldPosition="0">
        <references count="1">
          <reference field="2" count="0"/>
        </references>
      </pivotArea>
    </format>
    <format dxfId="64">
      <pivotArea dataOnly="0" labelOnly="1" grandRow="1" outline="0" fieldPosition="0"/>
    </format>
    <format dxfId="63">
      <pivotArea dataOnly="0" labelOnly="1" outline="0" axis="axisValues" fieldPosition="0"/>
    </format>
    <format dxfId="62">
      <pivotArea collapsedLevelsAreSubtotals="1" fieldPosition="0">
        <references count="1">
          <reference field="2" count="0"/>
        </references>
      </pivotArea>
    </format>
    <format dxfId="61">
      <pivotArea dataOnly="0" labelOnly="1" fieldPosition="0">
        <references count="1">
          <reference field="2" count="0"/>
        </references>
      </pivotArea>
    </format>
  </formats>
  <chartFormats count="11">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2" count="1" selected="0">
            <x v="0"/>
          </reference>
        </references>
      </pivotArea>
    </chartFormat>
    <chartFormat chart="10" format="8">
      <pivotArea type="data" outline="0" fieldPosition="0">
        <references count="2">
          <reference field="4294967294" count="1" selected="0">
            <x v="0"/>
          </reference>
          <reference field="2" count="1" selected="0">
            <x v="1"/>
          </reference>
        </references>
      </pivotArea>
    </chartFormat>
    <chartFormat chart="10" format="9">
      <pivotArea type="data" outline="0" fieldPosition="0">
        <references count="2">
          <reference field="4294967294" count="1" selected="0">
            <x v="0"/>
          </reference>
          <reference field="2" count="1" selected="0">
            <x v="2"/>
          </reference>
        </references>
      </pivotArea>
    </chartFormat>
    <chartFormat chart="10" format="10">
      <pivotArea type="data" outline="0" fieldPosition="0">
        <references count="2">
          <reference field="4294967294" count="1" selected="0">
            <x v="0"/>
          </reference>
          <reference field="2" count="1" selected="0">
            <x v="3"/>
          </reference>
        </references>
      </pivotArea>
    </chartFormat>
    <chartFormat chart="19" format="2"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4" format="5">
      <pivotArea type="data" outline="0" fieldPosition="0">
        <references count="2">
          <reference field="4294967294" count="1" selected="0">
            <x v="0"/>
          </reference>
          <reference field="2" count="1" selected="0">
            <x v="0"/>
          </reference>
        </references>
      </pivotArea>
    </chartFormat>
    <chartFormat chart="24" format="6">
      <pivotArea type="data" outline="0" fieldPosition="0">
        <references count="2">
          <reference field="4294967294" count="1" selected="0">
            <x v="0"/>
          </reference>
          <reference field="2" count="1" selected="0">
            <x v="3"/>
          </reference>
        </references>
      </pivotArea>
    </chartFormat>
    <chartFormat chart="24" format="7">
      <pivotArea type="data" outline="0" fieldPosition="0">
        <references count="2">
          <reference field="4294967294" count="1" selected="0">
            <x v="0"/>
          </reference>
          <reference field="2" count="1" selected="0">
            <x v="2"/>
          </reference>
        </references>
      </pivotArea>
    </chartFormat>
    <chartFormat chart="24" format="8">
      <pivotArea type="data" outline="0" fieldPosition="0">
        <references count="2">
          <reference field="4294967294" count="1" selected="0">
            <x v="0"/>
          </reference>
          <reference field="2" count="1" selected="0">
            <x v="1"/>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80476E-15B1-409F-9F66-1D9D4CA44683}" name="PivotTable_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Regions">
  <location ref="F45:G50" firstHeaderRow="1" firstDataRow="1" firstDataCol="1"/>
  <pivotFields count="16">
    <pivotField showAll="0"/>
    <pivotField numFmtId="14" showAll="0">
      <items count="638">
        <item x="447"/>
        <item x="88"/>
        <item x="342"/>
        <item x="598"/>
        <item x="336"/>
        <item x="236"/>
        <item x="561"/>
        <item x="60"/>
        <item x="494"/>
        <item x="365"/>
        <item x="500"/>
        <item x="619"/>
        <item x="216"/>
        <item x="217"/>
        <item x="366"/>
        <item x="482"/>
        <item x="239"/>
        <item x="467"/>
        <item x="438"/>
        <item x="345"/>
        <item x="430"/>
        <item x="0"/>
        <item x="297"/>
        <item x="84"/>
        <item x="556"/>
        <item x="2"/>
        <item x="125"/>
        <item x="347"/>
        <item x="289"/>
        <item x="521"/>
        <item x="250"/>
        <item x="465"/>
        <item x="525"/>
        <item x="508"/>
        <item x="180"/>
        <item x="424"/>
        <item x="143"/>
        <item x="189"/>
        <item x="627"/>
        <item x="451"/>
        <item x="466"/>
        <item x="103"/>
        <item x="170"/>
        <item x="265"/>
        <item x="501"/>
        <item x="44"/>
        <item x="350"/>
        <item x="53"/>
        <item x="420"/>
        <item x="49"/>
        <item x="212"/>
        <item x="320"/>
        <item x="274"/>
        <item x="38"/>
        <item x="18"/>
        <item x="459"/>
        <item x="362"/>
        <item x="129"/>
        <item x="175"/>
        <item x="40"/>
        <item x="238"/>
        <item x="355"/>
        <item x="61"/>
        <item x="288"/>
        <item x="47"/>
        <item x="291"/>
        <item x="109"/>
        <item x="286"/>
        <item x="551"/>
        <item x="563"/>
        <item x="531"/>
        <item x="555"/>
        <item x="33"/>
        <item x="412"/>
        <item x="440"/>
        <item x="241"/>
        <item x="203"/>
        <item x="213"/>
        <item x="69"/>
        <item x="98"/>
        <item x="571"/>
        <item x="636"/>
        <item x="43"/>
        <item x="358"/>
        <item x="225"/>
        <item x="141"/>
        <item x="452"/>
        <item x="127"/>
        <item x="379"/>
        <item x="432"/>
        <item x="462"/>
        <item x="195"/>
        <item x="577"/>
        <item x="45"/>
        <item x="22"/>
        <item x="273"/>
        <item x="72"/>
        <item x="461"/>
        <item x="594"/>
        <item x="207"/>
        <item x="66"/>
        <item x="395"/>
        <item x="404"/>
        <item x="55"/>
        <item x="411"/>
        <item x="296"/>
        <item x="439"/>
        <item x="516"/>
        <item x="284"/>
        <item x="299"/>
        <item x="223"/>
        <item x="258"/>
        <item x="34"/>
        <item x="300"/>
        <item x="227"/>
        <item x="583"/>
        <item x="415"/>
        <item x="280"/>
        <item x="311"/>
        <item x="281"/>
        <item x="622"/>
        <item x="329"/>
        <item x="532"/>
        <item x="608"/>
        <item x="46"/>
        <item x="599"/>
        <item x="479"/>
        <item x="634"/>
        <item x="533"/>
        <item x="270"/>
        <item x="99"/>
        <item x="319"/>
        <item x="178"/>
        <item x="529"/>
        <item x="148"/>
        <item x="337"/>
        <item x="51"/>
        <item x="419"/>
        <item x="153"/>
        <item x="63"/>
        <item x="5"/>
        <item x="267"/>
        <item x="30"/>
        <item x="13"/>
        <item x="15"/>
        <item x="339"/>
        <item x="118"/>
        <item x="48"/>
        <item x="565"/>
        <item x="400"/>
        <item x="97"/>
        <item x="623"/>
        <item x="464"/>
        <item x="605"/>
        <item x="215"/>
        <item x="595"/>
        <item x="332"/>
        <item x="246"/>
        <item x="514"/>
        <item x="367"/>
        <item x="441"/>
        <item x="448"/>
        <item x="581"/>
        <item x="335"/>
        <item x="292"/>
        <item x="507"/>
        <item x="469"/>
        <item x="179"/>
        <item x="568"/>
        <item x="174"/>
        <item x="140"/>
        <item x="457"/>
        <item x="264"/>
        <item x="536"/>
        <item x="631"/>
        <item x="245"/>
        <item x="564"/>
        <item x="204"/>
        <item x="458"/>
        <item x="503"/>
        <item x="585"/>
        <item x="393"/>
        <item x="113"/>
        <item x="592"/>
        <item x="546"/>
        <item x="526"/>
        <item x="19"/>
        <item x="41"/>
        <item x="272"/>
        <item x="562"/>
        <item x="408"/>
        <item x="21"/>
        <item x="4"/>
        <item x="518"/>
        <item x="388"/>
        <item x="82"/>
        <item x="229"/>
        <item x="506"/>
        <item x="260"/>
        <item x="187"/>
        <item x="375"/>
        <item x="17"/>
        <item x="199"/>
        <item x="578"/>
        <item x="191"/>
        <item x="566"/>
        <item x="263"/>
        <item x="553"/>
        <item x="269"/>
        <item x="77"/>
        <item x="590"/>
        <item x="126"/>
        <item x="279"/>
        <item x="542"/>
        <item x="42"/>
        <item x="540"/>
        <item x="349"/>
        <item x="587"/>
        <item x="376"/>
        <item x="255"/>
        <item x="149"/>
        <item x="559"/>
        <item x="505"/>
        <item x="146"/>
        <item x="278"/>
        <item x="548"/>
        <item x="237"/>
        <item x="488"/>
        <item x="206"/>
        <item x="515"/>
        <item x="435"/>
        <item x="57"/>
        <item x="293"/>
        <item x="403"/>
        <item x="152"/>
        <item x="58"/>
        <item x="157"/>
        <item x="368"/>
        <item x="584"/>
        <item x="138"/>
        <item x="234"/>
        <item x="409"/>
        <item x="197"/>
        <item x="460"/>
        <item x="214"/>
        <item x="418"/>
        <item x="83"/>
        <item x="133"/>
        <item x="442"/>
        <item x="67"/>
        <item x="602"/>
        <item x="256"/>
        <item x="549"/>
        <item x="310"/>
        <item x="502"/>
        <item x="325"/>
        <item x="589"/>
        <item x="11"/>
        <item x="327"/>
        <item x="154"/>
        <item x="282"/>
        <item x="137"/>
        <item x="360"/>
        <item x="303"/>
        <item x="177"/>
        <item x="381"/>
        <item x="383"/>
        <item x="485"/>
        <item x="142"/>
        <item x="95"/>
        <item x="575"/>
        <item x="32"/>
        <item x="593"/>
        <item x="202"/>
        <item x="257"/>
        <item x="600"/>
        <item x="586"/>
        <item x="52"/>
        <item x="398"/>
        <item x="139"/>
        <item x="628"/>
        <item x="517"/>
        <item x="306"/>
        <item x="427"/>
        <item x="468"/>
        <item x="620"/>
        <item x="159"/>
        <item x="167"/>
        <item x="601"/>
        <item x="384"/>
        <item x="121"/>
        <item x="307"/>
        <item x="185"/>
        <item x="165"/>
        <item x="334"/>
        <item x="387"/>
        <item x="70"/>
        <item x="382"/>
        <item x="431"/>
        <item x="6"/>
        <item x="184"/>
        <item x="231"/>
        <item x="176"/>
        <item x="232"/>
        <item x="453"/>
        <item x="254"/>
        <item x="7"/>
        <item x="86"/>
        <item x="328"/>
        <item x="538"/>
        <item x="390"/>
        <item x="62"/>
        <item x="450"/>
        <item x="244"/>
        <item x="249"/>
        <item x="610"/>
        <item x="76"/>
        <item x="444"/>
        <item x="434"/>
        <item x="283"/>
        <item x="75"/>
        <item x="484"/>
        <item x="377"/>
        <item x="635"/>
        <item x="219"/>
        <item x="211"/>
        <item x="89"/>
        <item x="385"/>
        <item x="312"/>
        <item x="285"/>
        <item x="317"/>
        <item x="632"/>
        <item x="359"/>
        <item x="410"/>
        <item x="489"/>
        <item x="363"/>
        <item x="190"/>
        <item x="596"/>
        <item x="576"/>
        <item x="560"/>
        <item x="12"/>
        <item x="224"/>
        <item x="80"/>
        <item x="425"/>
        <item x="534"/>
        <item x="87"/>
        <item x="181"/>
        <item x="579"/>
        <item x="354"/>
        <item x="117"/>
        <item x="115"/>
        <item x="614"/>
        <item x="455"/>
        <item x="119"/>
        <item x="326"/>
        <item x="357"/>
        <item x="544"/>
        <item x="537"/>
        <item x="547"/>
        <item x="407"/>
        <item x="539"/>
        <item x="475"/>
        <item x="603"/>
        <item x="433"/>
        <item x="112"/>
        <item x="164"/>
        <item x="183"/>
        <item x="528"/>
        <item x="79"/>
        <item x="78"/>
        <item x="351"/>
        <item x="633"/>
        <item x="338"/>
        <item x="621"/>
        <item x="580"/>
        <item x="396"/>
        <item x="588"/>
        <item x="122"/>
        <item x="417"/>
        <item x="102"/>
        <item x="222"/>
        <item x="226"/>
        <item x="624"/>
        <item x="481"/>
        <item x="74"/>
        <item x="378"/>
        <item x="493"/>
        <item x="371"/>
        <item x="604"/>
        <item x="268"/>
        <item x="37"/>
        <item x="567"/>
        <item x="304"/>
        <item x="402"/>
        <item x="71"/>
        <item x="105"/>
        <item x="188"/>
        <item x="606"/>
        <item x="389"/>
        <item x="348"/>
        <item x="343"/>
        <item x="107"/>
        <item x="497"/>
        <item x="294"/>
        <item x="625"/>
        <item x="27"/>
        <item x="50"/>
        <item x="100"/>
        <item x="104"/>
        <item x="59"/>
        <item x="221"/>
        <item x="322"/>
        <item x="81"/>
        <item x="172"/>
        <item x="252"/>
        <item x="353"/>
        <item x="428"/>
        <item x="96"/>
        <item x="509"/>
        <item x="158"/>
        <item x="145"/>
        <item x="477"/>
        <item x="618"/>
        <item x="173"/>
        <item x="554"/>
        <item x="314"/>
        <item x="557"/>
        <item x="330"/>
        <item x="615"/>
        <item x="356"/>
        <item x="324"/>
        <item x="473"/>
        <item x="491"/>
        <item x="523"/>
        <item x="470"/>
        <item x="569"/>
        <item x="512"/>
        <item x="116"/>
        <item x="135"/>
        <item x="130"/>
        <item x="510"/>
        <item x="147"/>
        <item x="591"/>
        <item x="414"/>
        <item x="611"/>
        <item x="421"/>
        <item x="309"/>
        <item x="308"/>
        <item x="617"/>
        <item x="28"/>
        <item x="253"/>
        <item x="182"/>
        <item x="483"/>
        <item x="333"/>
        <item x="511"/>
        <item x="416"/>
        <item x="91"/>
        <item x="259"/>
        <item x="243"/>
        <item x="487"/>
        <item x="609"/>
        <item x="340"/>
        <item x="522"/>
        <item x="471"/>
        <item x="392"/>
        <item x="134"/>
        <item x="169"/>
        <item x="162"/>
        <item x="626"/>
        <item x="108"/>
        <item x="150"/>
        <item x="277"/>
        <item x="218"/>
        <item x="235"/>
        <item x="35"/>
        <item x="24"/>
        <item x="478"/>
        <item x="205"/>
        <item x="346"/>
        <item x="405"/>
        <item x="629"/>
        <item x="331"/>
        <item x="456"/>
        <item x="8"/>
        <item x="513"/>
        <item x="519"/>
        <item x="123"/>
        <item x="110"/>
        <item x="186"/>
        <item x="446"/>
        <item x="372"/>
        <item x="73"/>
        <item x="429"/>
        <item x="454"/>
        <item x="106"/>
        <item x="401"/>
        <item x="166"/>
        <item x="298"/>
        <item x="9"/>
        <item x="426"/>
        <item x="397"/>
        <item x="436"/>
        <item x="495"/>
        <item x="313"/>
        <item x="380"/>
        <item x="3"/>
        <item x="399"/>
        <item x="570"/>
        <item x="301"/>
        <item x="369"/>
        <item x="128"/>
        <item x="422"/>
        <item x="233"/>
        <item x="490"/>
        <item x="361"/>
        <item x="276"/>
        <item x="527"/>
        <item x="423"/>
        <item x="114"/>
        <item x="161"/>
        <item x="10"/>
        <item x="85"/>
        <item x="520"/>
        <item x="437"/>
        <item x="630"/>
        <item x="20"/>
        <item x="498"/>
        <item x="472"/>
        <item x="194"/>
        <item x="39"/>
        <item x="242"/>
        <item x="558"/>
        <item x="132"/>
        <item x="315"/>
        <item x="573"/>
        <item x="54"/>
        <item x="23"/>
        <item x="262"/>
        <item x="607"/>
        <item x="31"/>
        <item x="474"/>
        <item x="374"/>
        <item x="198"/>
        <item x="305"/>
        <item x="230"/>
        <item x="151"/>
        <item x="612"/>
        <item x="64"/>
        <item x="545"/>
        <item x="613"/>
        <item x="220"/>
        <item x="94"/>
        <item x="574"/>
        <item x="240"/>
        <item x="543"/>
        <item x="56"/>
        <item x="200"/>
        <item x="486"/>
        <item x="90"/>
        <item x="156"/>
        <item x="352"/>
        <item x="248"/>
        <item x="201"/>
        <item x="616"/>
        <item x="550"/>
        <item x="275"/>
        <item x="480"/>
        <item x="163"/>
        <item x="449"/>
        <item x="582"/>
        <item x="144"/>
        <item x="29"/>
        <item x="535"/>
        <item x="26"/>
        <item x="302"/>
        <item x="120"/>
        <item x="251"/>
        <item x="136"/>
        <item x="386"/>
        <item x="124"/>
        <item x="572"/>
        <item x="552"/>
        <item x="344"/>
        <item x="463"/>
        <item x="101"/>
        <item x="443"/>
        <item x="168"/>
        <item x="496"/>
        <item x="364"/>
        <item x="287"/>
        <item x="261"/>
        <item x="321"/>
        <item x="65"/>
        <item x="93"/>
        <item x="192"/>
        <item x="524"/>
        <item x="492"/>
        <item x="228"/>
        <item x="476"/>
        <item x="341"/>
        <item x="394"/>
        <item x="160"/>
        <item x="208"/>
        <item x="1"/>
        <item x="193"/>
        <item x="530"/>
        <item x="290"/>
        <item x="25"/>
        <item x="247"/>
        <item x="295"/>
        <item x="541"/>
        <item x="370"/>
        <item x="16"/>
        <item x="68"/>
        <item x="318"/>
        <item x="373"/>
        <item x="210"/>
        <item x="413"/>
        <item x="499"/>
        <item x="504"/>
        <item x="111"/>
        <item x="271"/>
        <item x="92"/>
        <item x="445"/>
        <item x="196"/>
        <item x="209"/>
        <item x="14"/>
        <item x="155"/>
        <item x="406"/>
        <item x="323"/>
        <item x="597"/>
        <item x="131"/>
        <item x="316"/>
        <item x="171"/>
        <item x="391"/>
        <item x="266"/>
        <item x="36"/>
        <item t="default"/>
      </items>
    </pivotField>
    <pivotField axis="axisRow" showAll="0">
      <items count="5">
        <item x="3"/>
        <item x="0"/>
        <item x="2"/>
        <item x="1"/>
        <item t="default"/>
      </items>
    </pivotField>
    <pivotField showAll="0">
      <items count="16">
        <item x="4"/>
        <item x="3"/>
        <item x="10"/>
        <item x="11"/>
        <item x="13"/>
        <item x="7"/>
        <item x="14"/>
        <item x="2"/>
        <item x="12"/>
        <item x="0"/>
        <item x="6"/>
        <item x="9"/>
        <item x="1"/>
        <item x="8"/>
        <item x="5"/>
        <item t="default"/>
      </items>
    </pivotField>
    <pivotField showAll="0">
      <items count="4">
        <item x="2"/>
        <item x="0"/>
        <item x="1"/>
        <item t="default"/>
      </items>
    </pivotField>
    <pivotField showAll="0"/>
    <pivotField numFmtId="164" showAll="0"/>
    <pivotField dataField="1" numFmtId="164" showAll="0"/>
    <pivotField showAll="0"/>
    <pivotField numFmtId="164" showAll="0"/>
    <pivotField showAll="0"/>
    <pivotField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5">
    <i>
      <x/>
    </i>
    <i>
      <x v="1"/>
    </i>
    <i>
      <x v="2"/>
    </i>
    <i>
      <x v="3"/>
    </i>
    <i t="grand">
      <x/>
    </i>
  </rowItems>
  <colItems count="1">
    <i/>
  </colItems>
  <dataFields count="1">
    <dataField name="Average of Revenue" fld="7" subtotal="average" baseField="2" baseItem="0" numFmtId="164"/>
  </dataFields>
  <formats count="8">
    <format dxfId="76">
      <pivotArea type="all" dataOnly="0" outline="0" fieldPosition="0"/>
    </format>
    <format dxfId="75">
      <pivotArea outline="0" collapsedLevelsAreSubtotals="1" fieldPosition="0"/>
    </format>
    <format dxfId="74">
      <pivotArea field="2" type="button" dataOnly="0" labelOnly="1" outline="0" axis="axisRow" fieldPosition="0"/>
    </format>
    <format dxfId="73">
      <pivotArea dataOnly="0" labelOnly="1" fieldPosition="0">
        <references count="1">
          <reference field="2" count="0"/>
        </references>
      </pivotArea>
    </format>
    <format dxfId="72">
      <pivotArea dataOnly="0" labelOnly="1" grandRow="1" outline="0" fieldPosition="0"/>
    </format>
    <format dxfId="71">
      <pivotArea dataOnly="0" labelOnly="1" outline="0" axis="axisValues" fieldPosition="0"/>
    </format>
    <format dxfId="70">
      <pivotArea collapsedLevelsAreSubtotals="1" fieldPosition="0">
        <references count="1">
          <reference field="2" count="0"/>
        </references>
      </pivotArea>
    </format>
    <format dxfId="69">
      <pivotArea dataOnly="0" labelOnly="1" fieldPosition="0">
        <references count="1">
          <reference field="2" count="0"/>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E138896-A031-405F-998A-F7001B05E5A3}" name="PivotTable_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4" rowHeaderCaption="Month with Year" colHeaderCaption="Products">
  <location ref="C70:S96" firstHeaderRow="1" firstDataRow="2" firstDataCol="1"/>
  <pivotFields count="16">
    <pivotField showAll="0"/>
    <pivotField numFmtId="14" showAll="0">
      <items count="638">
        <item x="447"/>
        <item x="88"/>
        <item x="342"/>
        <item x="598"/>
        <item x="336"/>
        <item x="236"/>
        <item x="561"/>
        <item x="60"/>
        <item x="494"/>
        <item x="365"/>
        <item x="500"/>
        <item x="619"/>
        <item x="216"/>
        <item x="217"/>
        <item x="366"/>
        <item x="482"/>
        <item x="239"/>
        <item x="467"/>
        <item x="438"/>
        <item x="345"/>
        <item x="430"/>
        <item x="0"/>
        <item x="297"/>
        <item x="84"/>
        <item x="556"/>
        <item x="2"/>
        <item x="125"/>
        <item x="347"/>
        <item x="289"/>
        <item x="521"/>
        <item x="250"/>
        <item x="465"/>
        <item x="525"/>
        <item x="508"/>
        <item x="180"/>
        <item x="424"/>
        <item x="143"/>
        <item x="189"/>
        <item x="627"/>
        <item x="451"/>
        <item x="466"/>
        <item x="103"/>
        <item x="170"/>
        <item x="265"/>
        <item x="501"/>
        <item x="44"/>
        <item x="350"/>
        <item x="53"/>
        <item x="420"/>
        <item x="49"/>
        <item x="212"/>
        <item x="320"/>
        <item x="274"/>
        <item x="38"/>
        <item x="18"/>
        <item x="459"/>
        <item x="362"/>
        <item x="129"/>
        <item x="175"/>
        <item x="40"/>
        <item x="238"/>
        <item x="355"/>
        <item x="61"/>
        <item x="288"/>
        <item x="47"/>
        <item x="291"/>
        <item x="109"/>
        <item x="286"/>
        <item x="551"/>
        <item x="563"/>
        <item x="531"/>
        <item x="555"/>
        <item x="33"/>
        <item x="412"/>
        <item x="440"/>
        <item x="241"/>
        <item x="203"/>
        <item x="213"/>
        <item x="69"/>
        <item x="98"/>
        <item x="571"/>
        <item x="636"/>
        <item x="43"/>
        <item x="358"/>
        <item x="225"/>
        <item x="141"/>
        <item x="452"/>
        <item x="127"/>
        <item x="379"/>
        <item x="432"/>
        <item x="462"/>
        <item x="195"/>
        <item x="577"/>
        <item x="45"/>
        <item x="22"/>
        <item x="273"/>
        <item x="72"/>
        <item x="461"/>
        <item x="594"/>
        <item x="207"/>
        <item x="66"/>
        <item x="395"/>
        <item x="404"/>
        <item x="55"/>
        <item x="411"/>
        <item x="296"/>
        <item x="439"/>
        <item x="516"/>
        <item x="284"/>
        <item x="299"/>
        <item x="223"/>
        <item x="258"/>
        <item x="34"/>
        <item x="300"/>
        <item x="227"/>
        <item x="583"/>
        <item x="415"/>
        <item x="280"/>
        <item x="311"/>
        <item x="281"/>
        <item x="622"/>
        <item x="329"/>
        <item x="532"/>
        <item x="608"/>
        <item x="46"/>
        <item x="599"/>
        <item x="479"/>
        <item x="634"/>
        <item x="533"/>
        <item x="270"/>
        <item x="99"/>
        <item x="319"/>
        <item x="178"/>
        <item x="529"/>
        <item x="148"/>
        <item x="337"/>
        <item x="51"/>
        <item x="419"/>
        <item x="153"/>
        <item x="63"/>
        <item x="5"/>
        <item x="267"/>
        <item x="30"/>
        <item x="13"/>
        <item x="15"/>
        <item x="339"/>
        <item x="118"/>
        <item x="48"/>
        <item x="565"/>
        <item x="400"/>
        <item x="97"/>
        <item x="623"/>
        <item x="464"/>
        <item x="605"/>
        <item x="215"/>
        <item x="595"/>
        <item x="332"/>
        <item x="246"/>
        <item x="514"/>
        <item x="367"/>
        <item x="441"/>
        <item x="448"/>
        <item x="581"/>
        <item x="335"/>
        <item x="292"/>
        <item x="507"/>
        <item x="469"/>
        <item x="179"/>
        <item x="568"/>
        <item x="174"/>
        <item x="140"/>
        <item x="457"/>
        <item x="264"/>
        <item x="536"/>
        <item x="631"/>
        <item x="245"/>
        <item x="564"/>
        <item x="204"/>
        <item x="458"/>
        <item x="503"/>
        <item x="585"/>
        <item x="393"/>
        <item x="113"/>
        <item x="592"/>
        <item x="546"/>
        <item x="526"/>
        <item x="19"/>
        <item x="41"/>
        <item x="272"/>
        <item x="562"/>
        <item x="408"/>
        <item x="21"/>
        <item x="4"/>
        <item x="518"/>
        <item x="388"/>
        <item x="82"/>
        <item x="229"/>
        <item x="506"/>
        <item x="260"/>
        <item x="187"/>
        <item x="375"/>
        <item x="17"/>
        <item x="199"/>
        <item x="578"/>
        <item x="191"/>
        <item x="566"/>
        <item x="263"/>
        <item x="553"/>
        <item x="269"/>
        <item x="77"/>
        <item x="590"/>
        <item x="126"/>
        <item x="279"/>
        <item x="542"/>
        <item x="42"/>
        <item x="540"/>
        <item x="349"/>
        <item x="587"/>
        <item x="376"/>
        <item x="255"/>
        <item x="149"/>
        <item x="559"/>
        <item x="505"/>
        <item x="146"/>
        <item x="278"/>
        <item x="548"/>
        <item x="237"/>
        <item x="488"/>
        <item x="206"/>
        <item x="515"/>
        <item x="435"/>
        <item x="57"/>
        <item x="293"/>
        <item x="403"/>
        <item x="152"/>
        <item x="58"/>
        <item x="157"/>
        <item x="368"/>
        <item x="584"/>
        <item x="138"/>
        <item x="234"/>
        <item x="409"/>
        <item x="197"/>
        <item x="460"/>
        <item x="214"/>
        <item x="418"/>
        <item x="83"/>
        <item x="133"/>
        <item x="442"/>
        <item x="67"/>
        <item x="602"/>
        <item x="256"/>
        <item x="549"/>
        <item x="310"/>
        <item x="502"/>
        <item x="325"/>
        <item x="589"/>
        <item x="11"/>
        <item x="327"/>
        <item x="154"/>
        <item x="282"/>
        <item x="137"/>
        <item x="360"/>
        <item x="303"/>
        <item x="177"/>
        <item x="381"/>
        <item x="383"/>
        <item x="485"/>
        <item x="142"/>
        <item x="95"/>
        <item x="575"/>
        <item x="32"/>
        <item x="593"/>
        <item x="202"/>
        <item x="257"/>
        <item x="600"/>
        <item x="586"/>
        <item x="52"/>
        <item x="398"/>
        <item x="139"/>
        <item x="628"/>
        <item x="517"/>
        <item x="306"/>
        <item x="427"/>
        <item x="468"/>
        <item x="620"/>
        <item x="159"/>
        <item x="167"/>
        <item x="601"/>
        <item x="384"/>
        <item x="121"/>
        <item x="307"/>
        <item x="185"/>
        <item x="165"/>
        <item x="334"/>
        <item x="387"/>
        <item x="70"/>
        <item x="382"/>
        <item x="431"/>
        <item x="6"/>
        <item x="184"/>
        <item x="231"/>
        <item x="176"/>
        <item x="232"/>
        <item x="453"/>
        <item x="254"/>
        <item x="7"/>
        <item x="86"/>
        <item x="328"/>
        <item x="538"/>
        <item x="390"/>
        <item x="62"/>
        <item x="450"/>
        <item x="244"/>
        <item x="249"/>
        <item x="610"/>
        <item x="76"/>
        <item x="444"/>
        <item x="434"/>
        <item x="283"/>
        <item x="75"/>
        <item x="484"/>
        <item x="377"/>
        <item x="635"/>
        <item x="219"/>
        <item x="211"/>
        <item x="89"/>
        <item x="385"/>
        <item x="312"/>
        <item x="285"/>
        <item x="317"/>
        <item x="632"/>
        <item x="359"/>
        <item x="410"/>
        <item x="489"/>
        <item x="363"/>
        <item x="190"/>
        <item x="596"/>
        <item x="576"/>
        <item x="560"/>
        <item x="12"/>
        <item x="224"/>
        <item x="80"/>
        <item x="425"/>
        <item x="534"/>
        <item x="87"/>
        <item x="181"/>
        <item x="579"/>
        <item x="354"/>
        <item x="117"/>
        <item x="115"/>
        <item x="614"/>
        <item x="455"/>
        <item x="119"/>
        <item x="326"/>
        <item x="357"/>
        <item x="544"/>
        <item x="537"/>
        <item x="547"/>
        <item x="407"/>
        <item x="539"/>
        <item x="475"/>
        <item x="603"/>
        <item x="433"/>
        <item x="112"/>
        <item x="164"/>
        <item x="183"/>
        <item x="528"/>
        <item x="79"/>
        <item x="78"/>
        <item x="351"/>
        <item x="633"/>
        <item x="338"/>
        <item x="621"/>
        <item x="580"/>
        <item x="396"/>
        <item x="588"/>
        <item x="122"/>
        <item x="417"/>
        <item x="102"/>
        <item x="222"/>
        <item x="226"/>
        <item x="624"/>
        <item x="481"/>
        <item x="74"/>
        <item x="378"/>
        <item x="493"/>
        <item x="371"/>
        <item x="604"/>
        <item x="268"/>
        <item x="37"/>
        <item x="567"/>
        <item x="304"/>
        <item x="402"/>
        <item x="71"/>
        <item x="105"/>
        <item x="188"/>
        <item x="606"/>
        <item x="389"/>
        <item x="348"/>
        <item x="343"/>
        <item x="107"/>
        <item x="497"/>
        <item x="294"/>
        <item x="625"/>
        <item x="27"/>
        <item x="50"/>
        <item x="100"/>
        <item x="104"/>
        <item x="59"/>
        <item x="221"/>
        <item x="322"/>
        <item x="81"/>
        <item x="172"/>
        <item x="252"/>
        <item x="353"/>
        <item x="428"/>
        <item x="96"/>
        <item x="509"/>
        <item x="158"/>
        <item x="145"/>
        <item x="477"/>
        <item x="618"/>
        <item x="173"/>
        <item x="554"/>
        <item x="314"/>
        <item x="557"/>
        <item x="330"/>
        <item x="615"/>
        <item x="356"/>
        <item x="324"/>
        <item x="473"/>
        <item x="491"/>
        <item x="523"/>
        <item x="470"/>
        <item x="569"/>
        <item x="512"/>
        <item x="116"/>
        <item x="135"/>
        <item x="130"/>
        <item x="510"/>
        <item x="147"/>
        <item x="591"/>
        <item x="414"/>
        <item x="611"/>
        <item x="421"/>
        <item x="309"/>
        <item x="308"/>
        <item x="617"/>
        <item x="28"/>
        <item x="253"/>
        <item x="182"/>
        <item x="483"/>
        <item x="333"/>
        <item x="511"/>
        <item x="416"/>
        <item x="91"/>
        <item x="259"/>
        <item x="243"/>
        <item x="487"/>
        <item x="609"/>
        <item x="340"/>
        <item x="522"/>
        <item x="471"/>
        <item x="392"/>
        <item x="134"/>
        <item x="169"/>
        <item x="162"/>
        <item x="626"/>
        <item x="108"/>
        <item x="150"/>
        <item x="277"/>
        <item x="218"/>
        <item x="235"/>
        <item x="35"/>
        <item x="24"/>
        <item x="478"/>
        <item x="205"/>
        <item x="346"/>
        <item x="405"/>
        <item x="629"/>
        <item x="331"/>
        <item x="456"/>
        <item x="8"/>
        <item x="513"/>
        <item x="519"/>
        <item x="123"/>
        <item x="110"/>
        <item x="186"/>
        <item x="446"/>
        <item x="372"/>
        <item x="73"/>
        <item x="429"/>
        <item x="454"/>
        <item x="106"/>
        <item x="401"/>
        <item x="166"/>
        <item x="298"/>
        <item x="9"/>
        <item x="426"/>
        <item x="397"/>
        <item x="436"/>
        <item x="495"/>
        <item x="313"/>
        <item x="380"/>
        <item x="3"/>
        <item x="399"/>
        <item x="570"/>
        <item x="301"/>
        <item x="369"/>
        <item x="128"/>
        <item x="422"/>
        <item x="233"/>
        <item x="490"/>
        <item x="361"/>
        <item x="276"/>
        <item x="527"/>
        <item x="423"/>
        <item x="114"/>
        <item x="161"/>
        <item x="10"/>
        <item x="85"/>
        <item x="520"/>
        <item x="437"/>
        <item x="630"/>
        <item x="20"/>
        <item x="498"/>
        <item x="472"/>
        <item x="194"/>
        <item x="39"/>
        <item x="242"/>
        <item x="558"/>
        <item x="132"/>
        <item x="315"/>
        <item x="573"/>
        <item x="54"/>
        <item x="23"/>
        <item x="262"/>
        <item x="607"/>
        <item x="31"/>
        <item x="474"/>
        <item x="374"/>
        <item x="198"/>
        <item x="305"/>
        <item x="230"/>
        <item x="151"/>
        <item x="612"/>
        <item x="64"/>
        <item x="545"/>
        <item x="613"/>
        <item x="220"/>
        <item x="94"/>
        <item x="574"/>
        <item x="240"/>
        <item x="543"/>
        <item x="56"/>
        <item x="200"/>
        <item x="486"/>
        <item x="90"/>
        <item x="156"/>
        <item x="352"/>
        <item x="248"/>
        <item x="201"/>
        <item x="616"/>
        <item x="550"/>
        <item x="275"/>
        <item x="480"/>
        <item x="163"/>
        <item x="449"/>
        <item x="582"/>
        <item x="144"/>
        <item x="29"/>
        <item x="535"/>
        <item x="26"/>
        <item x="302"/>
        <item x="120"/>
        <item x="251"/>
        <item x="136"/>
        <item x="386"/>
        <item x="124"/>
        <item x="572"/>
        <item x="552"/>
        <item x="344"/>
        <item x="463"/>
        <item x="101"/>
        <item x="443"/>
        <item x="168"/>
        <item x="496"/>
        <item x="364"/>
        <item x="287"/>
        <item x="261"/>
        <item x="321"/>
        <item x="65"/>
        <item x="93"/>
        <item x="192"/>
        <item x="524"/>
        <item x="492"/>
        <item x="228"/>
        <item x="476"/>
        <item x="341"/>
        <item x="394"/>
        <item x="160"/>
        <item x="208"/>
        <item x="1"/>
        <item x="193"/>
        <item x="530"/>
        <item x="290"/>
        <item x="25"/>
        <item x="247"/>
        <item x="295"/>
        <item x="541"/>
        <item x="370"/>
        <item x="16"/>
        <item x="68"/>
        <item x="318"/>
        <item x="373"/>
        <item x="210"/>
        <item x="413"/>
        <item x="499"/>
        <item x="504"/>
        <item x="111"/>
        <item x="271"/>
        <item x="92"/>
        <item x="445"/>
        <item x="196"/>
        <item x="209"/>
        <item x="14"/>
        <item x="155"/>
        <item x="406"/>
        <item x="323"/>
        <item x="597"/>
        <item x="131"/>
        <item x="316"/>
        <item x="171"/>
        <item x="391"/>
        <item x="266"/>
        <item x="36"/>
        <item t="default"/>
      </items>
    </pivotField>
    <pivotField showAll="0">
      <items count="5">
        <item x="3"/>
        <item x="0"/>
        <item x="2"/>
        <item x="1"/>
        <item t="default"/>
      </items>
    </pivotField>
    <pivotField axis="axisCol" showAll="0">
      <items count="16">
        <item x="4"/>
        <item x="3"/>
        <item x="10"/>
        <item x="11"/>
        <item x="13"/>
        <item x="7"/>
        <item x="14"/>
        <item x="2"/>
        <item x="12"/>
        <item x="0"/>
        <item x="6"/>
        <item x="9"/>
        <item x="1"/>
        <item x="8"/>
        <item x="5"/>
        <item t="default"/>
      </items>
    </pivotField>
    <pivotField showAll="0">
      <items count="4">
        <item x="2"/>
        <item x="0"/>
        <item x="1"/>
        <item t="default"/>
      </items>
    </pivotField>
    <pivotField dataField="1" showAll="0"/>
    <pivotField numFmtId="164" showAll="0"/>
    <pivotField numFmtId="164" showAll="0"/>
    <pivotField axis="axisRow" showAll="0">
      <items count="25">
        <item x="20"/>
        <item x="13"/>
        <item x="0"/>
        <item x="9"/>
        <item x="18"/>
        <item x="16"/>
        <item x="23"/>
        <item x="2"/>
        <item x="4"/>
        <item x="6"/>
        <item x="5"/>
        <item x="10"/>
        <item x="17"/>
        <item x="1"/>
        <item x="3"/>
        <item x="7"/>
        <item x="8"/>
        <item x="14"/>
        <item x="12"/>
        <item x="15"/>
        <item x="11"/>
        <item x="19"/>
        <item x="21"/>
        <item x="22"/>
        <item t="default"/>
      </items>
    </pivotField>
    <pivotField numFmtId="164" showAll="0"/>
    <pivotField showAll="0"/>
    <pivotField showAll="0">
      <items count="4">
        <item x="1"/>
        <item x="2"/>
        <item x="0"/>
        <item t="default"/>
      </items>
    </pivotField>
    <pivotField showAll="0">
      <items count="13">
        <item x="7"/>
        <item x="8"/>
        <item x="5"/>
        <item x="3"/>
        <item x="0"/>
        <item x="1"/>
        <item x="9"/>
        <item x="11"/>
        <item x="4"/>
        <item x="10"/>
        <item x="2"/>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3"/>
  </colFields>
  <colItems count="16">
    <i>
      <x/>
    </i>
    <i>
      <x v="1"/>
    </i>
    <i>
      <x v="2"/>
    </i>
    <i>
      <x v="3"/>
    </i>
    <i>
      <x v="4"/>
    </i>
    <i>
      <x v="5"/>
    </i>
    <i>
      <x v="6"/>
    </i>
    <i>
      <x v="7"/>
    </i>
    <i>
      <x v="8"/>
    </i>
    <i>
      <x v="9"/>
    </i>
    <i>
      <x v="10"/>
    </i>
    <i>
      <x v="11"/>
    </i>
    <i>
      <x v="12"/>
    </i>
    <i>
      <x v="13"/>
    </i>
    <i>
      <x v="14"/>
    </i>
    <i t="grand">
      <x/>
    </i>
  </colItems>
  <dataFields count="1">
    <dataField name="Sum of Units Sold" fld="5" baseField="0" baseItem="0"/>
  </dataFields>
  <formats count="12">
    <format dxfId="88">
      <pivotArea type="all" dataOnly="0" outline="0" fieldPosition="0"/>
    </format>
    <format dxfId="87">
      <pivotArea outline="0" collapsedLevelsAreSubtotals="1" fieldPosition="0"/>
    </format>
    <format dxfId="86">
      <pivotArea type="origin" dataOnly="0" labelOnly="1" outline="0" fieldPosition="0"/>
    </format>
    <format dxfId="85">
      <pivotArea field="3" type="button" dataOnly="0" labelOnly="1" outline="0" axis="axisCol" fieldPosition="0"/>
    </format>
    <format dxfId="84">
      <pivotArea type="topRight" dataOnly="0" labelOnly="1" outline="0" fieldPosition="0"/>
    </format>
    <format dxfId="83">
      <pivotArea field="8" type="button" dataOnly="0" labelOnly="1" outline="0" axis="axisRow" fieldPosition="0"/>
    </format>
    <format dxfId="82">
      <pivotArea dataOnly="0" labelOnly="1" fieldPosition="0">
        <references count="1">
          <reference field="8" count="0"/>
        </references>
      </pivotArea>
    </format>
    <format dxfId="81">
      <pivotArea dataOnly="0" labelOnly="1" grandRow="1" outline="0" fieldPosition="0"/>
    </format>
    <format dxfId="80">
      <pivotArea dataOnly="0" labelOnly="1" fieldPosition="0">
        <references count="1">
          <reference field="3" count="0"/>
        </references>
      </pivotArea>
    </format>
    <format dxfId="79">
      <pivotArea dataOnly="0" labelOnly="1" grandCol="1" outline="0" fieldPosition="0"/>
    </format>
    <format dxfId="78">
      <pivotArea collapsedLevelsAreSubtotals="1" fieldPosition="0">
        <references count="1">
          <reference field="8" count="0"/>
        </references>
      </pivotArea>
    </format>
    <format dxfId="77">
      <pivotArea dataOnly="0" labelOnly="1" fieldPosition="0">
        <references count="1">
          <reference field="8" count="0"/>
        </references>
      </pivotArea>
    </format>
  </formats>
  <chartFormats count="45">
    <chartFormat chart="1" format="15" series="1">
      <pivotArea type="data" outline="0" fieldPosition="0">
        <references count="2">
          <reference field="4294967294" count="1" selected="0">
            <x v="0"/>
          </reference>
          <reference field="3" count="1" selected="0">
            <x v="0"/>
          </reference>
        </references>
      </pivotArea>
    </chartFormat>
    <chartFormat chart="1" format="16" series="1">
      <pivotArea type="data" outline="0" fieldPosition="0">
        <references count="2">
          <reference field="4294967294" count="1" selected="0">
            <x v="0"/>
          </reference>
          <reference field="3" count="1" selected="0">
            <x v="1"/>
          </reference>
        </references>
      </pivotArea>
    </chartFormat>
    <chartFormat chart="1" format="17" series="1">
      <pivotArea type="data" outline="0" fieldPosition="0">
        <references count="2">
          <reference field="4294967294" count="1" selected="0">
            <x v="0"/>
          </reference>
          <reference field="3" count="1" selected="0">
            <x v="2"/>
          </reference>
        </references>
      </pivotArea>
    </chartFormat>
    <chartFormat chart="1" format="18" series="1">
      <pivotArea type="data" outline="0" fieldPosition="0">
        <references count="2">
          <reference field="4294967294" count="1" selected="0">
            <x v="0"/>
          </reference>
          <reference field="3" count="1" selected="0">
            <x v="3"/>
          </reference>
        </references>
      </pivotArea>
    </chartFormat>
    <chartFormat chart="1" format="19" series="1">
      <pivotArea type="data" outline="0" fieldPosition="0">
        <references count="2">
          <reference field="4294967294" count="1" selected="0">
            <x v="0"/>
          </reference>
          <reference field="3" count="1" selected="0">
            <x v="4"/>
          </reference>
        </references>
      </pivotArea>
    </chartFormat>
    <chartFormat chart="1" format="20" series="1">
      <pivotArea type="data" outline="0" fieldPosition="0">
        <references count="2">
          <reference field="4294967294" count="1" selected="0">
            <x v="0"/>
          </reference>
          <reference field="3" count="1" selected="0">
            <x v="5"/>
          </reference>
        </references>
      </pivotArea>
    </chartFormat>
    <chartFormat chart="1" format="21" series="1">
      <pivotArea type="data" outline="0" fieldPosition="0">
        <references count="2">
          <reference field="4294967294" count="1" selected="0">
            <x v="0"/>
          </reference>
          <reference field="3" count="1" selected="0">
            <x v="6"/>
          </reference>
        </references>
      </pivotArea>
    </chartFormat>
    <chartFormat chart="1" format="22" series="1">
      <pivotArea type="data" outline="0" fieldPosition="0">
        <references count="2">
          <reference field="4294967294" count="1" selected="0">
            <x v="0"/>
          </reference>
          <reference field="3" count="1" selected="0">
            <x v="7"/>
          </reference>
        </references>
      </pivotArea>
    </chartFormat>
    <chartFormat chart="1" format="23" series="1">
      <pivotArea type="data" outline="0" fieldPosition="0">
        <references count="2">
          <reference field="4294967294" count="1" selected="0">
            <x v="0"/>
          </reference>
          <reference field="3" count="1" selected="0">
            <x v="8"/>
          </reference>
        </references>
      </pivotArea>
    </chartFormat>
    <chartFormat chart="1" format="24" series="1">
      <pivotArea type="data" outline="0" fieldPosition="0">
        <references count="2">
          <reference field="4294967294" count="1" selected="0">
            <x v="0"/>
          </reference>
          <reference field="3" count="1" selected="0">
            <x v="9"/>
          </reference>
        </references>
      </pivotArea>
    </chartFormat>
    <chartFormat chart="1" format="25" series="1">
      <pivotArea type="data" outline="0" fieldPosition="0">
        <references count="2">
          <reference field="4294967294" count="1" selected="0">
            <x v="0"/>
          </reference>
          <reference field="3" count="1" selected="0">
            <x v="10"/>
          </reference>
        </references>
      </pivotArea>
    </chartFormat>
    <chartFormat chart="1" format="26" series="1">
      <pivotArea type="data" outline="0" fieldPosition="0">
        <references count="2">
          <reference field="4294967294" count="1" selected="0">
            <x v="0"/>
          </reference>
          <reference field="3" count="1" selected="0">
            <x v="11"/>
          </reference>
        </references>
      </pivotArea>
    </chartFormat>
    <chartFormat chart="1" format="27" series="1">
      <pivotArea type="data" outline="0" fieldPosition="0">
        <references count="2">
          <reference field="4294967294" count="1" selected="0">
            <x v="0"/>
          </reference>
          <reference field="3" count="1" selected="0">
            <x v="12"/>
          </reference>
        </references>
      </pivotArea>
    </chartFormat>
    <chartFormat chart="1" format="28" series="1">
      <pivotArea type="data" outline="0" fieldPosition="0">
        <references count="2">
          <reference field="4294967294" count="1" selected="0">
            <x v="0"/>
          </reference>
          <reference field="3" count="1" selected="0">
            <x v="13"/>
          </reference>
        </references>
      </pivotArea>
    </chartFormat>
    <chartFormat chart="1" format="29" series="1">
      <pivotArea type="data" outline="0" fieldPosition="0">
        <references count="2">
          <reference field="4294967294" count="1" selected="0">
            <x v="0"/>
          </reference>
          <reference field="3" count="1" selected="0">
            <x v="14"/>
          </reference>
        </references>
      </pivotArea>
    </chartFormat>
    <chartFormat chart="2" format="30" series="1">
      <pivotArea type="data" outline="0" fieldPosition="0">
        <references count="2">
          <reference field="4294967294" count="1" selected="0">
            <x v="0"/>
          </reference>
          <reference field="3" count="1" selected="0">
            <x v="0"/>
          </reference>
        </references>
      </pivotArea>
    </chartFormat>
    <chartFormat chart="2" format="31" series="1">
      <pivotArea type="data" outline="0" fieldPosition="0">
        <references count="2">
          <reference field="4294967294" count="1" selected="0">
            <x v="0"/>
          </reference>
          <reference field="3" count="1" selected="0">
            <x v="1"/>
          </reference>
        </references>
      </pivotArea>
    </chartFormat>
    <chartFormat chart="2" format="32" series="1">
      <pivotArea type="data" outline="0" fieldPosition="0">
        <references count="2">
          <reference field="4294967294" count="1" selected="0">
            <x v="0"/>
          </reference>
          <reference field="3" count="1" selected="0">
            <x v="2"/>
          </reference>
        </references>
      </pivotArea>
    </chartFormat>
    <chartFormat chart="2" format="33" series="1">
      <pivotArea type="data" outline="0" fieldPosition="0">
        <references count="2">
          <reference field="4294967294" count="1" selected="0">
            <x v="0"/>
          </reference>
          <reference field="3" count="1" selected="0">
            <x v="3"/>
          </reference>
        </references>
      </pivotArea>
    </chartFormat>
    <chartFormat chart="2" format="34" series="1">
      <pivotArea type="data" outline="0" fieldPosition="0">
        <references count="2">
          <reference field="4294967294" count="1" selected="0">
            <x v="0"/>
          </reference>
          <reference field="3" count="1" selected="0">
            <x v="4"/>
          </reference>
        </references>
      </pivotArea>
    </chartFormat>
    <chartFormat chart="2" format="35" series="1">
      <pivotArea type="data" outline="0" fieldPosition="0">
        <references count="2">
          <reference field="4294967294" count="1" selected="0">
            <x v="0"/>
          </reference>
          <reference field="3" count="1" selected="0">
            <x v="5"/>
          </reference>
        </references>
      </pivotArea>
    </chartFormat>
    <chartFormat chart="2" format="36" series="1">
      <pivotArea type="data" outline="0" fieldPosition="0">
        <references count="2">
          <reference field="4294967294" count="1" selected="0">
            <x v="0"/>
          </reference>
          <reference field="3" count="1" selected="0">
            <x v="6"/>
          </reference>
        </references>
      </pivotArea>
    </chartFormat>
    <chartFormat chart="2" format="37" series="1">
      <pivotArea type="data" outline="0" fieldPosition="0">
        <references count="2">
          <reference field="4294967294" count="1" selected="0">
            <x v="0"/>
          </reference>
          <reference field="3" count="1" selected="0">
            <x v="7"/>
          </reference>
        </references>
      </pivotArea>
    </chartFormat>
    <chartFormat chart="2" format="38" series="1">
      <pivotArea type="data" outline="0" fieldPosition="0">
        <references count="2">
          <reference field="4294967294" count="1" selected="0">
            <x v="0"/>
          </reference>
          <reference field="3" count="1" selected="0">
            <x v="8"/>
          </reference>
        </references>
      </pivotArea>
    </chartFormat>
    <chartFormat chart="2" format="39" series="1">
      <pivotArea type="data" outline="0" fieldPosition="0">
        <references count="2">
          <reference field="4294967294" count="1" selected="0">
            <x v="0"/>
          </reference>
          <reference field="3" count="1" selected="0">
            <x v="9"/>
          </reference>
        </references>
      </pivotArea>
    </chartFormat>
    <chartFormat chart="2" format="40" series="1">
      <pivotArea type="data" outline="0" fieldPosition="0">
        <references count="2">
          <reference field="4294967294" count="1" selected="0">
            <x v="0"/>
          </reference>
          <reference field="3" count="1" selected="0">
            <x v="10"/>
          </reference>
        </references>
      </pivotArea>
    </chartFormat>
    <chartFormat chart="2" format="41" series="1">
      <pivotArea type="data" outline="0" fieldPosition="0">
        <references count="2">
          <reference field="4294967294" count="1" selected="0">
            <x v="0"/>
          </reference>
          <reference field="3" count="1" selected="0">
            <x v="11"/>
          </reference>
        </references>
      </pivotArea>
    </chartFormat>
    <chartFormat chart="2" format="42" series="1">
      <pivotArea type="data" outline="0" fieldPosition="0">
        <references count="2">
          <reference field="4294967294" count="1" selected="0">
            <x v="0"/>
          </reference>
          <reference field="3" count="1" selected="0">
            <x v="12"/>
          </reference>
        </references>
      </pivotArea>
    </chartFormat>
    <chartFormat chart="2" format="43" series="1">
      <pivotArea type="data" outline="0" fieldPosition="0">
        <references count="2">
          <reference field="4294967294" count="1" selected="0">
            <x v="0"/>
          </reference>
          <reference field="3" count="1" selected="0">
            <x v="13"/>
          </reference>
        </references>
      </pivotArea>
    </chartFormat>
    <chartFormat chart="2" format="44" series="1">
      <pivotArea type="data" outline="0" fieldPosition="0">
        <references count="2">
          <reference field="4294967294" count="1" selected="0">
            <x v="0"/>
          </reference>
          <reference field="3" count="1" selected="0">
            <x v="14"/>
          </reference>
        </references>
      </pivotArea>
    </chartFormat>
    <chartFormat chart="3" format="30" series="1">
      <pivotArea type="data" outline="0" fieldPosition="0">
        <references count="2">
          <reference field="4294967294" count="1" selected="0">
            <x v="0"/>
          </reference>
          <reference field="3" count="1" selected="0">
            <x v="0"/>
          </reference>
        </references>
      </pivotArea>
    </chartFormat>
    <chartFormat chart="3" format="31" series="1">
      <pivotArea type="data" outline="0" fieldPosition="0">
        <references count="2">
          <reference field="4294967294" count="1" selected="0">
            <x v="0"/>
          </reference>
          <reference field="3" count="1" selected="0">
            <x v="1"/>
          </reference>
        </references>
      </pivotArea>
    </chartFormat>
    <chartFormat chart="3" format="32" series="1">
      <pivotArea type="data" outline="0" fieldPosition="0">
        <references count="2">
          <reference field="4294967294" count="1" selected="0">
            <x v="0"/>
          </reference>
          <reference field="3" count="1" selected="0">
            <x v="2"/>
          </reference>
        </references>
      </pivotArea>
    </chartFormat>
    <chartFormat chart="3" format="33" series="1">
      <pivotArea type="data" outline="0" fieldPosition="0">
        <references count="2">
          <reference field="4294967294" count="1" selected="0">
            <x v="0"/>
          </reference>
          <reference field="3" count="1" selected="0">
            <x v="3"/>
          </reference>
        </references>
      </pivotArea>
    </chartFormat>
    <chartFormat chart="3" format="34" series="1">
      <pivotArea type="data" outline="0" fieldPosition="0">
        <references count="2">
          <reference field="4294967294" count="1" selected="0">
            <x v="0"/>
          </reference>
          <reference field="3" count="1" selected="0">
            <x v="4"/>
          </reference>
        </references>
      </pivotArea>
    </chartFormat>
    <chartFormat chart="3" format="35" series="1">
      <pivotArea type="data" outline="0" fieldPosition="0">
        <references count="2">
          <reference field="4294967294" count="1" selected="0">
            <x v="0"/>
          </reference>
          <reference field="3" count="1" selected="0">
            <x v="5"/>
          </reference>
        </references>
      </pivotArea>
    </chartFormat>
    <chartFormat chart="3" format="36" series="1">
      <pivotArea type="data" outline="0" fieldPosition="0">
        <references count="2">
          <reference field="4294967294" count="1" selected="0">
            <x v="0"/>
          </reference>
          <reference field="3" count="1" selected="0">
            <x v="6"/>
          </reference>
        </references>
      </pivotArea>
    </chartFormat>
    <chartFormat chart="3" format="37" series="1">
      <pivotArea type="data" outline="0" fieldPosition="0">
        <references count="2">
          <reference field="4294967294" count="1" selected="0">
            <x v="0"/>
          </reference>
          <reference field="3" count="1" selected="0">
            <x v="7"/>
          </reference>
        </references>
      </pivotArea>
    </chartFormat>
    <chartFormat chart="3" format="38" series="1">
      <pivotArea type="data" outline="0" fieldPosition="0">
        <references count="2">
          <reference field="4294967294" count="1" selected="0">
            <x v="0"/>
          </reference>
          <reference field="3" count="1" selected="0">
            <x v="8"/>
          </reference>
        </references>
      </pivotArea>
    </chartFormat>
    <chartFormat chart="3" format="39" series="1">
      <pivotArea type="data" outline="0" fieldPosition="0">
        <references count="2">
          <reference field="4294967294" count="1" selected="0">
            <x v="0"/>
          </reference>
          <reference field="3" count="1" selected="0">
            <x v="9"/>
          </reference>
        </references>
      </pivotArea>
    </chartFormat>
    <chartFormat chart="3" format="40" series="1">
      <pivotArea type="data" outline="0" fieldPosition="0">
        <references count="2">
          <reference field="4294967294" count="1" selected="0">
            <x v="0"/>
          </reference>
          <reference field="3" count="1" selected="0">
            <x v="10"/>
          </reference>
        </references>
      </pivotArea>
    </chartFormat>
    <chartFormat chart="3" format="41" series="1">
      <pivotArea type="data" outline="0" fieldPosition="0">
        <references count="2">
          <reference field="4294967294" count="1" selected="0">
            <x v="0"/>
          </reference>
          <reference field="3" count="1" selected="0">
            <x v="11"/>
          </reference>
        </references>
      </pivotArea>
    </chartFormat>
    <chartFormat chart="3" format="42" series="1">
      <pivotArea type="data" outline="0" fieldPosition="0">
        <references count="2">
          <reference field="4294967294" count="1" selected="0">
            <x v="0"/>
          </reference>
          <reference field="3" count="1" selected="0">
            <x v="12"/>
          </reference>
        </references>
      </pivotArea>
    </chartFormat>
    <chartFormat chart="3" format="43" series="1">
      <pivotArea type="data" outline="0" fieldPosition="0">
        <references count="2">
          <reference field="4294967294" count="1" selected="0">
            <x v="0"/>
          </reference>
          <reference field="3" count="1" selected="0">
            <x v="13"/>
          </reference>
        </references>
      </pivotArea>
    </chartFormat>
    <chartFormat chart="3" format="44" series="1">
      <pivotArea type="data" outline="0" fieldPosition="0">
        <references count="2">
          <reference field="4294967294" count="1" selected="0">
            <x v="0"/>
          </reference>
          <reference field="3" count="1" selected="0">
            <x v="14"/>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CDE6D55-9DE6-4BF4-B97B-200F18C91C19}" name="PivotTable_12" cacheId="1" applyNumberFormats="0" applyBorderFormats="0" applyFontFormats="0" applyPatternFormats="0" applyAlignmentFormats="0" applyWidthHeightFormats="1" dataCaption="Values" tag="f09260db-b729-49b0-886c-fdb045c3b130" updatedVersion="8" minRefreshableVersion="3" subtotalHiddenItems="1" itemPrintTitles="1" createdVersion="8" indent="0" outline="1" outlineData="1" multipleFieldFilters="0" chartFormat="5" rowHeaderCaption="Regions" colHeaderCaption="Year">
  <location ref="C174:G180" firstHeaderRow="1" firstDataRow="2" firstDataCol="1"/>
  <pivotFields count="3">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5">
    <i>
      <x/>
    </i>
    <i>
      <x v="1"/>
    </i>
    <i>
      <x v="2"/>
    </i>
    <i>
      <x v="3"/>
    </i>
    <i t="grand">
      <x/>
    </i>
  </rowItems>
  <colFields count="1">
    <field x="1"/>
  </colFields>
  <colItems count="4">
    <i>
      <x/>
    </i>
    <i>
      <x v="1"/>
    </i>
    <i>
      <x v="2"/>
    </i>
    <i t="grand">
      <x/>
    </i>
  </colItems>
  <dataFields count="1">
    <dataField name="Sum of Revenue" fld="2" baseField="0" baseItem="0" numFmtId="164"/>
  </dataFields>
  <formats count="11">
    <format dxfId="99">
      <pivotArea type="all" dataOnly="0" outline="0" fieldPosition="0"/>
    </format>
    <format dxfId="98">
      <pivotArea outline="0" collapsedLevelsAreSubtotals="1" fieldPosition="0"/>
    </format>
    <format dxfId="97">
      <pivotArea type="origin" dataOnly="0" labelOnly="1" outline="0" fieldPosition="0"/>
    </format>
    <format dxfId="96">
      <pivotArea field="1" type="button" dataOnly="0" labelOnly="1" outline="0" axis="axisCol" fieldPosition="0"/>
    </format>
    <format dxfId="95">
      <pivotArea type="topRight" dataOnly="0" labelOnly="1" outline="0" fieldPosition="0"/>
    </format>
    <format dxfId="94">
      <pivotArea field="0" type="button" dataOnly="0" labelOnly="1" outline="0" axis="axisRow" fieldPosition="0"/>
    </format>
    <format dxfId="93">
      <pivotArea dataOnly="0" labelOnly="1" fieldPosition="0">
        <references count="1">
          <reference field="0" count="0"/>
        </references>
      </pivotArea>
    </format>
    <format dxfId="92">
      <pivotArea dataOnly="0" labelOnly="1" grandRow="1" outline="0" fieldPosition="0"/>
    </format>
    <format dxfId="91">
      <pivotArea dataOnly="0" labelOnly="1" fieldPosition="0">
        <references count="1">
          <reference field="1" count="0"/>
        </references>
      </pivotArea>
    </format>
    <format dxfId="90">
      <pivotArea dataOnly="0" labelOnly="1" grandCol="1" outline="0" fieldPosition="0"/>
    </format>
    <format dxfId="89">
      <pivotArea outline="0" collapsedLevelsAreSubtotals="1" fieldPosition="0"/>
    </format>
  </format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0"/>
          </reference>
        </references>
      </pivotArea>
    </chartFormat>
    <chartFormat chart="1" format="4" series="1">
      <pivotArea type="data" outline="0" fieldPosition="0">
        <references count="2">
          <reference field="4294967294" count="1" selected="0">
            <x v="0"/>
          </reference>
          <reference field="1" count="1" selected="0">
            <x v="1"/>
          </reference>
        </references>
      </pivotArea>
    </chartFormat>
    <chartFormat chart="1" format="5"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7" showRowHeaders="1" showColHeaders="1" showRowStripes="0" showColStripes="0" showLastColumn="1"/>
  <rowHierarchiesUsage count="1">
    <rowHierarchyUsage hierarchyUsage="2"/>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_Analysis_Tabl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54D1F07-CB24-410B-B2AB-E847AA9C90EC}" name="PivotTable_13" cacheId="3" applyNumberFormats="0" applyBorderFormats="0" applyFontFormats="0" applyPatternFormats="0" applyAlignmentFormats="0" applyWidthHeightFormats="1" dataCaption="Values" tag="b1822ed1-64a7-44c9-810d-61bc52fc0ea8" updatedVersion="8" minRefreshableVersion="3" useAutoFormatting="1" subtotalHiddenItems="1" rowGrandTotals="0" colGrandTotals="0" itemPrintTitles="1" createdVersion="8" indent="0" outline="1" outlineData="1" multipleFieldFilters="0" chartFormat="1" rowHeaderCaption="YTD">
  <location ref="C192:D1121" firstHeaderRow="1" firstDataRow="1" firstDataCol="1" rowPageCount="2" colPageCount="1"/>
  <pivotFields count="8">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8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s>
    </pivotField>
    <pivotField axis="axisRow" allDrilled="1" subtotalTop="0" showAll="0" dataSourceSort="1" defaultSubtotal="0">
      <items count="12">
        <item x="0"/>
        <item x="1"/>
        <item x="2"/>
        <item x="3"/>
        <item x="4"/>
        <item x="5"/>
        <item x="6"/>
        <item x="7"/>
        <item x="8"/>
        <item x="9"/>
        <item x="10"/>
        <item x="11"/>
      </items>
    </pivotField>
    <pivotField axis="axisRow" allDrilled="1" subtotalTop="0" showAll="0" dataSourceSort="1" defaultSubtotal="0">
      <items count="4">
        <item x="0"/>
        <item x="1"/>
        <item x="2"/>
        <item x="3"/>
      </items>
    </pivotField>
    <pivotField axis="axisRow" allDrilled="1" subtotalTop="0" showAll="0" dataSourceSort="1" defaultSubtotal="0">
      <items count="3">
        <item x="0"/>
        <item x="1"/>
        <item x="2"/>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5">
    <field x="0"/>
    <field x="4"/>
    <field x="3"/>
    <field x="2"/>
    <field x="1"/>
  </rowFields>
  <rowItems count="929">
    <i>
      <x/>
    </i>
    <i r="1">
      <x/>
    </i>
    <i r="2">
      <x/>
    </i>
    <i r="3">
      <x/>
    </i>
    <i r="4">
      <x/>
    </i>
    <i r="4">
      <x v="1"/>
    </i>
    <i r="4">
      <x v="2"/>
    </i>
    <i r="4">
      <x v="3"/>
    </i>
    <i r="4">
      <x v="4"/>
    </i>
    <i r="4">
      <x v="5"/>
    </i>
    <i r="4">
      <x v="6"/>
    </i>
    <i r="4">
      <x v="7"/>
    </i>
    <i r="4">
      <x v="8"/>
    </i>
    <i r="4">
      <x v="9"/>
    </i>
    <i r="4">
      <x v="10"/>
    </i>
    <i r="4">
      <x v="11"/>
    </i>
    <i r="4">
      <x v="12"/>
    </i>
    <i r="4">
      <x v="13"/>
    </i>
    <i r="4">
      <x v="14"/>
    </i>
    <i r="4">
      <x v="15"/>
    </i>
    <i r="4">
      <x v="16"/>
    </i>
    <i r="4">
      <x v="17"/>
    </i>
    <i r="4">
      <x v="18"/>
    </i>
    <i r="4">
      <x v="19"/>
    </i>
    <i r="4">
      <x v="20"/>
    </i>
    <i r="4">
      <x v="21"/>
    </i>
    <i r="4">
      <x v="22"/>
    </i>
    <i r="4">
      <x v="23"/>
    </i>
    <i r="4">
      <x v="24"/>
    </i>
    <i r="4">
      <x v="25"/>
    </i>
    <i r="4">
      <x v="26"/>
    </i>
    <i r="4">
      <x v="27"/>
    </i>
    <i r="4">
      <x v="28"/>
    </i>
    <i r="4">
      <x v="29"/>
    </i>
    <i r="4">
      <x v="30"/>
    </i>
    <i r="3">
      <x v="1"/>
    </i>
    <i r="4">
      <x v="31"/>
    </i>
    <i r="4">
      <x v="32"/>
    </i>
    <i r="4">
      <x v="33"/>
    </i>
    <i r="4">
      <x v="34"/>
    </i>
    <i r="4">
      <x v="35"/>
    </i>
    <i r="4">
      <x v="36"/>
    </i>
    <i r="4">
      <x v="37"/>
    </i>
    <i r="4">
      <x v="38"/>
    </i>
    <i r="4">
      <x v="39"/>
    </i>
    <i r="4">
      <x v="40"/>
    </i>
    <i r="4">
      <x v="41"/>
    </i>
    <i r="4">
      <x v="42"/>
    </i>
    <i r="4">
      <x v="43"/>
    </i>
    <i r="4">
      <x v="44"/>
    </i>
    <i r="4">
      <x v="45"/>
    </i>
    <i r="4">
      <x v="46"/>
    </i>
    <i r="4">
      <x v="47"/>
    </i>
    <i r="4">
      <x v="48"/>
    </i>
    <i r="4">
      <x v="49"/>
    </i>
    <i r="4">
      <x v="50"/>
    </i>
    <i r="4">
      <x v="51"/>
    </i>
    <i r="4">
      <x v="52"/>
    </i>
    <i r="4">
      <x v="53"/>
    </i>
    <i r="4">
      <x v="54"/>
    </i>
    <i r="4">
      <x v="55"/>
    </i>
    <i r="4">
      <x v="56"/>
    </i>
    <i r="4">
      <x v="57"/>
    </i>
    <i r="4">
      <x v="58"/>
    </i>
    <i r="4">
      <x v="59"/>
    </i>
    <i r="4">
      <x v="60"/>
    </i>
    <i r="2">
      <x v="1"/>
    </i>
    <i r="3">
      <x v="2"/>
    </i>
    <i r="4">
      <x v="61"/>
    </i>
    <i r="4">
      <x v="62"/>
    </i>
    <i r="4">
      <x v="63"/>
    </i>
    <i r="4">
      <x v="64"/>
    </i>
    <i r="4">
      <x v="65"/>
    </i>
    <i r="4">
      <x v="66"/>
    </i>
    <i r="4">
      <x v="67"/>
    </i>
    <i r="4">
      <x v="68"/>
    </i>
    <i r="4">
      <x v="69"/>
    </i>
    <i r="4">
      <x v="70"/>
    </i>
    <i r="4">
      <x v="71"/>
    </i>
    <i r="4">
      <x v="72"/>
    </i>
    <i r="4">
      <x v="73"/>
    </i>
    <i r="4">
      <x v="74"/>
    </i>
    <i r="4">
      <x v="75"/>
    </i>
    <i r="4">
      <x v="76"/>
    </i>
    <i r="4">
      <x v="77"/>
    </i>
    <i r="4">
      <x v="78"/>
    </i>
    <i r="4">
      <x v="79"/>
    </i>
    <i r="4">
      <x v="80"/>
    </i>
    <i r="4">
      <x v="81"/>
    </i>
    <i r="4">
      <x v="82"/>
    </i>
    <i r="4">
      <x v="83"/>
    </i>
    <i r="4">
      <x v="84"/>
    </i>
    <i r="4">
      <x v="85"/>
    </i>
    <i r="4">
      <x v="86"/>
    </i>
    <i r="4">
      <x v="87"/>
    </i>
    <i r="4">
      <x v="88"/>
    </i>
    <i r="4">
      <x v="89"/>
    </i>
    <i r="4">
      <x v="90"/>
    </i>
    <i r="4">
      <x v="91"/>
    </i>
    <i r="3">
      <x v="3"/>
    </i>
    <i r="4">
      <x v="92"/>
    </i>
    <i r="4">
      <x v="93"/>
    </i>
    <i r="4">
      <x v="94"/>
    </i>
    <i r="4">
      <x v="95"/>
    </i>
    <i r="4">
      <x v="96"/>
    </i>
    <i r="4">
      <x v="97"/>
    </i>
    <i r="4">
      <x v="98"/>
    </i>
    <i r="4">
      <x v="99"/>
    </i>
    <i r="4">
      <x v="100"/>
    </i>
    <i r="4">
      <x v="101"/>
    </i>
    <i r="4">
      <x v="102"/>
    </i>
    <i r="4">
      <x v="103"/>
    </i>
    <i r="4">
      <x v="104"/>
    </i>
    <i r="4">
      <x v="105"/>
    </i>
    <i r="4">
      <x v="106"/>
    </i>
    <i r="4">
      <x v="107"/>
    </i>
    <i r="4">
      <x v="108"/>
    </i>
    <i r="4">
      <x v="109"/>
    </i>
    <i r="4">
      <x v="110"/>
    </i>
    <i r="4">
      <x v="111"/>
    </i>
    <i r="4">
      <x v="112"/>
    </i>
    <i r="4">
      <x v="113"/>
    </i>
    <i r="4">
      <x v="114"/>
    </i>
    <i r="4">
      <x v="115"/>
    </i>
    <i r="4">
      <x v="116"/>
    </i>
    <i r="4">
      <x v="117"/>
    </i>
    <i r="4">
      <x v="118"/>
    </i>
    <i r="4">
      <x v="119"/>
    </i>
    <i r="4">
      <x v="120"/>
    </i>
    <i r="4">
      <x v="121"/>
    </i>
    <i r="3">
      <x v="4"/>
    </i>
    <i r="4">
      <x v="122"/>
    </i>
    <i r="4">
      <x v="123"/>
    </i>
    <i r="4">
      <x v="124"/>
    </i>
    <i r="4">
      <x v="125"/>
    </i>
    <i r="4">
      <x v="126"/>
    </i>
    <i r="4">
      <x v="127"/>
    </i>
    <i r="4">
      <x v="128"/>
    </i>
    <i r="4">
      <x v="129"/>
    </i>
    <i r="4">
      <x v="130"/>
    </i>
    <i r="4">
      <x v="131"/>
    </i>
    <i r="4">
      <x v="132"/>
    </i>
    <i r="4">
      <x v="133"/>
    </i>
    <i r="4">
      <x v="134"/>
    </i>
    <i r="4">
      <x v="135"/>
    </i>
    <i r="4">
      <x v="136"/>
    </i>
    <i r="4">
      <x v="137"/>
    </i>
    <i r="4">
      <x v="138"/>
    </i>
    <i r="4">
      <x v="139"/>
    </i>
    <i r="4">
      <x v="140"/>
    </i>
    <i r="4">
      <x v="141"/>
    </i>
    <i r="4">
      <x v="142"/>
    </i>
    <i r="4">
      <x v="143"/>
    </i>
    <i r="4">
      <x v="144"/>
    </i>
    <i r="4">
      <x v="145"/>
    </i>
    <i r="4">
      <x v="146"/>
    </i>
    <i r="4">
      <x v="147"/>
    </i>
    <i r="4">
      <x v="148"/>
    </i>
    <i r="4">
      <x v="149"/>
    </i>
    <i r="4">
      <x v="150"/>
    </i>
    <i r="4">
      <x v="151"/>
    </i>
    <i r="4">
      <x v="152"/>
    </i>
    <i>
      <x v="1"/>
    </i>
    <i r="1">
      <x v="1"/>
    </i>
    <i r="2">
      <x v="2"/>
    </i>
    <i r="3">
      <x v="5"/>
    </i>
    <i r="4">
      <x v="153"/>
    </i>
    <i r="4">
      <x v="154"/>
    </i>
    <i r="4">
      <x v="155"/>
    </i>
    <i r="4">
      <x v="156"/>
    </i>
    <i r="4">
      <x v="157"/>
    </i>
    <i r="4">
      <x v="158"/>
    </i>
    <i r="4">
      <x v="159"/>
    </i>
    <i r="4">
      <x v="160"/>
    </i>
    <i r="4">
      <x v="161"/>
    </i>
    <i r="4">
      <x v="162"/>
    </i>
    <i r="4">
      <x v="163"/>
    </i>
    <i r="4">
      <x v="164"/>
    </i>
    <i r="4">
      <x v="165"/>
    </i>
    <i r="4">
      <x v="166"/>
    </i>
    <i r="4">
      <x v="167"/>
    </i>
    <i r="4">
      <x v="168"/>
    </i>
    <i r="4">
      <x v="169"/>
    </i>
    <i r="4">
      <x v="170"/>
    </i>
    <i r="4">
      <x v="171"/>
    </i>
    <i r="4">
      <x v="172"/>
    </i>
    <i r="4">
      <x v="173"/>
    </i>
    <i r="4">
      <x v="174"/>
    </i>
    <i r="4">
      <x v="175"/>
    </i>
    <i r="4">
      <x v="176"/>
    </i>
    <i r="4">
      <x v="177"/>
    </i>
    <i r="4">
      <x v="178"/>
    </i>
    <i r="4">
      <x v="179"/>
    </i>
    <i r="4">
      <x v="180"/>
    </i>
    <i r="4">
      <x v="181"/>
    </i>
    <i r="4">
      <x v="182"/>
    </i>
    <i r="4">
      <x v="183"/>
    </i>
    <i r="3">
      <x v="6"/>
    </i>
    <i r="4">
      <x v="184"/>
    </i>
    <i r="4">
      <x v="185"/>
    </i>
    <i r="4">
      <x v="186"/>
    </i>
    <i r="4">
      <x v="187"/>
    </i>
    <i r="4">
      <x v="188"/>
    </i>
    <i r="4">
      <x v="189"/>
    </i>
    <i r="4">
      <x v="190"/>
    </i>
    <i r="4">
      <x v="191"/>
    </i>
    <i r="4">
      <x v="192"/>
    </i>
    <i r="4">
      <x v="193"/>
    </i>
    <i r="4">
      <x v="194"/>
    </i>
    <i r="4">
      <x v="195"/>
    </i>
    <i r="4">
      <x v="196"/>
    </i>
    <i r="4">
      <x v="197"/>
    </i>
    <i r="4">
      <x v="198"/>
    </i>
    <i r="4">
      <x v="199"/>
    </i>
    <i r="4">
      <x v="200"/>
    </i>
    <i r="4">
      <x v="201"/>
    </i>
    <i r="4">
      <x v="202"/>
    </i>
    <i r="4">
      <x v="203"/>
    </i>
    <i r="4">
      <x v="204"/>
    </i>
    <i r="4">
      <x v="205"/>
    </i>
    <i r="4">
      <x v="206"/>
    </i>
    <i r="4">
      <x v="207"/>
    </i>
    <i r="4">
      <x v="208"/>
    </i>
    <i r="4">
      <x v="209"/>
    </i>
    <i r="4">
      <x v="210"/>
    </i>
    <i r="4">
      <x v="211"/>
    </i>
    <i r="4">
      <x v="212"/>
    </i>
    <i r="3">
      <x v="7"/>
    </i>
    <i r="4">
      <x v="213"/>
    </i>
    <i r="4">
      <x v="214"/>
    </i>
    <i r="4">
      <x v="215"/>
    </i>
    <i r="4">
      <x v="216"/>
    </i>
    <i r="4">
      <x v="217"/>
    </i>
    <i r="4">
      <x v="218"/>
    </i>
    <i r="4">
      <x v="219"/>
    </i>
    <i r="4">
      <x v="220"/>
    </i>
    <i r="4">
      <x v="221"/>
    </i>
    <i r="4">
      <x v="222"/>
    </i>
    <i r="4">
      <x v="223"/>
    </i>
    <i r="4">
      <x v="224"/>
    </i>
    <i r="4">
      <x v="225"/>
    </i>
    <i r="4">
      <x v="226"/>
    </i>
    <i r="4">
      <x v="227"/>
    </i>
    <i r="4">
      <x v="228"/>
    </i>
    <i r="4">
      <x v="229"/>
    </i>
    <i r="4">
      <x v="230"/>
    </i>
    <i r="4">
      <x v="231"/>
    </i>
    <i r="4">
      <x v="232"/>
    </i>
    <i r="4">
      <x v="233"/>
    </i>
    <i r="4">
      <x v="234"/>
    </i>
    <i r="4">
      <x v="235"/>
    </i>
    <i r="4">
      <x v="236"/>
    </i>
    <i r="4">
      <x v="237"/>
    </i>
    <i r="4">
      <x v="238"/>
    </i>
    <i r="4">
      <x v="239"/>
    </i>
    <i r="4">
      <x v="240"/>
    </i>
    <i r="4">
      <x v="241"/>
    </i>
    <i r="4">
      <x v="242"/>
    </i>
    <i r="4">
      <x v="243"/>
    </i>
    <i r="2">
      <x v="3"/>
    </i>
    <i r="3">
      <x v="8"/>
    </i>
    <i r="4">
      <x v="244"/>
    </i>
    <i r="4">
      <x v="245"/>
    </i>
    <i r="4">
      <x v="246"/>
    </i>
    <i r="4">
      <x v="247"/>
    </i>
    <i r="4">
      <x v="248"/>
    </i>
    <i r="4">
      <x v="249"/>
    </i>
    <i r="4">
      <x v="250"/>
    </i>
    <i r="4">
      <x v="251"/>
    </i>
    <i r="4">
      <x v="252"/>
    </i>
    <i r="4">
      <x v="253"/>
    </i>
    <i r="4">
      <x v="254"/>
    </i>
    <i r="4">
      <x v="255"/>
    </i>
    <i r="4">
      <x v="256"/>
    </i>
    <i r="4">
      <x v="257"/>
    </i>
    <i r="4">
      <x v="258"/>
    </i>
    <i r="4">
      <x v="259"/>
    </i>
    <i r="4">
      <x v="260"/>
    </i>
    <i r="4">
      <x v="261"/>
    </i>
    <i r="4">
      <x v="262"/>
    </i>
    <i r="4">
      <x v="263"/>
    </i>
    <i r="4">
      <x v="264"/>
    </i>
    <i r="4">
      <x v="265"/>
    </i>
    <i r="4">
      <x v="266"/>
    </i>
    <i r="4">
      <x v="267"/>
    </i>
    <i r="4">
      <x v="268"/>
    </i>
    <i r="4">
      <x v="269"/>
    </i>
    <i r="4">
      <x v="270"/>
    </i>
    <i r="4">
      <x v="271"/>
    </i>
    <i r="4">
      <x v="272"/>
    </i>
    <i r="4">
      <x v="273"/>
    </i>
    <i r="3">
      <x v="9"/>
    </i>
    <i r="4">
      <x v="274"/>
    </i>
    <i r="4">
      <x v="275"/>
    </i>
    <i r="4">
      <x v="276"/>
    </i>
    <i r="4">
      <x v="277"/>
    </i>
    <i r="4">
      <x v="278"/>
    </i>
    <i r="4">
      <x v="279"/>
    </i>
    <i r="4">
      <x v="280"/>
    </i>
    <i r="4">
      <x v="281"/>
    </i>
    <i r="4">
      <x v="282"/>
    </i>
    <i r="4">
      <x v="283"/>
    </i>
    <i r="4">
      <x v="284"/>
    </i>
    <i r="4">
      <x v="285"/>
    </i>
    <i r="4">
      <x v="286"/>
    </i>
    <i r="4">
      <x v="287"/>
    </i>
    <i r="4">
      <x v="288"/>
    </i>
    <i r="4">
      <x v="289"/>
    </i>
    <i r="4">
      <x v="290"/>
    </i>
    <i r="4">
      <x v="291"/>
    </i>
    <i r="4">
      <x v="292"/>
    </i>
    <i r="4">
      <x v="293"/>
    </i>
    <i r="4">
      <x v="294"/>
    </i>
    <i r="4">
      <x v="295"/>
    </i>
    <i r="4">
      <x v="296"/>
    </i>
    <i r="4">
      <x v="297"/>
    </i>
    <i r="4">
      <x v="298"/>
    </i>
    <i r="4">
      <x v="299"/>
    </i>
    <i r="4">
      <x v="300"/>
    </i>
    <i r="4">
      <x v="301"/>
    </i>
    <i r="4">
      <x v="302"/>
    </i>
    <i r="4">
      <x v="303"/>
    </i>
    <i r="4">
      <x v="304"/>
    </i>
    <i r="3">
      <x v="10"/>
    </i>
    <i r="4">
      <x v="305"/>
    </i>
    <i r="4">
      <x v="306"/>
    </i>
    <i r="4">
      <x v="307"/>
    </i>
    <i r="4">
      <x v="308"/>
    </i>
    <i r="4">
      <x v="309"/>
    </i>
    <i r="4">
      <x v="310"/>
    </i>
    <i r="4">
      <x v="311"/>
    </i>
    <i r="4">
      <x v="312"/>
    </i>
    <i r="4">
      <x v="313"/>
    </i>
    <i r="4">
      <x v="314"/>
    </i>
    <i r="4">
      <x v="315"/>
    </i>
    <i r="4">
      <x v="316"/>
    </i>
    <i r="4">
      <x v="317"/>
    </i>
    <i r="4">
      <x v="318"/>
    </i>
    <i r="4">
      <x v="319"/>
    </i>
    <i r="4">
      <x v="320"/>
    </i>
    <i r="4">
      <x v="321"/>
    </i>
    <i r="4">
      <x v="322"/>
    </i>
    <i r="4">
      <x v="323"/>
    </i>
    <i r="4">
      <x v="324"/>
    </i>
    <i r="4">
      <x v="325"/>
    </i>
    <i r="4">
      <x v="326"/>
    </i>
    <i r="4">
      <x v="327"/>
    </i>
    <i r="4">
      <x v="328"/>
    </i>
    <i r="4">
      <x v="329"/>
    </i>
    <i r="4">
      <x v="330"/>
    </i>
    <i r="4">
      <x v="331"/>
    </i>
    <i r="4">
      <x v="332"/>
    </i>
    <i r="4">
      <x v="333"/>
    </i>
    <i r="4">
      <x v="334"/>
    </i>
    <i r="2">
      <x/>
    </i>
    <i r="3">
      <x v="11"/>
    </i>
    <i r="4">
      <x v="335"/>
    </i>
    <i r="4">
      <x v="336"/>
    </i>
    <i r="4">
      <x v="337"/>
    </i>
    <i r="4">
      <x v="338"/>
    </i>
    <i r="4">
      <x v="339"/>
    </i>
    <i r="4">
      <x v="340"/>
    </i>
    <i r="4">
      <x v="341"/>
    </i>
    <i r="4">
      <x v="342"/>
    </i>
    <i r="4">
      <x v="343"/>
    </i>
    <i r="4">
      <x v="344"/>
    </i>
    <i r="4">
      <x v="345"/>
    </i>
    <i r="4">
      <x v="346"/>
    </i>
    <i r="4">
      <x v="347"/>
    </i>
    <i r="4">
      <x v="348"/>
    </i>
    <i r="4">
      <x v="349"/>
    </i>
    <i r="4">
      <x v="350"/>
    </i>
    <i r="4">
      <x v="351"/>
    </i>
    <i r="4">
      <x v="352"/>
    </i>
    <i r="4">
      <x v="353"/>
    </i>
    <i r="4">
      <x v="354"/>
    </i>
    <i r="4">
      <x v="355"/>
    </i>
    <i r="4">
      <x v="356"/>
    </i>
    <i r="4">
      <x v="357"/>
    </i>
    <i r="4">
      <x v="358"/>
    </i>
    <i r="4">
      <x v="359"/>
    </i>
    <i r="4">
      <x v="360"/>
    </i>
    <i r="4">
      <x v="361"/>
    </i>
    <i r="4">
      <x v="362"/>
    </i>
    <i r="4">
      <x v="363"/>
    </i>
    <i r="4">
      <x v="364"/>
    </i>
    <i r="4">
      <x v="365"/>
    </i>
    <i r="3">
      <x/>
    </i>
    <i r="4">
      <x v="366"/>
    </i>
    <i r="4">
      <x v="367"/>
    </i>
    <i r="4">
      <x v="368"/>
    </i>
    <i r="4">
      <x v="369"/>
    </i>
    <i r="4">
      <x v="370"/>
    </i>
    <i r="4">
      <x v="371"/>
    </i>
    <i r="4">
      <x v="372"/>
    </i>
    <i r="4">
      <x v="373"/>
    </i>
    <i r="4">
      <x v="374"/>
    </i>
    <i r="4">
      <x v="375"/>
    </i>
    <i r="4">
      <x v="376"/>
    </i>
    <i r="4">
      <x v="377"/>
    </i>
    <i r="4">
      <x v="378"/>
    </i>
    <i r="4">
      <x v="379"/>
    </i>
    <i r="4">
      <x v="380"/>
    </i>
    <i r="4">
      <x v="381"/>
    </i>
    <i r="4">
      <x v="382"/>
    </i>
    <i r="4">
      <x v="383"/>
    </i>
    <i r="4">
      <x v="384"/>
    </i>
    <i r="4">
      <x v="385"/>
    </i>
    <i r="4">
      <x v="386"/>
    </i>
    <i r="4">
      <x v="387"/>
    </i>
    <i r="4">
      <x v="388"/>
    </i>
    <i r="4">
      <x v="389"/>
    </i>
    <i r="4">
      <x v="390"/>
    </i>
    <i r="4">
      <x v="391"/>
    </i>
    <i r="4">
      <x v="392"/>
    </i>
    <i r="4">
      <x v="393"/>
    </i>
    <i r="4">
      <x v="394"/>
    </i>
    <i r="4">
      <x v="395"/>
    </i>
    <i r="4">
      <x v="396"/>
    </i>
    <i r="3">
      <x v="1"/>
    </i>
    <i r="4">
      <x v="397"/>
    </i>
    <i r="4">
      <x v="398"/>
    </i>
    <i r="4">
      <x v="399"/>
    </i>
    <i r="4">
      <x v="400"/>
    </i>
    <i r="4">
      <x v="401"/>
    </i>
    <i r="4">
      <x v="402"/>
    </i>
    <i r="4">
      <x v="403"/>
    </i>
    <i r="4">
      <x v="404"/>
    </i>
    <i r="4">
      <x v="405"/>
    </i>
    <i r="4">
      <x v="406"/>
    </i>
    <i r="4">
      <x v="407"/>
    </i>
    <i r="4">
      <x v="408"/>
    </i>
    <i r="4">
      <x v="409"/>
    </i>
    <i r="4">
      <x v="410"/>
    </i>
    <i r="4">
      <x v="411"/>
    </i>
    <i r="4">
      <x v="412"/>
    </i>
    <i r="4">
      <x v="413"/>
    </i>
    <i r="4">
      <x v="414"/>
    </i>
    <i r="4">
      <x v="415"/>
    </i>
    <i r="4">
      <x v="416"/>
    </i>
    <i r="4">
      <x v="417"/>
    </i>
    <i r="4">
      <x v="418"/>
    </i>
    <i r="4">
      <x v="419"/>
    </i>
    <i r="4">
      <x v="420"/>
    </i>
    <i r="4">
      <x v="421"/>
    </i>
    <i r="4">
      <x v="422"/>
    </i>
    <i r="4">
      <x v="423"/>
    </i>
    <i r="4">
      <x v="424"/>
    </i>
    <i r="4">
      <x v="425"/>
    </i>
    <i r="4">
      <x v="426"/>
    </i>
    <i r="2">
      <x v="1"/>
    </i>
    <i r="3">
      <x v="2"/>
    </i>
    <i r="4">
      <x v="427"/>
    </i>
    <i r="4">
      <x v="428"/>
    </i>
    <i r="4">
      <x v="429"/>
    </i>
    <i r="4">
      <x v="430"/>
    </i>
    <i r="4">
      <x v="431"/>
    </i>
    <i r="4">
      <x v="432"/>
    </i>
    <i r="4">
      <x v="433"/>
    </i>
    <i r="4">
      <x v="434"/>
    </i>
    <i r="4">
      <x v="435"/>
    </i>
    <i r="4">
      <x v="436"/>
    </i>
    <i r="4">
      <x v="437"/>
    </i>
    <i r="4">
      <x v="438"/>
    </i>
    <i r="4">
      <x v="439"/>
    </i>
    <i r="4">
      <x v="440"/>
    </i>
    <i r="4">
      <x v="441"/>
    </i>
    <i r="4">
      <x v="442"/>
    </i>
    <i r="4">
      <x v="443"/>
    </i>
    <i r="4">
      <x v="444"/>
    </i>
    <i r="4">
      <x v="445"/>
    </i>
    <i r="4">
      <x v="446"/>
    </i>
    <i r="4">
      <x v="447"/>
    </i>
    <i r="4">
      <x v="448"/>
    </i>
    <i r="4">
      <x v="449"/>
    </i>
    <i r="4">
      <x v="450"/>
    </i>
    <i r="4">
      <x v="451"/>
    </i>
    <i r="4">
      <x v="452"/>
    </i>
    <i r="4">
      <x v="453"/>
    </i>
    <i r="4">
      <x v="454"/>
    </i>
    <i r="4">
      <x v="455"/>
    </i>
    <i r="4">
      <x v="456"/>
    </i>
    <i r="4">
      <x v="457"/>
    </i>
    <i r="3">
      <x v="3"/>
    </i>
    <i r="4">
      <x v="458"/>
    </i>
    <i r="4">
      <x v="459"/>
    </i>
    <i r="4">
      <x v="460"/>
    </i>
    <i r="4">
      <x v="461"/>
    </i>
    <i r="4">
      <x v="462"/>
    </i>
    <i r="4">
      <x v="463"/>
    </i>
    <i r="4">
      <x v="464"/>
    </i>
    <i r="4">
      <x v="465"/>
    </i>
    <i r="4">
      <x v="466"/>
    </i>
    <i r="4">
      <x v="467"/>
    </i>
    <i r="4">
      <x v="468"/>
    </i>
    <i r="4">
      <x v="469"/>
    </i>
    <i r="4">
      <x v="470"/>
    </i>
    <i r="4">
      <x v="471"/>
    </i>
    <i r="4">
      <x v="472"/>
    </i>
    <i r="4">
      <x v="473"/>
    </i>
    <i r="4">
      <x v="474"/>
    </i>
    <i r="4">
      <x v="475"/>
    </i>
    <i r="4">
      <x v="476"/>
    </i>
    <i r="4">
      <x v="477"/>
    </i>
    <i r="4">
      <x v="478"/>
    </i>
    <i r="4">
      <x v="479"/>
    </i>
    <i r="4">
      <x v="480"/>
    </i>
    <i r="4">
      <x v="481"/>
    </i>
    <i r="4">
      <x v="482"/>
    </i>
    <i r="4">
      <x v="483"/>
    </i>
    <i r="4">
      <x v="484"/>
    </i>
    <i r="4">
      <x v="485"/>
    </i>
    <i r="4">
      <x v="486"/>
    </i>
    <i r="4">
      <x v="487"/>
    </i>
    <i r="3">
      <x v="4"/>
    </i>
    <i r="4">
      <x v="488"/>
    </i>
    <i r="4">
      <x v="489"/>
    </i>
    <i r="4">
      <x v="490"/>
    </i>
    <i r="4">
      <x v="491"/>
    </i>
    <i r="4">
      <x v="492"/>
    </i>
    <i r="4">
      <x v="493"/>
    </i>
    <i r="4">
      <x v="494"/>
    </i>
    <i r="4">
      <x v="495"/>
    </i>
    <i r="4">
      <x v="496"/>
    </i>
    <i r="4">
      <x v="497"/>
    </i>
    <i r="4">
      <x v="498"/>
    </i>
    <i r="4">
      <x v="499"/>
    </i>
    <i r="4">
      <x v="500"/>
    </i>
    <i r="4">
      <x v="501"/>
    </i>
    <i r="4">
      <x v="502"/>
    </i>
    <i r="4">
      <x v="503"/>
    </i>
    <i r="4">
      <x v="504"/>
    </i>
    <i r="4">
      <x v="505"/>
    </i>
    <i r="4">
      <x v="506"/>
    </i>
    <i r="4">
      <x v="507"/>
    </i>
    <i r="4">
      <x v="508"/>
    </i>
    <i r="4">
      <x v="509"/>
    </i>
    <i r="4">
      <x v="510"/>
    </i>
    <i r="4">
      <x v="511"/>
    </i>
    <i r="4">
      <x v="512"/>
    </i>
    <i r="4">
      <x v="513"/>
    </i>
    <i r="4">
      <x v="514"/>
    </i>
    <i r="4">
      <x v="515"/>
    </i>
    <i r="4">
      <x v="516"/>
    </i>
    <i r="4">
      <x v="517"/>
    </i>
    <i r="4">
      <x v="518"/>
    </i>
    <i>
      <x v="2"/>
    </i>
    <i r="1">
      <x v="2"/>
    </i>
    <i r="2">
      <x v="2"/>
    </i>
    <i r="3">
      <x v="5"/>
    </i>
    <i r="4">
      <x v="519"/>
    </i>
    <i r="4">
      <x v="520"/>
    </i>
    <i r="4">
      <x v="521"/>
    </i>
    <i r="4">
      <x v="522"/>
    </i>
    <i r="4">
      <x v="523"/>
    </i>
    <i r="4">
      <x v="524"/>
    </i>
    <i r="4">
      <x v="525"/>
    </i>
    <i r="4">
      <x v="526"/>
    </i>
    <i r="4">
      <x v="527"/>
    </i>
    <i r="4">
      <x v="528"/>
    </i>
    <i r="4">
      <x v="529"/>
    </i>
    <i r="4">
      <x v="530"/>
    </i>
    <i r="4">
      <x v="531"/>
    </i>
    <i r="4">
      <x v="532"/>
    </i>
    <i r="4">
      <x v="533"/>
    </i>
    <i r="4">
      <x v="534"/>
    </i>
    <i r="4">
      <x v="535"/>
    </i>
    <i r="4">
      <x v="536"/>
    </i>
    <i r="4">
      <x v="537"/>
    </i>
    <i r="4">
      <x v="538"/>
    </i>
    <i r="4">
      <x v="539"/>
    </i>
    <i r="4">
      <x v="540"/>
    </i>
    <i r="4">
      <x v="541"/>
    </i>
    <i r="4">
      <x v="542"/>
    </i>
    <i r="4">
      <x v="543"/>
    </i>
    <i r="4">
      <x v="544"/>
    </i>
    <i r="4">
      <x v="545"/>
    </i>
    <i r="4">
      <x v="546"/>
    </i>
    <i r="4">
      <x v="547"/>
    </i>
    <i r="4">
      <x v="548"/>
    </i>
    <i r="4">
      <x v="549"/>
    </i>
    <i r="3">
      <x v="6"/>
    </i>
    <i r="4">
      <x v="550"/>
    </i>
    <i r="4">
      <x v="551"/>
    </i>
    <i r="4">
      <x v="552"/>
    </i>
    <i r="4">
      <x v="553"/>
    </i>
    <i r="4">
      <x v="554"/>
    </i>
    <i r="4">
      <x v="555"/>
    </i>
    <i r="4">
      <x v="556"/>
    </i>
    <i r="4">
      <x v="557"/>
    </i>
    <i r="4">
      <x v="558"/>
    </i>
    <i r="4">
      <x v="559"/>
    </i>
    <i r="4">
      <x v="560"/>
    </i>
    <i r="4">
      <x v="561"/>
    </i>
    <i r="4">
      <x v="562"/>
    </i>
    <i r="4">
      <x v="563"/>
    </i>
    <i r="4">
      <x v="564"/>
    </i>
    <i r="4">
      <x v="565"/>
    </i>
    <i r="4">
      <x v="566"/>
    </i>
    <i r="4">
      <x v="567"/>
    </i>
    <i r="4">
      <x v="568"/>
    </i>
    <i r="4">
      <x v="569"/>
    </i>
    <i r="4">
      <x v="570"/>
    </i>
    <i r="4">
      <x v="571"/>
    </i>
    <i r="4">
      <x v="572"/>
    </i>
    <i r="4">
      <x v="573"/>
    </i>
    <i r="4">
      <x v="574"/>
    </i>
    <i r="4">
      <x v="575"/>
    </i>
    <i r="4">
      <x v="576"/>
    </i>
    <i r="4">
      <x v="577"/>
    </i>
    <i r="3">
      <x v="7"/>
    </i>
    <i r="4">
      <x v="578"/>
    </i>
    <i r="4">
      <x v="579"/>
    </i>
    <i r="4">
      <x v="580"/>
    </i>
    <i r="4">
      <x v="581"/>
    </i>
    <i r="4">
      <x v="582"/>
    </i>
    <i r="4">
      <x v="583"/>
    </i>
    <i r="4">
      <x v="584"/>
    </i>
    <i r="4">
      <x v="585"/>
    </i>
    <i r="4">
      <x v="586"/>
    </i>
    <i r="4">
      <x v="587"/>
    </i>
    <i r="4">
      <x v="588"/>
    </i>
    <i r="4">
      <x v="589"/>
    </i>
    <i r="4">
      <x v="590"/>
    </i>
    <i r="4">
      <x v="591"/>
    </i>
    <i r="4">
      <x v="592"/>
    </i>
    <i r="4">
      <x v="593"/>
    </i>
    <i r="4">
      <x v="594"/>
    </i>
    <i r="4">
      <x v="595"/>
    </i>
    <i r="4">
      <x v="596"/>
    </i>
    <i r="4">
      <x v="597"/>
    </i>
    <i r="4">
      <x v="598"/>
    </i>
    <i r="4">
      <x v="599"/>
    </i>
    <i r="4">
      <x v="600"/>
    </i>
    <i r="4">
      <x v="601"/>
    </i>
    <i r="4">
      <x v="602"/>
    </i>
    <i r="4">
      <x v="603"/>
    </i>
    <i r="4">
      <x v="604"/>
    </i>
    <i r="4">
      <x v="605"/>
    </i>
    <i r="4">
      <x v="606"/>
    </i>
    <i r="4">
      <x v="607"/>
    </i>
    <i r="4">
      <x v="608"/>
    </i>
    <i r="2">
      <x v="3"/>
    </i>
    <i r="3">
      <x v="8"/>
    </i>
    <i r="4">
      <x v="609"/>
    </i>
    <i r="4">
      <x v="610"/>
    </i>
    <i r="4">
      <x v="611"/>
    </i>
    <i r="4">
      <x v="612"/>
    </i>
    <i r="4">
      <x v="613"/>
    </i>
    <i r="4">
      <x v="614"/>
    </i>
    <i r="4">
      <x v="615"/>
    </i>
    <i r="4">
      <x v="616"/>
    </i>
    <i r="4">
      <x v="617"/>
    </i>
    <i r="4">
      <x v="618"/>
    </i>
    <i r="4">
      <x v="619"/>
    </i>
    <i r="4">
      <x v="620"/>
    </i>
    <i r="4">
      <x v="621"/>
    </i>
    <i r="4">
      <x v="622"/>
    </i>
    <i r="4">
      <x v="623"/>
    </i>
    <i r="4">
      <x v="624"/>
    </i>
    <i r="4">
      <x v="625"/>
    </i>
    <i r="4">
      <x v="626"/>
    </i>
    <i r="4">
      <x v="627"/>
    </i>
    <i r="4">
      <x v="628"/>
    </i>
    <i r="4">
      <x v="629"/>
    </i>
    <i r="4">
      <x v="630"/>
    </i>
    <i r="4">
      <x v="631"/>
    </i>
    <i r="4">
      <x v="632"/>
    </i>
    <i r="4">
      <x v="633"/>
    </i>
    <i r="4">
      <x v="634"/>
    </i>
    <i r="4">
      <x v="635"/>
    </i>
    <i r="4">
      <x v="636"/>
    </i>
    <i r="4">
      <x v="637"/>
    </i>
    <i r="4">
      <x v="638"/>
    </i>
    <i r="3">
      <x v="9"/>
    </i>
    <i r="4">
      <x v="639"/>
    </i>
    <i r="4">
      <x v="640"/>
    </i>
    <i r="4">
      <x v="641"/>
    </i>
    <i r="4">
      <x v="642"/>
    </i>
    <i r="4">
      <x v="643"/>
    </i>
    <i r="4">
      <x v="644"/>
    </i>
    <i r="4">
      <x v="645"/>
    </i>
    <i r="4">
      <x v="646"/>
    </i>
    <i r="4">
      <x v="647"/>
    </i>
    <i r="4">
      <x v="648"/>
    </i>
    <i r="4">
      <x v="649"/>
    </i>
    <i r="4">
      <x v="650"/>
    </i>
    <i r="4">
      <x v="651"/>
    </i>
    <i r="4">
      <x v="652"/>
    </i>
    <i r="4">
      <x v="653"/>
    </i>
    <i r="4">
      <x v="654"/>
    </i>
    <i r="4">
      <x v="655"/>
    </i>
    <i r="4">
      <x v="656"/>
    </i>
    <i r="4">
      <x v="657"/>
    </i>
    <i r="4">
      <x v="658"/>
    </i>
    <i r="4">
      <x v="659"/>
    </i>
    <i r="4">
      <x v="660"/>
    </i>
    <i r="4">
      <x v="661"/>
    </i>
    <i r="4">
      <x v="662"/>
    </i>
    <i r="4">
      <x v="663"/>
    </i>
    <i r="4">
      <x v="664"/>
    </i>
    <i r="4">
      <x v="665"/>
    </i>
    <i r="4">
      <x v="666"/>
    </i>
    <i r="4">
      <x v="667"/>
    </i>
    <i r="4">
      <x v="668"/>
    </i>
    <i r="4">
      <x v="669"/>
    </i>
    <i r="3">
      <x v="10"/>
    </i>
    <i r="4">
      <x v="670"/>
    </i>
    <i r="4">
      <x v="671"/>
    </i>
    <i r="4">
      <x v="672"/>
    </i>
    <i r="4">
      <x v="673"/>
    </i>
    <i r="4">
      <x v="674"/>
    </i>
    <i r="4">
      <x v="675"/>
    </i>
    <i r="4">
      <x v="676"/>
    </i>
    <i r="4">
      <x v="677"/>
    </i>
    <i r="4">
      <x v="678"/>
    </i>
    <i r="4">
      <x v="679"/>
    </i>
    <i r="4">
      <x v="680"/>
    </i>
    <i r="4">
      <x v="681"/>
    </i>
    <i r="4">
      <x v="682"/>
    </i>
    <i r="4">
      <x v="683"/>
    </i>
    <i r="4">
      <x v="684"/>
    </i>
    <i r="4">
      <x v="685"/>
    </i>
    <i r="4">
      <x v="686"/>
    </i>
    <i r="4">
      <x v="687"/>
    </i>
    <i r="4">
      <x v="688"/>
    </i>
    <i r="4">
      <x v="689"/>
    </i>
    <i r="4">
      <x v="690"/>
    </i>
    <i r="4">
      <x v="691"/>
    </i>
    <i r="4">
      <x v="692"/>
    </i>
    <i r="4">
      <x v="693"/>
    </i>
    <i r="4">
      <x v="694"/>
    </i>
    <i r="4">
      <x v="695"/>
    </i>
    <i r="4">
      <x v="696"/>
    </i>
    <i r="4">
      <x v="697"/>
    </i>
    <i r="4">
      <x v="698"/>
    </i>
    <i r="4">
      <x v="699"/>
    </i>
    <i r="2">
      <x/>
    </i>
    <i r="3">
      <x v="11"/>
    </i>
    <i r="4">
      <x v="700"/>
    </i>
    <i r="4">
      <x v="701"/>
    </i>
    <i r="4">
      <x v="702"/>
    </i>
    <i r="4">
      <x v="703"/>
    </i>
    <i r="4">
      <x v="704"/>
    </i>
    <i r="4">
      <x v="705"/>
    </i>
    <i r="4">
      <x v="706"/>
    </i>
    <i r="4">
      <x v="707"/>
    </i>
    <i r="4">
      <x v="708"/>
    </i>
    <i r="4">
      <x v="709"/>
    </i>
    <i r="4">
      <x v="710"/>
    </i>
    <i r="4">
      <x v="711"/>
    </i>
    <i r="4">
      <x v="712"/>
    </i>
    <i r="4">
      <x v="713"/>
    </i>
    <i r="4">
      <x v="714"/>
    </i>
    <i r="4">
      <x v="715"/>
    </i>
    <i r="4">
      <x v="716"/>
    </i>
    <i r="4">
      <x v="717"/>
    </i>
    <i r="4">
      <x v="718"/>
    </i>
    <i r="4">
      <x v="719"/>
    </i>
    <i r="4">
      <x v="720"/>
    </i>
    <i r="4">
      <x v="721"/>
    </i>
    <i r="4">
      <x v="722"/>
    </i>
    <i r="4">
      <x v="723"/>
    </i>
    <i r="4">
      <x v="724"/>
    </i>
    <i r="4">
      <x v="725"/>
    </i>
    <i r="4">
      <x v="726"/>
    </i>
    <i r="4">
      <x v="727"/>
    </i>
    <i r="4">
      <x v="728"/>
    </i>
    <i r="4">
      <x v="729"/>
    </i>
    <i r="4">
      <x v="730"/>
    </i>
    <i r="3">
      <x/>
    </i>
    <i r="4">
      <x v="731"/>
    </i>
    <i r="4">
      <x v="732"/>
    </i>
    <i r="4">
      <x v="733"/>
    </i>
    <i r="4">
      <x v="734"/>
    </i>
    <i r="4">
      <x v="735"/>
    </i>
    <i r="4">
      <x v="736"/>
    </i>
    <i r="4">
      <x v="737"/>
    </i>
    <i r="4">
      <x v="738"/>
    </i>
    <i r="4">
      <x v="739"/>
    </i>
    <i r="4">
      <x v="740"/>
    </i>
    <i r="4">
      <x v="741"/>
    </i>
    <i r="4">
      <x v="742"/>
    </i>
    <i r="4">
      <x v="743"/>
    </i>
    <i r="4">
      <x v="744"/>
    </i>
    <i r="4">
      <x v="745"/>
    </i>
    <i r="4">
      <x v="746"/>
    </i>
    <i r="4">
      <x v="747"/>
    </i>
    <i r="4">
      <x v="748"/>
    </i>
    <i r="4">
      <x v="749"/>
    </i>
    <i r="4">
      <x v="750"/>
    </i>
    <i r="4">
      <x v="751"/>
    </i>
    <i r="4">
      <x v="752"/>
    </i>
    <i r="4">
      <x v="753"/>
    </i>
    <i r="4">
      <x v="754"/>
    </i>
    <i r="4">
      <x v="755"/>
    </i>
    <i r="4">
      <x v="756"/>
    </i>
    <i r="4">
      <x v="757"/>
    </i>
    <i r="4">
      <x v="758"/>
    </i>
    <i r="4">
      <x v="759"/>
    </i>
    <i r="4">
      <x v="760"/>
    </i>
    <i r="4">
      <x v="761"/>
    </i>
    <i r="3">
      <x v="1"/>
    </i>
    <i r="4">
      <x v="762"/>
    </i>
    <i r="4">
      <x v="763"/>
    </i>
    <i r="4">
      <x v="764"/>
    </i>
    <i r="4">
      <x v="765"/>
    </i>
    <i r="4">
      <x v="766"/>
    </i>
    <i r="4">
      <x v="767"/>
    </i>
    <i r="4">
      <x v="768"/>
    </i>
    <i r="4">
      <x v="769"/>
    </i>
    <i r="4">
      <x v="770"/>
    </i>
    <i r="4">
      <x v="771"/>
    </i>
    <i r="4">
      <x v="772"/>
    </i>
    <i r="4">
      <x v="773"/>
    </i>
    <i r="4">
      <x v="774"/>
    </i>
    <i r="4">
      <x v="775"/>
    </i>
    <i r="4">
      <x v="776"/>
    </i>
    <i r="4">
      <x v="777"/>
    </i>
    <i r="4">
      <x v="778"/>
    </i>
    <i r="4">
      <x v="779"/>
    </i>
    <i r="4">
      <x v="780"/>
    </i>
    <i r="4">
      <x v="781"/>
    </i>
    <i r="4">
      <x v="782"/>
    </i>
    <i r="4">
      <x v="783"/>
    </i>
    <i r="4">
      <x v="784"/>
    </i>
    <i r="4">
      <x v="785"/>
    </i>
    <i r="4">
      <x v="786"/>
    </i>
    <i r="4">
      <x v="787"/>
    </i>
    <i r="4">
      <x v="788"/>
    </i>
    <i r="4">
      <x v="789"/>
    </i>
    <i r="4">
      <x v="790"/>
    </i>
    <i r="4">
      <x v="791"/>
    </i>
    <i r="2">
      <x v="1"/>
    </i>
    <i r="3">
      <x v="2"/>
    </i>
    <i r="4">
      <x v="792"/>
    </i>
    <i r="4">
      <x v="793"/>
    </i>
    <i r="4">
      <x v="794"/>
    </i>
    <i r="4">
      <x v="795"/>
    </i>
    <i r="4">
      <x v="796"/>
    </i>
    <i r="4">
      <x v="797"/>
    </i>
    <i r="4">
      <x v="798"/>
    </i>
    <i r="4">
      <x v="799"/>
    </i>
    <i r="4">
      <x v="800"/>
    </i>
    <i r="4">
      <x v="801"/>
    </i>
    <i r="4">
      <x v="802"/>
    </i>
    <i r="4">
      <x v="803"/>
    </i>
    <i r="4">
      <x v="804"/>
    </i>
    <i r="4">
      <x v="805"/>
    </i>
    <i r="4">
      <x v="806"/>
    </i>
    <i r="4">
      <x v="807"/>
    </i>
    <i r="4">
      <x v="808"/>
    </i>
    <i r="4">
      <x v="809"/>
    </i>
    <i r="4">
      <x v="810"/>
    </i>
    <i r="4">
      <x v="811"/>
    </i>
    <i r="4">
      <x v="812"/>
    </i>
    <i r="4">
      <x v="813"/>
    </i>
    <i r="4">
      <x v="814"/>
    </i>
    <i r="4">
      <x v="815"/>
    </i>
    <i r="4">
      <x v="816"/>
    </i>
    <i r="4">
      <x v="817"/>
    </i>
    <i r="4">
      <x v="818"/>
    </i>
    <i r="4">
      <x v="819"/>
    </i>
    <i r="4">
      <x v="820"/>
    </i>
    <i r="4">
      <x v="821"/>
    </i>
    <i r="4">
      <x v="822"/>
    </i>
    <i r="3">
      <x v="3"/>
    </i>
    <i r="4">
      <x v="823"/>
    </i>
    <i r="4">
      <x v="824"/>
    </i>
    <i r="4">
      <x v="825"/>
    </i>
    <i r="4">
      <x v="826"/>
    </i>
    <i r="4">
      <x v="827"/>
    </i>
    <i r="4">
      <x v="828"/>
    </i>
    <i r="4">
      <x v="829"/>
    </i>
    <i r="4">
      <x v="830"/>
    </i>
    <i r="4">
      <x v="831"/>
    </i>
    <i r="4">
      <x v="832"/>
    </i>
    <i r="4">
      <x v="833"/>
    </i>
    <i r="4">
      <x v="834"/>
    </i>
    <i r="4">
      <x v="835"/>
    </i>
    <i r="4">
      <x v="836"/>
    </i>
    <i r="4">
      <x v="837"/>
    </i>
    <i r="4">
      <x v="838"/>
    </i>
    <i r="4">
      <x v="839"/>
    </i>
    <i r="4">
      <x v="840"/>
    </i>
    <i r="4">
      <x v="841"/>
    </i>
    <i r="4">
      <x v="842"/>
    </i>
    <i r="4">
      <x v="843"/>
    </i>
    <i r="4">
      <x v="844"/>
    </i>
    <i r="4">
      <x v="845"/>
    </i>
    <i r="4">
      <x v="846"/>
    </i>
    <i r="4">
      <x v="847"/>
    </i>
    <i r="4">
      <x v="848"/>
    </i>
    <i r="4">
      <x v="849"/>
    </i>
    <i r="4">
      <x v="850"/>
    </i>
    <i r="4">
      <x v="851"/>
    </i>
    <i r="4">
      <x v="852"/>
    </i>
    <i r="3">
      <x v="4"/>
    </i>
    <i r="4">
      <x v="853"/>
    </i>
    <i r="4">
      <x v="854"/>
    </i>
    <i r="4">
      <x v="855"/>
    </i>
    <i r="4">
      <x v="856"/>
    </i>
    <i r="4">
      <x v="857"/>
    </i>
    <i r="4">
      <x v="858"/>
    </i>
    <i r="4">
      <x v="859"/>
    </i>
    <i r="4">
      <x v="860"/>
    </i>
    <i r="4">
      <x v="861"/>
    </i>
    <i r="4">
      <x v="862"/>
    </i>
    <i r="4">
      <x v="863"/>
    </i>
    <i r="4">
      <x v="864"/>
    </i>
    <i r="4">
      <x v="865"/>
    </i>
    <i r="4">
      <x v="866"/>
    </i>
    <i r="4">
      <x v="867"/>
    </i>
    <i r="4">
      <x v="868"/>
    </i>
    <i r="4">
      <x v="869"/>
    </i>
    <i r="4">
      <x v="870"/>
    </i>
    <i r="4">
      <x v="871"/>
    </i>
    <i r="4">
      <x v="872"/>
    </i>
    <i r="4">
      <x v="873"/>
    </i>
    <i r="4">
      <x v="874"/>
    </i>
    <i r="4">
      <x v="875"/>
    </i>
    <i r="4">
      <x v="876"/>
    </i>
    <i r="4">
      <x v="877"/>
    </i>
    <i r="4">
      <x v="878"/>
    </i>
    <i r="4">
      <x v="879"/>
    </i>
    <i r="4">
      <x v="880"/>
    </i>
    <i r="4">
      <x v="881"/>
    </i>
    <i r="4">
      <x v="882"/>
    </i>
    <i r="4">
      <x v="883"/>
    </i>
  </rowItems>
  <colItems count="1">
    <i/>
  </colItems>
  <pageFields count="2">
    <pageField fld="6" hier="2" name="[Dataset_Analysis_Table].[Region].[All]" cap="All"/>
    <pageField fld="7" hier="3" name="[Dataset_Analysis_Table].[Product].[All]" cap="All"/>
  </pageFields>
  <dataFields count="1">
    <dataField fld="5" subtotal="count" baseField="0" baseItem="0"/>
  </dataFields>
  <formats count="124">
    <format dxfId="223">
      <pivotArea collapsedLevelsAreSubtotals="1" fieldPosition="0">
        <references count="2">
          <reference field="0" count="1" selected="0">
            <x v="0"/>
          </reference>
          <reference field="4" count="1">
            <x v="0"/>
          </reference>
        </references>
      </pivotArea>
    </format>
    <format dxfId="222">
      <pivotArea collapsedLevelsAreSubtotals="1" fieldPosition="0">
        <references count="3">
          <reference field="0" count="1" selected="0">
            <x v="0"/>
          </reference>
          <reference field="3" count="1">
            <x v="0"/>
          </reference>
          <reference field="4" count="1" selected="0">
            <x v="0"/>
          </reference>
        </references>
      </pivotArea>
    </format>
    <format dxfId="221">
      <pivotArea collapsedLevelsAreSubtotals="1" fieldPosition="0">
        <references count="4">
          <reference field="0" count="1" selected="0">
            <x v="0"/>
          </reference>
          <reference field="2" count="1">
            <x v="0"/>
          </reference>
          <reference field="3" count="1" selected="0">
            <x v="0"/>
          </reference>
          <reference field="4" count="1" selected="0">
            <x v="0"/>
          </reference>
        </references>
      </pivotArea>
    </format>
    <format dxfId="220">
      <pivotArea collapsedLevelsAreSubtotals="1" fieldPosition="0">
        <references count="5">
          <reference field="0" count="1" selected="0">
            <x v="0"/>
          </reference>
          <reference field="1" count="31">
            <x v="0"/>
            <x v="1"/>
            <x v="2"/>
            <x v="3"/>
            <x v="4"/>
            <x v="5"/>
            <x v="6"/>
            <x v="7"/>
            <x v="8"/>
            <x v="9"/>
            <x v="10"/>
            <x v="11"/>
            <x v="12"/>
            <x v="13"/>
            <x v="14"/>
            <x v="15"/>
            <x v="16"/>
            <x v="17"/>
            <x v="18"/>
            <x v="19"/>
            <x v="20"/>
            <x v="21"/>
            <x v="22"/>
            <x v="23"/>
            <x v="24"/>
            <x v="25"/>
            <x v="26"/>
            <x v="27"/>
            <x v="28"/>
            <x v="29"/>
            <x v="30"/>
          </reference>
          <reference field="2" count="1" selected="0">
            <x v="0"/>
          </reference>
          <reference field="3" count="1" selected="0">
            <x v="0"/>
          </reference>
          <reference field="4" count="1" selected="0">
            <x v="0"/>
          </reference>
        </references>
      </pivotArea>
    </format>
    <format dxfId="219">
      <pivotArea collapsedLevelsAreSubtotals="1" fieldPosition="0">
        <references count="4">
          <reference field="0" count="1" selected="0">
            <x v="0"/>
          </reference>
          <reference field="2" count="1">
            <x v="1"/>
          </reference>
          <reference field="3" count="1" selected="0">
            <x v="0"/>
          </reference>
          <reference field="4" count="1" selected="0">
            <x v="0"/>
          </reference>
        </references>
      </pivotArea>
    </format>
    <format dxfId="218">
      <pivotArea collapsedLevelsAreSubtotals="1" fieldPosition="0">
        <references count="5">
          <reference field="0" count="1" selected="0">
            <x v="0"/>
          </reference>
          <reference field="1" count="30">
            <x v="31"/>
            <x v="32"/>
            <x v="33"/>
            <x v="34"/>
            <x v="35"/>
            <x v="36"/>
            <x v="37"/>
            <x v="38"/>
            <x v="39"/>
            <x v="40"/>
            <x v="41"/>
            <x v="42"/>
            <x v="43"/>
            <x v="44"/>
            <x v="45"/>
            <x v="46"/>
            <x v="47"/>
            <x v="48"/>
            <x v="49"/>
            <x v="50"/>
            <x v="51"/>
            <x v="52"/>
            <x v="53"/>
            <x v="54"/>
            <x v="55"/>
            <x v="56"/>
            <x v="57"/>
            <x v="58"/>
            <x v="59"/>
            <x v="60"/>
          </reference>
          <reference field="2" count="1" selected="0">
            <x v="1"/>
          </reference>
          <reference field="3" count="1" selected="0">
            <x v="0"/>
          </reference>
          <reference field="4" count="1" selected="0">
            <x v="0"/>
          </reference>
        </references>
      </pivotArea>
    </format>
    <format dxfId="217">
      <pivotArea collapsedLevelsAreSubtotals="1" fieldPosition="0">
        <references count="3">
          <reference field="0" count="1" selected="0">
            <x v="0"/>
          </reference>
          <reference field="3" count="1">
            <x v="1"/>
          </reference>
          <reference field="4" count="1" selected="0">
            <x v="0"/>
          </reference>
        </references>
      </pivotArea>
    </format>
    <format dxfId="216">
      <pivotArea collapsedLevelsAreSubtotals="1" fieldPosition="0">
        <references count="4">
          <reference field="0" count="1" selected="0">
            <x v="0"/>
          </reference>
          <reference field="2" count="1">
            <x v="2"/>
          </reference>
          <reference field="3" count="1" selected="0">
            <x v="1"/>
          </reference>
          <reference field="4" count="1" selected="0">
            <x v="0"/>
          </reference>
        </references>
      </pivotArea>
    </format>
    <format dxfId="215">
      <pivotArea collapsedLevelsAreSubtotals="1" fieldPosition="0">
        <references count="5">
          <reference field="0" count="1" selected="0">
            <x v="0"/>
          </reference>
          <reference field="1" count="31">
            <x v="61"/>
            <x v="62"/>
            <x v="63"/>
            <x v="64"/>
            <x v="65"/>
            <x v="66"/>
            <x v="67"/>
            <x v="68"/>
            <x v="69"/>
            <x v="70"/>
            <x v="71"/>
            <x v="72"/>
            <x v="73"/>
            <x v="74"/>
            <x v="75"/>
            <x v="76"/>
            <x v="77"/>
            <x v="78"/>
            <x v="79"/>
            <x v="80"/>
            <x v="81"/>
            <x v="82"/>
            <x v="83"/>
            <x v="84"/>
            <x v="85"/>
            <x v="86"/>
            <x v="87"/>
            <x v="88"/>
            <x v="89"/>
            <x v="90"/>
            <x v="91"/>
          </reference>
          <reference field="2" count="1" selected="0">
            <x v="2"/>
          </reference>
          <reference field="3" count="1" selected="0">
            <x v="1"/>
          </reference>
          <reference field="4" count="1" selected="0">
            <x v="0"/>
          </reference>
        </references>
      </pivotArea>
    </format>
    <format dxfId="214">
      <pivotArea collapsedLevelsAreSubtotals="1" fieldPosition="0">
        <references count="4">
          <reference field="0" count="1" selected="0">
            <x v="0"/>
          </reference>
          <reference field="2" count="1">
            <x v="3"/>
          </reference>
          <reference field="3" count="1" selected="0">
            <x v="1"/>
          </reference>
          <reference field="4" count="1" selected="0">
            <x v="0"/>
          </reference>
        </references>
      </pivotArea>
    </format>
    <format dxfId="213">
      <pivotArea collapsedLevelsAreSubtotals="1" fieldPosition="0">
        <references count="5">
          <reference field="0" count="1" selected="0">
            <x v="0"/>
          </reference>
          <reference field="1" count="30">
            <x v="92"/>
            <x v="93"/>
            <x v="94"/>
            <x v="95"/>
            <x v="96"/>
            <x v="97"/>
            <x v="98"/>
            <x v="99"/>
            <x v="100"/>
            <x v="101"/>
            <x v="102"/>
            <x v="103"/>
            <x v="104"/>
            <x v="105"/>
            <x v="106"/>
            <x v="107"/>
            <x v="108"/>
            <x v="109"/>
            <x v="110"/>
            <x v="111"/>
            <x v="112"/>
            <x v="113"/>
            <x v="114"/>
            <x v="115"/>
            <x v="116"/>
            <x v="117"/>
            <x v="118"/>
            <x v="119"/>
            <x v="120"/>
            <x v="121"/>
          </reference>
          <reference field="2" count="1" selected="0">
            <x v="3"/>
          </reference>
          <reference field="3" count="1" selected="0">
            <x v="1"/>
          </reference>
          <reference field="4" count="1" selected="0">
            <x v="0"/>
          </reference>
        </references>
      </pivotArea>
    </format>
    <format dxfId="212">
      <pivotArea collapsedLevelsAreSubtotals="1" fieldPosition="0">
        <references count="4">
          <reference field="0" count="1" selected="0">
            <x v="0"/>
          </reference>
          <reference field="2" count="1">
            <x v="4"/>
          </reference>
          <reference field="3" count="1" selected="0">
            <x v="1"/>
          </reference>
          <reference field="4" count="1" selected="0">
            <x v="0"/>
          </reference>
        </references>
      </pivotArea>
    </format>
    <format dxfId="211">
      <pivotArea collapsedLevelsAreSubtotals="1" fieldPosition="0">
        <references count="5">
          <reference field="0" count="1" selected="0">
            <x v="0"/>
          </reference>
          <reference field="1" count="31">
            <x v="122"/>
            <x v="123"/>
            <x v="124"/>
            <x v="125"/>
            <x v="126"/>
            <x v="127"/>
            <x v="128"/>
            <x v="129"/>
            <x v="130"/>
            <x v="131"/>
            <x v="132"/>
            <x v="133"/>
            <x v="134"/>
            <x v="135"/>
            <x v="136"/>
            <x v="137"/>
            <x v="138"/>
            <x v="139"/>
            <x v="140"/>
            <x v="141"/>
            <x v="142"/>
            <x v="143"/>
            <x v="144"/>
            <x v="145"/>
            <x v="146"/>
            <x v="147"/>
            <x v="148"/>
            <x v="149"/>
            <x v="150"/>
            <x v="151"/>
            <x v="152"/>
          </reference>
          <reference field="2" count="1" selected="0">
            <x v="4"/>
          </reference>
          <reference field="3" count="1" selected="0">
            <x v="1"/>
          </reference>
          <reference field="4" count="1" selected="0">
            <x v="0"/>
          </reference>
        </references>
      </pivotArea>
    </format>
    <format dxfId="210">
      <pivotArea collapsedLevelsAreSubtotals="1" fieldPosition="0">
        <references count="1">
          <reference field="0" count="1">
            <x v="1"/>
          </reference>
        </references>
      </pivotArea>
    </format>
    <format dxfId="209">
      <pivotArea collapsedLevelsAreSubtotals="1" fieldPosition="0">
        <references count="2">
          <reference field="0" count="1" selected="0">
            <x v="1"/>
          </reference>
          <reference field="4" count="1">
            <x v="1"/>
          </reference>
        </references>
      </pivotArea>
    </format>
    <format dxfId="208">
      <pivotArea collapsedLevelsAreSubtotals="1" fieldPosition="0">
        <references count="3">
          <reference field="0" count="1" selected="0">
            <x v="1"/>
          </reference>
          <reference field="3" count="1">
            <x v="2"/>
          </reference>
          <reference field="4" count="1" selected="0">
            <x v="1"/>
          </reference>
        </references>
      </pivotArea>
    </format>
    <format dxfId="207">
      <pivotArea collapsedLevelsAreSubtotals="1" fieldPosition="0">
        <references count="4">
          <reference field="0" count="1" selected="0">
            <x v="1"/>
          </reference>
          <reference field="2" count="1">
            <x v="5"/>
          </reference>
          <reference field="3" count="1" selected="0">
            <x v="2"/>
          </reference>
          <reference field="4" count="1" selected="0">
            <x v="1"/>
          </reference>
        </references>
      </pivotArea>
    </format>
    <format dxfId="206">
      <pivotArea collapsedLevelsAreSubtotals="1" fieldPosition="0">
        <references count="5">
          <reference field="0" count="1" selected="0">
            <x v="1"/>
          </reference>
          <reference field="1" count="31">
            <x v="153"/>
            <x v="154"/>
            <x v="155"/>
            <x v="156"/>
            <x v="157"/>
            <x v="158"/>
            <x v="159"/>
            <x v="160"/>
            <x v="161"/>
            <x v="162"/>
            <x v="163"/>
            <x v="164"/>
            <x v="165"/>
            <x v="166"/>
            <x v="167"/>
            <x v="168"/>
            <x v="169"/>
            <x v="170"/>
            <x v="171"/>
            <x v="172"/>
            <x v="173"/>
            <x v="174"/>
            <x v="175"/>
            <x v="176"/>
            <x v="177"/>
            <x v="178"/>
            <x v="179"/>
            <x v="180"/>
            <x v="181"/>
            <x v="182"/>
            <x v="183"/>
          </reference>
          <reference field="2" count="1" selected="0">
            <x v="5"/>
          </reference>
          <reference field="3" count="1" selected="0">
            <x v="2"/>
          </reference>
          <reference field="4" count="1" selected="0">
            <x v="1"/>
          </reference>
        </references>
      </pivotArea>
    </format>
    <format dxfId="205">
      <pivotArea collapsedLevelsAreSubtotals="1" fieldPosition="0">
        <references count="4">
          <reference field="0" count="1" selected="0">
            <x v="1"/>
          </reference>
          <reference field="2" count="1">
            <x v="6"/>
          </reference>
          <reference field="3" count="1" selected="0">
            <x v="2"/>
          </reference>
          <reference field="4" count="1" selected="0">
            <x v="1"/>
          </reference>
        </references>
      </pivotArea>
    </format>
    <format dxfId="204">
      <pivotArea collapsedLevelsAreSubtotals="1" fieldPosition="0">
        <references count="5">
          <reference field="0" count="1" selected="0">
            <x v="1"/>
          </reference>
          <reference field="1" count="29">
            <x v="184"/>
            <x v="185"/>
            <x v="186"/>
            <x v="187"/>
            <x v="188"/>
            <x v="189"/>
            <x v="190"/>
            <x v="191"/>
            <x v="192"/>
            <x v="193"/>
            <x v="194"/>
            <x v="195"/>
            <x v="196"/>
            <x v="197"/>
            <x v="198"/>
            <x v="199"/>
            <x v="200"/>
            <x v="201"/>
            <x v="202"/>
            <x v="203"/>
            <x v="204"/>
            <x v="205"/>
            <x v="206"/>
            <x v="207"/>
            <x v="208"/>
            <x v="209"/>
            <x v="210"/>
            <x v="211"/>
            <x v="212"/>
          </reference>
          <reference field="2" count="1" selected="0">
            <x v="6"/>
          </reference>
          <reference field="3" count="1" selected="0">
            <x v="2"/>
          </reference>
          <reference field="4" count="1" selected="0">
            <x v="1"/>
          </reference>
        </references>
      </pivotArea>
    </format>
    <format dxfId="203">
      <pivotArea collapsedLevelsAreSubtotals="1" fieldPosition="0">
        <references count="4">
          <reference field="0" count="1" selected="0">
            <x v="1"/>
          </reference>
          <reference field="2" count="1">
            <x v="7"/>
          </reference>
          <reference field="3" count="1" selected="0">
            <x v="2"/>
          </reference>
          <reference field="4" count="1" selected="0">
            <x v="1"/>
          </reference>
        </references>
      </pivotArea>
    </format>
    <format dxfId="202">
      <pivotArea collapsedLevelsAreSubtotals="1" fieldPosition="0">
        <references count="5">
          <reference field="0" count="1" selected="0">
            <x v="1"/>
          </reference>
          <reference field="1" count="31">
            <x v="213"/>
            <x v="214"/>
            <x v="215"/>
            <x v="216"/>
            <x v="217"/>
            <x v="218"/>
            <x v="219"/>
            <x v="220"/>
            <x v="221"/>
            <x v="222"/>
            <x v="223"/>
            <x v="224"/>
            <x v="225"/>
            <x v="226"/>
            <x v="227"/>
            <x v="228"/>
            <x v="229"/>
            <x v="230"/>
            <x v="231"/>
            <x v="232"/>
            <x v="233"/>
            <x v="234"/>
            <x v="235"/>
            <x v="236"/>
            <x v="237"/>
            <x v="238"/>
            <x v="239"/>
            <x v="240"/>
            <x v="241"/>
            <x v="242"/>
            <x v="243"/>
          </reference>
          <reference field="2" count="1" selected="0">
            <x v="7"/>
          </reference>
          <reference field="3" count="1" selected="0">
            <x v="2"/>
          </reference>
          <reference field="4" count="1" selected="0">
            <x v="1"/>
          </reference>
        </references>
      </pivotArea>
    </format>
    <format dxfId="201">
      <pivotArea collapsedLevelsAreSubtotals="1" fieldPosition="0">
        <references count="3">
          <reference field="0" count="1" selected="0">
            <x v="1"/>
          </reference>
          <reference field="3" count="1">
            <x v="3"/>
          </reference>
          <reference field="4" count="1" selected="0">
            <x v="1"/>
          </reference>
        </references>
      </pivotArea>
    </format>
    <format dxfId="200">
      <pivotArea collapsedLevelsAreSubtotals="1" fieldPosition="0">
        <references count="4">
          <reference field="0" count="1" selected="0">
            <x v="1"/>
          </reference>
          <reference field="2" count="1">
            <x v="8"/>
          </reference>
          <reference field="3" count="1" selected="0">
            <x v="3"/>
          </reference>
          <reference field="4" count="1" selected="0">
            <x v="1"/>
          </reference>
        </references>
      </pivotArea>
    </format>
    <format dxfId="199">
      <pivotArea collapsedLevelsAreSubtotals="1" fieldPosition="0">
        <references count="5">
          <reference field="0" count="1" selected="0">
            <x v="1"/>
          </reference>
          <reference field="1" count="30">
            <x v="244"/>
            <x v="245"/>
            <x v="246"/>
            <x v="247"/>
            <x v="248"/>
            <x v="249"/>
            <x v="250"/>
            <x v="251"/>
            <x v="252"/>
            <x v="253"/>
            <x v="254"/>
            <x v="255"/>
            <x v="256"/>
            <x v="257"/>
            <x v="258"/>
            <x v="259"/>
            <x v="260"/>
            <x v="261"/>
            <x v="262"/>
            <x v="263"/>
            <x v="264"/>
            <x v="265"/>
            <x v="266"/>
            <x v="267"/>
            <x v="268"/>
            <x v="269"/>
            <x v="270"/>
            <x v="271"/>
            <x v="272"/>
            <x v="273"/>
          </reference>
          <reference field="2" count="1" selected="0">
            <x v="8"/>
          </reference>
          <reference field="3" count="1" selected="0">
            <x v="3"/>
          </reference>
          <reference field="4" count="1" selected="0">
            <x v="1"/>
          </reference>
        </references>
      </pivotArea>
    </format>
    <format dxfId="198">
      <pivotArea collapsedLevelsAreSubtotals="1" fieldPosition="0">
        <references count="4">
          <reference field="0" count="1" selected="0">
            <x v="1"/>
          </reference>
          <reference field="2" count="1">
            <x v="9"/>
          </reference>
          <reference field="3" count="1" selected="0">
            <x v="3"/>
          </reference>
          <reference field="4" count="1" selected="0">
            <x v="1"/>
          </reference>
        </references>
      </pivotArea>
    </format>
    <format dxfId="197">
      <pivotArea collapsedLevelsAreSubtotals="1" fieldPosition="0">
        <references count="5">
          <reference field="0" count="1" selected="0">
            <x v="1"/>
          </reference>
          <reference field="1" count="31">
            <x v="274"/>
            <x v="275"/>
            <x v="276"/>
            <x v="277"/>
            <x v="278"/>
            <x v="279"/>
            <x v="280"/>
            <x v="281"/>
            <x v="282"/>
            <x v="283"/>
            <x v="284"/>
            <x v="285"/>
            <x v="286"/>
            <x v="287"/>
            <x v="288"/>
            <x v="289"/>
            <x v="290"/>
            <x v="291"/>
            <x v="292"/>
            <x v="293"/>
            <x v="294"/>
            <x v="295"/>
            <x v="296"/>
            <x v="297"/>
            <x v="298"/>
            <x v="299"/>
            <x v="300"/>
            <x v="301"/>
            <x v="302"/>
            <x v="303"/>
            <x v="304"/>
          </reference>
          <reference field="2" count="1" selected="0">
            <x v="9"/>
          </reference>
          <reference field="3" count="1" selected="0">
            <x v="3"/>
          </reference>
          <reference field="4" count="1" selected="0">
            <x v="1"/>
          </reference>
        </references>
      </pivotArea>
    </format>
    <format dxfId="196">
      <pivotArea collapsedLevelsAreSubtotals="1" fieldPosition="0">
        <references count="4">
          <reference field="0" count="1" selected="0">
            <x v="1"/>
          </reference>
          <reference field="2" count="1">
            <x v="10"/>
          </reference>
          <reference field="3" count="1" selected="0">
            <x v="3"/>
          </reference>
          <reference field="4" count="1" selected="0">
            <x v="1"/>
          </reference>
        </references>
      </pivotArea>
    </format>
    <format dxfId="195">
      <pivotArea collapsedLevelsAreSubtotals="1" fieldPosition="0">
        <references count="5">
          <reference field="0" count="1" selected="0">
            <x v="1"/>
          </reference>
          <reference field="1" count="30">
            <x v="305"/>
            <x v="306"/>
            <x v="307"/>
            <x v="308"/>
            <x v="309"/>
            <x v="310"/>
            <x v="311"/>
            <x v="312"/>
            <x v="313"/>
            <x v="314"/>
            <x v="315"/>
            <x v="316"/>
            <x v="317"/>
            <x v="318"/>
            <x v="319"/>
            <x v="320"/>
            <x v="321"/>
            <x v="322"/>
            <x v="323"/>
            <x v="324"/>
            <x v="325"/>
            <x v="326"/>
            <x v="327"/>
            <x v="328"/>
            <x v="329"/>
            <x v="330"/>
            <x v="331"/>
            <x v="332"/>
            <x v="333"/>
            <x v="334"/>
          </reference>
          <reference field="2" count="1" selected="0">
            <x v="10"/>
          </reference>
          <reference field="3" count="1" selected="0">
            <x v="3"/>
          </reference>
          <reference field="4" count="1" selected="0">
            <x v="1"/>
          </reference>
        </references>
      </pivotArea>
    </format>
    <format dxfId="194">
      <pivotArea collapsedLevelsAreSubtotals="1" fieldPosition="0">
        <references count="3">
          <reference field="0" count="1" selected="0">
            <x v="1"/>
          </reference>
          <reference field="3" count="1">
            <x v="0"/>
          </reference>
          <reference field="4" count="1" selected="0">
            <x v="1"/>
          </reference>
        </references>
      </pivotArea>
    </format>
    <format dxfId="193">
      <pivotArea collapsedLevelsAreSubtotals="1" fieldPosition="0">
        <references count="4">
          <reference field="0" count="1" selected="0">
            <x v="1"/>
          </reference>
          <reference field="2" count="1">
            <x v="11"/>
          </reference>
          <reference field="3" count="1" selected="0">
            <x v="0"/>
          </reference>
          <reference field="4" count="1" selected="0">
            <x v="1"/>
          </reference>
        </references>
      </pivotArea>
    </format>
    <format dxfId="192">
      <pivotArea collapsedLevelsAreSubtotals="1" fieldPosition="0">
        <references count="5">
          <reference field="0" count="1" selected="0">
            <x v="1"/>
          </reference>
          <reference field="1" count="31">
            <x v="335"/>
            <x v="336"/>
            <x v="337"/>
            <x v="338"/>
            <x v="339"/>
            <x v="340"/>
            <x v="341"/>
            <x v="342"/>
            <x v="343"/>
            <x v="344"/>
            <x v="345"/>
            <x v="346"/>
            <x v="347"/>
            <x v="348"/>
            <x v="349"/>
            <x v="350"/>
            <x v="351"/>
            <x v="352"/>
            <x v="353"/>
            <x v="354"/>
            <x v="355"/>
            <x v="356"/>
            <x v="357"/>
            <x v="358"/>
            <x v="359"/>
            <x v="360"/>
            <x v="361"/>
            <x v="362"/>
            <x v="363"/>
            <x v="364"/>
            <x v="365"/>
          </reference>
          <reference field="2" count="1" selected="0">
            <x v="11"/>
          </reference>
          <reference field="3" count="1" selected="0">
            <x v="0"/>
          </reference>
          <reference field="4" count="1" selected="0">
            <x v="1"/>
          </reference>
        </references>
      </pivotArea>
    </format>
    <format dxfId="191">
      <pivotArea collapsedLevelsAreSubtotals="1" fieldPosition="0">
        <references count="4">
          <reference field="0" count="1" selected="0">
            <x v="1"/>
          </reference>
          <reference field="2" count="1">
            <x v="0"/>
          </reference>
          <reference field="3" count="1" selected="0">
            <x v="0"/>
          </reference>
          <reference field="4" count="1" selected="0">
            <x v="1"/>
          </reference>
        </references>
      </pivotArea>
    </format>
    <format dxfId="190">
      <pivotArea collapsedLevelsAreSubtotals="1" fieldPosition="0">
        <references count="5">
          <reference field="0" count="1" selected="0">
            <x v="1"/>
          </reference>
          <reference field="1" count="31">
            <x v="366"/>
            <x v="367"/>
            <x v="368"/>
            <x v="369"/>
            <x v="370"/>
            <x v="371"/>
            <x v="372"/>
            <x v="373"/>
            <x v="374"/>
            <x v="375"/>
            <x v="376"/>
            <x v="377"/>
            <x v="378"/>
            <x v="379"/>
            <x v="380"/>
            <x v="381"/>
            <x v="382"/>
            <x v="383"/>
            <x v="384"/>
            <x v="385"/>
            <x v="386"/>
            <x v="387"/>
            <x v="388"/>
            <x v="389"/>
            <x v="390"/>
            <x v="391"/>
            <x v="392"/>
            <x v="393"/>
            <x v="394"/>
            <x v="395"/>
            <x v="396"/>
          </reference>
          <reference field="2" count="1" selected="0">
            <x v="0"/>
          </reference>
          <reference field="3" count="1" selected="0">
            <x v="0"/>
          </reference>
          <reference field="4" count="1" selected="0">
            <x v="1"/>
          </reference>
        </references>
      </pivotArea>
    </format>
    <format dxfId="189">
      <pivotArea collapsedLevelsAreSubtotals="1" fieldPosition="0">
        <references count="4">
          <reference field="0" count="1" selected="0">
            <x v="1"/>
          </reference>
          <reference field="2" count="1">
            <x v="1"/>
          </reference>
          <reference field="3" count="1" selected="0">
            <x v="0"/>
          </reference>
          <reference field="4" count="1" selected="0">
            <x v="1"/>
          </reference>
        </references>
      </pivotArea>
    </format>
    <format dxfId="188">
      <pivotArea collapsedLevelsAreSubtotals="1" fieldPosition="0">
        <references count="5">
          <reference field="0" count="1" selected="0">
            <x v="1"/>
          </reference>
          <reference field="1" count="30">
            <x v="397"/>
            <x v="398"/>
            <x v="399"/>
            <x v="400"/>
            <x v="401"/>
            <x v="402"/>
            <x v="403"/>
            <x v="404"/>
            <x v="405"/>
            <x v="406"/>
            <x v="407"/>
            <x v="408"/>
            <x v="409"/>
            <x v="410"/>
            <x v="411"/>
            <x v="412"/>
            <x v="413"/>
            <x v="414"/>
            <x v="415"/>
            <x v="416"/>
            <x v="417"/>
            <x v="418"/>
            <x v="419"/>
            <x v="420"/>
            <x v="421"/>
            <x v="422"/>
            <x v="423"/>
            <x v="424"/>
            <x v="425"/>
            <x v="426"/>
          </reference>
          <reference field="2" count="1" selected="0">
            <x v="1"/>
          </reference>
          <reference field="3" count="1" selected="0">
            <x v="0"/>
          </reference>
          <reference field="4" count="1" selected="0">
            <x v="1"/>
          </reference>
        </references>
      </pivotArea>
    </format>
    <format dxfId="187">
      <pivotArea collapsedLevelsAreSubtotals="1" fieldPosition="0">
        <references count="3">
          <reference field="0" count="1" selected="0">
            <x v="1"/>
          </reference>
          <reference field="3" count="1">
            <x v="1"/>
          </reference>
          <reference field="4" count="1" selected="0">
            <x v="1"/>
          </reference>
        </references>
      </pivotArea>
    </format>
    <format dxfId="186">
      <pivotArea collapsedLevelsAreSubtotals="1" fieldPosition="0">
        <references count="4">
          <reference field="0" count="1" selected="0">
            <x v="1"/>
          </reference>
          <reference field="2" count="1">
            <x v="2"/>
          </reference>
          <reference field="3" count="1" selected="0">
            <x v="1"/>
          </reference>
          <reference field="4" count="1" selected="0">
            <x v="1"/>
          </reference>
        </references>
      </pivotArea>
    </format>
    <format dxfId="185">
      <pivotArea collapsedLevelsAreSubtotals="1" fieldPosition="0">
        <references count="5">
          <reference field="0" count="1" selected="0">
            <x v="1"/>
          </reference>
          <reference field="1" count="31">
            <x v="427"/>
            <x v="428"/>
            <x v="429"/>
            <x v="430"/>
            <x v="431"/>
            <x v="432"/>
            <x v="433"/>
            <x v="434"/>
            <x v="435"/>
            <x v="436"/>
            <x v="437"/>
            <x v="438"/>
            <x v="439"/>
            <x v="440"/>
            <x v="441"/>
            <x v="442"/>
            <x v="443"/>
            <x v="444"/>
            <x v="445"/>
            <x v="446"/>
            <x v="447"/>
            <x v="448"/>
            <x v="449"/>
            <x v="450"/>
            <x v="451"/>
            <x v="452"/>
            <x v="453"/>
            <x v="454"/>
            <x v="455"/>
            <x v="456"/>
            <x v="457"/>
          </reference>
          <reference field="2" count="1" selected="0">
            <x v="2"/>
          </reference>
          <reference field="3" count="1" selected="0">
            <x v="1"/>
          </reference>
          <reference field="4" count="1" selected="0">
            <x v="1"/>
          </reference>
        </references>
      </pivotArea>
    </format>
    <format dxfId="184">
      <pivotArea collapsedLevelsAreSubtotals="1" fieldPosition="0">
        <references count="4">
          <reference field="0" count="1" selected="0">
            <x v="1"/>
          </reference>
          <reference field="2" count="1">
            <x v="3"/>
          </reference>
          <reference field="3" count="1" selected="0">
            <x v="1"/>
          </reference>
          <reference field="4" count="1" selected="0">
            <x v="1"/>
          </reference>
        </references>
      </pivotArea>
    </format>
    <format dxfId="183">
      <pivotArea collapsedLevelsAreSubtotals="1" fieldPosition="0">
        <references count="5">
          <reference field="0" count="1" selected="0">
            <x v="1"/>
          </reference>
          <reference field="1" count="30">
            <x v="458"/>
            <x v="459"/>
            <x v="460"/>
            <x v="461"/>
            <x v="462"/>
            <x v="463"/>
            <x v="464"/>
            <x v="465"/>
            <x v="466"/>
            <x v="467"/>
            <x v="468"/>
            <x v="469"/>
            <x v="470"/>
            <x v="471"/>
            <x v="472"/>
            <x v="473"/>
            <x v="474"/>
            <x v="475"/>
            <x v="476"/>
            <x v="477"/>
            <x v="478"/>
            <x v="479"/>
            <x v="480"/>
            <x v="481"/>
            <x v="482"/>
            <x v="483"/>
            <x v="484"/>
            <x v="485"/>
            <x v="486"/>
            <x v="487"/>
          </reference>
          <reference field="2" count="1" selected="0">
            <x v="3"/>
          </reference>
          <reference field="3" count="1" selected="0">
            <x v="1"/>
          </reference>
          <reference field="4" count="1" selected="0">
            <x v="1"/>
          </reference>
        </references>
      </pivotArea>
    </format>
    <format dxfId="182">
      <pivotArea collapsedLevelsAreSubtotals="1" fieldPosition="0">
        <references count="4">
          <reference field="0" count="1" selected="0">
            <x v="1"/>
          </reference>
          <reference field="2" count="1">
            <x v="4"/>
          </reference>
          <reference field="3" count="1" selected="0">
            <x v="1"/>
          </reference>
          <reference field="4" count="1" selected="0">
            <x v="1"/>
          </reference>
        </references>
      </pivotArea>
    </format>
    <format dxfId="181">
      <pivotArea collapsedLevelsAreSubtotals="1" fieldPosition="0">
        <references count="5">
          <reference field="0" count="1" selected="0">
            <x v="1"/>
          </reference>
          <reference field="1" count="31">
            <x v="488"/>
            <x v="489"/>
            <x v="490"/>
            <x v="491"/>
            <x v="492"/>
            <x v="493"/>
            <x v="494"/>
            <x v="495"/>
            <x v="496"/>
            <x v="497"/>
            <x v="498"/>
            <x v="499"/>
            <x v="500"/>
            <x v="501"/>
            <x v="502"/>
            <x v="503"/>
            <x v="504"/>
            <x v="505"/>
            <x v="506"/>
            <x v="507"/>
            <x v="508"/>
            <x v="509"/>
            <x v="510"/>
            <x v="511"/>
            <x v="512"/>
            <x v="513"/>
            <x v="514"/>
            <x v="515"/>
            <x v="516"/>
            <x v="517"/>
            <x v="518"/>
          </reference>
          <reference field="2" count="1" selected="0">
            <x v="4"/>
          </reference>
          <reference field="3" count="1" selected="0">
            <x v="1"/>
          </reference>
          <reference field="4" count="1" selected="0">
            <x v="1"/>
          </reference>
        </references>
      </pivotArea>
    </format>
    <format dxfId="180">
      <pivotArea collapsedLevelsAreSubtotals="1" fieldPosition="0">
        <references count="1">
          <reference field="0" count="1">
            <x v="2"/>
          </reference>
        </references>
      </pivotArea>
    </format>
    <format dxfId="179">
      <pivotArea collapsedLevelsAreSubtotals="1" fieldPosition="0">
        <references count="2">
          <reference field="0" count="1" selected="0">
            <x v="2"/>
          </reference>
          <reference field="4" count="1">
            <x v="2"/>
          </reference>
        </references>
      </pivotArea>
    </format>
    <format dxfId="178">
      <pivotArea collapsedLevelsAreSubtotals="1" fieldPosition="0">
        <references count="3">
          <reference field="0" count="1" selected="0">
            <x v="2"/>
          </reference>
          <reference field="3" count="1">
            <x v="2"/>
          </reference>
          <reference field="4" count="1" selected="0">
            <x v="2"/>
          </reference>
        </references>
      </pivotArea>
    </format>
    <format dxfId="177">
      <pivotArea collapsedLevelsAreSubtotals="1" fieldPosition="0">
        <references count="4">
          <reference field="0" count="1" selected="0">
            <x v="2"/>
          </reference>
          <reference field="2" count="1">
            <x v="5"/>
          </reference>
          <reference field="3" count="1" selected="0">
            <x v="2"/>
          </reference>
          <reference field="4" count="1" selected="0">
            <x v="2"/>
          </reference>
        </references>
      </pivotArea>
    </format>
    <format dxfId="176">
      <pivotArea collapsedLevelsAreSubtotals="1" fieldPosition="0">
        <references count="5">
          <reference field="0" count="1" selected="0">
            <x v="2"/>
          </reference>
          <reference field="1" count="31">
            <x v="519"/>
            <x v="520"/>
            <x v="521"/>
            <x v="522"/>
            <x v="523"/>
            <x v="524"/>
            <x v="525"/>
            <x v="526"/>
            <x v="527"/>
            <x v="528"/>
            <x v="529"/>
            <x v="530"/>
            <x v="531"/>
            <x v="532"/>
            <x v="533"/>
            <x v="534"/>
            <x v="535"/>
            <x v="536"/>
            <x v="537"/>
            <x v="538"/>
            <x v="539"/>
            <x v="540"/>
            <x v="541"/>
            <x v="542"/>
            <x v="543"/>
            <x v="544"/>
            <x v="545"/>
            <x v="546"/>
            <x v="547"/>
            <x v="548"/>
            <x v="549"/>
          </reference>
          <reference field="2" count="1" selected="0">
            <x v="5"/>
          </reference>
          <reference field="3" count="1" selected="0">
            <x v="2"/>
          </reference>
          <reference field="4" count="1" selected="0">
            <x v="2"/>
          </reference>
        </references>
      </pivotArea>
    </format>
    <format dxfId="175">
      <pivotArea collapsedLevelsAreSubtotals="1" fieldPosition="0">
        <references count="4">
          <reference field="0" count="1" selected="0">
            <x v="2"/>
          </reference>
          <reference field="2" count="1">
            <x v="6"/>
          </reference>
          <reference field="3" count="1" selected="0">
            <x v="2"/>
          </reference>
          <reference field="4" count="1" selected="0">
            <x v="2"/>
          </reference>
        </references>
      </pivotArea>
    </format>
    <format dxfId="174">
      <pivotArea collapsedLevelsAreSubtotals="1" fieldPosition="0">
        <references count="5">
          <reference field="0" count="1" selected="0">
            <x v="2"/>
          </reference>
          <reference field="1" count="28">
            <x v="550"/>
            <x v="551"/>
            <x v="552"/>
            <x v="553"/>
            <x v="554"/>
            <x v="555"/>
            <x v="556"/>
            <x v="557"/>
            <x v="558"/>
            <x v="559"/>
            <x v="560"/>
            <x v="561"/>
            <x v="562"/>
            <x v="563"/>
            <x v="564"/>
            <x v="565"/>
            <x v="566"/>
            <x v="567"/>
            <x v="568"/>
            <x v="569"/>
            <x v="570"/>
            <x v="571"/>
            <x v="572"/>
            <x v="573"/>
            <x v="574"/>
            <x v="575"/>
            <x v="576"/>
            <x v="577"/>
          </reference>
          <reference field="2" count="1" selected="0">
            <x v="6"/>
          </reference>
          <reference field="3" count="1" selected="0">
            <x v="2"/>
          </reference>
          <reference field="4" count="1" selected="0">
            <x v="2"/>
          </reference>
        </references>
      </pivotArea>
    </format>
    <format dxfId="173">
      <pivotArea collapsedLevelsAreSubtotals="1" fieldPosition="0">
        <references count="4">
          <reference field="0" count="1" selected="0">
            <x v="2"/>
          </reference>
          <reference field="2" count="1">
            <x v="7"/>
          </reference>
          <reference field="3" count="1" selected="0">
            <x v="2"/>
          </reference>
          <reference field="4" count="1" selected="0">
            <x v="2"/>
          </reference>
        </references>
      </pivotArea>
    </format>
    <format dxfId="172">
      <pivotArea collapsedLevelsAreSubtotals="1" fieldPosition="0">
        <references count="5">
          <reference field="0" count="1" selected="0">
            <x v="2"/>
          </reference>
          <reference field="1" count="31">
            <x v="578"/>
            <x v="579"/>
            <x v="580"/>
            <x v="581"/>
            <x v="582"/>
            <x v="583"/>
            <x v="584"/>
            <x v="585"/>
            <x v="586"/>
            <x v="587"/>
            <x v="588"/>
            <x v="589"/>
            <x v="590"/>
            <x v="591"/>
            <x v="592"/>
            <x v="593"/>
            <x v="594"/>
            <x v="595"/>
            <x v="596"/>
            <x v="597"/>
            <x v="598"/>
            <x v="599"/>
            <x v="600"/>
            <x v="601"/>
            <x v="602"/>
            <x v="603"/>
            <x v="604"/>
            <x v="605"/>
            <x v="606"/>
            <x v="607"/>
            <x v="608"/>
          </reference>
          <reference field="2" count="1" selected="0">
            <x v="7"/>
          </reference>
          <reference field="3" count="1" selected="0">
            <x v="2"/>
          </reference>
          <reference field="4" count="1" selected="0">
            <x v="2"/>
          </reference>
        </references>
      </pivotArea>
    </format>
    <format dxfId="171">
      <pivotArea collapsedLevelsAreSubtotals="1" fieldPosition="0">
        <references count="3">
          <reference field="0" count="1" selected="0">
            <x v="2"/>
          </reference>
          <reference field="3" count="1">
            <x v="3"/>
          </reference>
          <reference field="4" count="1" selected="0">
            <x v="2"/>
          </reference>
        </references>
      </pivotArea>
    </format>
    <format dxfId="170">
      <pivotArea collapsedLevelsAreSubtotals="1" fieldPosition="0">
        <references count="4">
          <reference field="0" count="1" selected="0">
            <x v="2"/>
          </reference>
          <reference field="2" count="1">
            <x v="8"/>
          </reference>
          <reference field="3" count="1" selected="0">
            <x v="3"/>
          </reference>
          <reference field="4" count="1" selected="0">
            <x v="2"/>
          </reference>
        </references>
      </pivotArea>
    </format>
    <format dxfId="169">
      <pivotArea collapsedLevelsAreSubtotals="1" fieldPosition="0">
        <references count="5">
          <reference field="0" count="1" selected="0">
            <x v="2"/>
          </reference>
          <reference field="1" count="30">
            <x v="609"/>
            <x v="610"/>
            <x v="611"/>
            <x v="612"/>
            <x v="613"/>
            <x v="614"/>
            <x v="615"/>
            <x v="616"/>
            <x v="617"/>
            <x v="618"/>
            <x v="619"/>
            <x v="620"/>
            <x v="621"/>
            <x v="622"/>
            <x v="623"/>
            <x v="624"/>
            <x v="625"/>
            <x v="626"/>
            <x v="627"/>
            <x v="628"/>
            <x v="629"/>
            <x v="630"/>
            <x v="631"/>
            <x v="632"/>
            <x v="633"/>
            <x v="634"/>
            <x v="635"/>
            <x v="636"/>
            <x v="637"/>
            <x v="638"/>
          </reference>
          <reference field="2" count="1" selected="0">
            <x v="8"/>
          </reference>
          <reference field="3" count="1" selected="0">
            <x v="3"/>
          </reference>
          <reference field="4" count="1" selected="0">
            <x v="2"/>
          </reference>
        </references>
      </pivotArea>
    </format>
    <format dxfId="168">
      <pivotArea collapsedLevelsAreSubtotals="1" fieldPosition="0">
        <references count="4">
          <reference field="0" count="1" selected="0">
            <x v="2"/>
          </reference>
          <reference field="2" count="1">
            <x v="9"/>
          </reference>
          <reference field="3" count="1" selected="0">
            <x v="3"/>
          </reference>
          <reference field="4" count="1" selected="0">
            <x v="2"/>
          </reference>
        </references>
      </pivotArea>
    </format>
    <format dxfId="167">
      <pivotArea collapsedLevelsAreSubtotals="1" fieldPosition="0">
        <references count="5">
          <reference field="0" count="1" selected="0">
            <x v="2"/>
          </reference>
          <reference field="1" count="31">
            <x v="639"/>
            <x v="640"/>
            <x v="641"/>
            <x v="642"/>
            <x v="643"/>
            <x v="644"/>
            <x v="645"/>
            <x v="646"/>
            <x v="647"/>
            <x v="648"/>
            <x v="649"/>
            <x v="650"/>
            <x v="651"/>
            <x v="652"/>
            <x v="653"/>
            <x v="654"/>
            <x v="655"/>
            <x v="656"/>
            <x v="657"/>
            <x v="658"/>
            <x v="659"/>
            <x v="660"/>
            <x v="661"/>
            <x v="662"/>
            <x v="663"/>
            <x v="664"/>
            <x v="665"/>
            <x v="666"/>
            <x v="667"/>
            <x v="668"/>
            <x v="669"/>
          </reference>
          <reference field="2" count="1" selected="0">
            <x v="9"/>
          </reference>
          <reference field="3" count="1" selected="0">
            <x v="3"/>
          </reference>
          <reference field="4" count="1" selected="0">
            <x v="2"/>
          </reference>
        </references>
      </pivotArea>
    </format>
    <format dxfId="166">
      <pivotArea collapsedLevelsAreSubtotals="1" fieldPosition="0">
        <references count="4">
          <reference field="0" count="1" selected="0">
            <x v="2"/>
          </reference>
          <reference field="2" count="1">
            <x v="10"/>
          </reference>
          <reference field="3" count="1" selected="0">
            <x v="3"/>
          </reference>
          <reference field="4" count="1" selected="0">
            <x v="2"/>
          </reference>
        </references>
      </pivotArea>
    </format>
    <format dxfId="165">
      <pivotArea collapsedLevelsAreSubtotals="1" fieldPosition="0">
        <references count="5">
          <reference field="0" count="1" selected="0">
            <x v="2"/>
          </reference>
          <reference field="1" count="30">
            <x v="670"/>
            <x v="671"/>
            <x v="672"/>
            <x v="673"/>
            <x v="674"/>
            <x v="675"/>
            <x v="676"/>
            <x v="677"/>
            <x v="678"/>
            <x v="679"/>
            <x v="680"/>
            <x v="681"/>
            <x v="682"/>
            <x v="683"/>
            <x v="684"/>
            <x v="685"/>
            <x v="686"/>
            <x v="687"/>
            <x v="688"/>
            <x v="689"/>
            <x v="690"/>
            <x v="691"/>
            <x v="692"/>
            <x v="693"/>
            <x v="694"/>
            <x v="695"/>
            <x v="696"/>
            <x v="697"/>
            <x v="698"/>
            <x v="699"/>
          </reference>
          <reference field="2" count="1" selected="0">
            <x v="10"/>
          </reference>
          <reference field="3" count="1" selected="0">
            <x v="3"/>
          </reference>
          <reference field="4" count="1" selected="0">
            <x v="2"/>
          </reference>
        </references>
      </pivotArea>
    </format>
    <format dxfId="164">
      <pivotArea collapsedLevelsAreSubtotals="1" fieldPosition="0">
        <references count="3">
          <reference field="0" count="1" selected="0">
            <x v="2"/>
          </reference>
          <reference field="3" count="1">
            <x v="0"/>
          </reference>
          <reference field="4" count="1" selected="0">
            <x v="2"/>
          </reference>
        </references>
      </pivotArea>
    </format>
    <format dxfId="163">
      <pivotArea collapsedLevelsAreSubtotals="1" fieldPosition="0">
        <references count="4">
          <reference field="0" count="1" selected="0">
            <x v="2"/>
          </reference>
          <reference field="2" count="1">
            <x v="11"/>
          </reference>
          <reference field="3" count="1" selected="0">
            <x v="0"/>
          </reference>
          <reference field="4" count="1" selected="0">
            <x v="2"/>
          </reference>
        </references>
      </pivotArea>
    </format>
    <format dxfId="162">
      <pivotArea collapsedLevelsAreSubtotals="1" fieldPosition="0">
        <references count="5">
          <reference field="0" count="1" selected="0">
            <x v="2"/>
          </reference>
          <reference field="1" count="31">
            <x v="700"/>
            <x v="701"/>
            <x v="702"/>
            <x v="703"/>
            <x v="704"/>
            <x v="705"/>
            <x v="706"/>
            <x v="707"/>
            <x v="708"/>
            <x v="709"/>
            <x v="710"/>
            <x v="711"/>
            <x v="712"/>
            <x v="713"/>
            <x v="714"/>
            <x v="715"/>
            <x v="716"/>
            <x v="717"/>
            <x v="718"/>
            <x v="719"/>
            <x v="720"/>
            <x v="721"/>
            <x v="722"/>
            <x v="723"/>
            <x v="724"/>
            <x v="725"/>
            <x v="726"/>
            <x v="727"/>
            <x v="728"/>
            <x v="729"/>
            <x v="730"/>
          </reference>
          <reference field="2" count="1" selected="0">
            <x v="11"/>
          </reference>
          <reference field="3" count="1" selected="0">
            <x v="0"/>
          </reference>
          <reference field="4" count="1" selected="0">
            <x v="2"/>
          </reference>
        </references>
      </pivotArea>
    </format>
    <format dxfId="161">
      <pivotArea collapsedLevelsAreSubtotals="1" fieldPosition="0">
        <references count="4">
          <reference field="0" count="1" selected="0">
            <x v="2"/>
          </reference>
          <reference field="2" count="1">
            <x v="0"/>
          </reference>
          <reference field="3" count="1" selected="0">
            <x v="0"/>
          </reference>
          <reference field="4" count="1" selected="0">
            <x v="2"/>
          </reference>
        </references>
      </pivotArea>
    </format>
    <format dxfId="160">
      <pivotArea collapsedLevelsAreSubtotals="1" fieldPosition="0">
        <references count="5">
          <reference field="0" count="1" selected="0">
            <x v="2"/>
          </reference>
          <reference field="1" count="31">
            <x v="731"/>
            <x v="732"/>
            <x v="733"/>
            <x v="734"/>
            <x v="735"/>
            <x v="736"/>
            <x v="737"/>
            <x v="738"/>
            <x v="739"/>
            <x v="740"/>
            <x v="741"/>
            <x v="742"/>
            <x v="743"/>
            <x v="744"/>
            <x v="745"/>
            <x v="746"/>
            <x v="747"/>
            <x v="748"/>
            <x v="749"/>
            <x v="750"/>
            <x v="751"/>
            <x v="752"/>
            <x v="753"/>
            <x v="754"/>
            <x v="755"/>
            <x v="756"/>
            <x v="757"/>
            <x v="758"/>
            <x v="759"/>
            <x v="760"/>
            <x v="761"/>
          </reference>
          <reference field="2" count="1" selected="0">
            <x v="0"/>
          </reference>
          <reference field="3" count="1" selected="0">
            <x v="0"/>
          </reference>
          <reference field="4" count="1" selected="0">
            <x v="2"/>
          </reference>
        </references>
      </pivotArea>
    </format>
    <format dxfId="159">
      <pivotArea collapsedLevelsAreSubtotals="1" fieldPosition="0">
        <references count="4">
          <reference field="0" count="1" selected="0">
            <x v="2"/>
          </reference>
          <reference field="2" count="1">
            <x v="1"/>
          </reference>
          <reference field="3" count="1" selected="0">
            <x v="0"/>
          </reference>
          <reference field="4" count="1" selected="0">
            <x v="2"/>
          </reference>
        </references>
      </pivotArea>
    </format>
    <format dxfId="158">
      <pivotArea collapsedLevelsAreSubtotals="1" fieldPosition="0">
        <references count="5">
          <reference field="0" count="1" selected="0">
            <x v="2"/>
          </reference>
          <reference field="1" count="30">
            <x v="762"/>
            <x v="763"/>
            <x v="764"/>
            <x v="765"/>
            <x v="766"/>
            <x v="767"/>
            <x v="768"/>
            <x v="769"/>
            <x v="770"/>
            <x v="771"/>
            <x v="772"/>
            <x v="773"/>
            <x v="774"/>
            <x v="775"/>
            <x v="776"/>
            <x v="777"/>
            <x v="778"/>
            <x v="779"/>
            <x v="780"/>
            <x v="781"/>
            <x v="782"/>
            <x v="783"/>
            <x v="784"/>
            <x v="785"/>
            <x v="786"/>
            <x v="787"/>
            <x v="788"/>
            <x v="789"/>
            <x v="790"/>
            <x v="791"/>
          </reference>
          <reference field="2" count="1" selected="0">
            <x v="1"/>
          </reference>
          <reference field="3" count="1" selected="0">
            <x v="0"/>
          </reference>
          <reference field="4" count="1" selected="0">
            <x v="2"/>
          </reference>
        </references>
      </pivotArea>
    </format>
    <format dxfId="157">
      <pivotArea collapsedLevelsAreSubtotals="1" fieldPosition="0">
        <references count="3">
          <reference field="0" count="1" selected="0">
            <x v="2"/>
          </reference>
          <reference field="3" count="1">
            <x v="1"/>
          </reference>
          <reference field="4" count="1" selected="0">
            <x v="2"/>
          </reference>
        </references>
      </pivotArea>
    </format>
    <format dxfId="156">
      <pivotArea collapsedLevelsAreSubtotals="1" fieldPosition="0">
        <references count="4">
          <reference field="0" count="1" selected="0">
            <x v="2"/>
          </reference>
          <reference field="2" count="1">
            <x v="2"/>
          </reference>
          <reference field="3" count="1" selected="0">
            <x v="1"/>
          </reference>
          <reference field="4" count="1" selected="0">
            <x v="2"/>
          </reference>
        </references>
      </pivotArea>
    </format>
    <format dxfId="155">
      <pivotArea collapsedLevelsAreSubtotals="1" fieldPosition="0">
        <references count="5">
          <reference field="0" count="1" selected="0">
            <x v="2"/>
          </reference>
          <reference field="1" count="31">
            <x v="792"/>
            <x v="793"/>
            <x v="794"/>
            <x v="795"/>
            <x v="796"/>
            <x v="797"/>
            <x v="798"/>
            <x v="799"/>
            <x v="800"/>
            <x v="801"/>
            <x v="802"/>
            <x v="803"/>
            <x v="804"/>
            <x v="805"/>
            <x v="806"/>
            <x v="807"/>
            <x v="808"/>
            <x v="809"/>
            <x v="810"/>
            <x v="811"/>
            <x v="812"/>
            <x v="813"/>
            <x v="814"/>
            <x v="815"/>
            <x v="816"/>
            <x v="817"/>
            <x v="818"/>
            <x v="819"/>
            <x v="820"/>
            <x v="821"/>
            <x v="822"/>
          </reference>
          <reference field="2" count="1" selected="0">
            <x v="2"/>
          </reference>
          <reference field="3" count="1" selected="0">
            <x v="1"/>
          </reference>
          <reference field="4" count="1" selected="0">
            <x v="2"/>
          </reference>
        </references>
      </pivotArea>
    </format>
    <format dxfId="154">
      <pivotArea collapsedLevelsAreSubtotals="1" fieldPosition="0">
        <references count="4">
          <reference field="0" count="1" selected="0">
            <x v="2"/>
          </reference>
          <reference field="2" count="1">
            <x v="3"/>
          </reference>
          <reference field="3" count="1" selected="0">
            <x v="1"/>
          </reference>
          <reference field="4" count="1" selected="0">
            <x v="2"/>
          </reference>
        </references>
      </pivotArea>
    </format>
    <format dxfId="153">
      <pivotArea collapsedLevelsAreSubtotals="1" fieldPosition="0">
        <references count="5">
          <reference field="0" count="1" selected="0">
            <x v="2"/>
          </reference>
          <reference field="1" count="30">
            <x v="823"/>
            <x v="824"/>
            <x v="825"/>
            <x v="826"/>
            <x v="827"/>
            <x v="828"/>
            <x v="829"/>
            <x v="830"/>
            <x v="831"/>
            <x v="832"/>
            <x v="833"/>
            <x v="834"/>
            <x v="835"/>
            <x v="836"/>
            <x v="837"/>
            <x v="838"/>
            <x v="839"/>
            <x v="840"/>
            <x v="841"/>
            <x v="842"/>
            <x v="843"/>
            <x v="844"/>
            <x v="845"/>
            <x v="846"/>
            <x v="847"/>
            <x v="848"/>
            <x v="849"/>
            <x v="850"/>
            <x v="851"/>
            <x v="852"/>
          </reference>
          <reference field="2" count="1" selected="0">
            <x v="3"/>
          </reference>
          <reference field="3" count="1" selected="0">
            <x v="1"/>
          </reference>
          <reference field="4" count="1" selected="0">
            <x v="2"/>
          </reference>
        </references>
      </pivotArea>
    </format>
    <format dxfId="152">
      <pivotArea collapsedLevelsAreSubtotals="1" fieldPosition="0">
        <references count="4">
          <reference field="0" count="1" selected="0">
            <x v="2"/>
          </reference>
          <reference field="2" count="1">
            <x v="4"/>
          </reference>
          <reference field="3" count="1" selected="0">
            <x v="1"/>
          </reference>
          <reference field="4" count="1" selected="0">
            <x v="2"/>
          </reference>
        </references>
      </pivotArea>
    </format>
    <format dxfId="151">
      <pivotArea collapsedLevelsAreSubtotals="1" fieldPosition="0">
        <references count="5">
          <reference field="0" count="1" selected="0">
            <x v="2"/>
          </reference>
          <reference field="1" count="31">
            <x v="853"/>
            <x v="854"/>
            <x v="855"/>
            <x v="856"/>
            <x v="857"/>
            <x v="858"/>
            <x v="859"/>
            <x v="860"/>
            <x v="861"/>
            <x v="862"/>
            <x v="863"/>
            <x v="864"/>
            <x v="865"/>
            <x v="866"/>
            <x v="867"/>
            <x v="868"/>
            <x v="869"/>
            <x v="870"/>
            <x v="871"/>
            <x v="872"/>
            <x v="873"/>
            <x v="874"/>
            <x v="875"/>
            <x v="876"/>
            <x v="877"/>
            <x v="878"/>
            <x v="879"/>
            <x v="880"/>
            <x v="881"/>
            <x v="882"/>
            <x v="883"/>
          </reference>
          <reference field="2" count="1" selected="0">
            <x v="4"/>
          </reference>
          <reference field="3" count="1" selected="0">
            <x v="1"/>
          </reference>
          <reference field="4" count="1" selected="0">
            <x v="2"/>
          </reference>
        </references>
      </pivotArea>
    </format>
    <format dxfId="150">
      <pivotArea grandRow="1" outline="0" collapsedLevelsAreSubtotals="1" fieldPosition="0"/>
    </format>
    <format dxfId="149">
      <pivotArea type="all" dataOnly="0" outline="0" fieldPosition="0"/>
    </format>
    <format dxfId="148">
      <pivotArea outline="0" collapsedLevelsAreSubtotals="1" fieldPosition="0"/>
    </format>
    <format dxfId="147">
      <pivotArea field="0" type="button" dataOnly="0" labelOnly="1" outline="0" axis="axisRow" fieldPosition="0"/>
    </format>
    <format dxfId="146">
      <pivotArea dataOnly="0" labelOnly="1" fieldPosition="0">
        <references count="1">
          <reference field="0" count="0"/>
        </references>
      </pivotArea>
    </format>
    <format dxfId="145">
      <pivotArea dataOnly="0" labelOnly="1" fieldPosition="0">
        <references count="2">
          <reference field="0" count="1" selected="0">
            <x v="0"/>
          </reference>
          <reference field="4" count="1">
            <x v="0"/>
          </reference>
        </references>
      </pivotArea>
    </format>
    <format dxfId="144">
      <pivotArea dataOnly="0" labelOnly="1" fieldPosition="0">
        <references count="2">
          <reference field="0" count="1" selected="0">
            <x v="1"/>
          </reference>
          <reference field="4" count="1">
            <x v="1"/>
          </reference>
        </references>
      </pivotArea>
    </format>
    <format dxfId="143">
      <pivotArea dataOnly="0" labelOnly="1" fieldPosition="0">
        <references count="2">
          <reference field="0" count="1" selected="0">
            <x v="2"/>
          </reference>
          <reference field="4" count="1">
            <x v="2"/>
          </reference>
        </references>
      </pivotArea>
    </format>
    <format dxfId="142">
      <pivotArea dataOnly="0" labelOnly="1" fieldPosition="0">
        <references count="3">
          <reference field="0" count="1" selected="0">
            <x v="0"/>
          </reference>
          <reference field="3" count="2">
            <x v="0"/>
            <x v="1"/>
          </reference>
          <reference field="4" count="1" selected="0">
            <x v="0"/>
          </reference>
        </references>
      </pivotArea>
    </format>
    <format dxfId="141">
      <pivotArea dataOnly="0" labelOnly="1" fieldPosition="0">
        <references count="3">
          <reference field="0" count="1" selected="0">
            <x v="1"/>
          </reference>
          <reference field="3" count="0"/>
          <reference field="4" count="1" selected="0">
            <x v="1"/>
          </reference>
        </references>
      </pivotArea>
    </format>
    <format dxfId="140">
      <pivotArea dataOnly="0" labelOnly="1" fieldPosition="0">
        <references count="3">
          <reference field="0" count="1" selected="0">
            <x v="2"/>
          </reference>
          <reference field="3" count="0"/>
          <reference field="4" count="1" selected="0">
            <x v="2"/>
          </reference>
        </references>
      </pivotArea>
    </format>
    <format dxfId="139">
      <pivotArea dataOnly="0" labelOnly="1" fieldPosition="0">
        <references count="4">
          <reference field="0" count="1" selected="0">
            <x v="0"/>
          </reference>
          <reference field="2" count="2">
            <x v="0"/>
            <x v="1"/>
          </reference>
          <reference field="3" count="1" selected="0">
            <x v="0"/>
          </reference>
          <reference field="4" count="1" selected="0">
            <x v="0"/>
          </reference>
        </references>
      </pivotArea>
    </format>
    <format dxfId="138">
      <pivotArea dataOnly="0" labelOnly="1" fieldPosition="0">
        <references count="4">
          <reference field="0" count="1" selected="0">
            <x v="0"/>
          </reference>
          <reference field="2" count="3">
            <x v="2"/>
            <x v="3"/>
            <x v="4"/>
          </reference>
          <reference field="3" count="1" selected="0">
            <x v="1"/>
          </reference>
          <reference field="4" count="1" selected="0">
            <x v="0"/>
          </reference>
        </references>
      </pivotArea>
    </format>
    <format dxfId="137">
      <pivotArea dataOnly="0" labelOnly="1" fieldPosition="0">
        <references count="4">
          <reference field="0" count="1" selected="0">
            <x v="1"/>
          </reference>
          <reference field="2" count="3">
            <x v="5"/>
            <x v="6"/>
            <x v="7"/>
          </reference>
          <reference field="3" count="1" selected="0">
            <x v="2"/>
          </reference>
          <reference field="4" count="1" selected="0">
            <x v="1"/>
          </reference>
        </references>
      </pivotArea>
    </format>
    <format dxfId="136">
      <pivotArea dataOnly="0" labelOnly="1" fieldPosition="0">
        <references count="4">
          <reference field="0" count="1" selected="0">
            <x v="1"/>
          </reference>
          <reference field="2" count="3">
            <x v="8"/>
            <x v="9"/>
            <x v="10"/>
          </reference>
          <reference field="3" count="1" selected="0">
            <x v="3"/>
          </reference>
          <reference field="4" count="1" selected="0">
            <x v="1"/>
          </reference>
        </references>
      </pivotArea>
    </format>
    <format dxfId="135">
      <pivotArea dataOnly="0" labelOnly="1" fieldPosition="0">
        <references count="4">
          <reference field="0" count="1" selected="0">
            <x v="1"/>
          </reference>
          <reference field="2" count="3">
            <x v="0"/>
            <x v="1"/>
            <x v="11"/>
          </reference>
          <reference field="3" count="1" selected="0">
            <x v="0"/>
          </reference>
          <reference field="4" count="1" selected="0">
            <x v="1"/>
          </reference>
        </references>
      </pivotArea>
    </format>
    <format dxfId="134">
      <pivotArea dataOnly="0" labelOnly="1" fieldPosition="0">
        <references count="4">
          <reference field="0" count="1" selected="0">
            <x v="1"/>
          </reference>
          <reference field="2" count="3">
            <x v="2"/>
            <x v="3"/>
            <x v="4"/>
          </reference>
          <reference field="3" count="1" selected="0">
            <x v="1"/>
          </reference>
          <reference field="4" count="1" selected="0">
            <x v="1"/>
          </reference>
        </references>
      </pivotArea>
    </format>
    <format dxfId="133">
      <pivotArea dataOnly="0" labelOnly="1" fieldPosition="0">
        <references count="4">
          <reference field="0" count="1" selected="0">
            <x v="2"/>
          </reference>
          <reference field="2" count="3">
            <x v="5"/>
            <x v="6"/>
            <x v="7"/>
          </reference>
          <reference field="3" count="1" selected="0">
            <x v="2"/>
          </reference>
          <reference field="4" count="1" selected="0">
            <x v="2"/>
          </reference>
        </references>
      </pivotArea>
    </format>
    <format dxfId="132">
      <pivotArea dataOnly="0" labelOnly="1" fieldPosition="0">
        <references count="4">
          <reference field="0" count="1" selected="0">
            <x v="2"/>
          </reference>
          <reference field="2" count="3">
            <x v="8"/>
            <x v="9"/>
            <x v="10"/>
          </reference>
          <reference field="3" count="1" selected="0">
            <x v="3"/>
          </reference>
          <reference field="4" count="1" selected="0">
            <x v="2"/>
          </reference>
        </references>
      </pivotArea>
    </format>
    <format dxfId="131">
      <pivotArea dataOnly="0" labelOnly="1" fieldPosition="0">
        <references count="4">
          <reference field="0" count="1" selected="0">
            <x v="2"/>
          </reference>
          <reference field="2" count="3">
            <x v="0"/>
            <x v="1"/>
            <x v="11"/>
          </reference>
          <reference field="3" count="1" selected="0">
            <x v="0"/>
          </reference>
          <reference field="4" count="1" selected="0">
            <x v="2"/>
          </reference>
        </references>
      </pivotArea>
    </format>
    <format dxfId="130">
      <pivotArea dataOnly="0" labelOnly="1" fieldPosition="0">
        <references count="4">
          <reference field="0" count="1" selected="0">
            <x v="2"/>
          </reference>
          <reference field="2" count="3">
            <x v="2"/>
            <x v="3"/>
            <x v="4"/>
          </reference>
          <reference field="3" count="1" selected="0">
            <x v="1"/>
          </reference>
          <reference field="4" count="1" selected="0">
            <x v="2"/>
          </reference>
        </references>
      </pivotArea>
    </format>
    <format dxfId="129">
      <pivotArea dataOnly="0" labelOnly="1" fieldPosition="0">
        <references count="5">
          <reference field="0" count="1" selected="0">
            <x v="0"/>
          </reference>
          <reference field="1" count="31">
            <x v="0"/>
            <x v="1"/>
            <x v="2"/>
            <x v="3"/>
            <x v="4"/>
            <x v="5"/>
            <x v="6"/>
            <x v="7"/>
            <x v="8"/>
            <x v="9"/>
            <x v="10"/>
            <x v="11"/>
            <x v="12"/>
            <x v="13"/>
            <x v="14"/>
            <x v="15"/>
            <x v="16"/>
            <x v="17"/>
            <x v="18"/>
            <x v="19"/>
            <x v="20"/>
            <x v="21"/>
            <x v="22"/>
            <x v="23"/>
            <x v="24"/>
            <x v="25"/>
            <x v="26"/>
            <x v="27"/>
            <x v="28"/>
            <x v="29"/>
            <x v="30"/>
          </reference>
          <reference field="2" count="1" selected="0">
            <x v="0"/>
          </reference>
          <reference field="3" count="1" selected="0">
            <x v="0"/>
          </reference>
          <reference field="4" count="1" selected="0">
            <x v="0"/>
          </reference>
        </references>
      </pivotArea>
    </format>
    <format dxfId="128">
      <pivotArea dataOnly="0" labelOnly="1" fieldPosition="0">
        <references count="5">
          <reference field="0" count="1" selected="0">
            <x v="0"/>
          </reference>
          <reference field="1" count="30">
            <x v="31"/>
            <x v="32"/>
            <x v="33"/>
            <x v="34"/>
            <x v="35"/>
            <x v="36"/>
            <x v="37"/>
            <x v="38"/>
            <x v="39"/>
            <x v="40"/>
            <x v="41"/>
            <x v="42"/>
            <x v="43"/>
            <x v="44"/>
            <x v="45"/>
            <x v="46"/>
            <x v="47"/>
            <x v="48"/>
            <x v="49"/>
            <x v="50"/>
            <x v="51"/>
            <x v="52"/>
            <x v="53"/>
            <x v="54"/>
            <x v="55"/>
            <x v="56"/>
            <x v="57"/>
            <x v="58"/>
            <x v="59"/>
            <x v="60"/>
          </reference>
          <reference field="2" count="1" selected="0">
            <x v="1"/>
          </reference>
          <reference field="3" count="1" selected="0">
            <x v="0"/>
          </reference>
          <reference field="4" count="1" selected="0">
            <x v="0"/>
          </reference>
        </references>
      </pivotArea>
    </format>
    <format dxfId="127">
      <pivotArea dataOnly="0" labelOnly="1" fieldPosition="0">
        <references count="5">
          <reference field="0" count="1" selected="0">
            <x v="0"/>
          </reference>
          <reference field="1" count="31">
            <x v="61"/>
            <x v="62"/>
            <x v="63"/>
            <x v="64"/>
            <x v="65"/>
            <x v="66"/>
            <x v="67"/>
            <x v="68"/>
            <x v="69"/>
            <x v="70"/>
            <x v="71"/>
            <x v="72"/>
            <x v="73"/>
            <x v="74"/>
            <x v="75"/>
            <x v="76"/>
            <x v="77"/>
            <x v="78"/>
            <x v="79"/>
            <x v="80"/>
            <x v="81"/>
            <x v="82"/>
            <x v="83"/>
            <x v="84"/>
            <x v="85"/>
            <x v="86"/>
            <x v="87"/>
            <x v="88"/>
            <x v="89"/>
            <x v="90"/>
            <x v="91"/>
          </reference>
          <reference field="2" count="1" selected="0">
            <x v="2"/>
          </reference>
          <reference field="3" count="1" selected="0">
            <x v="1"/>
          </reference>
          <reference field="4" count="1" selected="0">
            <x v="0"/>
          </reference>
        </references>
      </pivotArea>
    </format>
    <format dxfId="126">
      <pivotArea dataOnly="0" labelOnly="1" fieldPosition="0">
        <references count="5">
          <reference field="0" count="1" selected="0">
            <x v="0"/>
          </reference>
          <reference field="1" count="30">
            <x v="92"/>
            <x v="93"/>
            <x v="94"/>
            <x v="95"/>
            <x v="96"/>
            <x v="97"/>
            <x v="98"/>
            <x v="99"/>
            <x v="100"/>
            <x v="101"/>
            <x v="102"/>
            <x v="103"/>
            <x v="104"/>
            <x v="105"/>
            <x v="106"/>
            <x v="107"/>
            <x v="108"/>
            <x v="109"/>
            <x v="110"/>
            <x v="111"/>
            <x v="112"/>
            <x v="113"/>
            <x v="114"/>
            <x v="115"/>
            <x v="116"/>
            <x v="117"/>
            <x v="118"/>
            <x v="119"/>
            <x v="120"/>
            <x v="121"/>
          </reference>
          <reference field="2" count="1" selected="0">
            <x v="3"/>
          </reference>
          <reference field="3" count="1" selected="0">
            <x v="1"/>
          </reference>
          <reference field="4" count="1" selected="0">
            <x v="0"/>
          </reference>
        </references>
      </pivotArea>
    </format>
    <format dxfId="125">
      <pivotArea dataOnly="0" labelOnly="1" fieldPosition="0">
        <references count="5">
          <reference field="0" count="1" selected="0">
            <x v="0"/>
          </reference>
          <reference field="1" count="31">
            <x v="122"/>
            <x v="123"/>
            <x v="124"/>
            <x v="125"/>
            <x v="126"/>
            <x v="127"/>
            <x v="128"/>
            <x v="129"/>
            <x v="130"/>
            <x v="131"/>
            <x v="132"/>
            <x v="133"/>
            <x v="134"/>
            <x v="135"/>
            <x v="136"/>
            <x v="137"/>
            <x v="138"/>
            <x v="139"/>
            <x v="140"/>
            <x v="141"/>
            <x v="142"/>
            <x v="143"/>
            <x v="144"/>
            <x v="145"/>
            <x v="146"/>
            <x v="147"/>
            <x v="148"/>
            <x v="149"/>
            <x v="150"/>
            <x v="151"/>
            <x v="152"/>
          </reference>
          <reference field="2" count="1" selected="0">
            <x v="4"/>
          </reference>
          <reference field="3" count="1" selected="0">
            <x v="1"/>
          </reference>
          <reference field="4" count="1" selected="0">
            <x v="0"/>
          </reference>
        </references>
      </pivotArea>
    </format>
    <format dxfId="124">
      <pivotArea dataOnly="0" labelOnly="1" fieldPosition="0">
        <references count="5">
          <reference field="0" count="1" selected="0">
            <x v="1"/>
          </reference>
          <reference field="1" count="31">
            <x v="153"/>
            <x v="154"/>
            <x v="155"/>
            <x v="156"/>
            <x v="157"/>
            <x v="158"/>
            <x v="159"/>
            <x v="160"/>
            <x v="161"/>
            <x v="162"/>
            <x v="163"/>
            <x v="164"/>
            <x v="165"/>
            <x v="166"/>
            <x v="167"/>
            <x v="168"/>
            <x v="169"/>
            <x v="170"/>
            <x v="171"/>
            <x v="172"/>
            <x v="173"/>
            <x v="174"/>
            <x v="175"/>
            <x v="176"/>
            <x v="177"/>
            <x v="178"/>
            <x v="179"/>
            <x v="180"/>
            <x v="181"/>
            <x v="182"/>
            <x v="183"/>
          </reference>
          <reference field="2" count="1" selected="0">
            <x v="5"/>
          </reference>
          <reference field="3" count="1" selected="0">
            <x v="2"/>
          </reference>
          <reference field="4" count="1" selected="0">
            <x v="1"/>
          </reference>
        </references>
      </pivotArea>
    </format>
    <format dxfId="123">
      <pivotArea dataOnly="0" labelOnly="1" fieldPosition="0">
        <references count="5">
          <reference field="0" count="1" selected="0">
            <x v="1"/>
          </reference>
          <reference field="1" count="29">
            <x v="184"/>
            <x v="185"/>
            <x v="186"/>
            <x v="187"/>
            <x v="188"/>
            <x v="189"/>
            <x v="190"/>
            <x v="191"/>
            <x v="192"/>
            <x v="193"/>
            <x v="194"/>
            <x v="195"/>
            <x v="196"/>
            <x v="197"/>
            <x v="198"/>
            <x v="199"/>
            <x v="200"/>
            <x v="201"/>
            <x v="202"/>
            <x v="203"/>
            <x v="204"/>
            <x v="205"/>
            <x v="206"/>
            <x v="207"/>
            <x v="208"/>
            <x v="209"/>
            <x v="210"/>
            <x v="211"/>
            <x v="212"/>
          </reference>
          <reference field="2" count="1" selected="0">
            <x v="6"/>
          </reference>
          <reference field="3" count="1" selected="0">
            <x v="2"/>
          </reference>
          <reference field="4" count="1" selected="0">
            <x v="1"/>
          </reference>
        </references>
      </pivotArea>
    </format>
    <format dxfId="122">
      <pivotArea dataOnly="0" labelOnly="1" fieldPosition="0">
        <references count="5">
          <reference field="0" count="1" selected="0">
            <x v="1"/>
          </reference>
          <reference field="1" count="31">
            <x v="213"/>
            <x v="214"/>
            <x v="215"/>
            <x v="216"/>
            <x v="217"/>
            <x v="218"/>
            <x v="219"/>
            <x v="220"/>
            <x v="221"/>
            <x v="222"/>
            <x v="223"/>
            <x v="224"/>
            <x v="225"/>
            <x v="226"/>
            <x v="227"/>
            <x v="228"/>
            <x v="229"/>
            <x v="230"/>
            <x v="231"/>
            <x v="232"/>
            <x v="233"/>
            <x v="234"/>
            <x v="235"/>
            <x v="236"/>
            <x v="237"/>
            <x v="238"/>
            <x v="239"/>
            <x v="240"/>
            <x v="241"/>
            <x v="242"/>
            <x v="243"/>
          </reference>
          <reference field="2" count="1" selected="0">
            <x v="7"/>
          </reference>
          <reference field="3" count="1" selected="0">
            <x v="2"/>
          </reference>
          <reference field="4" count="1" selected="0">
            <x v="1"/>
          </reference>
        </references>
      </pivotArea>
    </format>
    <format dxfId="121">
      <pivotArea dataOnly="0" labelOnly="1" fieldPosition="0">
        <references count="5">
          <reference field="0" count="1" selected="0">
            <x v="1"/>
          </reference>
          <reference field="1" count="30">
            <x v="244"/>
            <x v="245"/>
            <x v="246"/>
            <x v="247"/>
            <x v="248"/>
            <x v="249"/>
            <x v="250"/>
            <x v="251"/>
            <x v="252"/>
            <x v="253"/>
            <x v="254"/>
            <x v="255"/>
            <x v="256"/>
            <x v="257"/>
            <x v="258"/>
            <x v="259"/>
            <x v="260"/>
            <x v="261"/>
            <x v="262"/>
            <x v="263"/>
            <x v="264"/>
            <x v="265"/>
            <x v="266"/>
            <x v="267"/>
            <x v="268"/>
            <x v="269"/>
            <x v="270"/>
            <x v="271"/>
            <x v="272"/>
            <x v="273"/>
          </reference>
          <reference field="2" count="1" selected="0">
            <x v="8"/>
          </reference>
          <reference field="3" count="1" selected="0">
            <x v="3"/>
          </reference>
          <reference field="4" count="1" selected="0">
            <x v="1"/>
          </reference>
        </references>
      </pivotArea>
    </format>
    <format dxfId="120">
      <pivotArea dataOnly="0" labelOnly="1" fieldPosition="0">
        <references count="5">
          <reference field="0" count="1" selected="0">
            <x v="1"/>
          </reference>
          <reference field="1" count="31">
            <x v="274"/>
            <x v="275"/>
            <x v="276"/>
            <x v="277"/>
            <x v="278"/>
            <x v="279"/>
            <x v="280"/>
            <x v="281"/>
            <x v="282"/>
            <x v="283"/>
            <x v="284"/>
            <x v="285"/>
            <x v="286"/>
            <x v="287"/>
            <x v="288"/>
            <x v="289"/>
            <x v="290"/>
            <x v="291"/>
            <x v="292"/>
            <x v="293"/>
            <x v="294"/>
            <x v="295"/>
            <x v="296"/>
            <x v="297"/>
            <x v="298"/>
            <x v="299"/>
            <x v="300"/>
            <x v="301"/>
            <x v="302"/>
            <x v="303"/>
            <x v="304"/>
          </reference>
          <reference field="2" count="1" selected="0">
            <x v="9"/>
          </reference>
          <reference field="3" count="1" selected="0">
            <x v="3"/>
          </reference>
          <reference field="4" count="1" selected="0">
            <x v="1"/>
          </reference>
        </references>
      </pivotArea>
    </format>
    <format dxfId="119">
      <pivotArea dataOnly="0" labelOnly="1" fieldPosition="0">
        <references count="5">
          <reference field="0" count="1" selected="0">
            <x v="1"/>
          </reference>
          <reference field="1" count="30">
            <x v="305"/>
            <x v="306"/>
            <x v="307"/>
            <x v="308"/>
            <x v="309"/>
            <x v="310"/>
            <x v="311"/>
            <x v="312"/>
            <x v="313"/>
            <x v="314"/>
            <x v="315"/>
            <x v="316"/>
            <x v="317"/>
            <x v="318"/>
            <x v="319"/>
            <x v="320"/>
            <x v="321"/>
            <x v="322"/>
            <x v="323"/>
            <x v="324"/>
            <x v="325"/>
            <x v="326"/>
            <x v="327"/>
            <x v="328"/>
            <x v="329"/>
            <x v="330"/>
            <x v="331"/>
            <x v="332"/>
            <x v="333"/>
            <x v="334"/>
          </reference>
          <reference field="2" count="1" selected="0">
            <x v="10"/>
          </reference>
          <reference field="3" count="1" selected="0">
            <x v="3"/>
          </reference>
          <reference field="4" count="1" selected="0">
            <x v="1"/>
          </reference>
        </references>
      </pivotArea>
    </format>
    <format dxfId="118">
      <pivotArea dataOnly="0" labelOnly="1" fieldPosition="0">
        <references count="5">
          <reference field="0" count="1" selected="0">
            <x v="1"/>
          </reference>
          <reference field="1" count="31">
            <x v="335"/>
            <x v="336"/>
            <x v="337"/>
            <x v="338"/>
            <x v="339"/>
            <x v="340"/>
            <x v="341"/>
            <x v="342"/>
            <x v="343"/>
            <x v="344"/>
            <x v="345"/>
            <x v="346"/>
            <x v="347"/>
            <x v="348"/>
            <x v="349"/>
            <x v="350"/>
            <x v="351"/>
            <x v="352"/>
            <x v="353"/>
            <x v="354"/>
            <x v="355"/>
            <x v="356"/>
            <x v="357"/>
            <x v="358"/>
            <x v="359"/>
            <x v="360"/>
            <x v="361"/>
            <x v="362"/>
            <x v="363"/>
            <x v="364"/>
            <x v="365"/>
          </reference>
          <reference field="2" count="1" selected="0">
            <x v="11"/>
          </reference>
          <reference field="3" count="1" selected="0">
            <x v="0"/>
          </reference>
          <reference field="4" count="1" selected="0">
            <x v="1"/>
          </reference>
        </references>
      </pivotArea>
    </format>
    <format dxfId="117">
      <pivotArea dataOnly="0" labelOnly="1" fieldPosition="0">
        <references count="5">
          <reference field="0" count="1" selected="0">
            <x v="1"/>
          </reference>
          <reference field="1" count="31">
            <x v="366"/>
            <x v="367"/>
            <x v="368"/>
            <x v="369"/>
            <x v="370"/>
            <x v="371"/>
            <x v="372"/>
            <x v="373"/>
            <x v="374"/>
            <x v="375"/>
            <x v="376"/>
            <x v="377"/>
            <x v="378"/>
            <x v="379"/>
            <x v="380"/>
            <x v="381"/>
            <x v="382"/>
            <x v="383"/>
            <x v="384"/>
            <x v="385"/>
            <x v="386"/>
            <x v="387"/>
            <x v="388"/>
            <x v="389"/>
            <x v="390"/>
            <x v="391"/>
            <x v="392"/>
            <x v="393"/>
            <x v="394"/>
            <x v="395"/>
            <x v="396"/>
          </reference>
          <reference field="2" count="1" selected="0">
            <x v="0"/>
          </reference>
          <reference field="3" count="1" selected="0">
            <x v="0"/>
          </reference>
          <reference field="4" count="1" selected="0">
            <x v="1"/>
          </reference>
        </references>
      </pivotArea>
    </format>
    <format dxfId="116">
      <pivotArea dataOnly="0" labelOnly="1" fieldPosition="0">
        <references count="5">
          <reference field="0" count="1" selected="0">
            <x v="1"/>
          </reference>
          <reference field="1" count="30">
            <x v="397"/>
            <x v="398"/>
            <x v="399"/>
            <x v="400"/>
            <x v="401"/>
            <x v="402"/>
            <x v="403"/>
            <x v="404"/>
            <x v="405"/>
            <x v="406"/>
            <x v="407"/>
            <x v="408"/>
            <x v="409"/>
            <x v="410"/>
            <x v="411"/>
            <x v="412"/>
            <x v="413"/>
            <x v="414"/>
            <x v="415"/>
            <x v="416"/>
            <x v="417"/>
            <x v="418"/>
            <x v="419"/>
            <x v="420"/>
            <x v="421"/>
            <x v="422"/>
            <x v="423"/>
            <x v="424"/>
            <x v="425"/>
            <x v="426"/>
          </reference>
          <reference field="2" count="1" selected="0">
            <x v="1"/>
          </reference>
          <reference field="3" count="1" selected="0">
            <x v="0"/>
          </reference>
          <reference field="4" count="1" selected="0">
            <x v="1"/>
          </reference>
        </references>
      </pivotArea>
    </format>
    <format dxfId="115">
      <pivotArea dataOnly="0" labelOnly="1" fieldPosition="0">
        <references count="5">
          <reference field="0" count="1" selected="0">
            <x v="1"/>
          </reference>
          <reference field="1" count="31">
            <x v="427"/>
            <x v="428"/>
            <x v="429"/>
            <x v="430"/>
            <x v="431"/>
            <x v="432"/>
            <x v="433"/>
            <x v="434"/>
            <x v="435"/>
            <x v="436"/>
            <x v="437"/>
            <x v="438"/>
            <x v="439"/>
            <x v="440"/>
            <x v="441"/>
            <x v="442"/>
            <x v="443"/>
            <x v="444"/>
            <x v="445"/>
            <x v="446"/>
            <x v="447"/>
            <x v="448"/>
            <x v="449"/>
            <x v="450"/>
            <x v="451"/>
            <x v="452"/>
            <x v="453"/>
            <x v="454"/>
            <x v="455"/>
            <x v="456"/>
            <x v="457"/>
          </reference>
          <reference field="2" count="1" selected="0">
            <x v="2"/>
          </reference>
          <reference field="3" count="1" selected="0">
            <x v="1"/>
          </reference>
          <reference field="4" count="1" selected="0">
            <x v="1"/>
          </reference>
        </references>
      </pivotArea>
    </format>
    <format dxfId="114">
      <pivotArea dataOnly="0" labelOnly="1" fieldPosition="0">
        <references count="5">
          <reference field="0" count="1" selected="0">
            <x v="1"/>
          </reference>
          <reference field="1" count="30">
            <x v="458"/>
            <x v="459"/>
            <x v="460"/>
            <x v="461"/>
            <x v="462"/>
            <x v="463"/>
            <x v="464"/>
            <x v="465"/>
            <x v="466"/>
            <x v="467"/>
            <x v="468"/>
            <x v="469"/>
            <x v="470"/>
            <x v="471"/>
            <x v="472"/>
            <x v="473"/>
            <x v="474"/>
            <x v="475"/>
            <x v="476"/>
            <x v="477"/>
            <x v="478"/>
            <x v="479"/>
            <x v="480"/>
            <x v="481"/>
            <x v="482"/>
            <x v="483"/>
            <x v="484"/>
            <x v="485"/>
            <x v="486"/>
            <x v="487"/>
          </reference>
          <reference field="2" count="1" selected="0">
            <x v="3"/>
          </reference>
          <reference field="3" count="1" selected="0">
            <x v="1"/>
          </reference>
          <reference field="4" count="1" selected="0">
            <x v="1"/>
          </reference>
        </references>
      </pivotArea>
    </format>
    <format dxfId="113">
      <pivotArea dataOnly="0" labelOnly="1" fieldPosition="0">
        <references count="5">
          <reference field="0" count="1" selected="0">
            <x v="1"/>
          </reference>
          <reference field="1" count="31">
            <x v="488"/>
            <x v="489"/>
            <x v="490"/>
            <x v="491"/>
            <x v="492"/>
            <x v="493"/>
            <x v="494"/>
            <x v="495"/>
            <x v="496"/>
            <x v="497"/>
            <x v="498"/>
            <x v="499"/>
            <x v="500"/>
            <x v="501"/>
            <x v="502"/>
            <x v="503"/>
            <x v="504"/>
            <x v="505"/>
            <x v="506"/>
            <x v="507"/>
            <x v="508"/>
            <x v="509"/>
            <x v="510"/>
            <x v="511"/>
            <x v="512"/>
            <x v="513"/>
            <x v="514"/>
            <x v="515"/>
            <x v="516"/>
            <x v="517"/>
            <x v="518"/>
          </reference>
          <reference field="2" count="1" selected="0">
            <x v="4"/>
          </reference>
          <reference field="3" count="1" selected="0">
            <x v="1"/>
          </reference>
          <reference field="4" count="1" selected="0">
            <x v="1"/>
          </reference>
        </references>
      </pivotArea>
    </format>
    <format dxfId="112">
      <pivotArea dataOnly="0" labelOnly="1" fieldPosition="0">
        <references count="5">
          <reference field="0" count="1" selected="0">
            <x v="2"/>
          </reference>
          <reference field="1" count="31">
            <x v="519"/>
            <x v="520"/>
            <x v="521"/>
            <x v="522"/>
            <x v="523"/>
            <x v="524"/>
            <x v="525"/>
            <x v="526"/>
            <x v="527"/>
            <x v="528"/>
            <x v="529"/>
            <x v="530"/>
            <x v="531"/>
            <x v="532"/>
            <x v="533"/>
            <x v="534"/>
            <x v="535"/>
            <x v="536"/>
            <x v="537"/>
            <x v="538"/>
            <x v="539"/>
            <x v="540"/>
            <x v="541"/>
            <x v="542"/>
            <x v="543"/>
            <x v="544"/>
            <x v="545"/>
            <x v="546"/>
            <x v="547"/>
            <x v="548"/>
            <x v="549"/>
          </reference>
          <reference field="2" count="1" selected="0">
            <x v="5"/>
          </reference>
          <reference field="3" count="1" selected="0">
            <x v="2"/>
          </reference>
          <reference field="4" count="1" selected="0">
            <x v="2"/>
          </reference>
        </references>
      </pivotArea>
    </format>
    <format dxfId="111">
      <pivotArea dataOnly="0" labelOnly="1" fieldPosition="0">
        <references count="5">
          <reference field="0" count="1" selected="0">
            <x v="2"/>
          </reference>
          <reference field="1" count="28">
            <x v="550"/>
            <x v="551"/>
            <x v="552"/>
            <x v="553"/>
            <x v="554"/>
            <x v="555"/>
            <x v="556"/>
            <x v="557"/>
            <x v="558"/>
            <x v="559"/>
            <x v="560"/>
            <x v="561"/>
            <x v="562"/>
            <x v="563"/>
            <x v="564"/>
            <x v="565"/>
            <x v="566"/>
            <x v="567"/>
            <x v="568"/>
            <x v="569"/>
            <x v="570"/>
            <x v="571"/>
            <x v="572"/>
            <x v="573"/>
            <x v="574"/>
            <x v="575"/>
            <x v="576"/>
            <x v="577"/>
          </reference>
          <reference field="2" count="1" selected="0">
            <x v="6"/>
          </reference>
          <reference field="3" count="1" selected="0">
            <x v="2"/>
          </reference>
          <reference field="4" count="1" selected="0">
            <x v="2"/>
          </reference>
        </references>
      </pivotArea>
    </format>
    <format dxfId="110">
      <pivotArea dataOnly="0" labelOnly="1" fieldPosition="0">
        <references count="5">
          <reference field="0" count="1" selected="0">
            <x v="2"/>
          </reference>
          <reference field="1" count="31">
            <x v="578"/>
            <x v="579"/>
            <x v="580"/>
            <x v="581"/>
            <x v="582"/>
            <x v="583"/>
            <x v="584"/>
            <x v="585"/>
            <x v="586"/>
            <x v="587"/>
            <x v="588"/>
            <x v="589"/>
            <x v="590"/>
            <x v="591"/>
            <x v="592"/>
            <x v="593"/>
            <x v="594"/>
            <x v="595"/>
            <x v="596"/>
            <x v="597"/>
            <x v="598"/>
            <x v="599"/>
            <x v="600"/>
            <x v="601"/>
            <x v="602"/>
            <x v="603"/>
            <x v="604"/>
            <x v="605"/>
            <x v="606"/>
            <x v="607"/>
            <x v="608"/>
          </reference>
          <reference field="2" count="1" selected="0">
            <x v="7"/>
          </reference>
          <reference field="3" count="1" selected="0">
            <x v="2"/>
          </reference>
          <reference field="4" count="1" selected="0">
            <x v="2"/>
          </reference>
        </references>
      </pivotArea>
    </format>
    <format dxfId="109">
      <pivotArea dataOnly="0" labelOnly="1" fieldPosition="0">
        <references count="5">
          <reference field="0" count="1" selected="0">
            <x v="2"/>
          </reference>
          <reference field="1" count="30">
            <x v="609"/>
            <x v="610"/>
            <x v="611"/>
            <x v="612"/>
            <x v="613"/>
            <x v="614"/>
            <x v="615"/>
            <x v="616"/>
            <x v="617"/>
            <x v="618"/>
            <x v="619"/>
            <x v="620"/>
            <x v="621"/>
            <x v="622"/>
            <x v="623"/>
            <x v="624"/>
            <x v="625"/>
            <x v="626"/>
            <x v="627"/>
            <x v="628"/>
            <x v="629"/>
            <x v="630"/>
            <x v="631"/>
            <x v="632"/>
            <x v="633"/>
            <x v="634"/>
            <x v="635"/>
            <x v="636"/>
            <x v="637"/>
            <x v="638"/>
          </reference>
          <reference field="2" count="1" selected="0">
            <x v="8"/>
          </reference>
          <reference field="3" count="1" selected="0">
            <x v="3"/>
          </reference>
          <reference field="4" count="1" selected="0">
            <x v="2"/>
          </reference>
        </references>
      </pivotArea>
    </format>
    <format dxfId="108">
      <pivotArea dataOnly="0" labelOnly="1" fieldPosition="0">
        <references count="5">
          <reference field="0" count="1" selected="0">
            <x v="2"/>
          </reference>
          <reference field="1" count="31">
            <x v="639"/>
            <x v="640"/>
            <x v="641"/>
            <x v="642"/>
            <x v="643"/>
            <x v="644"/>
            <x v="645"/>
            <x v="646"/>
            <x v="647"/>
            <x v="648"/>
            <x v="649"/>
            <x v="650"/>
            <x v="651"/>
            <x v="652"/>
            <x v="653"/>
            <x v="654"/>
            <x v="655"/>
            <x v="656"/>
            <x v="657"/>
            <x v="658"/>
            <x v="659"/>
            <x v="660"/>
            <x v="661"/>
            <x v="662"/>
            <x v="663"/>
            <x v="664"/>
            <x v="665"/>
            <x v="666"/>
            <x v="667"/>
            <x v="668"/>
            <x v="669"/>
          </reference>
          <reference field="2" count="1" selected="0">
            <x v="9"/>
          </reference>
          <reference field="3" count="1" selected="0">
            <x v="3"/>
          </reference>
          <reference field="4" count="1" selected="0">
            <x v="2"/>
          </reference>
        </references>
      </pivotArea>
    </format>
    <format dxfId="107">
      <pivotArea dataOnly="0" labelOnly="1" fieldPosition="0">
        <references count="5">
          <reference field="0" count="1" selected="0">
            <x v="2"/>
          </reference>
          <reference field="1" count="30">
            <x v="670"/>
            <x v="671"/>
            <x v="672"/>
            <x v="673"/>
            <x v="674"/>
            <x v="675"/>
            <x v="676"/>
            <x v="677"/>
            <x v="678"/>
            <x v="679"/>
            <x v="680"/>
            <x v="681"/>
            <x v="682"/>
            <x v="683"/>
            <x v="684"/>
            <x v="685"/>
            <x v="686"/>
            <x v="687"/>
            <x v="688"/>
            <x v="689"/>
            <x v="690"/>
            <x v="691"/>
            <x v="692"/>
            <x v="693"/>
            <x v="694"/>
            <x v="695"/>
            <x v="696"/>
            <x v="697"/>
            <x v="698"/>
            <x v="699"/>
          </reference>
          <reference field="2" count="1" selected="0">
            <x v="10"/>
          </reference>
          <reference field="3" count="1" selected="0">
            <x v="3"/>
          </reference>
          <reference field="4" count="1" selected="0">
            <x v="2"/>
          </reference>
        </references>
      </pivotArea>
    </format>
    <format dxfId="106">
      <pivotArea dataOnly="0" labelOnly="1" fieldPosition="0">
        <references count="5">
          <reference field="0" count="1" selected="0">
            <x v="2"/>
          </reference>
          <reference field="1" count="31">
            <x v="700"/>
            <x v="701"/>
            <x v="702"/>
            <x v="703"/>
            <x v="704"/>
            <x v="705"/>
            <x v="706"/>
            <x v="707"/>
            <x v="708"/>
            <x v="709"/>
            <x v="710"/>
            <x v="711"/>
            <x v="712"/>
            <x v="713"/>
            <x v="714"/>
            <x v="715"/>
            <x v="716"/>
            <x v="717"/>
            <x v="718"/>
            <x v="719"/>
            <x v="720"/>
            <x v="721"/>
            <x v="722"/>
            <x v="723"/>
            <x v="724"/>
            <x v="725"/>
            <x v="726"/>
            <x v="727"/>
            <x v="728"/>
            <x v="729"/>
            <x v="730"/>
          </reference>
          <reference field="2" count="1" selected="0">
            <x v="11"/>
          </reference>
          <reference field="3" count="1" selected="0">
            <x v="0"/>
          </reference>
          <reference field="4" count="1" selected="0">
            <x v="2"/>
          </reference>
        </references>
      </pivotArea>
    </format>
    <format dxfId="105">
      <pivotArea dataOnly="0" labelOnly="1" fieldPosition="0">
        <references count="5">
          <reference field="0" count="1" selected="0">
            <x v="2"/>
          </reference>
          <reference field="1" count="31">
            <x v="731"/>
            <x v="732"/>
            <x v="733"/>
            <x v="734"/>
            <x v="735"/>
            <x v="736"/>
            <x v="737"/>
            <x v="738"/>
            <x v="739"/>
            <x v="740"/>
            <x v="741"/>
            <x v="742"/>
            <x v="743"/>
            <x v="744"/>
            <x v="745"/>
            <x v="746"/>
            <x v="747"/>
            <x v="748"/>
            <x v="749"/>
            <x v="750"/>
            <x v="751"/>
            <x v="752"/>
            <x v="753"/>
            <x v="754"/>
            <x v="755"/>
            <x v="756"/>
            <x v="757"/>
            <x v="758"/>
            <x v="759"/>
            <x v="760"/>
            <x v="761"/>
          </reference>
          <reference field="2" count="1" selected="0">
            <x v="0"/>
          </reference>
          <reference field="3" count="1" selected="0">
            <x v="0"/>
          </reference>
          <reference field="4" count="1" selected="0">
            <x v="2"/>
          </reference>
        </references>
      </pivotArea>
    </format>
    <format dxfId="104">
      <pivotArea dataOnly="0" labelOnly="1" fieldPosition="0">
        <references count="5">
          <reference field="0" count="1" selected="0">
            <x v="2"/>
          </reference>
          <reference field="1" count="30">
            <x v="762"/>
            <x v="763"/>
            <x v="764"/>
            <x v="765"/>
            <x v="766"/>
            <x v="767"/>
            <x v="768"/>
            <x v="769"/>
            <x v="770"/>
            <x v="771"/>
            <x v="772"/>
            <x v="773"/>
            <x v="774"/>
            <x v="775"/>
            <x v="776"/>
            <x v="777"/>
            <x v="778"/>
            <x v="779"/>
            <x v="780"/>
            <x v="781"/>
            <x v="782"/>
            <x v="783"/>
            <x v="784"/>
            <x v="785"/>
            <x v="786"/>
            <x v="787"/>
            <x v="788"/>
            <x v="789"/>
            <x v="790"/>
            <x v="791"/>
          </reference>
          <reference field="2" count="1" selected="0">
            <x v="1"/>
          </reference>
          <reference field="3" count="1" selected="0">
            <x v="0"/>
          </reference>
          <reference field="4" count="1" selected="0">
            <x v="2"/>
          </reference>
        </references>
      </pivotArea>
    </format>
    <format dxfId="103">
      <pivotArea dataOnly="0" labelOnly="1" fieldPosition="0">
        <references count="5">
          <reference field="0" count="1" selected="0">
            <x v="2"/>
          </reference>
          <reference field="1" count="31">
            <x v="792"/>
            <x v="793"/>
            <x v="794"/>
            <x v="795"/>
            <x v="796"/>
            <x v="797"/>
            <x v="798"/>
            <x v="799"/>
            <x v="800"/>
            <x v="801"/>
            <x v="802"/>
            <x v="803"/>
            <x v="804"/>
            <x v="805"/>
            <x v="806"/>
            <x v="807"/>
            <x v="808"/>
            <x v="809"/>
            <x v="810"/>
            <x v="811"/>
            <x v="812"/>
            <x v="813"/>
            <x v="814"/>
            <x v="815"/>
            <x v="816"/>
            <x v="817"/>
            <x v="818"/>
            <x v="819"/>
            <x v="820"/>
            <x v="821"/>
            <x v="822"/>
          </reference>
          <reference field="2" count="1" selected="0">
            <x v="2"/>
          </reference>
          <reference field="3" count="1" selected="0">
            <x v="1"/>
          </reference>
          <reference field="4" count="1" selected="0">
            <x v="2"/>
          </reference>
        </references>
      </pivotArea>
    </format>
    <format dxfId="102">
      <pivotArea dataOnly="0" labelOnly="1" fieldPosition="0">
        <references count="5">
          <reference field="0" count="1" selected="0">
            <x v="2"/>
          </reference>
          <reference field="1" count="30">
            <x v="823"/>
            <x v="824"/>
            <x v="825"/>
            <x v="826"/>
            <x v="827"/>
            <x v="828"/>
            <x v="829"/>
            <x v="830"/>
            <x v="831"/>
            <x v="832"/>
            <x v="833"/>
            <x v="834"/>
            <x v="835"/>
            <x v="836"/>
            <x v="837"/>
            <x v="838"/>
            <x v="839"/>
            <x v="840"/>
            <x v="841"/>
            <x v="842"/>
            <x v="843"/>
            <x v="844"/>
            <x v="845"/>
            <x v="846"/>
            <x v="847"/>
            <x v="848"/>
            <x v="849"/>
            <x v="850"/>
            <x v="851"/>
            <x v="852"/>
          </reference>
          <reference field="2" count="1" selected="0">
            <x v="3"/>
          </reference>
          <reference field="3" count="1" selected="0">
            <x v="1"/>
          </reference>
          <reference field="4" count="1" selected="0">
            <x v="2"/>
          </reference>
        </references>
      </pivotArea>
    </format>
    <format dxfId="101">
      <pivotArea dataOnly="0" labelOnly="1" fieldPosition="0">
        <references count="5">
          <reference field="0" count="1" selected="0">
            <x v="2"/>
          </reference>
          <reference field="1" count="31">
            <x v="853"/>
            <x v="854"/>
            <x v="855"/>
            <x v="856"/>
            <x v="857"/>
            <x v="858"/>
            <x v="859"/>
            <x v="860"/>
            <x v="861"/>
            <x v="862"/>
            <x v="863"/>
            <x v="864"/>
            <x v="865"/>
            <x v="866"/>
            <x v="867"/>
            <x v="868"/>
            <x v="869"/>
            <x v="870"/>
            <x v="871"/>
            <x v="872"/>
            <x v="873"/>
            <x v="874"/>
            <x v="875"/>
            <x v="876"/>
            <x v="877"/>
            <x v="878"/>
            <x v="879"/>
            <x v="880"/>
            <x v="881"/>
            <x v="882"/>
            <x v="883"/>
          </reference>
          <reference field="2" count="1" selected="0">
            <x v="4"/>
          </reference>
          <reference field="3" count="1" selected="0">
            <x v="1"/>
          </reference>
          <reference field="4" count="1" selected="0">
            <x v="2"/>
          </reference>
        </references>
      </pivotArea>
    </format>
    <format dxfId="100">
      <pivotArea dataOnly="0" labelOnly="1" outline="0" axis="axisValues" fieldPosition="0"/>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0" showRowHeaders="1" showColHeaders="1" showRowStripes="0" showColStripes="0" showLastColumn="1"/>
  <rowHierarchiesUsage count="5">
    <rowHierarchyUsage hierarchyUsage="16"/>
    <rowHierarchyUsage hierarchyUsage="20"/>
    <rowHierarchyUsage hierarchyUsage="21"/>
    <rowHierarchyUsage hierarchyUsage="22"/>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Table]"/>
        <x15:activeTabTopLevelEntity name="[Dataset_Analysi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76F32CE-9B32-446D-B339-65B5CE993111}" name="PivotTable_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5" rowHeaderCaption="Month with Year">
  <location ref="C1224:D1249" firstHeaderRow="1" firstDataRow="1" firstDataCol="1"/>
  <pivotFields count="16">
    <pivotField showAll="0"/>
    <pivotField numFmtId="14" showAll="0">
      <items count="638">
        <item x="447"/>
        <item x="88"/>
        <item x="342"/>
        <item x="598"/>
        <item x="336"/>
        <item x="236"/>
        <item x="561"/>
        <item x="60"/>
        <item x="494"/>
        <item x="365"/>
        <item x="500"/>
        <item x="619"/>
        <item x="216"/>
        <item x="217"/>
        <item x="366"/>
        <item x="482"/>
        <item x="239"/>
        <item x="467"/>
        <item x="438"/>
        <item x="345"/>
        <item x="430"/>
        <item x="0"/>
        <item x="297"/>
        <item x="84"/>
        <item x="556"/>
        <item x="2"/>
        <item x="125"/>
        <item x="347"/>
        <item x="289"/>
        <item x="521"/>
        <item x="250"/>
        <item x="465"/>
        <item x="525"/>
        <item x="508"/>
        <item x="180"/>
        <item x="424"/>
        <item x="143"/>
        <item x="189"/>
        <item x="627"/>
        <item x="451"/>
        <item x="466"/>
        <item x="103"/>
        <item x="170"/>
        <item x="265"/>
        <item x="501"/>
        <item x="44"/>
        <item x="350"/>
        <item x="53"/>
        <item x="420"/>
        <item x="49"/>
        <item x="212"/>
        <item x="320"/>
        <item x="274"/>
        <item x="38"/>
        <item x="18"/>
        <item x="459"/>
        <item x="362"/>
        <item x="129"/>
        <item x="175"/>
        <item x="40"/>
        <item x="238"/>
        <item x="355"/>
        <item x="61"/>
        <item x="288"/>
        <item x="47"/>
        <item x="291"/>
        <item x="109"/>
        <item x="286"/>
        <item x="551"/>
        <item x="563"/>
        <item x="531"/>
        <item x="555"/>
        <item x="33"/>
        <item x="412"/>
        <item x="440"/>
        <item x="241"/>
        <item x="203"/>
        <item x="213"/>
        <item x="69"/>
        <item x="98"/>
        <item x="571"/>
        <item x="636"/>
        <item x="43"/>
        <item x="358"/>
        <item x="225"/>
        <item x="141"/>
        <item x="452"/>
        <item x="127"/>
        <item x="379"/>
        <item x="432"/>
        <item x="462"/>
        <item x="195"/>
        <item x="577"/>
        <item x="45"/>
        <item x="22"/>
        <item x="273"/>
        <item x="72"/>
        <item x="461"/>
        <item x="594"/>
        <item x="207"/>
        <item x="66"/>
        <item x="395"/>
        <item x="404"/>
        <item x="55"/>
        <item x="411"/>
        <item x="296"/>
        <item x="439"/>
        <item x="516"/>
        <item x="284"/>
        <item x="299"/>
        <item x="223"/>
        <item x="258"/>
        <item x="34"/>
        <item x="300"/>
        <item x="227"/>
        <item x="583"/>
        <item x="415"/>
        <item x="280"/>
        <item x="311"/>
        <item x="281"/>
        <item x="622"/>
        <item x="329"/>
        <item x="532"/>
        <item x="608"/>
        <item x="46"/>
        <item x="599"/>
        <item x="479"/>
        <item x="634"/>
        <item x="533"/>
        <item x="270"/>
        <item x="99"/>
        <item x="319"/>
        <item x="178"/>
        <item x="529"/>
        <item x="148"/>
        <item x="337"/>
        <item x="51"/>
        <item x="419"/>
        <item x="153"/>
        <item x="63"/>
        <item x="5"/>
        <item x="267"/>
        <item x="30"/>
        <item x="13"/>
        <item x="15"/>
        <item x="339"/>
        <item x="118"/>
        <item x="48"/>
        <item x="565"/>
        <item x="400"/>
        <item x="97"/>
        <item x="623"/>
        <item x="464"/>
        <item x="605"/>
        <item x="215"/>
        <item x="595"/>
        <item x="332"/>
        <item x="246"/>
        <item x="514"/>
        <item x="367"/>
        <item x="441"/>
        <item x="448"/>
        <item x="581"/>
        <item x="335"/>
        <item x="292"/>
        <item x="507"/>
        <item x="469"/>
        <item x="179"/>
        <item x="568"/>
        <item x="174"/>
        <item x="140"/>
        <item x="457"/>
        <item x="264"/>
        <item x="536"/>
        <item x="631"/>
        <item x="245"/>
        <item x="564"/>
        <item x="204"/>
        <item x="458"/>
        <item x="503"/>
        <item x="585"/>
        <item x="393"/>
        <item x="113"/>
        <item x="592"/>
        <item x="546"/>
        <item x="526"/>
        <item x="19"/>
        <item x="41"/>
        <item x="272"/>
        <item x="562"/>
        <item x="408"/>
        <item x="21"/>
        <item x="4"/>
        <item x="518"/>
        <item x="388"/>
        <item x="82"/>
        <item x="229"/>
        <item x="506"/>
        <item x="260"/>
        <item x="187"/>
        <item x="375"/>
        <item x="17"/>
        <item x="199"/>
        <item x="578"/>
        <item x="191"/>
        <item x="566"/>
        <item x="263"/>
        <item x="553"/>
        <item x="269"/>
        <item x="77"/>
        <item x="590"/>
        <item x="126"/>
        <item x="279"/>
        <item x="542"/>
        <item x="42"/>
        <item x="540"/>
        <item x="349"/>
        <item x="587"/>
        <item x="376"/>
        <item x="255"/>
        <item x="149"/>
        <item x="559"/>
        <item x="505"/>
        <item x="146"/>
        <item x="278"/>
        <item x="548"/>
        <item x="237"/>
        <item x="488"/>
        <item x="206"/>
        <item x="515"/>
        <item x="435"/>
        <item x="57"/>
        <item x="293"/>
        <item x="403"/>
        <item x="152"/>
        <item x="58"/>
        <item x="157"/>
        <item x="368"/>
        <item x="584"/>
        <item x="138"/>
        <item x="234"/>
        <item x="409"/>
        <item x="197"/>
        <item x="460"/>
        <item x="214"/>
        <item x="418"/>
        <item x="83"/>
        <item x="133"/>
        <item x="442"/>
        <item x="67"/>
        <item x="602"/>
        <item x="256"/>
        <item x="549"/>
        <item x="310"/>
        <item x="502"/>
        <item x="325"/>
        <item x="589"/>
        <item x="11"/>
        <item x="327"/>
        <item x="154"/>
        <item x="282"/>
        <item x="137"/>
        <item x="360"/>
        <item x="303"/>
        <item x="177"/>
        <item x="381"/>
        <item x="383"/>
        <item x="485"/>
        <item x="142"/>
        <item x="95"/>
        <item x="575"/>
        <item x="32"/>
        <item x="593"/>
        <item x="202"/>
        <item x="257"/>
        <item x="600"/>
        <item x="586"/>
        <item x="52"/>
        <item x="398"/>
        <item x="139"/>
        <item x="628"/>
        <item x="517"/>
        <item x="306"/>
        <item x="427"/>
        <item x="468"/>
        <item x="620"/>
        <item x="159"/>
        <item x="167"/>
        <item x="601"/>
        <item x="384"/>
        <item x="121"/>
        <item x="307"/>
        <item x="185"/>
        <item x="165"/>
        <item x="334"/>
        <item x="387"/>
        <item x="70"/>
        <item x="382"/>
        <item x="431"/>
        <item x="6"/>
        <item x="184"/>
        <item x="231"/>
        <item x="176"/>
        <item x="232"/>
        <item x="453"/>
        <item x="254"/>
        <item x="7"/>
        <item x="86"/>
        <item x="328"/>
        <item x="538"/>
        <item x="390"/>
        <item x="62"/>
        <item x="450"/>
        <item x="244"/>
        <item x="249"/>
        <item x="610"/>
        <item x="76"/>
        <item x="444"/>
        <item x="434"/>
        <item x="283"/>
        <item x="75"/>
        <item x="484"/>
        <item x="377"/>
        <item x="635"/>
        <item x="219"/>
        <item x="211"/>
        <item x="89"/>
        <item x="385"/>
        <item x="312"/>
        <item x="285"/>
        <item x="317"/>
        <item x="632"/>
        <item x="359"/>
        <item x="410"/>
        <item x="489"/>
        <item x="363"/>
        <item x="190"/>
        <item x="596"/>
        <item x="576"/>
        <item x="560"/>
        <item x="12"/>
        <item x="224"/>
        <item x="80"/>
        <item x="425"/>
        <item x="534"/>
        <item x="87"/>
        <item x="181"/>
        <item x="579"/>
        <item x="354"/>
        <item x="117"/>
        <item x="115"/>
        <item x="614"/>
        <item x="455"/>
        <item x="119"/>
        <item x="326"/>
        <item x="357"/>
        <item x="544"/>
        <item x="537"/>
        <item x="547"/>
        <item x="407"/>
        <item x="539"/>
        <item x="475"/>
        <item x="603"/>
        <item x="433"/>
        <item x="112"/>
        <item x="164"/>
        <item x="183"/>
        <item x="528"/>
        <item x="79"/>
        <item x="78"/>
        <item x="351"/>
        <item x="633"/>
        <item x="338"/>
        <item x="621"/>
        <item x="580"/>
        <item x="396"/>
        <item x="588"/>
        <item x="122"/>
        <item x="417"/>
        <item x="102"/>
        <item x="222"/>
        <item x="226"/>
        <item x="624"/>
        <item x="481"/>
        <item x="74"/>
        <item x="378"/>
        <item x="493"/>
        <item x="371"/>
        <item x="604"/>
        <item x="268"/>
        <item x="37"/>
        <item x="567"/>
        <item x="304"/>
        <item x="402"/>
        <item x="71"/>
        <item x="105"/>
        <item x="188"/>
        <item x="606"/>
        <item x="389"/>
        <item x="348"/>
        <item x="343"/>
        <item x="107"/>
        <item x="497"/>
        <item x="294"/>
        <item x="625"/>
        <item x="27"/>
        <item x="50"/>
        <item x="100"/>
        <item x="104"/>
        <item x="59"/>
        <item x="221"/>
        <item x="322"/>
        <item x="81"/>
        <item x="172"/>
        <item x="252"/>
        <item x="353"/>
        <item x="428"/>
        <item x="96"/>
        <item x="509"/>
        <item x="158"/>
        <item x="145"/>
        <item x="477"/>
        <item x="618"/>
        <item x="173"/>
        <item x="554"/>
        <item x="314"/>
        <item x="557"/>
        <item x="330"/>
        <item x="615"/>
        <item x="356"/>
        <item x="324"/>
        <item x="473"/>
        <item x="491"/>
        <item x="523"/>
        <item x="470"/>
        <item x="569"/>
        <item x="512"/>
        <item x="116"/>
        <item x="135"/>
        <item x="130"/>
        <item x="510"/>
        <item x="147"/>
        <item x="591"/>
        <item x="414"/>
        <item x="611"/>
        <item x="421"/>
        <item x="309"/>
        <item x="308"/>
        <item x="617"/>
        <item x="28"/>
        <item x="253"/>
        <item x="182"/>
        <item x="483"/>
        <item x="333"/>
        <item x="511"/>
        <item x="416"/>
        <item x="91"/>
        <item x="259"/>
        <item x="243"/>
        <item x="487"/>
        <item x="609"/>
        <item x="340"/>
        <item x="522"/>
        <item x="471"/>
        <item x="392"/>
        <item x="134"/>
        <item x="169"/>
        <item x="162"/>
        <item x="626"/>
        <item x="108"/>
        <item x="150"/>
        <item x="277"/>
        <item x="218"/>
        <item x="235"/>
        <item x="35"/>
        <item x="24"/>
        <item x="478"/>
        <item x="205"/>
        <item x="346"/>
        <item x="405"/>
        <item x="629"/>
        <item x="331"/>
        <item x="456"/>
        <item x="8"/>
        <item x="513"/>
        <item x="519"/>
        <item x="123"/>
        <item x="110"/>
        <item x="186"/>
        <item x="446"/>
        <item x="372"/>
        <item x="73"/>
        <item x="429"/>
        <item x="454"/>
        <item x="106"/>
        <item x="401"/>
        <item x="166"/>
        <item x="298"/>
        <item x="9"/>
        <item x="426"/>
        <item x="397"/>
        <item x="436"/>
        <item x="495"/>
        <item x="313"/>
        <item x="380"/>
        <item x="3"/>
        <item x="399"/>
        <item x="570"/>
        <item x="301"/>
        <item x="369"/>
        <item x="128"/>
        <item x="422"/>
        <item x="233"/>
        <item x="490"/>
        <item x="361"/>
        <item x="276"/>
        <item x="527"/>
        <item x="423"/>
        <item x="114"/>
        <item x="161"/>
        <item x="10"/>
        <item x="85"/>
        <item x="520"/>
        <item x="437"/>
        <item x="630"/>
        <item x="20"/>
        <item x="498"/>
        <item x="472"/>
        <item x="194"/>
        <item x="39"/>
        <item x="242"/>
        <item x="558"/>
        <item x="132"/>
        <item x="315"/>
        <item x="573"/>
        <item x="54"/>
        <item x="23"/>
        <item x="262"/>
        <item x="607"/>
        <item x="31"/>
        <item x="474"/>
        <item x="374"/>
        <item x="198"/>
        <item x="305"/>
        <item x="230"/>
        <item x="151"/>
        <item x="612"/>
        <item x="64"/>
        <item x="545"/>
        <item x="613"/>
        <item x="220"/>
        <item x="94"/>
        <item x="574"/>
        <item x="240"/>
        <item x="543"/>
        <item x="56"/>
        <item x="200"/>
        <item x="486"/>
        <item x="90"/>
        <item x="156"/>
        <item x="352"/>
        <item x="248"/>
        <item x="201"/>
        <item x="616"/>
        <item x="550"/>
        <item x="275"/>
        <item x="480"/>
        <item x="163"/>
        <item x="449"/>
        <item x="582"/>
        <item x="144"/>
        <item x="29"/>
        <item x="535"/>
        <item x="26"/>
        <item x="302"/>
        <item x="120"/>
        <item x="251"/>
        <item x="136"/>
        <item x="386"/>
        <item x="124"/>
        <item x="572"/>
        <item x="552"/>
        <item x="344"/>
        <item x="463"/>
        <item x="101"/>
        <item x="443"/>
        <item x="168"/>
        <item x="496"/>
        <item x="364"/>
        <item x="287"/>
        <item x="261"/>
        <item x="321"/>
        <item x="65"/>
        <item x="93"/>
        <item x="192"/>
        <item x="524"/>
        <item x="492"/>
        <item x="228"/>
        <item x="476"/>
        <item x="341"/>
        <item x="394"/>
        <item x="160"/>
        <item x="208"/>
        <item x="1"/>
        <item x="193"/>
        <item x="530"/>
        <item x="290"/>
        <item x="25"/>
        <item x="247"/>
        <item x="295"/>
        <item x="541"/>
        <item x="370"/>
        <item x="16"/>
        <item x="68"/>
        <item x="318"/>
        <item x="373"/>
        <item x="210"/>
        <item x="413"/>
        <item x="499"/>
        <item x="504"/>
        <item x="111"/>
        <item x="271"/>
        <item x="92"/>
        <item x="445"/>
        <item x="196"/>
        <item x="209"/>
        <item x="14"/>
        <item x="155"/>
        <item x="406"/>
        <item x="323"/>
        <item x="597"/>
        <item x="131"/>
        <item x="316"/>
        <item x="171"/>
        <item x="391"/>
        <item x="266"/>
        <item x="36"/>
        <item t="default"/>
      </items>
    </pivotField>
    <pivotField showAll="0">
      <items count="5">
        <item x="3"/>
        <item x="0"/>
        <item x="2"/>
        <item x="1"/>
        <item t="default"/>
      </items>
    </pivotField>
    <pivotField showAll="0">
      <items count="16">
        <item x="4"/>
        <item x="3"/>
        <item x="10"/>
        <item x="11"/>
        <item x="13"/>
        <item x="7"/>
        <item x="14"/>
        <item x="2"/>
        <item x="12"/>
        <item x="0"/>
        <item x="6"/>
        <item x="9"/>
        <item x="1"/>
        <item x="8"/>
        <item x="5"/>
        <item t="default"/>
      </items>
    </pivotField>
    <pivotField showAll="0">
      <items count="4">
        <item x="2"/>
        <item x="0"/>
        <item x="1"/>
        <item t="default"/>
      </items>
    </pivotField>
    <pivotField showAll="0"/>
    <pivotField numFmtId="164" showAll="0"/>
    <pivotField dataField="1" numFmtId="164" showAll="0"/>
    <pivotField axis="axisRow" showAll="0">
      <items count="25">
        <item x="20"/>
        <item x="13"/>
        <item x="0"/>
        <item x="9"/>
        <item x="18"/>
        <item x="16"/>
        <item x="23"/>
        <item x="2"/>
        <item x="4"/>
        <item x="6"/>
        <item x="5"/>
        <item x="10"/>
        <item x="17"/>
        <item x="1"/>
        <item x="3"/>
        <item x="7"/>
        <item x="8"/>
        <item x="14"/>
        <item x="12"/>
        <item x="15"/>
        <item x="11"/>
        <item x="19"/>
        <item x="21"/>
        <item x="22"/>
        <item t="default"/>
      </items>
    </pivotField>
    <pivotField numFmtId="164" showAll="0"/>
    <pivotField showAll="0"/>
    <pivotField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7" baseField="0" baseItem="0" numFmtId="164"/>
  </dataFields>
  <formats count="8">
    <format dxfId="231">
      <pivotArea type="all" dataOnly="0" outline="0" fieldPosition="0"/>
    </format>
    <format dxfId="230">
      <pivotArea outline="0" collapsedLevelsAreSubtotals="1" fieldPosition="0"/>
    </format>
    <format dxfId="229">
      <pivotArea field="8" type="button" dataOnly="0" labelOnly="1" outline="0" axis="axisRow" fieldPosition="0"/>
    </format>
    <format dxfId="228">
      <pivotArea dataOnly="0" labelOnly="1" grandRow="1" outline="0" fieldPosition="0"/>
    </format>
    <format dxfId="227">
      <pivotArea dataOnly="0" labelOnly="1" outline="0" axis="axisValues" fieldPosition="0"/>
    </format>
    <format dxfId="226">
      <pivotArea collapsedLevelsAreSubtotals="1" fieldPosition="0">
        <references count="1">
          <reference field="8" count="0"/>
        </references>
      </pivotArea>
    </format>
    <format dxfId="225">
      <pivotArea collapsedLevelsAreSubtotals="1" fieldPosition="0">
        <references count="1">
          <reference field="8" count="0"/>
        </references>
      </pivotArea>
    </format>
    <format dxfId="224">
      <pivotArea dataOnly="0" labelOnly="1" fieldPosition="0">
        <references count="1">
          <reference field="8" count="0"/>
        </references>
      </pivotArea>
    </format>
  </formats>
  <chartFormats count="2">
    <chartFormat chart="17" format="2"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FA36CD0-9F9A-4170-8C30-5FCDD72245B2}" name="PivotTable_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5" rowHeaderCaption="Tiers">
  <location ref="L32:M36" firstHeaderRow="1" firstDataRow="1" firstDataCol="1"/>
  <pivotFields count="16">
    <pivotField showAll="0"/>
    <pivotField numFmtId="14" showAll="0">
      <items count="638">
        <item x="447"/>
        <item x="88"/>
        <item x="342"/>
        <item x="598"/>
        <item x="336"/>
        <item x="236"/>
        <item x="561"/>
        <item x="60"/>
        <item x="494"/>
        <item x="365"/>
        <item x="500"/>
        <item x="619"/>
        <item x="216"/>
        <item x="217"/>
        <item x="366"/>
        <item x="482"/>
        <item x="239"/>
        <item x="467"/>
        <item x="438"/>
        <item x="345"/>
        <item x="430"/>
        <item x="0"/>
        <item x="297"/>
        <item x="84"/>
        <item x="556"/>
        <item x="2"/>
        <item x="125"/>
        <item x="347"/>
        <item x="289"/>
        <item x="521"/>
        <item x="250"/>
        <item x="465"/>
        <item x="525"/>
        <item x="508"/>
        <item x="180"/>
        <item x="424"/>
        <item x="143"/>
        <item x="189"/>
        <item x="627"/>
        <item x="451"/>
        <item x="466"/>
        <item x="103"/>
        <item x="170"/>
        <item x="265"/>
        <item x="501"/>
        <item x="44"/>
        <item x="350"/>
        <item x="53"/>
        <item x="420"/>
        <item x="49"/>
        <item x="212"/>
        <item x="320"/>
        <item x="274"/>
        <item x="38"/>
        <item x="18"/>
        <item x="459"/>
        <item x="362"/>
        <item x="129"/>
        <item x="175"/>
        <item x="40"/>
        <item x="238"/>
        <item x="355"/>
        <item x="61"/>
        <item x="288"/>
        <item x="47"/>
        <item x="291"/>
        <item x="109"/>
        <item x="286"/>
        <item x="551"/>
        <item x="563"/>
        <item x="531"/>
        <item x="555"/>
        <item x="33"/>
        <item x="412"/>
        <item x="440"/>
        <item x="241"/>
        <item x="203"/>
        <item x="213"/>
        <item x="69"/>
        <item x="98"/>
        <item x="571"/>
        <item x="636"/>
        <item x="43"/>
        <item x="358"/>
        <item x="225"/>
        <item x="141"/>
        <item x="452"/>
        <item x="127"/>
        <item x="379"/>
        <item x="432"/>
        <item x="462"/>
        <item x="195"/>
        <item x="577"/>
        <item x="45"/>
        <item x="22"/>
        <item x="273"/>
        <item x="72"/>
        <item x="461"/>
        <item x="594"/>
        <item x="207"/>
        <item x="66"/>
        <item x="395"/>
        <item x="404"/>
        <item x="55"/>
        <item x="411"/>
        <item x="296"/>
        <item x="439"/>
        <item x="516"/>
        <item x="284"/>
        <item x="299"/>
        <item x="223"/>
        <item x="258"/>
        <item x="34"/>
        <item x="300"/>
        <item x="227"/>
        <item x="583"/>
        <item x="415"/>
        <item x="280"/>
        <item x="311"/>
        <item x="281"/>
        <item x="622"/>
        <item x="329"/>
        <item x="532"/>
        <item x="608"/>
        <item x="46"/>
        <item x="599"/>
        <item x="479"/>
        <item x="634"/>
        <item x="533"/>
        <item x="270"/>
        <item x="99"/>
        <item x="319"/>
        <item x="178"/>
        <item x="529"/>
        <item x="148"/>
        <item x="337"/>
        <item x="51"/>
        <item x="419"/>
        <item x="153"/>
        <item x="63"/>
        <item x="5"/>
        <item x="267"/>
        <item x="30"/>
        <item x="13"/>
        <item x="15"/>
        <item x="339"/>
        <item x="118"/>
        <item x="48"/>
        <item x="565"/>
        <item x="400"/>
        <item x="97"/>
        <item x="623"/>
        <item x="464"/>
        <item x="605"/>
        <item x="215"/>
        <item x="595"/>
        <item x="332"/>
        <item x="246"/>
        <item x="514"/>
        <item x="367"/>
        <item x="441"/>
        <item x="448"/>
        <item x="581"/>
        <item x="335"/>
        <item x="292"/>
        <item x="507"/>
        <item x="469"/>
        <item x="179"/>
        <item x="568"/>
        <item x="174"/>
        <item x="140"/>
        <item x="457"/>
        <item x="264"/>
        <item x="536"/>
        <item x="631"/>
        <item x="245"/>
        <item x="564"/>
        <item x="204"/>
        <item x="458"/>
        <item x="503"/>
        <item x="585"/>
        <item x="393"/>
        <item x="113"/>
        <item x="592"/>
        <item x="546"/>
        <item x="526"/>
        <item x="19"/>
        <item x="41"/>
        <item x="272"/>
        <item x="562"/>
        <item x="408"/>
        <item x="21"/>
        <item x="4"/>
        <item x="518"/>
        <item x="388"/>
        <item x="82"/>
        <item x="229"/>
        <item x="506"/>
        <item x="260"/>
        <item x="187"/>
        <item x="375"/>
        <item x="17"/>
        <item x="199"/>
        <item x="578"/>
        <item x="191"/>
        <item x="566"/>
        <item x="263"/>
        <item x="553"/>
        <item x="269"/>
        <item x="77"/>
        <item x="590"/>
        <item x="126"/>
        <item x="279"/>
        <item x="542"/>
        <item x="42"/>
        <item x="540"/>
        <item x="349"/>
        <item x="587"/>
        <item x="376"/>
        <item x="255"/>
        <item x="149"/>
        <item x="559"/>
        <item x="505"/>
        <item x="146"/>
        <item x="278"/>
        <item x="548"/>
        <item x="237"/>
        <item x="488"/>
        <item x="206"/>
        <item x="515"/>
        <item x="435"/>
        <item x="57"/>
        <item x="293"/>
        <item x="403"/>
        <item x="152"/>
        <item x="58"/>
        <item x="157"/>
        <item x="368"/>
        <item x="584"/>
        <item x="138"/>
        <item x="234"/>
        <item x="409"/>
        <item x="197"/>
        <item x="460"/>
        <item x="214"/>
        <item x="418"/>
        <item x="83"/>
        <item x="133"/>
        <item x="442"/>
        <item x="67"/>
        <item x="602"/>
        <item x="256"/>
        <item x="549"/>
        <item x="310"/>
        <item x="502"/>
        <item x="325"/>
        <item x="589"/>
        <item x="11"/>
        <item x="327"/>
        <item x="154"/>
        <item x="282"/>
        <item x="137"/>
        <item x="360"/>
        <item x="303"/>
        <item x="177"/>
        <item x="381"/>
        <item x="383"/>
        <item x="485"/>
        <item x="142"/>
        <item x="95"/>
        <item x="575"/>
        <item x="32"/>
        <item x="593"/>
        <item x="202"/>
        <item x="257"/>
        <item x="600"/>
        <item x="586"/>
        <item x="52"/>
        <item x="398"/>
        <item x="139"/>
        <item x="628"/>
        <item x="517"/>
        <item x="306"/>
        <item x="427"/>
        <item x="468"/>
        <item x="620"/>
        <item x="159"/>
        <item x="167"/>
        <item x="601"/>
        <item x="384"/>
        <item x="121"/>
        <item x="307"/>
        <item x="185"/>
        <item x="165"/>
        <item x="334"/>
        <item x="387"/>
        <item x="70"/>
        <item x="382"/>
        <item x="431"/>
        <item x="6"/>
        <item x="184"/>
        <item x="231"/>
        <item x="176"/>
        <item x="232"/>
        <item x="453"/>
        <item x="254"/>
        <item x="7"/>
        <item x="86"/>
        <item x="328"/>
        <item x="538"/>
        <item x="390"/>
        <item x="62"/>
        <item x="450"/>
        <item x="244"/>
        <item x="249"/>
        <item x="610"/>
        <item x="76"/>
        <item x="444"/>
        <item x="434"/>
        <item x="283"/>
        <item x="75"/>
        <item x="484"/>
        <item x="377"/>
        <item x="635"/>
        <item x="219"/>
        <item x="211"/>
        <item x="89"/>
        <item x="385"/>
        <item x="312"/>
        <item x="285"/>
        <item x="317"/>
        <item x="632"/>
        <item x="359"/>
        <item x="410"/>
        <item x="489"/>
        <item x="363"/>
        <item x="190"/>
        <item x="596"/>
        <item x="576"/>
        <item x="560"/>
        <item x="12"/>
        <item x="224"/>
        <item x="80"/>
        <item x="425"/>
        <item x="534"/>
        <item x="87"/>
        <item x="181"/>
        <item x="579"/>
        <item x="354"/>
        <item x="117"/>
        <item x="115"/>
        <item x="614"/>
        <item x="455"/>
        <item x="119"/>
        <item x="326"/>
        <item x="357"/>
        <item x="544"/>
        <item x="537"/>
        <item x="547"/>
        <item x="407"/>
        <item x="539"/>
        <item x="475"/>
        <item x="603"/>
        <item x="433"/>
        <item x="112"/>
        <item x="164"/>
        <item x="183"/>
        <item x="528"/>
        <item x="79"/>
        <item x="78"/>
        <item x="351"/>
        <item x="633"/>
        <item x="338"/>
        <item x="621"/>
        <item x="580"/>
        <item x="396"/>
        <item x="588"/>
        <item x="122"/>
        <item x="417"/>
        <item x="102"/>
        <item x="222"/>
        <item x="226"/>
        <item x="624"/>
        <item x="481"/>
        <item x="74"/>
        <item x="378"/>
        <item x="493"/>
        <item x="371"/>
        <item x="604"/>
        <item x="268"/>
        <item x="37"/>
        <item x="567"/>
        <item x="304"/>
        <item x="402"/>
        <item x="71"/>
        <item x="105"/>
        <item x="188"/>
        <item x="606"/>
        <item x="389"/>
        <item x="348"/>
        <item x="343"/>
        <item x="107"/>
        <item x="497"/>
        <item x="294"/>
        <item x="625"/>
        <item x="27"/>
        <item x="50"/>
        <item x="100"/>
        <item x="104"/>
        <item x="59"/>
        <item x="221"/>
        <item x="322"/>
        <item x="81"/>
        <item x="172"/>
        <item x="252"/>
        <item x="353"/>
        <item x="428"/>
        <item x="96"/>
        <item x="509"/>
        <item x="158"/>
        <item x="145"/>
        <item x="477"/>
        <item x="618"/>
        <item x="173"/>
        <item x="554"/>
        <item x="314"/>
        <item x="557"/>
        <item x="330"/>
        <item x="615"/>
        <item x="356"/>
        <item x="324"/>
        <item x="473"/>
        <item x="491"/>
        <item x="523"/>
        <item x="470"/>
        <item x="569"/>
        <item x="512"/>
        <item x="116"/>
        <item x="135"/>
        <item x="130"/>
        <item x="510"/>
        <item x="147"/>
        <item x="591"/>
        <item x="414"/>
        <item x="611"/>
        <item x="421"/>
        <item x="309"/>
        <item x="308"/>
        <item x="617"/>
        <item x="28"/>
        <item x="253"/>
        <item x="182"/>
        <item x="483"/>
        <item x="333"/>
        <item x="511"/>
        <item x="416"/>
        <item x="91"/>
        <item x="259"/>
        <item x="243"/>
        <item x="487"/>
        <item x="609"/>
        <item x="340"/>
        <item x="522"/>
        <item x="471"/>
        <item x="392"/>
        <item x="134"/>
        <item x="169"/>
        <item x="162"/>
        <item x="626"/>
        <item x="108"/>
        <item x="150"/>
        <item x="277"/>
        <item x="218"/>
        <item x="235"/>
        <item x="35"/>
        <item x="24"/>
        <item x="478"/>
        <item x="205"/>
        <item x="346"/>
        <item x="405"/>
        <item x="629"/>
        <item x="331"/>
        <item x="456"/>
        <item x="8"/>
        <item x="513"/>
        <item x="519"/>
        <item x="123"/>
        <item x="110"/>
        <item x="186"/>
        <item x="446"/>
        <item x="372"/>
        <item x="73"/>
        <item x="429"/>
        <item x="454"/>
        <item x="106"/>
        <item x="401"/>
        <item x="166"/>
        <item x="298"/>
        <item x="9"/>
        <item x="426"/>
        <item x="397"/>
        <item x="436"/>
        <item x="495"/>
        <item x="313"/>
        <item x="380"/>
        <item x="3"/>
        <item x="399"/>
        <item x="570"/>
        <item x="301"/>
        <item x="369"/>
        <item x="128"/>
        <item x="422"/>
        <item x="233"/>
        <item x="490"/>
        <item x="361"/>
        <item x="276"/>
        <item x="527"/>
        <item x="423"/>
        <item x="114"/>
        <item x="161"/>
        <item x="10"/>
        <item x="85"/>
        <item x="520"/>
        <item x="437"/>
        <item x="630"/>
        <item x="20"/>
        <item x="498"/>
        <item x="472"/>
        <item x="194"/>
        <item x="39"/>
        <item x="242"/>
        <item x="558"/>
        <item x="132"/>
        <item x="315"/>
        <item x="573"/>
        <item x="54"/>
        <item x="23"/>
        <item x="262"/>
        <item x="607"/>
        <item x="31"/>
        <item x="474"/>
        <item x="374"/>
        <item x="198"/>
        <item x="305"/>
        <item x="230"/>
        <item x="151"/>
        <item x="612"/>
        <item x="64"/>
        <item x="545"/>
        <item x="613"/>
        <item x="220"/>
        <item x="94"/>
        <item x="574"/>
        <item x="240"/>
        <item x="543"/>
        <item x="56"/>
        <item x="200"/>
        <item x="486"/>
        <item x="90"/>
        <item x="156"/>
        <item x="352"/>
        <item x="248"/>
        <item x="201"/>
        <item x="616"/>
        <item x="550"/>
        <item x="275"/>
        <item x="480"/>
        <item x="163"/>
        <item x="449"/>
        <item x="582"/>
        <item x="144"/>
        <item x="29"/>
        <item x="535"/>
        <item x="26"/>
        <item x="302"/>
        <item x="120"/>
        <item x="251"/>
        <item x="136"/>
        <item x="386"/>
        <item x="124"/>
        <item x="572"/>
        <item x="552"/>
        <item x="344"/>
        <item x="463"/>
        <item x="101"/>
        <item x="443"/>
        <item x="168"/>
        <item x="496"/>
        <item x="364"/>
        <item x="287"/>
        <item x="261"/>
        <item x="321"/>
        <item x="65"/>
        <item x="93"/>
        <item x="192"/>
        <item x="524"/>
        <item x="492"/>
        <item x="228"/>
        <item x="476"/>
        <item x="341"/>
        <item x="394"/>
        <item x="160"/>
        <item x="208"/>
        <item x="1"/>
        <item x="193"/>
        <item x="530"/>
        <item x="290"/>
        <item x="25"/>
        <item x="247"/>
        <item x="295"/>
        <item x="541"/>
        <item x="370"/>
        <item x="16"/>
        <item x="68"/>
        <item x="318"/>
        <item x="373"/>
        <item x="210"/>
        <item x="413"/>
        <item x="499"/>
        <item x="504"/>
        <item x="111"/>
        <item x="271"/>
        <item x="92"/>
        <item x="445"/>
        <item x="196"/>
        <item x="209"/>
        <item x="14"/>
        <item x="155"/>
        <item x="406"/>
        <item x="323"/>
        <item x="597"/>
        <item x="131"/>
        <item x="316"/>
        <item x="171"/>
        <item x="391"/>
        <item x="266"/>
        <item x="36"/>
        <item t="default"/>
      </items>
    </pivotField>
    <pivotField showAll="0">
      <items count="5">
        <item x="3"/>
        <item x="0"/>
        <item x="2"/>
        <item x="1"/>
        <item t="default"/>
      </items>
    </pivotField>
    <pivotField showAll="0">
      <items count="16">
        <item x="4"/>
        <item x="3"/>
        <item x="10"/>
        <item x="11"/>
        <item x="13"/>
        <item x="7"/>
        <item x="14"/>
        <item x="2"/>
        <item x="12"/>
        <item x="0"/>
        <item x="6"/>
        <item x="9"/>
        <item x="1"/>
        <item x="8"/>
        <item x="5"/>
        <item t="default"/>
      </items>
    </pivotField>
    <pivotField showAll="0">
      <items count="4">
        <item x="2"/>
        <item x="0"/>
        <item x="1"/>
        <item t="default"/>
      </items>
    </pivotField>
    <pivotField showAll="0"/>
    <pivotField numFmtId="164" showAll="0"/>
    <pivotField dataField="1" numFmtId="164" showAll="0"/>
    <pivotField showAll="0"/>
    <pivotField numFmtId="164" showAll="0"/>
    <pivotField showAll="0"/>
    <pivotField axis="axisRow"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4">
    <i>
      <x/>
    </i>
    <i>
      <x v="1"/>
    </i>
    <i>
      <x v="2"/>
    </i>
    <i t="grand">
      <x/>
    </i>
  </rowItems>
  <colItems count="1">
    <i/>
  </colItems>
  <dataFields count="1">
    <dataField name="Sum of Revenue" fld="7" baseField="0" baseItem="0" numFmtId="164"/>
  </dataFields>
  <formats count="8">
    <format dxfId="239">
      <pivotArea type="all" dataOnly="0" outline="0" fieldPosition="0"/>
    </format>
    <format dxfId="238">
      <pivotArea outline="0" collapsedLevelsAreSubtotals="1" fieldPosition="0"/>
    </format>
    <format dxfId="237">
      <pivotArea field="11" type="button" dataOnly="0" labelOnly="1" outline="0" axis="axisRow" fieldPosition="0"/>
    </format>
    <format dxfId="236">
      <pivotArea dataOnly="0" labelOnly="1" fieldPosition="0">
        <references count="1">
          <reference field="11" count="0"/>
        </references>
      </pivotArea>
    </format>
    <format dxfId="235">
      <pivotArea dataOnly="0" labelOnly="1" grandRow="1" outline="0" fieldPosition="0"/>
    </format>
    <format dxfId="234">
      <pivotArea dataOnly="0" labelOnly="1" outline="0" axis="axisValues" fieldPosition="0"/>
    </format>
    <format dxfId="233">
      <pivotArea collapsedLevelsAreSubtotals="1" fieldPosition="0">
        <references count="1">
          <reference field="11" count="0"/>
        </references>
      </pivotArea>
    </format>
    <format dxfId="232">
      <pivotArea dataOnly="0" labelOnly="1" fieldPosition="0">
        <references count="1">
          <reference field="11" count="0"/>
        </references>
      </pivotArea>
    </format>
  </formats>
  <chartFormats count="8">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11" count="1" selected="0">
            <x v="0"/>
          </reference>
        </references>
      </pivotArea>
    </chartFormat>
    <chartFormat chart="4" format="19">
      <pivotArea type="data" outline="0" fieldPosition="0">
        <references count="2">
          <reference field="4294967294" count="1" selected="0">
            <x v="0"/>
          </reference>
          <reference field="11" count="1" selected="0">
            <x v="1"/>
          </reference>
        </references>
      </pivotArea>
    </chartFormat>
    <chartFormat chart="4" format="20">
      <pivotArea type="data" outline="0" fieldPosition="0">
        <references count="2">
          <reference field="4294967294" count="1" selected="0">
            <x v="0"/>
          </reference>
          <reference field="11" count="1" selected="0">
            <x v="2"/>
          </reference>
        </references>
      </pivotArea>
    </chartFormat>
    <chartFormat chart="17" format="21" series="1">
      <pivotArea type="data" outline="0" fieldPosition="0">
        <references count="1">
          <reference field="4294967294" count="1" selected="0">
            <x v="0"/>
          </reference>
        </references>
      </pivotArea>
    </chartFormat>
    <chartFormat chart="17" format="22">
      <pivotArea type="data" outline="0" fieldPosition="0">
        <references count="2">
          <reference field="4294967294" count="1" selected="0">
            <x v="0"/>
          </reference>
          <reference field="11" count="1" selected="0">
            <x v="0"/>
          </reference>
        </references>
      </pivotArea>
    </chartFormat>
    <chartFormat chart="17" format="23">
      <pivotArea type="data" outline="0" fieldPosition="0">
        <references count="2">
          <reference field="4294967294" count="1" selected="0">
            <x v="0"/>
          </reference>
          <reference field="11" count="1" selected="0">
            <x v="1"/>
          </reference>
        </references>
      </pivotArea>
    </chartFormat>
    <chartFormat chart="17" format="24">
      <pivotArea type="data" outline="0" fieldPosition="0">
        <references count="2">
          <reference field="4294967294" count="1" selected="0">
            <x v="0"/>
          </reference>
          <reference field="11" count="1" selected="0">
            <x v="2"/>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17F98E4-44A1-4726-A5CF-20118C7C80F8}" name="PivotTable_1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G25:G26" firstHeaderRow="1" firstDataRow="1" firstDataCol="0"/>
  <pivotFields count="16">
    <pivotField showAll="0"/>
    <pivotField numFmtId="14" showAll="0">
      <items count="638">
        <item x="447"/>
        <item x="88"/>
        <item x="342"/>
        <item x="598"/>
        <item x="336"/>
        <item x="236"/>
        <item x="561"/>
        <item x="60"/>
        <item x="494"/>
        <item x="365"/>
        <item x="500"/>
        <item x="619"/>
        <item x="216"/>
        <item x="217"/>
        <item x="366"/>
        <item x="482"/>
        <item x="239"/>
        <item x="467"/>
        <item x="438"/>
        <item x="345"/>
        <item x="430"/>
        <item x="0"/>
        <item x="297"/>
        <item x="84"/>
        <item x="556"/>
        <item x="2"/>
        <item x="125"/>
        <item x="347"/>
        <item x="289"/>
        <item x="521"/>
        <item x="250"/>
        <item x="465"/>
        <item x="525"/>
        <item x="508"/>
        <item x="180"/>
        <item x="424"/>
        <item x="143"/>
        <item x="189"/>
        <item x="627"/>
        <item x="451"/>
        <item x="466"/>
        <item x="103"/>
        <item x="170"/>
        <item x="265"/>
        <item x="501"/>
        <item x="44"/>
        <item x="350"/>
        <item x="53"/>
        <item x="420"/>
        <item x="49"/>
        <item x="212"/>
        <item x="320"/>
        <item x="274"/>
        <item x="38"/>
        <item x="18"/>
        <item x="459"/>
        <item x="362"/>
        <item x="129"/>
        <item x="175"/>
        <item x="40"/>
        <item x="238"/>
        <item x="355"/>
        <item x="61"/>
        <item x="288"/>
        <item x="47"/>
        <item x="291"/>
        <item x="109"/>
        <item x="286"/>
        <item x="551"/>
        <item x="563"/>
        <item x="531"/>
        <item x="555"/>
        <item x="33"/>
        <item x="412"/>
        <item x="440"/>
        <item x="241"/>
        <item x="203"/>
        <item x="213"/>
        <item x="69"/>
        <item x="98"/>
        <item x="571"/>
        <item x="636"/>
        <item x="43"/>
        <item x="358"/>
        <item x="225"/>
        <item x="141"/>
        <item x="452"/>
        <item x="127"/>
        <item x="379"/>
        <item x="432"/>
        <item x="462"/>
        <item x="195"/>
        <item x="577"/>
        <item x="45"/>
        <item x="22"/>
        <item x="273"/>
        <item x="72"/>
        <item x="461"/>
        <item x="594"/>
        <item x="207"/>
        <item x="66"/>
        <item x="395"/>
        <item x="404"/>
        <item x="55"/>
        <item x="411"/>
        <item x="296"/>
        <item x="439"/>
        <item x="516"/>
        <item x="284"/>
        <item x="299"/>
        <item x="223"/>
        <item x="258"/>
        <item x="34"/>
        <item x="300"/>
        <item x="227"/>
        <item x="583"/>
        <item x="415"/>
        <item x="280"/>
        <item x="311"/>
        <item x="281"/>
        <item x="622"/>
        <item x="329"/>
        <item x="532"/>
        <item x="608"/>
        <item x="46"/>
        <item x="599"/>
        <item x="479"/>
        <item x="634"/>
        <item x="533"/>
        <item x="270"/>
        <item x="99"/>
        <item x="319"/>
        <item x="178"/>
        <item x="529"/>
        <item x="148"/>
        <item x="337"/>
        <item x="51"/>
        <item x="419"/>
        <item x="153"/>
        <item x="63"/>
        <item x="5"/>
        <item x="267"/>
        <item x="30"/>
        <item x="13"/>
        <item x="15"/>
        <item x="339"/>
        <item x="118"/>
        <item x="48"/>
        <item x="565"/>
        <item x="400"/>
        <item x="97"/>
        <item x="623"/>
        <item x="464"/>
        <item x="605"/>
        <item x="215"/>
        <item x="595"/>
        <item x="332"/>
        <item x="246"/>
        <item x="514"/>
        <item x="367"/>
        <item x="441"/>
        <item x="448"/>
        <item x="581"/>
        <item x="335"/>
        <item x="292"/>
        <item x="507"/>
        <item x="469"/>
        <item x="179"/>
        <item x="568"/>
        <item x="174"/>
        <item x="140"/>
        <item x="457"/>
        <item x="264"/>
        <item x="536"/>
        <item x="631"/>
        <item x="245"/>
        <item x="564"/>
        <item x="204"/>
        <item x="458"/>
        <item x="503"/>
        <item x="585"/>
        <item x="393"/>
        <item x="113"/>
        <item x="592"/>
        <item x="546"/>
        <item x="526"/>
        <item x="19"/>
        <item x="41"/>
        <item x="272"/>
        <item x="562"/>
        <item x="408"/>
        <item x="21"/>
        <item x="4"/>
        <item x="518"/>
        <item x="388"/>
        <item x="82"/>
        <item x="229"/>
        <item x="506"/>
        <item x="260"/>
        <item x="187"/>
        <item x="375"/>
        <item x="17"/>
        <item x="199"/>
        <item x="578"/>
        <item x="191"/>
        <item x="566"/>
        <item x="263"/>
        <item x="553"/>
        <item x="269"/>
        <item x="77"/>
        <item x="590"/>
        <item x="126"/>
        <item x="279"/>
        <item x="542"/>
        <item x="42"/>
        <item x="540"/>
        <item x="349"/>
        <item x="587"/>
        <item x="376"/>
        <item x="255"/>
        <item x="149"/>
        <item x="559"/>
        <item x="505"/>
        <item x="146"/>
        <item x="278"/>
        <item x="548"/>
        <item x="237"/>
        <item x="488"/>
        <item x="206"/>
        <item x="515"/>
        <item x="435"/>
        <item x="57"/>
        <item x="293"/>
        <item x="403"/>
        <item x="152"/>
        <item x="58"/>
        <item x="157"/>
        <item x="368"/>
        <item x="584"/>
        <item x="138"/>
        <item x="234"/>
        <item x="409"/>
        <item x="197"/>
        <item x="460"/>
        <item x="214"/>
        <item x="418"/>
        <item x="83"/>
        <item x="133"/>
        <item x="442"/>
        <item x="67"/>
        <item x="602"/>
        <item x="256"/>
        <item x="549"/>
        <item x="310"/>
        <item x="502"/>
        <item x="325"/>
        <item x="589"/>
        <item x="11"/>
        <item x="327"/>
        <item x="154"/>
        <item x="282"/>
        <item x="137"/>
        <item x="360"/>
        <item x="303"/>
        <item x="177"/>
        <item x="381"/>
        <item x="383"/>
        <item x="485"/>
        <item x="142"/>
        <item x="95"/>
        <item x="575"/>
        <item x="32"/>
        <item x="593"/>
        <item x="202"/>
        <item x="257"/>
        <item x="600"/>
        <item x="586"/>
        <item x="52"/>
        <item x="398"/>
        <item x="139"/>
        <item x="628"/>
        <item x="517"/>
        <item x="306"/>
        <item x="427"/>
        <item x="468"/>
        <item x="620"/>
        <item x="159"/>
        <item x="167"/>
        <item x="601"/>
        <item x="384"/>
        <item x="121"/>
        <item x="307"/>
        <item x="185"/>
        <item x="165"/>
        <item x="334"/>
        <item x="387"/>
        <item x="70"/>
        <item x="382"/>
        <item x="431"/>
        <item x="6"/>
        <item x="184"/>
        <item x="231"/>
        <item x="176"/>
        <item x="232"/>
        <item x="453"/>
        <item x="254"/>
        <item x="7"/>
        <item x="86"/>
        <item x="328"/>
        <item x="538"/>
        <item x="390"/>
        <item x="62"/>
        <item x="450"/>
        <item x="244"/>
        <item x="249"/>
        <item x="610"/>
        <item x="76"/>
        <item x="444"/>
        <item x="434"/>
        <item x="283"/>
        <item x="75"/>
        <item x="484"/>
        <item x="377"/>
        <item x="635"/>
        <item x="219"/>
        <item x="211"/>
        <item x="89"/>
        <item x="385"/>
        <item x="312"/>
        <item x="285"/>
        <item x="317"/>
        <item x="632"/>
        <item x="359"/>
        <item x="410"/>
        <item x="489"/>
        <item x="363"/>
        <item x="190"/>
        <item x="596"/>
        <item x="576"/>
        <item x="560"/>
        <item x="12"/>
        <item x="224"/>
        <item x="80"/>
        <item x="425"/>
        <item x="534"/>
        <item x="87"/>
        <item x="181"/>
        <item x="579"/>
        <item x="354"/>
        <item x="117"/>
        <item x="115"/>
        <item x="614"/>
        <item x="455"/>
        <item x="119"/>
        <item x="326"/>
        <item x="357"/>
        <item x="544"/>
        <item x="537"/>
        <item x="547"/>
        <item x="407"/>
        <item x="539"/>
        <item x="475"/>
        <item x="603"/>
        <item x="433"/>
        <item x="112"/>
        <item x="164"/>
        <item x="183"/>
        <item x="528"/>
        <item x="79"/>
        <item x="78"/>
        <item x="351"/>
        <item x="633"/>
        <item x="338"/>
        <item x="621"/>
        <item x="580"/>
        <item x="396"/>
        <item x="588"/>
        <item x="122"/>
        <item x="417"/>
        <item x="102"/>
        <item x="222"/>
        <item x="226"/>
        <item x="624"/>
        <item x="481"/>
        <item x="74"/>
        <item x="378"/>
        <item x="493"/>
        <item x="371"/>
        <item x="604"/>
        <item x="268"/>
        <item x="37"/>
        <item x="567"/>
        <item x="304"/>
        <item x="402"/>
        <item x="71"/>
        <item x="105"/>
        <item x="188"/>
        <item x="606"/>
        <item x="389"/>
        <item x="348"/>
        <item x="343"/>
        <item x="107"/>
        <item x="497"/>
        <item x="294"/>
        <item x="625"/>
        <item x="27"/>
        <item x="50"/>
        <item x="100"/>
        <item x="104"/>
        <item x="59"/>
        <item x="221"/>
        <item x="322"/>
        <item x="81"/>
        <item x="172"/>
        <item x="252"/>
        <item x="353"/>
        <item x="428"/>
        <item x="96"/>
        <item x="509"/>
        <item x="158"/>
        <item x="145"/>
        <item x="477"/>
        <item x="618"/>
        <item x="173"/>
        <item x="554"/>
        <item x="314"/>
        <item x="557"/>
        <item x="330"/>
        <item x="615"/>
        <item x="356"/>
        <item x="324"/>
        <item x="473"/>
        <item x="491"/>
        <item x="523"/>
        <item x="470"/>
        <item x="569"/>
        <item x="512"/>
        <item x="116"/>
        <item x="135"/>
        <item x="130"/>
        <item x="510"/>
        <item x="147"/>
        <item x="591"/>
        <item x="414"/>
        <item x="611"/>
        <item x="421"/>
        <item x="309"/>
        <item x="308"/>
        <item x="617"/>
        <item x="28"/>
        <item x="253"/>
        <item x="182"/>
        <item x="483"/>
        <item x="333"/>
        <item x="511"/>
        <item x="416"/>
        <item x="91"/>
        <item x="259"/>
        <item x="243"/>
        <item x="487"/>
        <item x="609"/>
        <item x="340"/>
        <item x="522"/>
        <item x="471"/>
        <item x="392"/>
        <item x="134"/>
        <item x="169"/>
        <item x="162"/>
        <item x="626"/>
        <item x="108"/>
        <item x="150"/>
        <item x="277"/>
        <item x="218"/>
        <item x="235"/>
        <item x="35"/>
        <item x="24"/>
        <item x="478"/>
        <item x="205"/>
        <item x="346"/>
        <item x="405"/>
        <item x="629"/>
        <item x="331"/>
        <item x="456"/>
        <item x="8"/>
        <item x="513"/>
        <item x="519"/>
        <item x="123"/>
        <item x="110"/>
        <item x="186"/>
        <item x="446"/>
        <item x="372"/>
        <item x="73"/>
        <item x="429"/>
        <item x="454"/>
        <item x="106"/>
        <item x="401"/>
        <item x="166"/>
        <item x="298"/>
        <item x="9"/>
        <item x="426"/>
        <item x="397"/>
        <item x="436"/>
        <item x="495"/>
        <item x="313"/>
        <item x="380"/>
        <item x="3"/>
        <item x="399"/>
        <item x="570"/>
        <item x="301"/>
        <item x="369"/>
        <item x="128"/>
        <item x="422"/>
        <item x="233"/>
        <item x="490"/>
        <item x="361"/>
        <item x="276"/>
        <item x="527"/>
        <item x="423"/>
        <item x="114"/>
        <item x="161"/>
        <item x="10"/>
        <item x="85"/>
        <item x="520"/>
        <item x="437"/>
        <item x="630"/>
        <item x="20"/>
        <item x="498"/>
        <item x="472"/>
        <item x="194"/>
        <item x="39"/>
        <item x="242"/>
        <item x="558"/>
        <item x="132"/>
        <item x="315"/>
        <item x="573"/>
        <item x="54"/>
        <item x="23"/>
        <item x="262"/>
        <item x="607"/>
        <item x="31"/>
        <item x="474"/>
        <item x="374"/>
        <item x="198"/>
        <item x="305"/>
        <item x="230"/>
        <item x="151"/>
        <item x="612"/>
        <item x="64"/>
        <item x="545"/>
        <item x="613"/>
        <item x="220"/>
        <item x="94"/>
        <item x="574"/>
        <item x="240"/>
        <item x="543"/>
        <item x="56"/>
        <item x="200"/>
        <item x="486"/>
        <item x="90"/>
        <item x="156"/>
        <item x="352"/>
        <item x="248"/>
        <item x="201"/>
        <item x="616"/>
        <item x="550"/>
        <item x="275"/>
        <item x="480"/>
        <item x="163"/>
        <item x="449"/>
        <item x="582"/>
        <item x="144"/>
        <item x="29"/>
        <item x="535"/>
        <item x="26"/>
        <item x="302"/>
        <item x="120"/>
        <item x="251"/>
        <item x="136"/>
        <item x="386"/>
        <item x="124"/>
        <item x="572"/>
        <item x="552"/>
        <item x="344"/>
        <item x="463"/>
        <item x="101"/>
        <item x="443"/>
        <item x="168"/>
        <item x="496"/>
        <item x="364"/>
        <item x="287"/>
        <item x="261"/>
        <item x="321"/>
        <item x="65"/>
        <item x="93"/>
        <item x="192"/>
        <item x="524"/>
        <item x="492"/>
        <item x="228"/>
        <item x="476"/>
        <item x="341"/>
        <item x="394"/>
        <item x="160"/>
        <item x="208"/>
        <item x="1"/>
        <item x="193"/>
        <item x="530"/>
        <item x="290"/>
        <item x="25"/>
        <item x="247"/>
        <item x="295"/>
        <item x="541"/>
        <item x="370"/>
        <item x="16"/>
        <item x="68"/>
        <item x="318"/>
        <item x="373"/>
        <item x="210"/>
        <item x="413"/>
        <item x="499"/>
        <item x="504"/>
        <item x="111"/>
        <item x="271"/>
        <item x="92"/>
        <item x="445"/>
        <item x="196"/>
        <item x="209"/>
        <item x="14"/>
        <item x="155"/>
        <item x="406"/>
        <item x="323"/>
        <item x="597"/>
        <item x="131"/>
        <item x="316"/>
        <item x="171"/>
        <item x="391"/>
        <item x="266"/>
        <item x="36"/>
        <item t="default"/>
      </items>
    </pivotField>
    <pivotField showAll="0">
      <items count="5">
        <item x="3"/>
        <item x="0"/>
        <item x="2"/>
        <item x="1"/>
        <item t="default"/>
      </items>
    </pivotField>
    <pivotField showAll="0">
      <items count="16">
        <item x="4"/>
        <item x="3"/>
        <item x="10"/>
        <item x="11"/>
        <item x="13"/>
        <item x="7"/>
        <item x="14"/>
        <item x="2"/>
        <item x="12"/>
        <item x="0"/>
        <item x="6"/>
        <item x="9"/>
        <item x="1"/>
        <item x="8"/>
        <item x="5"/>
        <item t="default"/>
      </items>
    </pivotField>
    <pivotField showAll="0">
      <items count="4">
        <item x="2"/>
        <item x="0"/>
        <item x="1"/>
        <item t="default"/>
      </items>
    </pivotField>
    <pivotField dataField="1" showAll="0"/>
    <pivotField numFmtId="164" showAll="0"/>
    <pivotField numFmtId="164" showAll="0"/>
    <pivotField showAll="0"/>
    <pivotField numFmtId="164" showAll="0"/>
    <pivotField showAll="0"/>
    <pivotField showAll="0">
      <items count="4">
        <item x="1"/>
        <item x="2"/>
        <item x="0"/>
        <item t="default"/>
      </items>
    </pivotField>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Units Sold" fld="5" baseField="0" baseItem="0"/>
  </dataFields>
  <formats count="3">
    <format dxfId="242">
      <pivotArea type="all" dataOnly="0" outline="0" fieldPosition="0"/>
    </format>
    <format dxfId="241">
      <pivotArea outline="0" collapsedLevelsAreSubtotals="1" fieldPosition="0"/>
    </format>
    <format dxfId="240">
      <pivotArea dataOnly="0" labelOnly="1" outline="0" axis="axisValues" fieldPosition="0"/>
    </format>
  </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90ACC92-DBA4-4130-9C47-86109A38B724}" name="PivotTable_1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25:C26" firstHeaderRow="1" firstDataRow="1" firstDataCol="0"/>
  <pivotFields count="16">
    <pivotField showAll="0"/>
    <pivotField numFmtId="14" showAll="0">
      <items count="638">
        <item x="447"/>
        <item x="88"/>
        <item x="342"/>
        <item x="598"/>
        <item x="336"/>
        <item x="236"/>
        <item x="561"/>
        <item x="60"/>
        <item x="494"/>
        <item x="365"/>
        <item x="500"/>
        <item x="619"/>
        <item x="216"/>
        <item x="217"/>
        <item x="366"/>
        <item x="482"/>
        <item x="239"/>
        <item x="467"/>
        <item x="438"/>
        <item x="345"/>
        <item x="430"/>
        <item x="0"/>
        <item x="297"/>
        <item x="84"/>
        <item x="556"/>
        <item x="2"/>
        <item x="125"/>
        <item x="347"/>
        <item x="289"/>
        <item x="521"/>
        <item x="250"/>
        <item x="465"/>
        <item x="525"/>
        <item x="508"/>
        <item x="180"/>
        <item x="424"/>
        <item x="143"/>
        <item x="189"/>
        <item x="627"/>
        <item x="451"/>
        <item x="466"/>
        <item x="103"/>
        <item x="170"/>
        <item x="265"/>
        <item x="501"/>
        <item x="44"/>
        <item x="350"/>
        <item x="53"/>
        <item x="420"/>
        <item x="49"/>
        <item x="212"/>
        <item x="320"/>
        <item x="274"/>
        <item x="38"/>
        <item x="18"/>
        <item x="459"/>
        <item x="362"/>
        <item x="129"/>
        <item x="175"/>
        <item x="40"/>
        <item x="238"/>
        <item x="355"/>
        <item x="61"/>
        <item x="288"/>
        <item x="47"/>
        <item x="291"/>
        <item x="109"/>
        <item x="286"/>
        <item x="551"/>
        <item x="563"/>
        <item x="531"/>
        <item x="555"/>
        <item x="33"/>
        <item x="412"/>
        <item x="440"/>
        <item x="241"/>
        <item x="203"/>
        <item x="213"/>
        <item x="69"/>
        <item x="98"/>
        <item x="571"/>
        <item x="636"/>
        <item x="43"/>
        <item x="358"/>
        <item x="225"/>
        <item x="141"/>
        <item x="452"/>
        <item x="127"/>
        <item x="379"/>
        <item x="432"/>
        <item x="462"/>
        <item x="195"/>
        <item x="577"/>
        <item x="45"/>
        <item x="22"/>
        <item x="273"/>
        <item x="72"/>
        <item x="461"/>
        <item x="594"/>
        <item x="207"/>
        <item x="66"/>
        <item x="395"/>
        <item x="404"/>
        <item x="55"/>
        <item x="411"/>
        <item x="296"/>
        <item x="439"/>
        <item x="516"/>
        <item x="284"/>
        <item x="299"/>
        <item x="223"/>
        <item x="258"/>
        <item x="34"/>
        <item x="300"/>
        <item x="227"/>
        <item x="583"/>
        <item x="415"/>
        <item x="280"/>
        <item x="311"/>
        <item x="281"/>
        <item x="622"/>
        <item x="329"/>
        <item x="532"/>
        <item x="608"/>
        <item x="46"/>
        <item x="599"/>
        <item x="479"/>
        <item x="634"/>
        <item x="533"/>
        <item x="270"/>
        <item x="99"/>
        <item x="319"/>
        <item x="178"/>
        <item x="529"/>
        <item x="148"/>
        <item x="337"/>
        <item x="51"/>
        <item x="419"/>
        <item x="153"/>
        <item x="63"/>
        <item x="5"/>
        <item x="267"/>
        <item x="30"/>
        <item x="13"/>
        <item x="15"/>
        <item x="339"/>
        <item x="118"/>
        <item x="48"/>
        <item x="565"/>
        <item x="400"/>
        <item x="97"/>
        <item x="623"/>
        <item x="464"/>
        <item x="605"/>
        <item x="215"/>
        <item x="595"/>
        <item x="332"/>
        <item x="246"/>
        <item x="514"/>
        <item x="367"/>
        <item x="441"/>
        <item x="448"/>
        <item x="581"/>
        <item x="335"/>
        <item x="292"/>
        <item x="507"/>
        <item x="469"/>
        <item x="179"/>
        <item x="568"/>
        <item x="174"/>
        <item x="140"/>
        <item x="457"/>
        <item x="264"/>
        <item x="536"/>
        <item x="631"/>
        <item x="245"/>
        <item x="564"/>
        <item x="204"/>
        <item x="458"/>
        <item x="503"/>
        <item x="585"/>
        <item x="393"/>
        <item x="113"/>
        <item x="592"/>
        <item x="546"/>
        <item x="526"/>
        <item x="19"/>
        <item x="41"/>
        <item x="272"/>
        <item x="562"/>
        <item x="408"/>
        <item x="21"/>
        <item x="4"/>
        <item x="518"/>
        <item x="388"/>
        <item x="82"/>
        <item x="229"/>
        <item x="506"/>
        <item x="260"/>
        <item x="187"/>
        <item x="375"/>
        <item x="17"/>
        <item x="199"/>
        <item x="578"/>
        <item x="191"/>
        <item x="566"/>
        <item x="263"/>
        <item x="553"/>
        <item x="269"/>
        <item x="77"/>
        <item x="590"/>
        <item x="126"/>
        <item x="279"/>
        <item x="542"/>
        <item x="42"/>
        <item x="540"/>
        <item x="349"/>
        <item x="587"/>
        <item x="376"/>
        <item x="255"/>
        <item x="149"/>
        <item x="559"/>
        <item x="505"/>
        <item x="146"/>
        <item x="278"/>
        <item x="548"/>
        <item x="237"/>
        <item x="488"/>
        <item x="206"/>
        <item x="515"/>
        <item x="435"/>
        <item x="57"/>
        <item x="293"/>
        <item x="403"/>
        <item x="152"/>
        <item x="58"/>
        <item x="157"/>
        <item x="368"/>
        <item x="584"/>
        <item x="138"/>
        <item x="234"/>
        <item x="409"/>
        <item x="197"/>
        <item x="460"/>
        <item x="214"/>
        <item x="418"/>
        <item x="83"/>
        <item x="133"/>
        <item x="442"/>
        <item x="67"/>
        <item x="602"/>
        <item x="256"/>
        <item x="549"/>
        <item x="310"/>
        <item x="502"/>
        <item x="325"/>
        <item x="589"/>
        <item x="11"/>
        <item x="327"/>
        <item x="154"/>
        <item x="282"/>
        <item x="137"/>
        <item x="360"/>
        <item x="303"/>
        <item x="177"/>
        <item x="381"/>
        <item x="383"/>
        <item x="485"/>
        <item x="142"/>
        <item x="95"/>
        <item x="575"/>
        <item x="32"/>
        <item x="593"/>
        <item x="202"/>
        <item x="257"/>
        <item x="600"/>
        <item x="586"/>
        <item x="52"/>
        <item x="398"/>
        <item x="139"/>
        <item x="628"/>
        <item x="517"/>
        <item x="306"/>
        <item x="427"/>
        <item x="468"/>
        <item x="620"/>
        <item x="159"/>
        <item x="167"/>
        <item x="601"/>
        <item x="384"/>
        <item x="121"/>
        <item x="307"/>
        <item x="185"/>
        <item x="165"/>
        <item x="334"/>
        <item x="387"/>
        <item x="70"/>
        <item x="382"/>
        <item x="431"/>
        <item x="6"/>
        <item x="184"/>
        <item x="231"/>
        <item x="176"/>
        <item x="232"/>
        <item x="453"/>
        <item x="254"/>
        <item x="7"/>
        <item x="86"/>
        <item x="328"/>
        <item x="538"/>
        <item x="390"/>
        <item x="62"/>
        <item x="450"/>
        <item x="244"/>
        <item x="249"/>
        <item x="610"/>
        <item x="76"/>
        <item x="444"/>
        <item x="434"/>
        <item x="283"/>
        <item x="75"/>
        <item x="484"/>
        <item x="377"/>
        <item x="635"/>
        <item x="219"/>
        <item x="211"/>
        <item x="89"/>
        <item x="385"/>
        <item x="312"/>
        <item x="285"/>
        <item x="317"/>
        <item x="632"/>
        <item x="359"/>
        <item x="410"/>
        <item x="489"/>
        <item x="363"/>
        <item x="190"/>
        <item x="596"/>
        <item x="576"/>
        <item x="560"/>
        <item x="12"/>
        <item x="224"/>
        <item x="80"/>
        <item x="425"/>
        <item x="534"/>
        <item x="87"/>
        <item x="181"/>
        <item x="579"/>
        <item x="354"/>
        <item x="117"/>
        <item x="115"/>
        <item x="614"/>
        <item x="455"/>
        <item x="119"/>
        <item x="326"/>
        <item x="357"/>
        <item x="544"/>
        <item x="537"/>
        <item x="547"/>
        <item x="407"/>
        <item x="539"/>
        <item x="475"/>
        <item x="603"/>
        <item x="433"/>
        <item x="112"/>
        <item x="164"/>
        <item x="183"/>
        <item x="528"/>
        <item x="79"/>
        <item x="78"/>
        <item x="351"/>
        <item x="633"/>
        <item x="338"/>
        <item x="621"/>
        <item x="580"/>
        <item x="396"/>
        <item x="588"/>
        <item x="122"/>
        <item x="417"/>
        <item x="102"/>
        <item x="222"/>
        <item x="226"/>
        <item x="624"/>
        <item x="481"/>
        <item x="74"/>
        <item x="378"/>
        <item x="493"/>
        <item x="371"/>
        <item x="604"/>
        <item x="268"/>
        <item x="37"/>
        <item x="567"/>
        <item x="304"/>
        <item x="402"/>
        <item x="71"/>
        <item x="105"/>
        <item x="188"/>
        <item x="606"/>
        <item x="389"/>
        <item x="348"/>
        <item x="343"/>
        <item x="107"/>
        <item x="497"/>
        <item x="294"/>
        <item x="625"/>
        <item x="27"/>
        <item x="50"/>
        <item x="100"/>
        <item x="104"/>
        <item x="59"/>
        <item x="221"/>
        <item x="322"/>
        <item x="81"/>
        <item x="172"/>
        <item x="252"/>
        <item x="353"/>
        <item x="428"/>
        <item x="96"/>
        <item x="509"/>
        <item x="158"/>
        <item x="145"/>
        <item x="477"/>
        <item x="618"/>
        <item x="173"/>
        <item x="554"/>
        <item x="314"/>
        <item x="557"/>
        <item x="330"/>
        <item x="615"/>
        <item x="356"/>
        <item x="324"/>
        <item x="473"/>
        <item x="491"/>
        <item x="523"/>
        <item x="470"/>
        <item x="569"/>
        <item x="512"/>
        <item x="116"/>
        <item x="135"/>
        <item x="130"/>
        <item x="510"/>
        <item x="147"/>
        <item x="591"/>
        <item x="414"/>
        <item x="611"/>
        <item x="421"/>
        <item x="309"/>
        <item x="308"/>
        <item x="617"/>
        <item x="28"/>
        <item x="253"/>
        <item x="182"/>
        <item x="483"/>
        <item x="333"/>
        <item x="511"/>
        <item x="416"/>
        <item x="91"/>
        <item x="259"/>
        <item x="243"/>
        <item x="487"/>
        <item x="609"/>
        <item x="340"/>
        <item x="522"/>
        <item x="471"/>
        <item x="392"/>
        <item x="134"/>
        <item x="169"/>
        <item x="162"/>
        <item x="626"/>
        <item x="108"/>
        <item x="150"/>
        <item x="277"/>
        <item x="218"/>
        <item x="235"/>
        <item x="35"/>
        <item x="24"/>
        <item x="478"/>
        <item x="205"/>
        <item x="346"/>
        <item x="405"/>
        <item x="629"/>
        <item x="331"/>
        <item x="456"/>
        <item x="8"/>
        <item x="513"/>
        <item x="519"/>
        <item x="123"/>
        <item x="110"/>
        <item x="186"/>
        <item x="446"/>
        <item x="372"/>
        <item x="73"/>
        <item x="429"/>
        <item x="454"/>
        <item x="106"/>
        <item x="401"/>
        <item x="166"/>
        <item x="298"/>
        <item x="9"/>
        <item x="426"/>
        <item x="397"/>
        <item x="436"/>
        <item x="495"/>
        <item x="313"/>
        <item x="380"/>
        <item x="3"/>
        <item x="399"/>
        <item x="570"/>
        <item x="301"/>
        <item x="369"/>
        <item x="128"/>
        <item x="422"/>
        <item x="233"/>
        <item x="490"/>
        <item x="361"/>
        <item x="276"/>
        <item x="527"/>
        <item x="423"/>
        <item x="114"/>
        <item x="161"/>
        <item x="10"/>
        <item x="85"/>
        <item x="520"/>
        <item x="437"/>
        <item x="630"/>
        <item x="20"/>
        <item x="498"/>
        <item x="472"/>
        <item x="194"/>
        <item x="39"/>
        <item x="242"/>
        <item x="558"/>
        <item x="132"/>
        <item x="315"/>
        <item x="573"/>
        <item x="54"/>
        <item x="23"/>
        <item x="262"/>
        <item x="607"/>
        <item x="31"/>
        <item x="474"/>
        <item x="374"/>
        <item x="198"/>
        <item x="305"/>
        <item x="230"/>
        <item x="151"/>
        <item x="612"/>
        <item x="64"/>
        <item x="545"/>
        <item x="613"/>
        <item x="220"/>
        <item x="94"/>
        <item x="574"/>
        <item x="240"/>
        <item x="543"/>
        <item x="56"/>
        <item x="200"/>
        <item x="486"/>
        <item x="90"/>
        <item x="156"/>
        <item x="352"/>
        <item x="248"/>
        <item x="201"/>
        <item x="616"/>
        <item x="550"/>
        <item x="275"/>
        <item x="480"/>
        <item x="163"/>
        <item x="449"/>
        <item x="582"/>
        <item x="144"/>
        <item x="29"/>
        <item x="535"/>
        <item x="26"/>
        <item x="302"/>
        <item x="120"/>
        <item x="251"/>
        <item x="136"/>
        <item x="386"/>
        <item x="124"/>
        <item x="572"/>
        <item x="552"/>
        <item x="344"/>
        <item x="463"/>
        <item x="101"/>
        <item x="443"/>
        <item x="168"/>
        <item x="496"/>
        <item x="364"/>
        <item x="287"/>
        <item x="261"/>
        <item x="321"/>
        <item x="65"/>
        <item x="93"/>
        <item x="192"/>
        <item x="524"/>
        <item x="492"/>
        <item x="228"/>
        <item x="476"/>
        <item x="341"/>
        <item x="394"/>
        <item x="160"/>
        <item x="208"/>
        <item x="1"/>
        <item x="193"/>
        <item x="530"/>
        <item x="290"/>
        <item x="25"/>
        <item x="247"/>
        <item x="295"/>
        <item x="541"/>
        <item x="370"/>
        <item x="16"/>
        <item x="68"/>
        <item x="318"/>
        <item x="373"/>
        <item x="210"/>
        <item x="413"/>
        <item x="499"/>
        <item x="504"/>
        <item x="111"/>
        <item x="271"/>
        <item x="92"/>
        <item x="445"/>
        <item x="196"/>
        <item x="209"/>
        <item x="14"/>
        <item x="155"/>
        <item x="406"/>
        <item x="323"/>
        <item x="597"/>
        <item x="131"/>
        <item x="316"/>
        <item x="171"/>
        <item x="391"/>
        <item x="266"/>
        <item x="36"/>
        <item t="default"/>
      </items>
    </pivotField>
    <pivotField showAll="0">
      <items count="5">
        <item x="3"/>
        <item x="0"/>
        <item x="2"/>
        <item x="1"/>
        <item t="default"/>
      </items>
    </pivotField>
    <pivotField showAll="0">
      <items count="16">
        <item x="4"/>
        <item x="3"/>
        <item x="10"/>
        <item x="11"/>
        <item x="13"/>
        <item x="7"/>
        <item x="14"/>
        <item x="2"/>
        <item x="12"/>
        <item x="0"/>
        <item x="6"/>
        <item x="9"/>
        <item x="1"/>
        <item x="8"/>
        <item x="5"/>
        <item t="default"/>
      </items>
    </pivotField>
    <pivotField showAll="0">
      <items count="4">
        <item x="2"/>
        <item x="0"/>
        <item x="1"/>
        <item t="default"/>
      </items>
    </pivotField>
    <pivotField showAll="0"/>
    <pivotField numFmtId="164" showAll="0"/>
    <pivotField dataField="1" numFmtId="164" showAll="0"/>
    <pivotField showAll="0"/>
    <pivotField numFmtId="164" showAll="0"/>
    <pivotField showAll="0"/>
    <pivotField showAll="0">
      <items count="4">
        <item x="1"/>
        <item x="2"/>
        <item x="0"/>
        <item t="default"/>
      </items>
    </pivotField>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Total Revenue" fld="7" baseField="0" baseItem="0" numFmtId="164"/>
  </dataFields>
  <formats count="3">
    <format dxfId="245">
      <pivotArea type="all" dataOnly="0" outline="0" fieldPosition="0"/>
    </format>
    <format dxfId="244">
      <pivotArea outline="0" collapsedLevelsAreSubtotals="1" fieldPosition="0"/>
    </format>
    <format dxfId="243">
      <pivotArea dataOnly="0" labelOnly="1" outline="0" axis="axisValues" fieldPosition="0"/>
    </format>
  </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86D5B43-9DE5-4EFA-BE23-7C9FFEBF55BC}" name="PivotTable_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rowHeaderCaption="Regions" colHeaderCaption="Categories">
  <location ref="I45:M51" firstHeaderRow="1" firstDataRow="2" firstDataCol="1"/>
  <pivotFields count="16">
    <pivotField showAll="0"/>
    <pivotField numFmtId="14" showAll="0">
      <items count="638">
        <item x="447"/>
        <item x="88"/>
        <item x="342"/>
        <item x="598"/>
        <item x="336"/>
        <item x="236"/>
        <item x="561"/>
        <item x="60"/>
        <item x="494"/>
        <item x="365"/>
        <item x="500"/>
        <item x="619"/>
        <item x="216"/>
        <item x="217"/>
        <item x="366"/>
        <item x="482"/>
        <item x="239"/>
        <item x="467"/>
        <item x="438"/>
        <item x="345"/>
        <item x="430"/>
        <item x="0"/>
        <item x="297"/>
        <item x="84"/>
        <item x="556"/>
        <item x="2"/>
        <item x="125"/>
        <item x="347"/>
        <item x="289"/>
        <item x="521"/>
        <item x="250"/>
        <item x="465"/>
        <item x="525"/>
        <item x="508"/>
        <item x="180"/>
        <item x="424"/>
        <item x="143"/>
        <item x="189"/>
        <item x="627"/>
        <item x="451"/>
        <item x="466"/>
        <item x="103"/>
        <item x="170"/>
        <item x="265"/>
        <item x="501"/>
        <item x="44"/>
        <item x="350"/>
        <item x="53"/>
        <item x="420"/>
        <item x="49"/>
        <item x="212"/>
        <item x="320"/>
        <item x="274"/>
        <item x="38"/>
        <item x="18"/>
        <item x="459"/>
        <item x="362"/>
        <item x="129"/>
        <item x="175"/>
        <item x="40"/>
        <item x="238"/>
        <item x="355"/>
        <item x="61"/>
        <item x="288"/>
        <item x="47"/>
        <item x="291"/>
        <item x="109"/>
        <item x="286"/>
        <item x="551"/>
        <item x="563"/>
        <item x="531"/>
        <item x="555"/>
        <item x="33"/>
        <item x="412"/>
        <item x="440"/>
        <item x="241"/>
        <item x="203"/>
        <item x="213"/>
        <item x="69"/>
        <item x="98"/>
        <item x="571"/>
        <item x="636"/>
        <item x="43"/>
        <item x="358"/>
        <item x="225"/>
        <item x="141"/>
        <item x="452"/>
        <item x="127"/>
        <item x="379"/>
        <item x="432"/>
        <item x="462"/>
        <item x="195"/>
        <item x="577"/>
        <item x="45"/>
        <item x="22"/>
        <item x="273"/>
        <item x="72"/>
        <item x="461"/>
        <item x="594"/>
        <item x="207"/>
        <item x="66"/>
        <item x="395"/>
        <item x="404"/>
        <item x="55"/>
        <item x="411"/>
        <item x="296"/>
        <item x="439"/>
        <item x="516"/>
        <item x="284"/>
        <item x="299"/>
        <item x="223"/>
        <item x="258"/>
        <item x="34"/>
        <item x="300"/>
        <item x="227"/>
        <item x="583"/>
        <item x="415"/>
        <item x="280"/>
        <item x="311"/>
        <item x="281"/>
        <item x="622"/>
        <item x="329"/>
        <item x="532"/>
        <item x="608"/>
        <item x="46"/>
        <item x="599"/>
        <item x="479"/>
        <item x="634"/>
        <item x="533"/>
        <item x="270"/>
        <item x="99"/>
        <item x="319"/>
        <item x="178"/>
        <item x="529"/>
        <item x="148"/>
        <item x="337"/>
        <item x="51"/>
        <item x="419"/>
        <item x="153"/>
        <item x="63"/>
        <item x="5"/>
        <item x="267"/>
        <item x="30"/>
        <item x="13"/>
        <item x="15"/>
        <item x="339"/>
        <item x="118"/>
        <item x="48"/>
        <item x="565"/>
        <item x="400"/>
        <item x="97"/>
        <item x="623"/>
        <item x="464"/>
        <item x="605"/>
        <item x="215"/>
        <item x="595"/>
        <item x="332"/>
        <item x="246"/>
        <item x="514"/>
        <item x="367"/>
        <item x="441"/>
        <item x="448"/>
        <item x="581"/>
        <item x="335"/>
        <item x="292"/>
        <item x="507"/>
        <item x="469"/>
        <item x="179"/>
        <item x="568"/>
        <item x="174"/>
        <item x="140"/>
        <item x="457"/>
        <item x="264"/>
        <item x="536"/>
        <item x="631"/>
        <item x="245"/>
        <item x="564"/>
        <item x="204"/>
        <item x="458"/>
        <item x="503"/>
        <item x="585"/>
        <item x="393"/>
        <item x="113"/>
        <item x="592"/>
        <item x="546"/>
        <item x="526"/>
        <item x="19"/>
        <item x="41"/>
        <item x="272"/>
        <item x="562"/>
        <item x="408"/>
        <item x="21"/>
        <item x="4"/>
        <item x="518"/>
        <item x="388"/>
        <item x="82"/>
        <item x="229"/>
        <item x="506"/>
        <item x="260"/>
        <item x="187"/>
        <item x="375"/>
        <item x="17"/>
        <item x="199"/>
        <item x="578"/>
        <item x="191"/>
        <item x="566"/>
        <item x="263"/>
        <item x="553"/>
        <item x="269"/>
        <item x="77"/>
        <item x="590"/>
        <item x="126"/>
        <item x="279"/>
        <item x="542"/>
        <item x="42"/>
        <item x="540"/>
        <item x="349"/>
        <item x="587"/>
        <item x="376"/>
        <item x="255"/>
        <item x="149"/>
        <item x="559"/>
        <item x="505"/>
        <item x="146"/>
        <item x="278"/>
        <item x="548"/>
        <item x="237"/>
        <item x="488"/>
        <item x="206"/>
        <item x="515"/>
        <item x="435"/>
        <item x="57"/>
        <item x="293"/>
        <item x="403"/>
        <item x="152"/>
        <item x="58"/>
        <item x="157"/>
        <item x="368"/>
        <item x="584"/>
        <item x="138"/>
        <item x="234"/>
        <item x="409"/>
        <item x="197"/>
        <item x="460"/>
        <item x="214"/>
        <item x="418"/>
        <item x="83"/>
        <item x="133"/>
        <item x="442"/>
        <item x="67"/>
        <item x="602"/>
        <item x="256"/>
        <item x="549"/>
        <item x="310"/>
        <item x="502"/>
        <item x="325"/>
        <item x="589"/>
        <item x="11"/>
        <item x="327"/>
        <item x="154"/>
        <item x="282"/>
        <item x="137"/>
        <item x="360"/>
        <item x="303"/>
        <item x="177"/>
        <item x="381"/>
        <item x="383"/>
        <item x="485"/>
        <item x="142"/>
        <item x="95"/>
        <item x="575"/>
        <item x="32"/>
        <item x="593"/>
        <item x="202"/>
        <item x="257"/>
        <item x="600"/>
        <item x="586"/>
        <item x="52"/>
        <item x="398"/>
        <item x="139"/>
        <item x="628"/>
        <item x="517"/>
        <item x="306"/>
        <item x="427"/>
        <item x="468"/>
        <item x="620"/>
        <item x="159"/>
        <item x="167"/>
        <item x="601"/>
        <item x="384"/>
        <item x="121"/>
        <item x="307"/>
        <item x="185"/>
        <item x="165"/>
        <item x="334"/>
        <item x="387"/>
        <item x="70"/>
        <item x="382"/>
        <item x="431"/>
        <item x="6"/>
        <item x="184"/>
        <item x="231"/>
        <item x="176"/>
        <item x="232"/>
        <item x="453"/>
        <item x="254"/>
        <item x="7"/>
        <item x="86"/>
        <item x="328"/>
        <item x="538"/>
        <item x="390"/>
        <item x="62"/>
        <item x="450"/>
        <item x="244"/>
        <item x="249"/>
        <item x="610"/>
        <item x="76"/>
        <item x="444"/>
        <item x="434"/>
        <item x="283"/>
        <item x="75"/>
        <item x="484"/>
        <item x="377"/>
        <item x="635"/>
        <item x="219"/>
        <item x="211"/>
        <item x="89"/>
        <item x="385"/>
        <item x="312"/>
        <item x="285"/>
        <item x="317"/>
        <item x="632"/>
        <item x="359"/>
        <item x="410"/>
        <item x="489"/>
        <item x="363"/>
        <item x="190"/>
        <item x="596"/>
        <item x="576"/>
        <item x="560"/>
        <item x="12"/>
        <item x="224"/>
        <item x="80"/>
        <item x="425"/>
        <item x="534"/>
        <item x="87"/>
        <item x="181"/>
        <item x="579"/>
        <item x="354"/>
        <item x="117"/>
        <item x="115"/>
        <item x="614"/>
        <item x="455"/>
        <item x="119"/>
        <item x="326"/>
        <item x="357"/>
        <item x="544"/>
        <item x="537"/>
        <item x="547"/>
        <item x="407"/>
        <item x="539"/>
        <item x="475"/>
        <item x="603"/>
        <item x="433"/>
        <item x="112"/>
        <item x="164"/>
        <item x="183"/>
        <item x="528"/>
        <item x="79"/>
        <item x="78"/>
        <item x="351"/>
        <item x="633"/>
        <item x="338"/>
        <item x="621"/>
        <item x="580"/>
        <item x="396"/>
        <item x="588"/>
        <item x="122"/>
        <item x="417"/>
        <item x="102"/>
        <item x="222"/>
        <item x="226"/>
        <item x="624"/>
        <item x="481"/>
        <item x="74"/>
        <item x="378"/>
        <item x="493"/>
        <item x="371"/>
        <item x="604"/>
        <item x="268"/>
        <item x="37"/>
        <item x="567"/>
        <item x="304"/>
        <item x="402"/>
        <item x="71"/>
        <item x="105"/>
        <item x="188"/>
        <item x="606"/>
        <item x="389"/>
        <item x="348"/>
        <item x="343"/>
        <item x="107"/>
        <item x="497"/>
        <item x="294"/>
        <item x="625"/>
        <item x="27"/>
        <item x="50"/>
        <item x="100"/>
        <item x="104"/>
        <item x="59"/>
        <item x="221"/>
        <item x="322"/>
        <item x="81"/>
        <item x="172"/>
        <item x="252"/>
        <item x="353"/>
        <item x="428"/>
        <item x="96"/>
        <item x="509"/>
        <item x="158"/>
        <item x="145"/>
        <item x="477"/>
        <item x="618"/>
        <item x="173"/>
        <item x="554"/>
        <item x="314"/>
        <item x="557"/>
        <item x="330"/>
        <item x="615"/>
        <item x="356"/>
        <item x="324"/>
        <item x="473"/>
        <item x="491"/>
        <item x="523"/>
        <item x="470"/>
        <item x="569"/>
        <item x="512"/>
        <item x="116"/>
        <item x="135"/>
        <item x="130"/>
        <item x="510"/>
        <item x="147"/>
        <item x="591"/>
        <item x="414"/>
        <item x="611"/>
        <item x="421"/>
        <item x="309"/>
        <item x="308"/>
        <item x="617"/>
        <item x="28"/>
        <item x="253"/>
        <item x="182"/>
        <item x="483"/>
        <item x="333"/>
        <item x="511"/>
        <item x="416"/>
        <item x="91"/>
        <item x="259"/>
        <item x="243"/>
        <item x="487"/>
        <item x="609"/>
        <item x="340"/>
        <item x="522"/>
        <item x="471"/>
        <item x="392"/>
        <item x="134"/>
        <item x="169"/>
        <item x="162"/>
        <item x="626"/>
        <item x="108"/>
        <item x="150"/>
        <item x="277"/>
        <item x="218"/>
        <item x="235"/>
        <item x="35"/>
        <item x="24"/>
        <item x="478"/>
        <item x="205"/>
        <item x="346"/>
        <item x="405"/>
        <item x="629"/>
        <item x="331"/>
        <item x="456"/>
        <item x="8"/>
        <item x="513"/>
        <item x="519"/>
        <item x="123"/>
        <item x="110"/>
        <item x="186"/>
        <item x="446"/>
        <item x="372"/>
        <item x="73"/>
        <item x="429"/>
        <item x="454"/>
        <item x="106"/>
        <item x="401"/>
        <item x="166"/>
        <item x="298"/>
        <item x="9"/>
        <item x="426"/>
        <item x="397"/>
        <item x="436"/>
        <item x="495"/>
        <item x="313"/>
        <item x="380"/>
        <item x="3"/>
        <item x="399"/>
        <item x="570"/>
        <item x="301"/>
        <item x="369"/>
        <item x="128"/>
        <item x="422"/>
        <item x="233"/>
        <item x="490"/>
        <item x="361"/>
        <item x="276"/>
        <item x="527"/>
        <item x="423"/>
        <item x="114"/>
        <item x="161"/>
        <item x="10"/>
        <item x="85"/>
        <item x="520"/>
        <item x="437"/>
        <item x="630"/>
        <item x="20"/>
        <item x="498"/>
        <item x="472"/>
        <item x="194"/>
        <item x="39"/>
        <item x="242"/>
        <item x="558"/>
        <item x="132"/>
        <item x="315"/>
        <item x="573"/>
        <item x="54"/>
        <item x="23"/>
        <item x="262"/>
        <item x="607"/>
        <item x="31"/>
        <item x="474"/>
        <item x="374"/>
        <item x="198"/>
        <item x="305"/>
        <item x="230"/>
        <item x="151"/>
        <item x="612"/>
        <item x="64"/>
        <item x="545"/>
        <item x="613"/>
        <item x="220"/>
        <item x="94"/>
        <item x="574"/>
        <item x="240"/>
        <item x="543"/>
        <item x="56"/>
        <item x="200"/>
        <item x="486"/>
        <item x="90"/>
        <item x="156"/>
        <item x="352"/>
        <item x="248"/>
        <item x="201"/>
        <item x="616"/>
        <item x="550"/>
        <item x="275"/>
        <item x="480"/>
        <item x="163"/>
        <item x="449"/>
        <item x="582"/>
        <item x="144"/>
        <item x="29"/>
        <item x="535"/>
        <item x="26"/>
        <item x="302"/>
        <item x="120"/>
        <item x="251"/>
        <item x="136"/>
        <item x="386"/>
        <item x="124"/>
        <item x="572"/>
        <item x="552"/>
        <item x="344"/>
        <item x="463"/>
        <item x="101"/>
        <item x="443"/>
        <item x="168"/>
        <item x="496"/>
        <item x="364"/>
        <item x="287"/>
        <item x="261"/>
        <item x="321"/>
        <item x="65"/>
        <item x="93"/>
        <item x="192"/>
        <item x="524"/>
        <item x="492"/>
        <item x="228"/>
        <item x="476"/>
        <item x="341"/>
        <item x="394"/>
        <item x="160"/>
        <item x="208"/>
        <item x="1"/>
        <item x="193"/>
        <item x="530"/>
        <item x="290"/>
        <item x="25"/>
        <item x="247"/>
        <item x="295"/>
        <item x="541"/>
        <item x="370"/>
        <item x="16"/>
        <item x="68"/>
        <item x="318"/>
        <item x="373"/>
        <item x="210"/>
        <item x="413"/>
        <item x="499"/>
        <item x="504"/>
        <item x="111"/>
        <item x="271"/>
        <item x="92"/>
        <item x="445"/>
        <item x="196"/>
        <item x="209"/>
        <item x="14"/>
        <item x="155"/>
        <item x="406"/>
        <item x="323"/>
        <item x="597"/>
        <item x="131"/>
        <item x="316"/>
        <item x="171"/>
        <item x="391"/>
        <item x="266"/>
        <item x="36"/>
        <item t="default"/>
      </items>
    </pivotField>
    <pivotField axis="axisRow" showAll="0">
      <items count="5">
        <item x="3"/>
        <item x="0"/>
        <item x="2"/>
        <item x="1"/>
        <item t="default"/>
      </items>
    </pivotField>
    <pivotField showAll="0"/>
    <pivotField axis="axisCol" showAll="0">
      <items count="4">
        <item x="2"/>
        <item x="0"/>
        <item x="1"/>
        <item t="default"/>
      </items>
    </pivotField>
    <pivotField showAll="0"/>
    <pivotField numFmtId="164" showAll="0"/>
    <pivotField dataField="1" numFmtId="164" showAll="0"/>
    <pivotField showAll="0"/>
    <pivotField numFmtId="164" showAll="0"/>
    <pivotField showAll="0"/>
    <pivotField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5">
    <i>
      <x/>
    </i>
    <i>
      <x v="1"/>
    </i>
    <i>
      <x v="2"/>
    </i>
    <i>
      <x v="3"/>
    </i>
    <i t="grand">
      <x/>
    </i>
  </rowItems>
  <colFields count="1">
    <field x="4"/>
  </colFields>
  <colItems count="4">
    <i>
      <x/>
    </i>
    <i>
      <x v="1"/>
    </i>
    <i>
      <x v="2"/>
    </i>
    <i t="grand">
      <x/>
    </i>
  </colItems>
  <dataFields count="1">
    <dataField name="Sum of Revenue" fld="7" baseField="0" baseItem="0" numFmtId="164"/>
  </dataFields>
  <formats count="12">
    <format dxfId="257">
      <pivotArea type="all" dataOnly="0" outline="0" fieldPosition="0"/>
    </format>
    <format dxfId="256">
      <pivotArea outline="0" collapsedLevelsAreSubtotals="1" fieldPosition="0"/>
    </format>
    <format dxfId="255">
      <pivotArea type="origin" dataOnly="0" labelOnly="1" outline="0" fieldPosition="0"/>
    </format>
    <format dxfId="254">
      <pivotArea field="4" type="button" dataOnly="0" labelOnly="1" outline="0" axis="axisCol" fieldPosition="0"/>
    </format>
    <format dxfId="253">
      <pivotArea type="topRight" dataOnly="0" labelOnly="1" outline="0" fieldPosition="0"/>
    </format>
    <format dxfId="252">
      <pivotArea field="2" type="button" dataOnly="0" labelOnly="1" outline="0" axis="axisRow" fieldPosition="0"/>
    </format>
    <format dxfId="251">
      <pivotArea dataOnly="0" labelOnly="1" fieldPosition="0">
        <references count="1">
          <reference field="2" count="0"/>
        </references>
      </pivotArea>
    </format>
    <format dxfId="250">
      <pivotArea dataOnly="0" labelOnly="1" grandRow="1" outline="0" fieldPosition="0"/>
    </format>
    <format dxfId="249">
      <pivotArea dataOnly="0" labelOnly="1" fieldPosition="0">
        <references count="1">
          <reference field="4" count="0"/>
        </references>
      </pivotArea>
    </format>
    <format dxfId="248">
      <pivotArea dataOnly="0" labelOnly="1" grandCol="1" outline="0" fieldPosition="0"/>
    </format>
    <format dxfId="247">
      <pivotArea collapsedLevelsAreSubtotals="1" fieldPosition="0">
        <references count="1">
          <reference field="2" count="0"/>
        </references>
      </pivotArea>
    </format>
    <format dxfId="246">
      <pivotArea dataOnly="0" labelOnly="1" fieldPosition="0">
        <references count="1">
          <reference field="2" count="0"/>
        </references>
      </pivotArea>
    </format>
  </formats>
  <chartFormats count="3">
    <chartFormat chart="3" format="6" series="1">
      <pivotArea type="data" outline="0" fieldPosition="0">
        <references count="2">
          <reference field="4294967294" count="1" selected="0">
            <x v="0"/>
          </reference>
          <reference field="4" count="1" selected="0">
            <x v="0"/>
          </reference>
        </references>
      </pivotArea>
    </chartFormat>
    <chartFormat chart="3" format="7" series="1">
      <pivotArea type="data" outline="0" fieldPosition="0">
        <references count="2">
          <reference field="4294967294" count="1" selected="0">
            <x v="0"/>
          </reference>
          <reference field="4" count="1" selected="0">
            <x v="1"/>
          </reference>
        </references>
      </pivotArea>
    </chartFormat>
    <chartFormat chart="3" format="8" series="1">
      <pivotArea type="data" outline="0" fieldPosition="0">
        <references count="2">
          <reference field="4294967294" count="1" selected="0">
            <x v="0"/>
          </reference>
          <reference field="4" count="1" selected="0">
            <x v="2"/>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61A6052-351F-402E-B1ED-DE29DBEB3C61}" autoFormatId="16" applyNumberFormats="0" applyBorderFormats="0" applyFontFormats="0" applyPatternFormats="0" applyAlignmentFormats="0" applyWidthHeightFormats="0">
  <queryTableRefresh nextId="9">
    <queryTableFields count="8">
      <queryTableField id="1" name="order_id" tableColumnId="1"/>
      <queryTableField id="2" name="order_date" tableColumnId="2"/>
      <queryTableField id="3" name="region" tableColumnId="3"/>
      <queryTableField id="4" name="product" tableColumnId="4"/>
      <queryTableField id="5" name="category" tableColumnId="5"/>
      <queryTableField id="6" name="units_sold" tableColumnId="6"/>
      <queryTableField id="7" name="unit_price" tableColumnId="7"/>
      <queryTableField id="8" name="revenu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68B47CB-9959-47F8-97B8-E68F9C845E9E}" autoFormatId="16" applyNumberFormats="0" applyBorderFormats="0" applyFontFormats="0" applyPatternFormats="0" applyAlignmentFormats="0" applyWidthHeightFormats="0">
  <queryTableRefresh nextId="14" unboundColumnsRight="5">
    <queryTableFields count="13">
      <queryTableField id="1" name="order_id" tableColumnId="1"/>
      <queryTableField id="2" name="order_date" tableColumnId="2"/>
      <queryTableField id="3" name="region" tableColumnId="3"/>
      <queryTableField id="4" name="product" tableColumnId="4"/>
      <queryTableField id="5" name="category" tableColumnId="5"/>
      <queryTableField id="6" name="units_sold" tableColumnId="6"/>
      <queryTableField id="7" name="unit_price" tableColumnId="7"/>
      <queryTableField id="8" name="revenue" tableColumnId="8"/>
      <queryTableField id="9" dataBound="0" tableColumnId="9"/>
      <queryTableField id="10" dataBound="0" tableColumnId="10"/>
      <queryTableField id="11" dataBound="0" tableColumnId="11"/>
      <queryTableField id="12" dataBound="0" tableColumnId="12"/>
      <queryTableField id="13" dataBound="0"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5A730B9-63D2-454B-998F-EC7EC5D50054}" sourceName="Region">
  <pivotTables>
    <pivotTable tabId="6" name="PivotTable_3"/>
    <pivotTable tabId="6" name="PivotTable_1"/>
    <pivotTable tabId="6" name="PivotTable_10"/>
    <pivotTable tabId="6" name="PivotTable_2"/>
    <pivotTable tabId="6" name="PivotTable_4"/>
    <pivotTable tabId="6" name="PivotTable_5"/>
    <pivotTable tabId="6" name="PivotTable_6"/>
    <pivotTable tabId="6" name="PivotTable_7"/>
    <pivotTable tabId="6" name="PivotTable_8"/>
    <pivotTable tabId="6" name="PivotTable_9"/>
    <pivotTable tabId="6" name="PivotTable_14"/>
    <pivotTable tabId="6" name="PivotTable_15"/>
    <pivotTable tabId="6" name="PivotTable_16"/>
    <pivotTable tabId="6" name="PivotTable_17"/>
  </pivotTables>
  <data>
    <tabular pivotCacheId="1020882241">
      <items count="4">
        <i x="3" s="1"/>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4AA71D6-BE59-4E66-90D0-927D058425FD}" sourceName="Product">
  <pivotTables>
    <pivotTable tabId="6" name="PivotTable_3"/>
    <pivotTable tabId="6" name="PivotTable_1"/>
    <pivotTable tabId="6" name="PivotTable_5"/>
    <pivotTable tabId="6" name="PivotTable_7"/>
    <pivotTable tabId="6" name="PivotTable_14"/>
    <pivotTable tabId="6" name="PivotTable_15"/>
    <pivotTable tabId="6" name="PivotTable_16"/>
    <pivotTable tabId="6" name="PivotTable_17"/>
  </pivotTables>
  <data>
    <tabular pivotCacheId="1020882241">
      <items count="15">
        <i x="4" s="1"/>
        <i x="3" s="1"/>
        <i x="10" s="1"/>
        <i x="11" s="1"/>
        <i x="13" s="1"/>
        <i x="7" s="1"/>
        <i x="14" s="1"/>
        <i x="2" s="1"/>
        <i x="12" s="1"/>
        <i x="0" s="1"/>
        <i x="6" s="1"/>
        <i x="9" s="1"/>
        <i x="1" s="1"/>
        <i x="8"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8F74A21-E8F0-4F8E-91AF-7BC70EF29D2F}" sourceName="Category">
  <pivotTables>
    <pivotTable tabId="6" name="PivotTable_3"/>
    <pivotTable tabId="6" name="PivotTable_1"/>
    <pivotTable tabId="6" name="PivotTable_2"/>
    <pivotTable tabId="6" name="PivotTable_4"/>
    <pivotTable tabId="6" name="PivotTable_5"/>
    <pivotTable tabId="6" name="PivotTable_10"/>
    <pivotTable tabId="6" name="PivotTable_6"/>
    <pivotTable tabId="6" name="PivotTable_7"/>
    <pivotTable tabId="6" name="PivotTable_8"/>
    <pivotTable tabId="6" name="PivotTable_9"/>
    <pivotTable tabId="6" name="PivotTable_14"/>
    <pivotTable tabId="6" name="PivotTable_15"/>
    <pivotTable tabId="6" name="PivotTable_16"/>
    <pivotTable tabId="6" name="PivotTable_17"/>
  </pivotTables>
  <data>
    <tabular pivotCacheId="1020882241">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_Tier" xr10:uid="{7327426E-C2B3-46CF-987E-F2D0C8F3816E}" sourceName="Performance Tier">
  <pivotTables>
    <pivotTable tabId="6" name="PivotTable_3"/>
    <pivotTable tabId="6" name="PivotTable_1"/>
    <pivotTable tabId="6" name="PivotTable_10"/>
    <pivotTable tabId="6" name="PivotTable_2"/>
    <pivotTable tabId="6" name="PivotTable_4"/>
    <pivotTable tabId="6" name="PivotTable_5"/>
    <pivotTable tabId="6" name="PivotTable_6"/>
    <pivotTable tabId="6" name="PivotTable_7"/>
    <pivotTable tabId="6" name="PivotTable_8"/>
    <pivotTable tabId="6" name="PivotTable_9"/>
    <pivotTable tabId="6" name="PivotTable_14"/>
    <pivotTable tabId="6" name="PivotTable_15"/>
    <pivotTable tabId="6" name="PivotTable_16"/>
    <pivotTable tabId="6" name="PivotTable_17"/>
  </pivotTables>
  <data>
    <tabular pivotCacheId="1020882241">
      <items count="3">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21BD536-34A5-484E-8802-79A1D2290EB2}" sourceName="[Date_Table].[Year]">
  <pivotTables>
    <pivotTable tabId="6" name="PivotTable_12"/>
    <pivotTable tabId="6" name="PivotTable_11"/>
    <pivotTable tabId="6" name="PivotTable_13"/>
  </pivotTables>
  <data>
    <olap pivotCacheId="1122747316">
      <levels count="2">
        <level uniqueName="[Date_Table].[Year].[(All)]" sourceCaption="(All)" count="0"/>
        <level uniqueName="[Date_Table].[Year].[Year]" sourceCaption="Year" count="3">
          <ranges>
            <range startItem="0">
              <i n="[Date_Table].[Year].&amp;[2023]" c="2023"/>
              <i n="[Date_Table].[Year].&amp;[2024]" c="2024"/>
              <i n="[Date_Table].[Year].&amp;[2025]" c="2025"/>
            </range>
          </ranges>
        </level>
      </levels>
      <selections count="1">
        <selection n="[Date_Table].[Yea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D651533-5B1B-4BBF-A94C-8ED1E3543BAE}" sourceName="[Date_Table].[Quarter]">
  <pivotTables>
    <pivotTable tabId="6" name="PivotTable_12"/>
    <pivotTable tabId="6" name="PivotTable_11"/>
    <pivotTable tabId="6" name="PivotTable_13"/>
  </pivotTables>
  <data>
    <olap pivotCacheId="1122747316">
      <levels count="2">
        <level uniqueName="[Date_Table].[Quarter].[(All)]" sourceCaption="(All)" count="0"/>
        <level uniqueName="[Date_Table].[Quarter].[Quarter]" sourceCaption="Quarter" count="4">
          <ranges>
            <range startItem="0">
              <i n="[Date_Table].[Quarter].&amp;[Q1]" c="Q1"/>
              <i n="[Date_Table].[Quarter].&amp;[Q2]" c="Q2"/>
              <i n="[Date_Table].[Quarter].&amp;[Q3]" c="Q3"/>
              <i n="[Date_Table].[Quarter].&amp;[Q4]" c="Q4"/>
            </range>
          </ranges>
        </level>
      </levels>
      <selections count="1">
        <selection n="[Date_Table].[Quarter].[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3DD7429-1399-4A1D-816B-171BDD0F47E5}" sourceName="Years (Order Date)">
  <pivotTables>
    <pivotTable tabId="6" name="PivotTable_1"/>
    <pivotTable tabId="6" name="PivotTable_10"/>
    <pivotTable tabId="6" name="PivotTable_14"/>
    <pivotTable tabId="6" name="PivotTable_15"/>
    <pivotTable tabId="6" name="PivotTable_16"/>
    <pivotTable tabId="6" name="PivotTable_17"/>
    <pivotTable tabId="6" name="PivotTable_2"/>
    <pivotTable tabId="6" name="PivotTable_3"/>
    <pivotTable tabId="6" name="PivotTable_4"/>
    <pivotTable tabId="6" name="PivotTable_5"/>
    <pivotTable tabId="6" name="PivotTable_6"/>
    <pivotTable tabId="6" name="PivotTable_7"/>
    <pivotTable tabId="6" name="PivotTable_8"/>
    <pivotTable tabId="6" name="PivotTable_9"/>
  </pivotTables>
  <data>
    <tabular pivotCacheId="1020882241">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9700C051-1333-4A0B-AAE5-BAD59C20DF04}" cache="Slicer_Region" caption="REGION" style="SlicerStyleDark1 2" rowHeight="234950"/>
  <slicer name="Product 2" xr10:uid="{B0F77EC1-D0D3-480B-9859-075C168335DC}" cache="Slicer_Product" caption="PRODUCT" style="SlicerStyleDark1 2" rowHeight="234950"/>
  <slicer name="Category 2" xr10:uid="{47293012-77EA-407D-9560-D0B2CDD2B374}" cache="Slicer_Category" caption="CATEGORY" style="SlicerStyleDark1 2" rowHeight="234950"/>
  <slicer name="Performance Tier 2" xr10:uid="{71B3AB88-6894-4B06-B6A6-BB0D972A184D}" cache="Slicer_Performance_Tier" caption="TIER" style="SlicerStyleDark1 2" rowHeight="234950"/>
  <slicer name="Year" xr10:uid="{DD38BE1E-5CD1-43A9-B64F-354DFF3330B9}" cache="Slicer_Year" caption="Year" level="1" style="SlicerStyleDark1 2" rowHeight="234950"/>
  <slicer name="Quarter 1" xr10:uid="{8E4F9A09-A20F-4284-9F94-801B9B23B20C}" cache="Slicer_Quarter" caption="Quarter" level="1" style="SlicerStyleDark1 2" rowHeight="234950"/>
  <slicer name="Years (Order Date) 1" xr10:uid="{3E96FD54-05E1-462C-B424-196D7930C002}" cache="Slicer_Years__Order_Date" caption="Years" style="SlicerStyleDark1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96965A0-5DA8-45DE-8653-1D0225C6C229}" cache="Slicer_Region" caption="REGION" style="SlicerStyleDark1 2" rowHeight="234950"/>
  <slicer name="Product 1" xr10:uid="{C6E69686-6289-48AA-84AD-A96782C028E5}" cache="Slicer_Product" caption="PRODUCT" style="SlicerStyleDark1 2" rowHeight="234950"/>
  <slicer name="Category 1" xr10:uid="{B9CAC80A-5D3D-4209-86C0-E93A5C8E46D5}" cache="Slicer_Category" caption="CATEGORY" style="SlicerStyleDark1 2" rowHeight="234950"/>
  <slicer name="Performance Tier 1" xr10:uid="{62354B20-31D0-4772-AEA6-316D7CD89CB8}" cache="Slicer_Performance_Tier" caption="TIER" style="SlicerStyleDark1 2" rowHeight="234950"/>
  <slicer name="Performance Tier 3" xr10:uid="{68752A26-1C75-4B61-9D80-D44CDB46ECF3}" cache="Slicer_Performance_Tier" caption="TIER" style="SlicerStyleDark1 2" rowHeight="234950"/>
  <slicer name="Year 1" xr10:uid="{2A7B911B-D484-4A11-8BB5-2B21D02196AE}" cache="Slicer_Year" caption="Year" level="1" style="SlicerStyleDark1 2" rowHeight="234950"/>
  <slicer name="Quarter 2" xr10:uid="{E1AD54AA-367A-47F8-8853-9376942B249B}" cache="Slicer_Quarter" caption="Quarter" level="1" style="SlicerStyleDark1 2" rowHeight="234950"/>
  <slicer name="Years (Order Date)" xr10:uid="{1930BD11-CB0E-4E92-957C-7AFD287E1006}" cache="Slicer_Years__Order_Date" caption="Years" style="SlicerStyleDark1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198B7F0C-D0D5-41A0-B78B-95E65AE13CE7}" cache="Slicer_Region" caption="REGION" style="SlicerStyleDark1 2" rowHeight="234950"/>
  <slicer name="Product 3" xr10:uid="{469A8928-6C94-4E6C-A469-140DCBA59CF4}" cache="Slicer_Product" caption="PRODUCT" style="SlicerStyleDark1 2" rowHeight="234950"/>
  <slicer name="Category 3" xr10:uid="{DE797DBB-1D28-4BFF-B246-014C6D6064CD}" cache="Slicer_Category" caption="CATEGORY" style="SlicerStyleDark1 2" rowHeight="234950"/>
  <slicer name="Performance Tier 4" xr10:uid="{F9FC113A-66DE-4FC0-80D6-C2381DC6D291}" cache="Slicer_Performance_Tier" caption="TIER" style="SlicerStyleDark1 2" rowHeight="234950"/>
  <slicer name="Years (Order Date) 2" xr10:uid="{77A8F9D3-2070-44C5-AF4B-5224ABEE7E20}" cache="Slicer_Years__Order_Date" caption="Years" style="SlicerStyleDark1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63F8B2-4891-4F65-B94D-874ED378E46F}" name="Main_Dataset_Table" displayName="Main_Dataset_Table" ref="A1:H1499" tableType="queryTable" totalsRowShown="0" headerRowDxfId="279">
  <autoFilter ref="A1:H1499" xr:uid="{5463F8B2-4891-4F65-B94D-874ED378E46F}"/>
  <tableColumns count="8">
    <tableColumn id="1" xr3:uid="{7B9D02C4-01A2-4912-9688-1E31096C2ED9}" uniqueName="1" name="Order ID" queryTableFieldId="1"/>
    <tableColumn id="2" xr3:uid="{70818B7B-A84E-4D64-A3ED-A2719CA8F207}" uniqueName="2" name="Order Date" queryTableFieldId="2" dataDxfId="278"/>
    <tableColumn id="3" xr3:uid="{853C12CE-9A6B-465D-B803-AB726B84FCB5}" uniqueName="3" name="Region" queryTableFieldId="3" dataDxfId="277"/>
    <tableColumn id="4" xr3:uid="{683F932B-9B73-4A59-91B9-526F9BB8AE89}" uniqueName="4" name="Product" queryTableFieldId="4" dataDxfId="276"/>
    <tableColumn id="5" xr3:uid="{C4C24BEB-20F8-45E0-A27C-9F373489A7B3}" uniqueName="5" name="Category" queryTableFieldId="5" dataDxfId="275"/>
    <tableColumn id="6" xr3:uid="{2531A753-F385-44B5-8B03-89940D534CAD}" uniqueName="6" name="Units Sold" queryTableFieldId="6"/>
    <tableColumn id="7" xr3:uid="{26513EB3-F9BB-45C8-B754-E12B404FCDC1}" uniqueName="7" name="Unit Price" queryTableFieldId="7"/>
    <tableColumn id="8" xr3:uid="{B4D59455-94CE-408B-8E12-02CDF80AC97B}" uniqueName="8" name="Revenue" queryTableFieldId="8"/>
  </tableColumns>
  <tableStyleInfo name="TableStyleMedium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0451C1-8871-4870-A4DB-4BCCB781930C}" name="Dataset_Analysis_Table" displayName="Dataset_Analysis_Table" ref="A1:M1499" tableType="queryTable" totalsRowShown="0" headerRowDxfId="274">
  <autoFilter ref="A1:M1499" xr:uid="{5463F8B2-4891-4F65-B94D-874ED378E46F}"/>
  <tableColumns count="13">
    <tableColumn id="1" xr3:uid="{B17BBB74-D49B-44A7-BD6A-6E808811D0AA}" uniqueName="1" name="Order ID" queryTableFieldId="1"/>
    <tableColumn id="2" xr3:uid="{83DD6A24-96B2-43D2-858A-15A95725A740}" uniqueName="2" name="Order Date" queryTableFieldId="2" dataDxfId="273"/>
    <tableColumn id="3" xr3:uid="{F7B5ADB7-1A75-4D81-A2D3-5AE38E1C1406}" uniqueName="3" name="Region" queryTableFieldId="3" dataDxfId="272"/>
    <tableColumn id="4" xr3:uid="{AF4BA3AA-7E4E-4FB0-9CAF-7D82DE31D258}" uniqueName="4" name="Product" queryTableFieldId="4" dataDxfId="271"/>
    <tableColumn id="5" xr3:uid="{3992551E-B3DA-4BD2-A4CF-4E97C53FD116}" uniqueName="5" name="Category" queryTableFieldId="5" dataDxfId="270"/>
    <tableColumn id="6" xr3:uid="{A1D1385A-E15B-4959-89B6-CB82CE5CEB40}" uniqueName="6" name="Units Sold" queryTableFieldId="6"/>
    <tableColumn id="7" xr3:uid="{1BD69FBD-E1AD-4C6D-B632-6EB53346347B}" uniqueName="7" name="Unit Price" queryTableFieldId="7" dataDxfId="269"/>
    <tableColumn id="8" xr3:uid="{15795A66-C75C-4136-BAEA-8D9AE0C25F3F}" uniqueName="8" name="Revenue" queryTableFieldId="8" dataDxfId="268"/>
    <tableColumn id="9" xr3:uid="{F6155FA8-D1C9-4B1D-A84F-E93B25ACF5E9}" uniqueName="9" name="Order Month &amp; Year" queryTableFieldId="9" dataDxfId="267">
      <calculatedColumnFormula>TEXT(Dataset_Analysis_Table[[#This Row],[Order Date]], "mmmm yyyy")</calculatedColumnFormula>
    </tableColumn>
    <tableColumn id="10" xr3:uid="{AA2DAB6B-A628-4285-8AAE-02A83CD4EC5F}" uniqueName="10" name="Average Revenue per Unit" queryTableFieldId="10" dataDxfId="266">
      <calculatedColumnFormula>IF(Dataset_Analysis_Table[[#This Row],[Units Sold]]&lt;&gt;0,Dataset_Analysis_Table[[#This Row],[Revenue]]/Dataset_Analysis_Table[[#This Row],[Units Sold]],"Invalid")</calculatedColumnFormula>
    </tableColumn>
    <tableColumn id="11" xr3:uid="{BE7C4527-AD63-4A8D-B133-2289A368A8FA}" uniqueName="11" name="High Value" queryTableFieldId="11" dataDxfId="265">
      <calculatedColumnFormula>IF(Dataset_Analysis_Table[[#This Row],[Revenue]]&gt;5000,"Yes","No")</calculatedColumnFormula>
    </tableColumn>
    <tableColumn id="12" xr3:uid="{B2DAC39F-D904-4359-BC73-98B87FD886E3}" uniqueName="12" name="Performance Tier" queryTableFieldId="12" dataDxfId="264">
      <calculatedColumnFormula array="1">_xlfn.IFS(
  Dataset_Analysis_Table[[#This Row],[Revenue]]&gt;=10000, "Platinum Tier",
  Dataset_Analysis_Table[[#This Row],[Revenue]]&gt;=5000, "Gold Tier",
  Dataset_Analysis_Table[[#This Row],[Revenue]]&lt;5000, "Standard Tier"
)</calculatedColumnFormula>
    </tableColumn>
    <tableColumn id="13" xr3:uid="{9704CF31-A1D8-4647-8F3F-B1B08CB7E180}" uniqueName="13" name="Region - Category" queryTableFieldId="13" dataDxfId="263">
      <calculatedColumnFormula>Dataset_Analysis_Table[[#This Row],[Region]]&amp;" - "&amp;Dataset_Analysis_Table[[#This Row],[Category]]</calculatedColumnFormula>
    </tableColumn>
  </tableColumns>
  <tableStyleInfo name="TableStyleMedium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465E9CA-2CB0-44BF-9BDF-DBAD69CC4BCA}" name="Date_Table" displayName="Date_Table" ref="A1:F1097" totalsRowShown="0">
  <autoFilter ref="A1:F1097" xr:uid="{D465E9CA-2CB0-44BF-9BDF-DBAD69CC4BCA}"/>
  <tableColumns count="6">
    <tableColumn id="1" xr3:uid="{344A45FE-0D90-44FD-BC48-E7BAB23B497A}" name="Date" dataDxfId="262"/>
    <tableColumn id="2" xr3:uid="{BF1CFF75-435E-4B00-8D85-4E60629C1D7B}" name="Month">
      <calculatedColumnFormula>MONTH(A2)</calculatedColumnFormula>
    </tableColumn>
    <tableColumn id="3" xr3:uid="{D028D2CB-2C01-4A4D-802C-6EDE279361CB}" name="Year" dataDxfId="261">
      <calculatedColumnFormula>YEAR(Date_Table[[#This Row],[Date]])</calculatedColumnFormula>
    </tableColumn>
    <tableColumn id="4" xr3:uid="{4E984D0C-140B-426D-B408-FFD01D190759}" name="Quarter" dataDxfId="260">
      <calculatedColumnFormula>IF(AND(Date_Table[[#This Row],[Month]]&gt;=1,Date_Table[[#This Row],[Month]]&lt;4),"Q1",
 IF(AND(Date_Table[[#This Row],[Month]]&gt;=4,Date_Table[[#This Row],[Month]]&lt;7),"Q2",
 IF(AND(Date_Table[[#This Row],[Month]]&gt;=7,Date_Table[[#This Row],[Month]]&lt;=9),"Q3","Q4")))</calculatedColumnFormula>
    </tableColumn>
    <tableColumn id="5" xr3:uid="{432EF3C4-AC6E-451E-9E06-337495606EB4}" name="Month Name" dataDxfId="259">
      <calculatedColumnFormula>TEXT(A2, "mmmm")</calculatedColumnFormula>
    </tableColumn>
    <tableColumn id="6" xr3:uid="{FD4E0D4F-3C37-4987-80EF-CB67E50932B7}" name="Day of the Week" dataDxfId="258">
      <calculatedColumnFormula xml:space="preserve"> TEXT(A2,"dddd")</calculatedColumnFormula>
    </tableColumn>
  </tableColumns>
  <tableStyleInfo name="TableStyleLight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13A646-C69D-4F73-8684-BE881DCCFAAD}" name="Forcasting_Data_Table" displayName="Forcasting_Data_Table" ref="B9:C33" totalsRowShown="0">
  <autoFilter ref="B9:C33" xr:uid="{4C13A646-C69D-4F73-8684-BE881DCCFAAD}"/>
  <tableColumns count="2">
    <tableColumn id="1" xr3:uid="{E30E5AFB-601F-451F-9136-3965613F96B7}" name="Month &amp; Year" dataDxfId="4"/>
    <tableColumn id="2" xr3:uid="{25DDEB10-0700-4C95-A9AE-0D10FD301BE4}" name="Sum of Revenue " dataDxfId="3"/>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C3A793E-F7CA-46B7-BB23-74F2679D4CB7}" name="Forecasting_Table" displayName="Forecasting_Table" ref="E9:H70" totalsRowShown="0">
  <autoFilter ref="E9:H70" xr:uid="{0C3A793E-F7CA-46B7-BB23-74F2679D4CB7}"/>
  <tableColumns count="4">
    <tableColumn id="1" xr3:uid="{875F610F-4A5D-4187-A940-3FA2B9F027AC}" name="Timeline" dataDxfId="2"/>
    <tableColumn id="2" xr3:uid="{8E5D273D-4707-4A28-92EA-421AFA8966DD}" name="Values"/>
    <tableColumn id="3" xr3:uid="{6D80B46C-1DD5-47F1-B72D-3A0AB90FDD85}" name="Forecast" dataDxfId="1">
      <calculatedColumnFormula>_xlfn.FORECAST.ETS(E10,$F$10:$F$33,$E$10:$E$33,1,1)</calculatedColumnFormula>
    </tableColumn>
    <tableColumn id="4" xr3:uid="{0B01089B-305F-4599-A364-641C3165A8F7}" name="Confidence Interval" dataDxfId="0">
      <calculatedColumnFormula>_xlfn.FORECAST.ETS.CONFINT(E10,$F$10:$F$33,$E$10:$E$33,0.95,1,1)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5283B-F5DE-481C-81BD-E7050D84E892}">
  <dimension ref="A1:H1499"/>
  <sheetViews>
    <sheetView workbookViewId="0">
      <selection activeCell="J19" sqref="J19"/>
    </sheetView>
  </sheetViews>
  <sheetFormatPr defaultRowHeight="14.4" x14ac:dyDescent="0.3"/>
  <cols>
    <col min="1" max="1" width="10.33203125" bestFit="1" customWidth="1"/>
    <col min="2" max="2" width="12.5546875" bestFit="1" customWidth="1"/>
    <col min="3" max="3" width="8.5546875" bestFit="1" customWidth="1"/>
    <col min="4" max="4" width="11.109375" bestFit="1" customWidth="1"/>
    <col min="5" max="5" width="10.5546875" customWidth="1"/>
    <col min="6" max="6" width="11.77734375" bestFit="1" customWidth="1"/>
    <col min="7" max="7" width="11.6640625" bestFit="1" customWidth="1"/>
    <col min="8" max="8" width="10.109375" bestFit="1" customWidth="1"/>
  </cols>
  <sheetData>
    <row r="1" spans="1:8" x14ac:dyDescent="0.3">
      <c r="A1" s="2" t="s">
        <v>23</v>
      </c>
      <c r="B1" s="2" t="s">
        <v>24</v>
      </c>
      <c r="C1" s="2" t="s">
        <v>25</v>
      </c>
      <c r="D1" s="2" t="s">
        <v>26</v>
      </c>
      <c r="E1" s="2" t="s">
        <v>27</v>
      </c>
      <c r="F1" s="2" t="s">
        <v>28</v>
      </c>
      <c r="G1" s="2" t="s">
        <v>29</v>
      </c>
      <c r="H1" s="2" t="s">
        <v>30</v>
      </c>
    </row>
    <row r="2" spans="1:8" x14ac:dyDescent="0.3">
      <c r="A2">
        <v>1</v>
      </c>
      <c r="B2" s="1">
        <v>45164</v>
      </c>
      <c r="C2" t="s">
        <v>0</v>
      </c>
      <c r="D2" t="s">
        <v>1</v>
      </c>
      <c r="E2" t="s">
        <v>2</v>
      </c>
      <c r="F2">
        <v>5</v>
      </c>
      <c r="G2">
        <v>374.89</v>
      </c>
      <c r="H2">
        <v>1874.45</v>
      </c>
    </row>
    <row r="3" spans="1:8" x14ac:dyDescent="0.3">
      <c r="A3">
        <v>2</v>
      </c>
      <c r="B3" s="1">
        <v>45831</v>
      </c>
      <c r="C3" t="s">
        <v>0</v>
      </c>
      <c r="D3" t="s">
        <v>3</v>
      </c>
      <c r="E3" t="s">
        <v>4</v>
      </c>
      <c r="F3">
        <v>9</v>
      </c>
      <c r="G3">
        <v>139.54</v>
      </c>
      <c r="H3">
        <v>1255.8599999999999</v>
      </c>
    </row>
    <row r="4" spans="1:8" x14ac:dyDescent="0.3">
      <c r="A4">
        <v>3</v>
      </c>
      <c r="B4" s="1">
        <v>45169</v>
      </c>
      <c r="C4" t="s">
        <v>0</v>
      </c>
      <c r="D4" t="s">
        <v>5</v>
      </c>
      <c r="E4" t="s">
        <v>4</v>
      </c>
      <c r="F4">
        <v>2</v>
      </c>
      <c r="G4">
        <v>335.77</v>
      </c>
      <c r="H4">
        <v>671.54</v>
      </c>
    </row>
    <row r="5" spans="1:8" x14ac:dyDescent="0.3">
      <c r="A5">
        <v>4</v>
      </c>
      <c r="B5" s="1">
        <v>45713</v>
      </c>
      <c r="C5" t="s">
        <v>0</v>
      </c>
      <c r="D5" t="s">
        <v>6</v>
      </c>
      <c r="E5" t="s">
        <v>4</v>
      </c>
      <c r="F5">
        <v>4</v>
      </c>
      <c r="G5">
        <v>1076.8699999999999</v>
      </c>
      <c r="H5">
        <v>4307.4799999999996</v>
      </c>
    </row>
    <row r="6" spans="1:8" x14ac:dyDescent="0.3">
      <c r="A6">
        <v>5</v>
      </c>
      <c r="B6" s="1">
        <v>45364</v>
      </c>
      <c r="C6" t="s">
        <v>7</v>
      </c>
      <c r="D6" t="s">
        <v>8</v>
      </c>
      <c r="E6" t="s">
        <v>2</v>
      </c>
      <c r="F6">
        <v>8</v>
      </c>
      <c r="G6">
        <v>888.01</v>
      </c>
      <c r="H6">
        <v>7104.08</v>
      </c>
    </row>
    <row r="7" spans="1:8" x14ac:dyDescent="0.3">
      <c r="A7">
        <v>6</v>
      </c>
      <c r="B7" s="1">
        <v>45302</v>
      </c>
      <c r="C7" t="s">
        <v>0</v>
      </c>
      <c r="D7" t="s">
        <v>9</v>
      </c>
      <c r="E7" t="s">
        <v>10</v>
      </c>
      <c r="F7">
        <v>7</v>
      </c>
      <c r="G7">
        <v>516.97</v>
      </c>
      <c r="H7">
        <v>3618.79</v>
      </c>
    </row>
    <row r="8" spans="1:8" x14ac:dyDescent="0.3">
      <c r="A8">
        <v>7</v>
      </c>
      <c r="B8" s="1">
        <v>45483</v>
      </c>
      <c r="C8" t="s">
        <v>11</v>
      </c>
      <c r="D8" t="s">
        <v>3</v>
      </c>
      <c r="E8" t="s">
        <v>4</v>
      </c>
      <c r="F8">
        <v>2</v>
      </c>
      <c r="G8">
        <v>148.19</v>
      </c>
      <c r="H8">
        <v>296.38</v>
      </c>
    </row>
    <row r="9" spans="1:8" x14ac:dyDescent="0.3">
      <c r="A9">
        <v>8</v>
      </c>
      <c r="B9" s="1">
        <v>45491</v>
      </c>
      <c r="C9" t="s">
        <v>12</v>
      </c>
      <c r="D9" t="s">
        <v>13</v>
      </c>
      <c r="E9" t="s">
        <v>4</v>
      </c>
      <c r="F9">
        <v>10</v>
      </c>
      <c r="G9">
        <v>404.14</v>
      </c>
      <c r="H9">
        <v>4041.4</v>
      </c>
    </row>
    <row r="10" spans="1:8" x14ac:dyDescent="0.3">
      <c r="A10">
        <v>9</v>
      </c>
      <c r="B10" s="1">
        <v>45688</v>
      </c>
      <c r="C10" t="s">
        <v>7</v>
      </c>
      <c r="D10" t="s">
        <v>14</v>
      </c>
      <c r="E10" t="s">
        <v>4</v>
      </c>
      <c r="F10">
        <v>2</v>
      </c>
      <c r="G10">
        <v>1459.94</v>
      </c>
      <c r="H10">
        <v>2919.88</v>
      </c>
    </row>
    <row r="11" spans="1:8" x14ac:dyDescent="0.3">
      <c r="A11">
        <v>10</v>
      </c>
      <c r="B11" s="1">
        <v>45704</v>
      </c>
      <c r="C11" t="s">
        <v>0</v>
      </c>
      <c r="D11" t="s">
        <v>5</v>
      </c>
      <c r="E11" t="s">
        <v>4</v>
      </c>
      <c r="F11">
        <v>5</v>
      </c>
      <c r="G11">
        <v>1245.81</v>
      </c>
      <c r="H11">
        <v>6229.05</v>
      </c>
    </row>
    <row r="12" spans="1:8" x14ac:dyDescent="0.3">
      <c r="A12">
        <v>11</v>
      </c>
      <c r="B12" s="1">
        <v>45730</v>
      </c>
      <c r="C12" t="s">
        <v>0</v>
      </c>
      <c r="D12" t="s">
        <v>15</v>
      </c>
      <c r="E12" t="s">
        <v>4</v>
      </c>
      <c r="F12">
        <v>4</v>
      </c>
      <c r="G12">
        <v>1059.81</v>
      </c>
      <c r="H12">
        <v>4239.24</v>
      </c>
    </row>
    <row r="13" spans="1:8" x14ac:dyDescent="0.3">
      <c r="A13">
        <v>12</v>
      </c>
      <c r="B13" s="1">
        <v>45435</v>
      </c>
      <c r="C13" t="s">
        <v>11</v>
      </c>
      <c r="D13" t="s">
        <v>14</v>
      </c>
      <c r="E13" t="s">
        <v>4</v>
      </c>
      <c r="F13">
        <v>2</v>
      </c>
      <c r="G13">
        <v>1284.42</v>
      </c>
      <c r="H13">
        <v>2568.84</v>
      </c>
    </row>
    <row r="14" spans="1:8" x14ac:dyDescent="0.3">
      <c r="A14">
        <v>13</v>
      </c>
      <c r="B14" s="1">
        <v>45528</v>
      </c>
      <c r="C14" t="s">
        <v>0</v>
      </c>
      <c r="D14" t="s">
        <v>16</v>
      </c>
      <c r="E14" t="s">
        <v>10</v>
      </c>
      <c r="F14">
        <v>5</v>
      </c>
      <c r="G14">
        <v>685.58</v>
      </c>
      <c r="H14">
        <v>3427.9</v>
      </c>
    </row>
    <row r="15" spans="1:8" x14ac:dyDescent="0.3">
      <c r="A15">
        <v>14</v>
      </c>
      <c r="B15" s="1">
        <v>45305</v>
      </c>
      <c r="C15" t="s">
        <v>12</v>
      </c>
      <c r="D15" t="s">
        <v>16</v>
      </c>
      <c r="E15" t="s">
        <v>10</v>
      </c>
      <c r="F15">
        <v>6</v>
      </c>
      <c r="G15">
        <v>539.35</v>
      </c>
      <c r="H15">
        <v>3236.1</v>
      </c>
    </row>
    <row r="16" spans="1:8" x14ac:dyDescent="0.3">
      <c r="A16">
        <v>15</v>
      </c>
      <c r="B16" s="1">
        <v>45857</v>
      </c>
      <c r="C16" t="s">
        <v>12</v>
      </c>
      <c r="D16" t="s">
        <v>1</v>
      </c>
      <c r="E16" t="s">
        <v>2</v>
      </c>
      <c r="F16">
        <v>2</v>
      </c>
      <c r="G16">
        <v>917.61</v>
      </c>
      <c r="H16">
        <v>1835.22</v>
      </c>
    </row>
    <row r="17" spans="1:8" x14ac:dyDescent="0.3">
      <c r="A17">
        <v>16</v>
      </c>
      <c r="B17" s="1">
        <v>45306</v>
      </c>
      <c r="C17" t="s">
        <v>11</v>
      </c>
      <c r="D17" t="s">
        <v>3</v>
      </c>
      <c r="E17" t="s">
        <v>4</v>
      </c>
      <c r="F17">
        <v>8</v>
      </c>
      <c r="G17">
        <v>575.39</v>
      </c>
      <c r="H17">
        <v>4603.12</v>
      </c>
    </row>
    <row r="18" spans="1:8" x14ac:dyDescent="0.3">
      <c r="A18">
        <v>17</v>
      </c>
      <c r="B18" s="1">
        <v>45840</v>
      </c>
      <c r="C18" t="s">
        <v>11</v>
      </c>
      <c r="D18" t="s">
        <v>17</v>
      </c>
      <c r="E18" t="s">
        <v>10</v>
      </c>
      <c r="F18">
        <v>6</v>
      </c>
      <c r="G18">
        <v>1265.8499999999999</v>
      </c>
      <c r="H18">
        <v>7595.1</v>
      </c>
    </row>
    <row r="19" spans="1:8" x14ac:dyDescent="0.3">
      <c r="A19">
        <v>18</v>
      </c>
      <c r="B19" s="1">
        <v>45373</v>
      </c>
      <c r="C19" t="s">
        <v>0</v>
      </c>
      <c r="D19" t="s">
        <v>9</v>
      </c>
      <c r="E19" t="s">
        <v>10</v>
      </c>
      <c r="F19">
        <v>1</v>
      </c>
      <c r="G19">
        <v>1209.52</v>
      </c>
      <c r="H19">
        <v>1209.52</v>
      </c>
    </row>
    <row r="20" spans="1:8" x14ac:dyDescent="0.3">
      <c r="A20">
        <v>19</v>
      </c>
      <c r="B20" s="1">
        <v>45206</v>
      </c>
      <c r="C20" t="s">
        <v>12</v>
      </c>
      <c r="D20" t="s">
        <v>5</v>
      </c>
      <c r="E20" t="s">
        <v>4</v>
      </c>
      <c r="F20">
        <v>4</v>
      </c>
      <c r="G20">
        <v>1370.57</v>
      </c>
      <c r="H20">
        <v>5482.28</v>
      </c>
    </row>
    <row r="21" spans="1:8" x14ac:dyDescent="0.3">
      <c r="A21">
        <v>20</v>
      </c>
      <c r="B21" s="1">
        <v>45356</v>
      </c>
      <c r="C21" t="s">
        <v>12</v>
      </c>
      <c r="D21" t="s">
        <v>15</v>
      </c>
      <c r="E21" t="s">
        <v>4</v>
      </c>
      <c r="F21">
        <v>8</v>
      </c>
      <c r="G21">
        <v>599.49</v>
      </c>
      <c r="H21">
        <v>4795.92</v>
      </c>
    </row>
    <row r="22" spans="1:8" x14ac:dyDescent="0.3">
      <c r="A22">
        <v>22</v>
      </c>
      <c r="B22" s="1">
        <v>45737</v>
      </c>
      <c r="C22" t="s">
        <v>12</v>
      </c>
      <c r="D22" t="s">
        <v>8</v>
      </c>
      <c r="E22" t="s">
        <v>2</v>
      </c>
      <c r="F22">
        <v>7</v>
      </c>
      <c r="G22">
        <v>1347.76</v>
      </c>
      <c r="H22">
        <v>9434.32</v>
      </c>
    </row>
    <row r="23" spans="1:8" x14ac:dyDescent="0.3">
      <c r="A23">
        <v>23</v>
      </c>
      <c r="B23" s="1">
        <v>45363</v>
      </c>
      <c r="C23" t="s">
        <v>12</v>
      </c>
      <c r="D23" t="s">
        <v>5</v>
      </c>
      <c r="E23" t="s">
        <v>4</v>
      </c>
      <c r="F23">
        <v>3</v>
      </c>
      <c r="G23">
        <v>769.19</v>
      </c>
      <c r="H23">
        <v>2307.5700000000002</v>
      </c>
    </row>
    <row r="24" spans="1:8" x14ac:dyDescent="0.3">
      <c r="A24">
        <v>24</v>
      </c>
      <c r="B24" s="1">
        <v>45251</v>
      </c>
      <c r="C24" t="s">
        <v>0</v>
      </c>
      <c r="D24" t="s">
        <v>13</v>
      </c>
      <c r="E24" t="s">
        <v>4</v>
      </c>
      <c r="F24">
        <v>3</v>
      </c>
      <c r="G24">
        <v>944.89</v>
      </c>
      <c r="H24">
        <v>2834.67</v>
      </c>
    </row>
    <row r="25" spans="1:8" x14ac:dyDescent="0.3">
      <c r="A25">
        <v>25</v>
      </c>
      <c r="B25" s="1">
        <v>45749</v>
      </c>
      <c r="C25" t="s">
        <v>7</v>
      </c>
      <c r="D25" t="s">
        <v>9</v>
      </c>
      <c r="E25" t="s">
        <v>10</v>
      </c>
      <c r="F25">
        <v>2</v>
      </c>
      <c r="G25">
        <v>583.29999999999995</v>
      </c>
      <c r="H25">
        <v>1166.5999999999999</v>
      </c>
    </row>
    <row r="26" spans="1:8" x14ac:dyDescent="0.3">
      <c r="A26">
        <v>26</v>
      </c>
      <c r="B26" s="1">
        <v>45680</v>
      </c>
      <c r="C26" t="s">
        <v>7</v>
      </c>
      <c r="D26" t="s">
        <v>15</v>
      </c>
      <c r="E26" t="s">
        <v>4</v>
      </c>
      <c r="F26">
        <v>5</v>
      </c>
      <c r="G26">
        <v>1456.91</v>
      </c>
      <c r="H26">
        <v>7284.55</v>
      </c>
    </row>
    <row r="27" spans="1:8" x14ac:dyDescent="0.3">
      <c r="A27">
        <v>27</v>
      </c>
      <c r="B27" s="1">
        <v>45835</v>
      </c>
      <c r="C27" t="s">
        <v>0</v>
      </c>
      <c r="D27" t="s">
        <v>16</v>
      </c>
      <c r="E27" t="s">
        <v>10</v>
      </c>
      <c r="F27">
        <v>2</v>
      </c>
      <c r="G27">
        <v>1025.75</v>
      </c>
      <c r="H27">
        <v>2051.5</v>
      </c>
    </row>
    <row r="28" spans="1:8" x14ac:dyDescent="0.3">
      <c r="A28">
        <v>28</v>
      </c>
      <c r="B28" s="1">
        <v>45795</v>
      </c>
      <c r="C28" t="s">
        <v>12</v>
      </c>
      <c r="D28" t="s">
        <v>6</v>
      </c>
      <c r="E28" t="s">
        <v>4</v>
      </c>
      <c r="F28">
        <v>6</v>
      </c>
      <c r="G28">
        <v>176.21</v>
      </c>
      <c r="H28">
        <v>1057.26</v>
      </c>
    </row>
    <row r="29" spans="1:8" x14ac:dyDescent="0.3">
      <c r="A29">
        <v>29</v>
      </c>
      <c r="B29" s="1">
        <v>45603</v>
      </c>
      <c r="C29" t="s">
        <v>11</v>
      </c>
      <c r="D29" t="s">
        <v>5</v>
      </c>
      <c r="E29" t="s">
        <v>4</v>
      </c>
      <c r="F29">
        <v>1</v>
      </c>
      <c r="G29">
        <v>1431.19</v>
      </c>
      <c r="H29">
        <v>1431.19</v>
      </c>
    </row>
    <row r="30" spans="1:8" x14ac:dyDescent="0.3">
      <c r="A30">
        <v>30</v>
      </c>
      <c r="B30" s="1">
        <v>45651</v>
      </c>
      <c r="C30" t="s">
        <v>12</v>
      </c>
      <c r="D30" t="s">
        <v>17</v>
      </c>
      <c r="E30" t="s">
        <v>10</v>
      </c>
      <c r="F30">
        <v>3</v>
      </c>
      <c r="G30">
        <v>766.45</v>
      </c>
      <c r="H30">
        <v>2299.35</v>
      </c>
    </row>
    <row r="31" spans="1:8" x14ac:dyDescent="0.3">
      <c r="A31">
        <v>31</v>
      </c>
      <c r="B31" s="1">
        <v>45793</v>
      </c>
      <c r="C31" t="s">
        <v>0</v>
      </c>
      <c r="D31" t="s">
        <v>13</v>
      </c>
      <c r="E31" t="s">
        <v>4</v>
      </c>
      <c r="F31">
        <v>9</v>
      </c>
      <c r="G31">
        <v>917.37</v>
      </c>
      <c r="H31">
        <v>8256.33</v>
      </c>
    </row>
    <row r="32" spans="1:8" x14ac:dyDescent="0.3">
      <c r="A32">
        <v>32</v>
      </c>
      <c r="B32" s="1">
        <v>45304</v>
      </c>
      <c r="C32" t="s">
        <v>12</v>
      </c>
      <c r="D32" t="s">
        <v>3</v>
      </c>
      <c r="E32" t="s">
        <v>4</v>
      </c>
      <c r="F32">
        <v>9</v>
      </c>
      <c r="G32">
        <v>1430.71</v>
      </c>
      <c r="H32">
        <v>12876.39</v>
      </c>
    </row>
    <row r="33" spans="1:8" x14ac:dyDescent="0.3">
      <c r="A33">
        <v>33</v>
      </c>
      <c r="B33" s="1">
        <v>45752</v>
      </c>
      <c r="C33" t="s">
        <v>0</v>
      </c>
      <c r="D33" t="s">
        <v>17</v>
      </c>
      <c r="E33" t="s">
        <v>10</v>
      </c>
      <c r="F33">
        <v>6</v>
      </c>
      <c r="G33">
        <v>738.02</v>
      </c>
      <c r="H33">
        <v>4428.12</v>
      </c>
    </row>
    <row r="34" spans="1:8" x14ac:dyDescent="0.3">
      <c r="A34">
        <v>34</v>
      </c>
      <c r="B34" s="1">
        <v>45453</v>
      </c>
      <c r="C34" t="s">
        <v>12</v>
      </c>
      <c r="D34" t="s">
        <v>13</v>
      </c>
      <c r="E34" t="s">
        <v>4</v>
      </c>
      <c r="F34">
        <v>4</v>
      </c>
      <c r="G34">
        <v>96.31</v>
      </c>
      <c r="H34">
        <v>385.24</v>
      </c>
    </row>
    <row r="35" spans="1:8" x14ac:dyDescent="0.3">
      <c r="A35">
        <v>35</v>
      </c>
      <c r="B35" s="1">
        <v>45226</v>
      </c>
      <c r="C35" t="s">
        <v>0</v>
      </c>
      <c r="D35" t="s">
        <v>17</v>
      </c>
      <c r="E35" t="s">
        <v>10</v>
      </c>
      <c r="F35">
        <v>8</v>
      </c>
      <c r="G35">
        <v>1225.8699999999999</v>
      </c>
      <c r="H35">
        <v>9806.9599999999991</v>
      </c>
    </row>
    <row r="36" spans="1:8" x14ac:dyDescent="0.3">
      <c r="A36">
        <v>36</v>
      </c>
      <c r="B36" s="1">
        <v>45270</v>
      </c>
      <c r="C36" t="s">
        <v>11</v>
      </c>
      <c r="D36" t="s">
        <v>9</v>
      </c>
      <c r="E36" t="s">
        <v>10</v>
      </c>
      <c r="F36">
        <v>8</v>
      </c>
      <c r="G36">
        <v>1420.8</v>
      </c>
      <c r="H36">
        <v>11366.4</v>
      </c>
    </row>
    <row r="37" spans="1:8" x14ac:dyDescent="0.3">
      <c r="A37">
        <v>37</v>
      </c>
      <c r="B37" s="1">
        <v>45679</v>
      </c>
      <c r="C37" t="s">
        <v>12</v>
      </c>
      <c r="D37" t="s">
        <v>3</v>
      </c>
      <c r="E37" t="s">
        <v>4</v>
      </c>
      <c r="F37">
        <v>10</v>
      </c>
      <c r="G37">
        <v>640.48</v>
      </c>
      <c r="H37">
        <v>6404.8</v>
      </c>
    </row>
    <row r="38" spans="1:8" x14ac:dyDescent="0.3">
      <c r="A38">
        <v>38</v>
      </c>
      <c r="B38" s="1">
        <v>45869</v>
      </c>
      <c r="C38" t="s">
        <v>11</v>
      </c>
      <c r="D38" t="s">
        <v>18</v>
      </c>
      <c r="E38" t="s">
        <v>4</v>
      </c>
      <c r="F38">
        <v>5</v>
      </c>
      <c r="G38">
        <v>604.5</v>
      </c>
      <c r="H38">
        <v>3022.5</v>
      </c>
    </row>
    <row r="39" spans="1:8" x14ac:dyDescent="0.3">
      <c r="A39">
        <v>39</v>
      </c>
      <c r="B39" s="1">
        <v>45587</v>
      </c>
      <c r="C39" t="s">
        <v>12</v>
      </c>
      <c r="D39" t="s">
        <v>1</v>
      </c>
      <c r="E39" t="s">
        <v>2</v>
      </c>
      <c r="F39">
        <v>9</v>
      </c>
      <c r="G39">
        <v>682.71</v>
      </c>
      <c r="H39">
        <v>6144.39</v>
      </c>
    </row>
    <row r="40" spans="1:8" x14ac:dyDescent="0.3">
      <c r="A40">
        <v>40</v>
      </c>
      <c r="B40" s="1">
        <v>45204</v>
      </c>
      <c r="C40" t="s">
        <v>11</v>
      </c>
      <c r="D40" t="s">
        <v>18</v>
      </c>
      <c r="E40" t="s">
        <v>4</v>
      </c>
      <c r="F40">
        <v>6</v>
      </c>
      <c r="G40">
        <v>41.34</v>
      </c>
      <c r="H40">
        <v>248.04</v>
      </c>
    </row>
    <row r="41" spans="1:8" x14ac:dyDescent="0.3">
      <c r="A41">
        <v>41</v>
      </c>
      <c r="B41" s="1">
        <v>45741</v>
      </c>
      <c r="C41" t="s">
        <v>11</v>
      </c>
      <c r="D41" t="s">
        <v>19</v>
      </c>
      <c r="E41" t="s">
        <v>4</v>
      </c>
      <c r="F41">
        <v>4</v>
      </c>
      <c r="G41">
        <v>20.71</v>
      </c>
      <c r="H41">
        <v>82.84</v>
      </c>
    </row>
    <row r="42" spans="1:8" x14ac:dyDescent="0.3">
      <c r="A42">
        <v>42</v>
      </c>
      <c r="B42" s="1">
        <v>45373</v>
      </c>
      <c r="C42" t="s">
        <v>0</v>
      </c>
      <c r="D42" t="s">
        <v>8</v>
      </c>
      <c r="E42" t="s">
        <v>2</v>
      </c>
      <c r="F42">
        <v>2</v>
      </c>
      <c r="G42">
        <v>1359.08</v>
      </c>
      <c r="H42">
        <v>2718.16</v>
      </c>
    </row>
    <row r="43" spans="1:8" x14ac:dyDescent="0.3">
      <c r="A43">
        <v>43</v>
      </c>
      <c r="B43" s="1">
        <v>45211</v>
      </c>
      <c r="C43" t="s">
        <v>12</v>
      </c>
      <c r="D43" t="s">
        <v>16</v>
      </c>
      <c r="E43" t="s">
        <v>10</v>
      </c>
      <c r="F43">
        <v>9</v>
      </c>
      <c r="G43">
        <v>364.63</v>
      </c>
      <c r="H43">
        <v>3281.67</v>
      </c>
    </row>
    <row r="44" spans="1:8" x14ac:dyDescent="0.3">
      <c r="A44">
        <v>44</v>
      </c>
      <c r="B44" s="1">
        <v>45358</v>
      </c>
      <c r="C44" t="s">
        <v>7</v>
      </c>
      <c r="D44" t="s">
        <v>1</v>
      </c>
      <c r="E44" t="s">
        <v>2</v>
      </c>
      <c r="F44">
        <v>9</v>
      </c>
      <c r="G44">
        <v>207.14</v>
      </c>
      <c r="H44">
        <v>1864.26</v>
      </c>
    </row>
    <row r="45" spans="1:8" x14ac:dyDescent="0.3">
      <c r="A45">
        <v>45</v>
      </c>
      <c r="B45" s="1">
        <v>45387</v>
      </c>
      <c r="C45" t="s">
        <v>7</v>
      </c>
      <c r="D45" t="s">
        <v>17</v>
      </c>
      <c r="E45" t="s">
        <v>10</v>
      </c>
      <c r="F45">
        <v>8</v>
      </c>
      <c r="G45">
        <v>1213.17</v>
      </c>
      <c r="H45">
        <v>9705.36</v>
      </c>
    </row>
    <row r="46" spans="1:8" x14ac:dyDescent="0.3">
      <c r="A46">
        <v>46</v>
      </c>
      <c r="B46" s="1">
        <v>45238</v>
      </c>
      <c r="C46" t="s">
        <v>0</v>
      </c>
      <c r="D46" t="s">
        <v>18</v>
      </c>
      <c r="E46" t="s">
        <v>4</v>
      </c>
      <c r="F46">
        <v>7</v>
      </c>
      <c r="G46">
        <v>537.9</v>
      </c>
      <c r="H46">
        <v>3765.3</v>
      </c>
    </row>
    <row r="47" spans="1:8" x14ac:dyDescent="0.3">
      <c r="A47">
        <v>47</v>
      </c>
      <c r="B47" s="1">
        <v>45194</v>
      </c>
      <c r="C47" t="s">
        <v>7</v>
      </c>
      <c r="D47" t="s">
        <v>5</v>
      </c>
      <c r="E47" t="s">
        <v>4</v>
      </c>
      <c r="F47">
        <v>2</v>
      </c>
      <c r="G47">
        <v>100.31</v>
      </c>
      <c r="H47">
        <v>200.62</v>
      </c>
    </row>
    <row r="48" spans="1:8" x14ac:dyDescent="0.3">
      <c r="A48">
        <v>48</v>
      </c>
      <c r="B48" s="1">
        <v>45250</v>
      </c>
      <c r="C48" t="s">
        <v>12</v>
      </c>
      <c r="D48" t="s">
        <v>8</v>
      </c>
      <c r="E48" t="s">
        <v>2</v>
      </c>
      <c r="F48">
        <v>4</v>
      </c>
      <c r="G48">
        <v>295.47000000000003</v>
      </c>
      <c r="H48">
        <v>1181.8800000000001</v>
      </c>
    </row>
    <row r="49" spans="1:8" x14ac:dyDescent="0.3">
      <c r="A49">
        <v>49</v>
      </c>
      <c r="B49" s="1">
        <v>45282</v>
      </c>
      <c r="C49" t="s">
        <v>7</v>
      </c>
      <c r="D49" t="s">
        <v>6</v>
      </c>
      <c r="E49" t="s">
        <v>4</v>
      </c>
      <c r="F49">
        <v>7</v>
      </c>
      <c r="G49">
        <v>283.39999999999998</v>
      </c>
      <c r="H49">
        <v>1983.8</v>
      </c>
    </row>
    <row r="50" spans="1:8" x14ac:dyDescent="0.3">
      <c r="A50">
        <v>50</v>
      </c>
      <c r="B50" s="1">
        <v>45216</v>
      </c>
      <c r="C50" t="s">
        <v>11</v>
      </c>
      <c r="D50" t="s">
        <v>20</v>
      </c>
      <c r="E50" t="s">
        <v>4</v>
      </c>
      <c r="F50">
        <v>8</v>
      </c>
      <c r="G50">
        <v>1213.95</v>
      </c>
      <c r="H50">
        <v>9711.6</v>
      </c>
    </row>
    <row r="51" spans="1:8" x14ac:dyDescent="0.3">
      <c r="A51">
        <v>52</v>
      </c>
      <c r="B51" s="1">
        <v>45309</v>
      </c>
      <c r="C51" t="s">
        <v>11</v>
      </c>
      <c r="D51" t="s">
        <v>13</v>
      </c>
      <c r="E51" t="s">
        <v>4</v>
      </c>
      <c r="F51">
        <v>7</v>
      </c>
      <c r="G51">
        <v>733.61</v>
      </c>
      <c r="H51">
        <v>5135.2700000000004</v>
      </c>
    </row>
    <row r="52" spans="1:8" x14ac:dyDescent="0.3">
      <c r="A52">
        <v>53</v>
      </c>
      <c r="B52" s="1">
        <v>45199</v>
      </c>
      <c r="C52" t="s">
        <v>7</v>
      </c>
      <c r="D52" t="s">
        <v>18</v>
      </c>
      <c r="E52" t="s">
        <v>4</v>
      </c>
      <c r="F52">
        <v>3</v>
      </c>
      <c r="G52">
        <v>574.66999999999996</v>
      </c>
      <c r="H52">
        <v>1724.01</v>
      </c>
    </row>
    <row r="53" spans="1:8" x14ac:dyDescent="0.3">
      <c r="A53">
        <v>54</v>
      </c>
      <c r="B53" s="1">
        <v>45604</v>
      </c>
      <c r="C53" t="s">
        <v>12</v>
      </c>
      <c r="D53" t="s">
        <v>5</v>
      </c>
      <c r="E53" t="s">
        <v>4</v>
      </c>
      <c r="F53">
        <v>5</v>
      </c>
      <c r="G53">
        <v>640.28</v>
      </c>
      <c r="H53">
        <v>3201.4</v>
      </c>
    </row>
    <row r="54" spans="1:8" x14ac:dyDescent="0.3">
      <c r="A54">
        <v>55</v>
      </c>
      <c r="B54" s="1">
        <v>45297</v>
      </c>
      <c r="C54" t="s">
        <v>7</v>
      </c>
      <c r="D54" t="s">
        <v>8</v>
      </c>
      <c r="E54" t="s">
        <v>2</v>
      </c>
      <c r="F54">
        <v>4</v>
      </c>
      <c r="G54">
        <v>452.09</v>
      </c>
      <c r="H54">
        <v>1808.36</v>
      </c>
    </row>
    <row r="55" spans="1:8" x14ac:dyDescent="0.3">
      <c r="A55">
        <v>56</v>
      </c>
      <c r="B55" s="1">
        <v>45460</v>
      </c>
      <c r="C55" t="s">
        <v>0</v>
      </c>
      <c r="D55" t="s">
        <v>14</v>
      </c>
      <c r="E55" t="s">
        <v>4</v>
      </c>
      <c r="F55">
        <v>1</v>
      </c>
      <c r="G55">
        <v>84.71</v>
      </c>
      <c r="H55">
        <v>84.71</v>
      </c>
    </row>
    <row r="56" spans="1:8" x14ac:dyDescent="0.3">
      <c r="A56">
        <v>57</v>
      </c>
      <c r="B56" s="1">
        <v>45197</v>
      </c>
      <c r="C56" t="s">
        <v>11</v>
      </c>
      <c r="D56" t="s">
        <v>20</v>
      </c>
      <c r="E56" t="s">
        <v>4</v>
      </c>
      <c r="F56">
        <v>9</v>
      </c>
      <c r="G56">
        <v>129.37</v>
      </c>
      <c r="H56">
        <v>1164.33</v>
      </c>
    </row>
    <row r="57" spans="1:8" x14ac:dyDescent="0.3">
      <c r="A57">
        <v>58</v>
      </c>
      <c r="B57" s="1">
        <v>45748</v>
      </c>
      <c r="C57" t="s">
        <v>0</v>
      </c>
      <c r="D57" t="s">
        <v>3</v>
      </c>
      <c r="E57" t="s">
        <v>4</v>
      </c>
      <c r="F57">
        <v>2</v>
      </c>
      <c r="G57">
        <v>1016.07</v>
      </c>
      <c r="H57">
        <v>2032.14</v>
      </c>
    </row>
    <row r="58" spans="1:8" x14ac:dyDescent="0.3">
      <c r="A58">
        <v>59</v>
      </c>
      <c r="B58" s="1">
        <v>45261</v>
      </c>
      <c r="C58" t="s">
        <v>7</v>
      </c>
      <c r="D58" t="s">
        <v>18</v>
      </c>
      <c r="E58" t="s">
        <v>4</v>
      </c>
      <c r="F58">
        <v>10</v>
      </c>
      <c r="G58">
        <v>376.86</v>
      </c>
      <c r="H58">
        <v>3768.6</v>
      </c>
    </row>
    <row r="59" spans="1:8" x14ac:dyDescent="0.3">
      <c r="A59">
        <v>60</v>
      </c>
      <c r="B59" s="1">
        <v>45773</v>
      </c>
      <c r="C59" t="s">
        <v>0</v>
      </c>
      <c r="D59" t="s">
        <v>15</v>
      </c>
      <c r="E59" t="s">
        <v>4</v>
      </c>
      <c r="F59">
        <v>2</v>
      </c>
      <c r="G59">
        <v>634.65</v>
      </c>
      <c r="H59">
        <v>1269.3</v>
      </c>
    </row>
    <row r="60" spans="1:8" x14ac:dyDescent="0.3">
      <c r="A60">
        <v>61</v>
      </c>
      <c r="B60" s="1">
        <v>45406</v>
      </c>
      <c r="C60" t="s">
        <v>12</v>
      </c>
      <c r="D60" t="s">
        <v>15</v>
      </c>
      <c r="E60" t="s">
        <v>4</v>
      </c>
      <c r="F60">
        <v>4</v>
      </c>
      <c r="G60">
        <v>1007.89</v>
      </c>
      <c r="H60">
        <v>4031.56</v>
      </c>
    </row>
    <row r="61" spans="1:8" x14ac:dyDescent="0.3">
      <c r="A61">
        <v>62</v>
      </c>
      <c r="B61" s="1">
        <v>45410</v>
      </c>
      <c r="C61" t="s">
        <v>11</v>
      </c>
      <c r="D61" t="s">
        <v>21</v>
      </c>
      <c r="E61" t="s">
        <v>4</v>
      </c>
      <c r="F61">
        <v>7</v>
      </c>
      <c r="G61">
        <v>205.01</v>
      </c>
      <c r="H61">
        <v>1435.07</v>
      </c>
    </row>
    <row r="62" spans="1:8" x14ac:dyDescent="0.3">
      <c r="A62">
        <v>63</v>
      </c>
      <c r="B62" s="1">
        <v>45607</v>
      </c>
      <c r="C62" t="s">
        <v>12</v>
      </c>
      <c r="D62" t="s">
        <v>1</v>
      </c>
      <c r="E62" t="s">
        <v>2</v>
      </c>
      <c r="F62">
        <v>6</v>
      </c>
      <c r="G62">
        <v>1394.24</v>
      </c>
      <c r="H62">
        <v>8365.44</v>
      </c>
    </row>
    <row r="63" spans="1:8" x14ac:dyDescent="0.3">
      <c r="A63">
        <v>64</v>
      </c>
      <c r="B63" s="1">
        <v>45148</v>
      </c>
      <c r="C63" t="s">
        <v>0</v>
      </c>
      <c r="D63" t="s">
        <v>17</v>
      </c>
      <c r="E63" t="s">
        <v>10</v>
      </c>
      <c r="F63">
        <v>8</v>
      </c>
      <c r="G63">
        <v>935.53</v>
      </c>
      <c r="H63">
        <v>7484.24</v>
      </c>
    </row>
    <row r="64" spans="1:8" x14ac:dyDescent="0.3">
      <c r="A64">
        <v>65</v>
      </c>
      <c r="B64" s="1">
        <v>45214</v>
      </c>
      <c r="C64" t="s">
        <v>0</v>
      </c>
      <c r="D64" t="s">
        <v>15</v>
      </c>
      <c r="E64" t="s">
        <v>4</v>
      </c>
      <c r="F64">
        <v>9</v>
      </c>
      <c r="G64">
        <v>327.60000000000002</v>
      </c>
      <c r="H64">
        <v>2948.4</v>
      </c>
    </row>
    <row r="65" spans="1:8" x14ac:dyDescent="0.3">
      <c r="A65">
        <v>66</v>
      </c>
      <c r="B65" s="1">
        <v>45496</v>
      </c>
      <c r="C65" t="s">
        <v>11</v>
      </c>
      <c r="D65" t="s">
        <v>22</v>
      </c>
      <c r="E65" t="s">
        <v>4</v>
      </c>
      <c r="F65">
        <v>2</v>
      </c>
      <c r="G65">
        <v>1320.11</v>
      </c>
      <c r="H65">
        <v>2640.22</v>
      </c>
    </row>
    <row r="66" spans="1:8" x14ac:dyDescent="0.3">
      <c r="A66">
        <v>67</v>
      </c>
      <c r="B66" s="1">
        <v>45300</v>
      </c>
      <c r="C66" t="s">
        <v>12</v>
      </c>
      <c r="D66" t="s">
        <v>21</v>
      </c>
      <c r="E66" t="s">
        <v>4</v>
      </c>
      <c r="F66">
        <v>8</v>
      </c>
      <c r="G66">
        <v>1252.28</v>
      </c>
      <c r="H66">
        <v>10018.24</v>
      </c>
    </row>
    <row r="67" spans="1:8" x14ac:dyDescent="0.3">
      <c r="A67">
        <v>68</v>
      </c>
      <c r="B67" s="1">
        <v>45765</v>
      </c>
      <c r="C67" t="s">
        <v>12</v>
      </c>
      <c r="D67" t="s">
        <v>8</v>
      </c>
      <c r="E67" t="s">
        <v>2</v>
      </c>
      <c r="F67">
        <v>9</v>
      </c>
      <c r="G67">
        <v>21.66</v>
      </c>
      <c r="H67">
        <v>194.94</v>
      </c>
    </row>
    <row r="68" spans="1:8" x14ac:dyDescent="0.3">
      <c r="A68">
        <v>69</v>
      </c>
      <c r="B68" s="1">
        <v>45818</v>
      </c>
      <c r="C68" t="s">
        <v>12</v>
      </c>
      <c r="D68" t="s">
        <v>16</v>
      </c>
      <c r="E68" t="s">
        <v>10</v>
      </c>
      <c r="F68">
        <v>2</v>
      </c>
      <c r="G68">
        <v>1409.01</v>
      </c>
      <c r="H68">
        <v>2818.02</v>
      </c>
    </row>
    <row r="69" spans="1:8" x14ac:dyDescent="0.3">
      <c r="A69">
        <v>70</v>
      </c>
      <c r="B69" s="1">
        <v>45257</v>
      </c>
      <c r="C69" t="s">
        <v>12</v>
      </c>
      <c r="D69" t="s">
        <v>3</v>
      </c>
      <c r="E69" t="s">
        <v>4</v>
      </c>
      <c r="F69">
        <v>2</v>
      </c>
      <c r="G69">
        <v>1116.2</v>
      </c>
      <c r="H69">
        <v>2232.4</v>
      </c>
    </row>
    <row r="70" spans="1:8" x14ac:dyDescent="0.3">
      <c r="A70">
        <v>71</v>
      </c>
      <c r="B70" s="1">
        <v>45427</v>
      </c>
      <c r="C70" t="s">
        <v>12</v>
      </c>
      <c r="D70" t="s">
        <v>3</v>
      </c>
      <c r="E70" t="s">
        <v>4</v>
      </c>
      <c r="F70">
        <v>10</v>
      </c>
      <c r="G70">
        <v>323.83999999999997</v>
      </c>
      <c r="H70">
        <v>3238.4</v>
      </c>
    </row>
    <row r="71" spans="1:8" x14ac:dyDescent="0.3">
      <c r="A71">
        <v>72</v>
      </c>
      <c r="B71" s="1">
        <v>45842</v>
      </c>
      <c r="C71" t="s">
        <v>11</v>
      </c>
      <c r="D71" t="s">
        <v>21</v>
      </c>
      <c r="E71" t="s">
        <v>4</v>
      </c>
      <c r="F71">
        <v>5</v>
      </c>
      <c r="G71">
        <v>763.06</v>
      </c>
      <c r="H71">
        <v>3815.3</v>
      </c>
    </row>
    <row r="72" spans="1:8" x14ac:dyDescent="0.3">
      <c r="A72">
        <v>73</v>
      </c>
      <c r="B72" s="1">
        <v>45233</v>
      </c>
      <c r="C72" t="s">
        <v>0</v>
      </c>
      <c r="D72" t="s">
        <v>22</v>
      </c>
      <c r="E72" t="s">
        <v>4</v>
      </c>
      <c r="F72">
        <v>7</v>
      </c>
      <c r="G72">
        <v>1245.73</v>
      </c>
      <c r="H72">
        <v>8720.11</v>
      </c>
    </row>
    <row r="73" spans="1:8" x14ac:dyDescent="0.3">
      <c r="A73">
        <v>74</v>
      </c>
      <c r="B73" s="1">
        <v>45480</v>
      </c>
      <c r="C73" t="s">
        <v>0</v>
      </c>
      <c r="D73" t="s">
        <v>14</v>
      </c>
      <c r="E73" t="s">
        <v>4</v>
      </c>
      <c r="F73">
        <v>3</v>
      </c>
      <c r="G73">
        <v>959.3</v>
      </c>
      <c r="H73">
        <v>2877.9</v>
      </c>
    </row>
    <row r="74" spans="1:8" x14ac:dyDescent="0.3">
      <c r="A74">
        <v>75</v>
      </c>
      <c r="B74" s="1">
        <v>45591</v>
      </c>
      <c r="C74" t="s">
        <v>11</v>
      </c>
      <c r="D74" t="s">
        <v>22</v>
      </c>
      <c r="E74" t="s">
        <v>4</v>
      </c>
      <c r="F74">
        <v>9</v>
      </c>
      <c r="G74">
        <v>1061.44</v>
      </c>
      <c r="H74">
        <v>9552.9599999999991</v>
      </c>
    </row>
    <row r="75" spans="1:8" x14ac:dyDescent="0.3">
      <c r="A75">
        <v>76</v>
      </c>
      <c r="B75" s="1">
        <v>45253</v>
      </c>
      <c r="C75" t="s">
        <v>0</v>
      </c>
      <c r="D75" t="s">
        <v>6</v>
      </c>
      <c r="E75" t="s">
        <v>4</v>
      </c>
      <c r="F75">
        <v>2</v>
      </c>
      <c r="G75">
        <v>1418.13</v>
      </c>
      <c r="H75">
        <v>2836.26</v>
      </c>
    </row>
    <row r="76" spans="1:8" x14ac:dyDescent="0.3">
      <c r="A76">
        <v>77</v>
      </c>
      <c r="B76" s="1">
        <v>45697</v>
      </c>
      <c r="C76" t="s">
        <v>11</v>
      </c>
      <c r="D76" t="s">
        <v>8</v>
      </c>
      <c r="E76" t="s">
        <v>2</v>
      </c>
      <c r="F76">
        <v>1</v>
      </c>
      <c r="G76">
        <v>1253.55</v>
      </c>
      <c r="H76">
        <v>1253.55</v>
      </c>
    </row>
    <row r="77" spans="1:8" x14ac:dyDescent="0.3">
      <c r="A77">
        <v>78</v>
      </c>
      <c r="B77" s="1">
        <v>45579</v>
      </c>
      <c r="C77" t="s">
        <v>11</v>
      </c>
      <c r="D77" t="s">
        <v>15</v>
      </c>
      <c r="E77" t="s">
        <v>4</v>
      </c>
      <c r="F77">
        <v>3</v>
      </c>
      <c r="G77">
        <v>72.319999999999993</v>
      </c>
      <c r="H77">
        <v>216.96</v>
      </c>
    </row>
    <row r="78" spans="1:8" x14ac:dyDescent="0.3">
      <c r="A78">
        <v>79</v>
      </c>
      <c r="B78" s="1">
        <v>45505</v>
      </c>
      <c r="C78" t="s">
        <v>0</v>
      </c>
      <c r="D78" t="s">
        <v>21</v>
      </c>
      <c r="E78" t="s">
        <v>4</v>
      </c>
      <c r="F78">
        <v>4</v>
      </c>
      <c r="G78">
        <v>1026.28</v>
      </c>
      <c r="H78">
        <v>4105.12</v>
      </c>
    </row>
    <row r="79" spans="1:8" x14ac:dyDescent="0.3">
      <c r="A79">
        <v>80</v>
      </c>
      <c r="B79" s="1">
        <v>45501</v>
      </c>
      <c r="C79" t="s">
        <v>0</v>
      </c>
      <c r="D79" t="s">
        <v>1</v>
      </c>
      <c r="E79" t="s">
        <v>2</v>
      </c>
      <c r="F79">
        <v>9</v>
      </c>
      <c r="G79">
        <v>1327.36</v>
      </c>
      <c r="H79">
        <v>11946.24</v>
      </c>
    </row>
    <row r="80" spans="1:8" x14ac:dyDescent="0.3">
      <c r="A80">
        <v>81</v>
      </c>
      <c r="B80" s="1">
        <v>45381</v>
      </c>
      <c r="C80" t="s">
        <v>11</v>
      </c>
      <c r="D80" t="s">
        <v>5</v>
      </c>
      <c r="E80" t="s">
        <v>4</v>
      </c>
      <c r="F80">
        <v>3</v>
      </c>
      <c r="G80">
        <v>1464.55</v>
      </c>
      <c r="H80">
        <v>4393.6499999999996</v>
      </c>
    </row>
    <row r="81" spans="1:8" x14ac:dyDescent="0.3">
      <c r="A81">
        <v>82</v>
      </c>
      <c r="B81" s="1">
        <v>45561</v>
      </c>
      <c r="C81" t="s">
        <v>11</v>
      </c>
      <c r="D81" t="s">
        <v>9</v>
      </c>
      <c r="E81" t="s">
        <v>10</v>
      </c>
      <c r="F81">
        <v>1</v>
      </c>
      <c r="G81">
        <v>277.25</v>
      </c>
      <c r="H81">
        <v>277.25</v>
      </c>
    </row>
    <row r="82" spans="1:8" x14ac:dyDescent="0.3">
      <c r="A82">
        <v>83</v>
      </c>
      <c r="B82" s="1">
        <v>45560</v>
      </c>
      <c r="C82" t="s">
        <v>12</v>
      </c>
      <c r="D82" t="s">
        <v>17</v>
      </c>
      <c r="E82" t="s">
        <v>10</v>
      </c>
      <c r="F82">
        <v>4</v>
      </c>
      <c r="G82">
        <v>407.54</v>
      </c>
      <c r="H82">
        <v>1630.16</v>
      </c>
    </row>
    <row r="83" spans="1:8" x14ac:dyDescent="0.3">
      <c r="A83">
        <v>84</v>
      </c>
      <c r="B83" s="1">
        <v>45530</v>
      </c>
      <c r="C83" t="s">
        <v>0</v>
      </c>
      <c r="D83" t="s">
        <v>9</v>
      </c>
      <c r="E83" t="s">
        <v>10</v>
      </c>
      <c r="F83">
        <v>1</v>
      </c>
      <c r="G83">
        <v>1289.3</v>
      </c>
      <c r="H83">
        <v>1289.3</v>
      </c>
    </row>
    <row r="84" spans="1:8" x14ac:dyDescent="0.3">
      <c r="A84">
        <v>85</v>
      </c>
      <c r="B84" s="1">
        <v>45610</v>
      </c>
      <c r="C84" t="s">
        <v>11</v>
      </c>
      <c r="D84" t="s">
        <v>18</v>
      </c>
      <c r="E84" t="s">
        <v>4</v>
      </c>
      <c r="F84">
        <v>6</v>
      </c>
      <c r="G84">
        <v>464.73</v>
      </c>
      <c r="H84">
        <v>2788.38</v>
      </c>
    </row>
    <row r="85" spans="1:8" x14ac:dyDescent="0.3">
      <c r="A85">
        <v>86</v>
      </c>
      <c r="B85" s="1">
        <v>45367</v>
      </c>
      <c r="C85" t="s">
        <v>11</v>
      </c>
      <c r="D85" t="s">
        <v>9</v>
      </c>
      <c r="E85" t="s">
        <v>10</v>
      </c>
      <c r="F85">
        <v>1</v>
      </c>
      <c r="G85">
        <v>993.45</v>
      </c>
      <c r="H85">
        <v>993.45</v>
      </c>
    </row>
    <row r="86" spans="1:8" x14ac:dyDescent="0.3">
      <c r="A86">
        <v>87</v>
      </c>
      <c r="B86" s="1">
        <v>45424</v>
      </c>
      <c r="C86" t="s">
        <v>12</v>
      </c>
      <c r="D86" t="s">
        <v>5</v>
      </c>
      <c r="E86" t="s">
        <v>4</v>
      </c>
      <c r="F86">
        <v>2</v>
      </c>
      <c r="G86">
        <v>1450.66</v>
      </c>
      <c r="H86">
        <v>2901.32</v>
      </c>
    </row>
    <row r="87" spans="1:8" x14ac:dyDescent="0.3">
      <c r="A87">
        <v>88</v>
      </c>
      <c r="B87" s="1">
        <v>45795</v>
      </c>
      <c r="C87" t="s">
        <v>12</v>
      </c>
      <c r="D87" t="s">
        <v>22</v>
      </c>
      <c r="E87" t="s">
        <v>4</v>
      </c>
      <c r="F87">
        <v>9</v>
      </c>
      <c r="G87">
        <v>605.52</v>
      </c>
      <c r="H87">
        <v>5449.68</v>
      </c>
    </row>
    <row r="88" spans="1:8" x14ac:dyDescent="0.3">
      <c r="A88">
        <v>89</v>
      </c>
      <c r="B88" s="1">
        <v>45167</v>
      </c>
      <c r="C88" t="s">
        <v>12</v>
      </c>
      <c r="D88" t="s">
        <v>16</v>
      </c>
      <c r="E88" t="s">
        <v>10</v>
      </c>
      <c r="F88">
        <v>2</v>
      </c>
      <c r="G88">
        <v>1316.79</v>
      </c>
      <c r="H88">
        <v>2633.58</v>
      </c>
    </row>
    <row r="89" spans="1:8" x14ac:dyDescent="0.3">
      <c r="A89">
        <v>90</v>
      </c>
      <c r="B89" s="1">
        <v>45733</v>
      </c>
      <c r="C89" t="s">
        <v>11</v>
      </c>
      <c r="D89" t="s">
        <v>22</v>
      </c>
      <c r="E89" t="s">
        <v>4</v>
      </c>
      <c r="F89">
        <v>5</v>
      </c>
      <c r="G89">
        <v>67</v>
      </c>
      <c r="H89">
        <v>335</v>
      </c>
    </row>
    <row r="90" spans="1:8" x14ac:dyDescent="0.3">
      <c r="A90">
        <v>91</v>
      </c>
      <c r="B90" s="1">
        <v>45492</v>
      </c>
      <c r="C90" t="s">
        <v>7</v>
      </c>
      <c r="D90" t="s">
        <v>15</v>
      </c>
      <c r="E90" t="s">
        <v>4</v>
      </c>
      <c r="F90">
        <v>6</v>
      </c>
      <c r="G90">
        <v>660.23</v>
      </c>
      <c r="H90">
        <v>3961.38</v>
      </c>
    </row>
    <row r="91" spans="1:8" x14ac:dyDescent="0.3">
      <c r="A91">
        <v>92</v>
      </c>
      <c r="B91" s="1">
        <v>45533</v>
      </c>
      <c r="C91" t="s">
        <v>0</v>
      </c>
      <c r="D91" t="s">
        <v>6</v>
      </c>
      <c r="E91" t="s">
        <v>4</v>
      </c>
      <c r="F91">
        <v>10</v>
      </c>
      <c r="G91">
        <v>293.22000000000003</v>
      </c>
      <c r="H91">
        <v>2932.2</v>
      </c>
    </row>
    <row r="92" spans="1:8" x14ac:dyDescent="0.3">
      <c r="A92">
        <v>93</v>
      </c>
      <c r="B92" s="1">
        <v>45140</v>
      </c>
      <c r="C92" t="s">
        <v>7</v>
      </c>
      <c r="D92" t="s">
        <v>14</v>
      </c>
      <c r="E92" t="s">
        <v>4</v>
      </c>
      <c r="F92">
        <v>9</v>
      </c>
      <c r="G92">
        <v>1389.11</v>
      </c>
      <c r="H92">
        <v>12501.99</v>
      </c>
    </row>
    <row r="93" spans="1:8" x14ac:dyDescent="0.3">
      <c r="A93">
        <v>94</v>
      </c>
      <c r="B93" s="1">
        <v>45511</v>
      </c>
      <c r="C93" t="s">
        <v>11</v>
      </c>
      <c r="D93" t="s">
        <v>6</v>
      </c>
      <c r="E93" t="s">
        <v>4</v>
      </c>
      <c r="F93">
        <v>7</v>
      </c>
      <c r="G93">
        <v>114.26</v>
      </c>
      <c r="H93">
        <v>799.82</v>
      </c>
    </row>
    <row r="94" spans="1:8" x14ac:dyDescent="0.3">
      <c r="A94">
        <v>95</v>
      </c>
      <c r="B94" s="1">
        <v>45777</v>
      </c>
      <c r="C94" t="s">
        <v>12</v>
      </c>
      <c r="D94" t="s">
        <v>1</v>
      </c>
      <c r="E94" t="s">
        <v>2</v>
      </c>
      <c r="F94">
        <v>6</v>
      </c>
      <c r="G94">
        <v>998.45</v>
      </c>
      <c r="H94">
        <v>5990.7</v>
      </c>
    </row>
    <row r="95" spans="1:8" x14ac:dyDescent="0.3">
      <c r="A95">
        <v>96</v>
      </c>
      <c r="B95" s="1">
        <v>45658</v>
      </c>
      <c r="C95" t="s">
        <v>12</v>
      </c>
      <c r="D95" t="s">
        <v>13</v>
      </c>
      <c r="E95" t="s">
        <v>4</v>
      </c>
      <c r="F95">
        <v>5</v>
      </c>
      <c r="G95">
        <v>1003.67</v>
      </c>
      <c r="H95">
        <v>5018.3500000000004</v>
      </c>
    </row>
    <row r="96" spans="1:8" x14ac:dyDescent="0.3">
      <c r="A96">
        <v>97</v>
      </c>
      <c r="B96" s="1">
        <v>45852</v>
      </c>
      <c r="C96" t="s">
        <v>7</v>
      </c>
      <c r="D96" t="s">
        <v>21</v>
      </c>
      <c r="E96" t="s">
        <v>4</v>
      </c>
      <c r="F96">
        <v>5</v>
      </c>
      <c r="G96">
        <v>836.07</v>
      </c>
      <c r="H96">
        <v>4180.3500000000004</v>
      </c>
    </row>
    <row r="97" spans="1:8" x14ac:dyDescent="0.3">
      <c r="A97">
        <v>98</v>
      </c>
      <c r="B97" s="1">
        <v>45819</v>
      </c>
      <c r="C97" t="s">
        <v>7</v>
      </c>
      <c r="D97" t="s">
        <v>18</v>
      </c>
      <c r="E97" t="s">
        <v>4</v>
      </c>
      <c r="F97">
        <v>7</v>
      </c>
      <c r="G97">
        <v>1019.2</v>
      </c>
      <c r="H97">
        <v>7134.4</v>
      </c>
    </row>
    <row r="98" spans="1:8" x14ac:dyDescent="0.3">
      <c r="A98">
        <v>99</v>
      </c>
      <c r="B98" s="1">
        <v>45769</v>
      </c>
      <c r="C98" t="s">
        <v>11</v>
      </c>
      <c r="D98" t="s">
        <v>17</v>
      </c>
      <c r="E98" t="s">
        <v>10</v>
      </c>
      <c r="F98">
        <v>10</v>
      </c>
      <c r="G98">
        <v>458.42</v>
      </c>
      <c r="H98">
        <v>4584.2</v>
      </c>
    </row>
    <row r="99" spans="1:8" x14ac:dyDescent="0.3">
      <c r="A99">
        <v>100</v>
      </c>
      <c r="B99" s="1">
        <v>45450</v>
      </c>
      <c r="C99" t="s">
        <v>0</v>
      </c>
      <c r="D99" t="s">
        <v>6</v>
      </c>
      <c r="E99" t="s">
        <v>4</v>
      </c>
      <c r="F99">
        <v>5</v>
      </c>
      <c r="G99">
        <v>323.17</v>
      </c>
      <c r="H99">
        <v>1615.85</v>
      </c>
    </row>
    <row r="100" spans="1:8" x14ac:dyDescent="0.3">
      <c r="A100">
        <v>101</v>
      </c>
      <c r="B100" s="1">
        <v>45615</v>
      </c>
      <c r="C100" t="s">
        <v>12</v>
      </c>
      <c r="D100" t="s">
        <v>9</v>
      </c>
      <c r="E100" t="s">
        <v>10</v>
      </c>
      <c r="F100">
        <v>8</v>
      </c>
      <c r="G100">
        <v>668.82</v>
      </c>
      <c r="H100">
        <v>5350.56</v>
      </c>
    </row>
    <row r="101" spans="1:8" x14ac:dyDescent="0.3">
      <c r="A101">
        <v>102</v>
      </c>
      <c r="B101" s="1">
        <v>45312</v>
      </c>
      <c r="C101" t="s">
        <v>7</v>
      </c>
      <c r="D101" t="s">
        <v>18</v>
      </c>
      <c r="E101" t="s">
        <v>4</v>
      </c>
      <c r="F101">
        <v>2</v>
      </c>
      <c r="G101">
        <v>432.84</v>
      </c>
      <c r="H101">
        <v>865.68</v>
      </c>
    </row>
    <row r="102" spans="1:8" x14ac:dyDescent="0.3">
      <c r="A102">
        <v>103</v>
      </c>
      <c r="B102" s="1">
        <v>45234</v>
      </c>
      <c r="C102" t="s">
        <v>12</v>
      </c>
      <c r="D102" t="s">
        <v>1</v>
      </c>
      <c r="E102" t="s">
        <v>2</v>
      </c>
      <c r="F102">
        <v>4</v>
      </c>
      <c r="G102">
        <v>1012.47</v>
      </c>
      <c r="H102">
        <v>4049.88</v>
      </c>
    </row>
    <row r="103" spans="1:8" x14ac:dyDescent="0.3">
      <c r="A103">
        <v>104</v>
      </c>
      <c r="B103" s="1">
        <v>45289</v>
      </c>
      <c r="C103" t="s">
        <v>11</v>
      </c>
      <c r="D103" t="s">
        <v>18</v>
      </c>
      <c r="E103" t="s">
        <v>4</v>
      </c>
      <c r="F103">
        <v>1</v>
      </c>
      <c r="G103">
        <v>78.86</v>
      </c>
      <c r="H103">
        <v>78.86</v>
      </c>
    </row>
    <row r="104" spans="1:8" x14ac:dyDescent="0.3">
      <c r="A104">
        <v>105</v>
      </c>
      <c r="B104" s="1">
        <v>45605</v>
      </c>
      <c r="C104" t="s">
        <v>0</v>
      </c>
      <c r="D104" t="s">
        <v>20</v>
      </c>
      <c r="E104" t="s">
        <v>4</v>
      </c>
      <c r="F104">
        <v>7</v>
      </c>
      <c r="G104">
        <v>1330.34</v>
      </c>
      <c r="H104">
        <v>9312.3799999999992</v>
      </c>
    </row>
    <row r="105" spans="1:8" x14ac:dyDescent="0.3">
      <c r="A105">
        <v>106</v>
      </c>
      <c r="B105" s="1">
        <v>45852</v>
      </c>
      <c r="C105" t="s">
        <v>11</v>
      </c>
      <c r="D105" t="s">
        <v>15</v>
      </c>
      <c r="E105" t="s">
        <v>4</v>
      </c>
      <c r="F105">
        <v>7</v>
      </c>
      <c r="G105">
        <v>746.62</v>
      </c>
      <c r="H105">
        <v>5226.34</v>
      </c>
    </row>
    <row r="106" spans="1:8" x14ac:dyDescent="0.3">
      <c r="A106">
        <v>107</v>
      </c>
      <c r="B106" s="1">
        <v>45810</v>
      </c>
      <c r="C106" t="s">
        <v>11</v>
      </c>
      <c r="D106" t="s">
        <v>18</v>
      </c>
      <c r="E106" t="s">
        <v>4</v>
      </c>
      <c r="F106">
        <v>1</v>
      </c>
      <c r="G106">
        <v>1340.06</v>
      </c>
      <c r="H106">
        <v>1340.06</v>
      </c>
    </row>
    <row r="107" spans="1:8" x14ac:dyDescent="0.3">
      <c r="A107">
        <v>108</v>
      </c>
      <c r="B107" s="1">
        <v>45574</v>
      </c>
      <c r="C107" t="s">
        <v>0</v>
      </c>
      <c r="D107" t="s">
        <v>16</v>
      </c>
      <c r="E107" t="s">
        <v>10</v>
      </c>
      <c r="F107">
        <v>4</v>
      </c>
      <c r="G107">
        <v>272.07</v>
      </c>
      <c r="H107">
        <v>1088.28</v>
      </c>
    </row>
    <row r="108" spans="1:8" x14ac:dyDescent="0.3">
      <c r="A108">
        <v>109</v>
      </c>
      <c r="B108" s="1">
        <v>45190</v>
      </c>
      <c r="C108" t="s">
        <v>7</v>
      </c>
      <c r="D108" t="s">
        <v>8</v>
      </c>
      <c r="E108" t="s">
        <v>2</v>
      </c>
      <c r="F108">
        <v>9</v>
      </c>
      <c r="G108">
        <v>381.31</v>
      </c>
      <c r="H108">
        <v>3431.79</v>
      </c>
    </row>
    <row r="109" spans="1:8" x14ac:dyDescent="0.3">
      <c r="A109">
        <v>110</v>
      </c>
      <c r="B109" s="1">
        <v>45606</v>
      </c>
      <c r="C109" t="s">
        <v>0</v>
      </c>
      <c r="D109" t="s">
        <v>16</v>
      </c>
      <c r="E109" t="s">
        <v>10</v>
      </c>
      <c r="F109">
        <v>3</v>
      </c>
      <c r="G109">
        <v>1204.1099999999999</v>
      </c>
      <c r="H109">
        <v>3612.33</v>
      </c>
    </row>
    <row r="110" spans="1:8" x14ac:dyDescent="0.3">
      <c r="A110">
        <v>111</v>
      </c>
      <c r="B110" s="1">
        <v>45592</v>
      </c>
      <c r="C110" t="s">
        <v>12</v>
      </c>
      <c r="D110" t="s">
        <v>1</v>
      </c>
      <c r="E110" t="s">
        <v>2</v>
      </c>
      <c r="F110">
        <v>10</v>
      </c>
      <c r="G110">
        <v>1224.3599999999999</v>
      </c>
      <c r="H110">
        <v>12243.6</v>
      </c>
    </row>
    <row r="111" spans="1:8" x14ac:dyDescent="0.3">
      <c r="A111">
        <v>112</v>
      </c>
      <c r="B111" s="1">
        <v>45700</v>
      </c>
      <c r="C111" t="s">
        <v>7</v>
      </c>
      <c r="D111" t="s">
        <v>17</v>
      </c>
      <c r="E111" t="s">
        <v>10</v>
      </c>
      <c r="F111">
        <v>8</v>
      </c>
      <c r="G111">
        <v>1346.84</v>
      </c>
      <c r="H111">
        <v>10774.72</v>
      </c>
    </row>
    <row r="112" spans="1:8" x14ac:dyDescent="0.3">
      <c r="A112">
        <v>113</v>
      </c>
      <c r="B112" s="1">
        <v>45599</v>
      </c>
      <c r="C112" t="s">
        <v>7</v>
      </c>
      <c r="D112" t="s">
        <v>8</v>
      </c>
      <c r="E112" t="s">
        <v>2</v>
      </c>
      <c r="F112">
        <v>5</v>
      </c>
      <c r="G112">
        <v>1130.1500000000001</v>
      </c>
      <c r="H112">
        <v>5650.75</v>
      </c>
    </row>
    <row r="113" spans="1:8" x14ac:dyDescent="0.3">
      <c r="A113">
        <v>114</v>
      </c>
      <c r="B113" s="1">
        <v>45672</v>
      </c>
      <c r="C113" t="s">
        <v>12</v>
      </c>
      <c r="D113" t="s">
        <v>16</v>
      </c>
      <c r="E113" t="s">
        <v>10</v>
      </c>
      <c r="F113">
        <v>8</v>
      </c>
      <c r="G113">
        <v>943.86</v>
      </c>
      <c r="H113">
        <v>7550.88</v>
      </c>
    </row>
    <row r="114" spans="1:8" x14ac:dyDescent="0.3">
      <c r="A114">
        <v>115</v>
      </c>
      <c r="B114" s="1">
        <v>45218</v>
      </c>
      <c r="C114" t="s">
        <v>7</v>
      </c>
      <c r="D114" t="s">
        <v>22</v>
      </c>
      <c r="E114" t="s">
        <v>4</v>
      </c>
      <c r="F114">
        <v>5</v>
      </c>
      <c r="G114">
        <v>359.4</v>
      </c>
      <c r="H114">
        <v>1797</v>
      </c>
    </row>
    <row r="115" spans="1:8" x14ac:dyDescent="0.3">
      <c r="A115">
        <v>116</v>
      </c>
      <c r="B115" s="1">
        <v>45692</v>
      </c>
      <c r="C115" t="s">
        <v>12</v>
      </c>
      <c r="D115" t="s">
        <v>21</v>
      </c>
      <c r="E115" t="s">
        <v>4</v>
      </c>
      <c r="F115">
        <v>2</v>
      </c>
      <c r="G115">
        <v>216.18</v>
      </c>
      <c r="H115">
        <v>432.36</v>
      </c>
    </row>
    <row r="116" spans="1:8" x14ac:dyDescent="0.3">
      <c r="A116">
        <v>117</v>
      </c>
      <c r="B116" s="1">
        <v>45849</v>
      </c>
      <c r="C116" t="s">
        <v>7</v>
      </c>
      <c r="D116" t="s">
        <v>18</v>
      </c>
      <c r="E116" t="s">
        <v>4</v>
      </c>
      <c r="F116">
        <v>3</v>
      </c>
      <c r="G116">
        <v>1062.56</v>
      </c>
      <c r="H116">
        <v>3187.68</v>
      </c>
    </row>
    <row r="117" spans="1:8" x14ac:dyDescent="0.3">
      <c r="A117">
        <v>118</v>
      </c>
      <c r="B117" s="1">
        <v>45556</v>
      </c>
      <c r="C117" t="s">
        <v>7</v>
      </c>
      <c r="D117" t="s">
        <v>13</v>
      </c>
      <c r="E117" t="s">
        <v>4</v>
      </c>
      <c r="F117">
        <v>6</v>
      </c>
      <c r="G117">
        <v>818.49</v>
      </c>
      <c r="H117">
        <v>4910.9399999999996</v>
      </c>
    </row>
    <row r="118" spans="1:8" x14ac:dyDescent="0.3">
      <c r="A118">
        <v>119</v>
      </c>
      <c r="B118" s="1">
        <v>45350</v>
      </c>
      <c r="C118" t="s">
        <v>0</v>
      </c>
      <c r="D118" t="s">
        <v>5</v>
      </c>
      <c r="E118" t="s">
        <v>4</v>
      </c>
      <c r="F118">
        <v>7</v>
      </c>
      <c r="G118">
        <v>590.32000000000005</v>
      </c>
      <c r="H118">
        <v>4132.24</v>
      </c>
    </row>
    <row r="119" spans="1:8" x14ac:dyDescent="0.3">
      <c r="A119">
        <v>120</v>
      </c>
      <c r="B119" s="1">
        <v>45728</v>
      </c>
      <c r="C119" t="s">
        <v>0</v>
      </c>
      <c r="D119" t="s">
        <v>9</v>
      </c>
      <c r="E119" t="s">
        <v>10</v>
      </c>
      <c r="F119">
        <v>7</v>
      </c>
      <c r="G119">
        <v>720.7</v>
      </c>
      <c r="H119">
        <v>5044.8999999999996</v>
      </c>
    </row>
    <row r="120" spans="1:8" x14ac:dyDescent="0.3">
      <c r="A120">
        <v>121</v>
      </c>
      <c r="B120" s="1">
        <v>45538</v>
      </c>
      <c r="C120" t="s">
        <v>12</v>
      </c>
      <c r="D120" t="s">
        <v>21</v>
      </c>
      <c r="E120" t="s">
        <v>4</v>
      </c>
      <c r="F120">
        <v>7</v>
      </c>
      <c r="G120">
        <v>811.95</v>
      </c>
      <c r="H120">
        <v>5683.65</v>
      </c>
    </row>
    <row r="121" spans="1:8" x14ac:dyDescent="0.3">
      <c r="A121">
        <v>122</v>
      </c>
      <c r="B121" s="1">
        <v>45638</v>
      </c>
      <c r="C121" t="s">
        <v>11</v>
      </c>
      <c r="D121" t="s">
        <v>8</v>
      </c>
      <c r="E121" t="s">
        <v>2</v>
      </c>
      <c r="F121">
        <v>4</v>
      </c>
      <c r="G121">
        <v>416.67</v>
      </c>
      <c r="H121">
        <v>1666.68</v>
      </c>
    </row>
    <row r="122" spans="1:8" x14ac:dyDescent="0.3">
      <c r="A122">
        <v>123</v>
      </c>
      <c r="B122" s="1">
        <v>45537</v>
      </c>
      <c r="C122" t="s">
        <v>0</v>
      </c>
      <c r="D122" t="s">
        <v>20</v>
      </c>
      <c r="E122" t="s">
        <v>4</v>
      </c>
      <c r="F122">
        <v>6</v>
      </c>
      <c r="G122">
        <v>1006.62</v>
      </c>
      <c r="H122">
        <v>6039.72</v>
      </c>
    </row>
    <row r="123" spans="1:8" x14ac:dyDescent="0.3">
      <c r="A123">
        <v>124</v>
      </c>
      <c r="B123" s="1">
        <v>45308</v>
      </c>
      <c r="C123" t="s">
        <v>7</v>
      </c>
      <c r="D123" t="s">
        <v>9</v>
      </c>
      <c r="E123" t="s">
        <v>10</v>
      </c>
      <c r="F123">
        <v>8</v>
      </c>
      <c r="G123">
        <v>1380.12</v>
      </c>
      <c r="H123">
        <v>11040.96</v>
      </c>
    </row>
    <row r="124" spans="1:8" x14ac:dyDescent="0.3">
      <c r="A124">
        <v>125</v>
      </c>
      <c r="B124" s="1">
        <v>45542</v>
      </c>
      <c r="C124" t="s">
        <v>0</v>
      </c>
      <c r="D124" t="s">
        <v>15</v>
      </c>
      <c r="E124" t="s">
        <v>4</v>
      </c>
      <c r="F124">
        <v>10</v>
      </c>
      <c r="G124">
        <v>850.94</v>
      </c>
      <c r="H124">
        <v>8509.4</v>
      </c>
    </row>
    <row r="125" spans="1:8" x14ac:dyDescent="0.3">
      <c r="A125">
        <v>126</v>
      </c>
      <c r="B125" s="1">
        <v>45797</v>
      </c>
      <c r="C125" t="s">
        <v>0</v>
      </c>
      <c r="D125" t="s">
        <v>14</v>
      </c>
      <c r="E125" t="s">
        <v>4</v>
      </c>
      <c r="F125">
        <v>7</v>
      </c>
      <c r="G125">
        <v>212.19</v>
      </c>
      <c r="H125">
        <v>1485.33</v>
      </c>
    </row>
    <row r="126" spans="1:8" x14ac:dyDescent="0.3">
      <c r="A126">
        <v>127</v>
      </c>
      <c r="B126" s="1">
        <v>45190</v>
      </c>
      <c r="C126" t="s">
        <v>11</v>
      </c>
      <c r="D126" t="s">
        <v>20</v>
      </c>
      <c r="E126" t="s">
        <v>4</v>
      </c>
      <c r="F126">
        <v>5</v>
      </c>
      <c r="G126">
        <v>574.86</v>
      </c>
      <c r="H126">
        <v>2874.3</v>
      </c>
    </row>
    <row r="127" spans="1:8" x14ac:dyDescent="0.3">
      <c r="A127">
        <v>128</v>
      </c>
      <c r="B127" s="1">
        <v>45473</v>
      </c>
      <c r="C127" t="s">
        <v>7</v>
      </c>
      <c r="D127" t="s">
        <v>18</v>
      </c>
      <c r="E127" t="s">
        <v>4</v>
      </c>
      <c r="F127">
        <v>6</v>
      </c>
      <c r="G127">
        <v>1144.23</v>
      </c>
      <c r="H127">
        <v>6865.38</v>
      </c>
    </row>
    <row r="128" spans="1:8" x14ac:dyDescent="0.3">
      <c r="A128">
        <v>129</v>
      </c>
      <c r="B128" s="1">
        <v>45570</v>
      </c>
      <c r="C128" t="s">
        <v>12</v>
      </c>
      <c r="D128" t="s">
        <v>5</v>
      </c>
      <c r="E128" t="s">
        <v>4</v>
      </c>
      <c r="F128">
        <v>5</v>
      </c>
      <c r="G128">
        <v>1254.02</v>
      </c>
      <c r="H128">
        <v>6270.1</v>
      </c>
    </row>
    <row r="129" spans="1:8" x14ac:dyDescent="0.3">
      <c r="A129">
        <v>130</v>
      </c>
      <c r="B129" s="1">
        <v>45691</v>
      </c>
      <c r="C129" t="s">
        <v>0</v>
      </c>
      <c r="D129" t="s">
        <v>20</v>
      </c>
      <c r="E129" t="s">
        <v>4</v>
      </c>
      <c r="F129">
        <v>1</v>
      </c>
      <c r="G129">
        <v>1499.86</v>
      </c>
      <c r="H129">
        <v>1499.86</v>
      </c>
    </row>
    <row r="130" spans="1:8" x14ac:dyDescent="0.3">
      <c r="A130">
        <v>131</v>
      </c>
      <c r="B130" s="1">
        <v>45804</v>
      </c>
      <c r="C130" t="s">
        <v>11</v>
      </c>
      <c r="D130" t="s">
        <v>21</v>
      </c>
      <c r="E130" t="s">
        <v>4</v>
      </c>
      <c r="F130">
        <v>2</v>
      </c>
      <c r="G130">
        <v>1174.04</v>
      </c>
      <c r="H130">
        <v>2348.08</v>
      </c>
    </row>
    <row r="131" spans="1:8" x14ac:dyDescent="0.3">
      <c r="A131">
        <v>132</v>
      </c>
      <c r="B131" s="1">
        <v>45170</v>
      </c>
      <c r="C131" t="s">
        <v>0</v>
      </c>
      <c r="D131" t="s">
        <v>1</v>
      </c>
      <c r="E131" t="s">
        <v>2</v>
      </c>
      <c r="F131">
        <v>4</v>
      </c>
      <c r="G131">
        <v>307.05</v>
      </c>
      <c r="H131">
        <v>1228.2</v>
      </c>
    </row>
    <row r="132" spans="1:8" x14ac:dyDescent="0.3">
      <c r="A132">
        <v>133</v>
      </c>
      <c r="B132" s="1">
        <v>45383</v>
      </c>
      <c r="C132" t="s">
        <v>11</v>
      </c>
      <c r="D132" t="s">
        <v>14</v>
      </c>
      <c r="E132" t="s">
        <v>4</v>
      </c>
      <c r="F132">
        <v>3</v>
      </c>
      <c r="G132">
        <v>715.61</v>
      </c>
      <c r="H132">
        <v>2146.83</v>
      </c>
    </row>
    <row r="133" spans="1:8" x14ac:dyDescent="0.3">
      <c r="A133">
        <v>134</v>
      </c>
      <c r="B133" s="1">
        <v>45615</v>
      </c>
      <c r="C133" t="s">
        <v>11</v>
      </c>
      <c r="D133" t="s">
        <v>13</v>
      </c>
      <c r="E133" t="s">
        <v>4</v>
      </c>
      <c r="F133">
        <v>5</v>
      </c>
      <c r="G133">
        <v>1152.68</v>
      </c>
      <c r="H133">
        <v>5763.4</v>
      </c>
    </row>
    <row r="134" spans="1:8" x14ac:dyDescent="0.3">
      <c r="A134">
        <v>135</v>
      </c>
      <c r="B134" s="1">
        <v>45306</v>
      </c>
      <c r="C134" t="s">
        <v>0</v>
      </c>
      <c r="D134" t="s">
        <v>3</v>
      </c>
      <c r="E134" t="s">
        <v>4</v>
      </c>
      <c r="F134">
        <v>5</v>
      </c>
      <c r="G134">
        <v>171.07</v>
      </c>
      <c r="H134">
        <v>855.35</v>
      </c>
    </row>
    <row r="135" spans="1:8" x14ac:dyDescent="0.3">
      <c r="A135">
        <v>136</v>
      </c>
      <c r="B135" s="1">
        <v>45728</v>
      </c>
      <c r="C135" t="s">
        <v>12</v>
      </c>
      <c r="D135" t="s">
        <v>14</v>
      </c>
      <c r="E135" t="s">
        <v>4</v>
      </c>
      <c r="F135">
        <v>7</v>
      </c>
      <c r="G135">
        <v>601.02</v>
      </c>
      <c r="H135">
        <v>4207.1400000000003</v>
      </c>
    </row>
    <row r="136" spans="1:8" x14ac:dyDescent="0.3">
      <c r="A136">
        <v>137</v>
      </c>
      <c r="B136" s="1">
        <v>45216</v>
      </c>
      <c r="C136" t="s">
        <v>11</v>
      </c>
      <c r="D136" t="s">
        <v>8</v>
      </c>
      <c r="E136" t="s">
        <v>2</v>
      </c>
      <c r="F136">
        <v>10</v>
      </c>
      <c r="G136">
        <v>1039.02</v>
      </c>
      <c r="H136">
        <v>10390.200000000001</v>
      </c>
    </row>
    <row r="137" spans="1:8" x14ac:dyDescent="0.3">
      <c r="A137">
        <v>138</v>
      </c>
      <c r="B137" s="1">
        <v>45243</v>
      </c>
      <c r="C137" t="s">
        <v>11</v>
      </c>
      <c r="D137" t="s">
        <v>1</v>
      </c>
      <c r="E137" t="s">
        <v>2</v>
      </c>
      <c r="F137">
        <v>5</v>
      </c>
      <c r="G137">
        <v>1276.94</v>
      </c>
      <c r="H137">
        <v>6384.7</v>
      </c>
    </row>
    <row r="138" spans="1:8" x14ac:dyDescent="0.3">
      <c r="A138">
        <v>139</v>
      </c>
      <c r="B138" s="1">
        <v>45718</v>
      </c>
      <c r="C138" t="s">
        <v>0</v>
      </c>
      <c r="D138" t="s">
        <v>15</v>
      </c>
      <c r="E138" t="s">
        <v>4</v>
      </c>
      <c r="F138">
        <v>1</v>
      </c>
      <c r="G138">
        <v>527.33000000000004</v>
      </c>
      <c r="H138">
        <v>527.33000000000004</v>
      </c>
    </row>
    <row r="139" spans="1:8" x14ac:dyDescent="0.3">
      <c r="A139">
        <v>140</v>
      </c>
      <c r="B139" s="1">
        <v>45209</v>
      </c>
      <c r="C139" t="s">
        <v>12</v>
      </c>
      <c r="D139" t="s">
        <v>5</v>
      </c>
      <c r="E139" t="s">
        <v>4</v>
      </c>
      <c r="F139">
        <v>9</v>
      </c>
      <c r="G139">
        <v>974.84</v>
      </c>
      <c r="H139">
        <v>8773.56</v>
      </c>
    </row>
    <row r="140" spans="1:8" x14ac:dyDescent="0.3">
      <c r="A140">
        <v>141</v>
      </c>
      <c r="B140" s="1">
        <v>45640</v>
      </c>
      <c r="C140" t="s">
        <v>7</v>
      </c>
      <c r="D140" t="s">
        <v>14</v>
      </c>
      <c r="E140" t="s">
        <v>4</v>
      </c>
      <c r="F140">
        <v>2</v>
      </c>
      <c r="G140">
        <v>655.95</v>
      </c>
      <c r="H140">
        <v>1311.9</v>
      </c>
    </row>
    <row r="141" spans="1:8" x14ac:dyDescent="0.3">
      <c r="A141">
        <v>142</v>
      </c>
      <c r="B141" s="1">
        <v>45863</v>
      </c>
      <c r="C141" t="s">
        <v>7</v>
      </c>
      <c r="D141" t="s">
        <v>21</v>
      </c>
      <c r="E141" t="s">
        <v>4</v>
      </c>
      <c r="F141">
        <v>3</v>
      </c>
      <c r="G141">
        <v>658.88</v>
      </c>
      <c r="H141">
        <v>1976.64</v>
      </c>
    </row>
    <row r="142" spans="1:8" x14ac:dyDescent="0.3">
      <c r="A142">
        <v>143</v>
      </c>
      <c r="B142" s="1">
        <v>45769</v>
      </c>
      <c r="C142" t="s">
        <v>12</v>
      </c>
      <c r="D142" t="s">
        <v>8</v>
      </c>
      <c r="E142" t="s">
        <v>2</v>
      </c>
      <c r="F142">
        <v>9</v>
      </c>
      <c r="G142">
        <v>1164.22</v>
      </c>
      <c r="H142">
        <v>10477.98</v>
      </c>
    </row>
    <row r="143" spans="1:8" x14ac:dyDescent="0.3">
      <c r="A143">
        <v>144</v>
      </c>
      <c r="B143" s="1">
        <v>45745</v>
      </c>
      <c r="C143" t="s">
        <v>7</v>
      </c>
      <c r="D143" t="s">
        <v>20</v>
      </c>
      <c r="E143" t="s">
        <v>4</v>
      </c>
      <c r="F143">
        <v>5</v>
      </c>
      <c r="G143">
        <v>490.23</v>
      </c>
      <c r="H143">
        <v>2451.15</v>
      </c>
    </row>
    <row r="144" spans="1:8" x14ac:dyDescent="0.3">
      <c r="A144">
        <v>145</v>
      </c>
      <c r="B144" s="1">
        <v>45424</v>
      </c>
      <c r="C144" t="s">
        <v>0</v>
      </c>
      <c r="D144" t="s">
        <v>18</v>
      </c>
      <c r="E144" t="s">
        <v>4</v>
      </c>
      <c r="F144">
        <v>8</v>
      </c>
      <c r="G144">
        <v>373.36</v>
      </c>
      <c r="H144">
        <v>2986.88</v>
      </c>
    </row>
    <row r="145" spans="1:8" x14ac:dyDescent="0.3">
      <c r="A145">
        <v>146</v>
      </c>
      <c r="B145" s="1">
        <v>45483</v>
      </c>
      <c r="C145" t="s">
        <v>7</v>
      </c>
      <c r="D145" t="s">
        <v>20</v>
      </c>
      <c r="E145" t="s">
        <v>4</v>
      </c>
      <c r="F145">
        <v>1</v>
      </c>
      <c r="G145">
        <v>746.52</v>
      </c>
      <c r="H145">
        <v>746.52</v>
      </c>
    </row>
    <row r="146" spans="1:8" x14ac:dyDescent="0.3">
      <c r="A146">
        <v>147</v>
      </c>
      <c r="B146" s="1">
        <v>45638</v>
      </c>
      <c r="C146" t="s">
        <v>11</v>
      </c>
      <c r="D146" t="s">
        <v>21</v>
      </c>
      <c r="E146" t="s">
        <v>4</v>
      </c>
      <c r="F146">
        <v>4</v>
      </c>
      <c r="G146">
        <v>538.69000000000005</v>
      </c>
      <c r="H146">
        <v>2154.7600000000002</v>
      </c>
    </row>
    <row r="147" spans="1:8" x14ac:dyDescent="0.3">
      <c r="A147">
        <v>148</v>
      </c>
      <c r="B147" s="1">
        <v>45425</v>
      </c>
      <c r="C147" t="s">
        <v>12</v>
      </c>
      <c r="D147" t="s">
        <v>22</v>
      </c>
      <c r="E147" t="s">
        <v>4</v>
      </c>
      <c r="F147">
        <v>10</v>
      </c>
      <c r="G147">
        <v>1054.76</v>
      </c>
      <c r="H147">
        <v>10547.6</v>
      </c>
    </row>
    <row r="148" spans="1:8" x14ac:dyDescent="0.3">
      <c r="A148">
        <v>149</v>
      </c>
      <c r="B148" s="1">
        <v>45668</v>
      </c>
      <c r="C148" t="s">
        <v>0</v>
      </c>
      <c r="D148" t="s">
        <v>22</v>
      </c>
      <c r="E148" t="s">
        <v>4</v>
      </c>
      <c r="F148">
        <v>4</v>
      </c>
      <c r="G148">
        <v>137.56</v>
      </c>
      <c r="H148">
        <v>550.24</v>
      </c>
    </row>
    <row r="149" spans="1:8" x14ac:dyDescent="0.3">
      <c r="A149">
        <v>150</v>
      </c>
      <c r="B149" s="1">
        <v>45639</v>
      </c>
      <c r="C149" t="s">
        <v>7</v>
      </c>
      <c r="D149" t="s">
        <v>8</v>
      </c>
      <c r="E149" t="s">
        <v>2</v>
      </c>
      <c r="F149">
        <v>9</v>
      </c>
      <c r="G149">
        <v>1139.67</v>
      </c>
      <c r="H149">
        <v>10257.030000000001</v>
      </c>
    </row>
    <row r="150" spans="1:8" x14ac:dyDescent="0.3">
      <c r="A150">
        <v>151</v>
      </c>
      <c r="B150" s="1">
        <v>45800</v>
      </c>
      <c r="C150" t="s">
        <v>7</v>
      </c>
      <c r="D150" t="s">
        <v>8</v>
      </c>
      <c r="E150" t="s">
        <v>2</v>
      </c>
      <c r="F150">
        <v>8</v>
      </c>
      <c r="G150">
        <v>677.78</v>
      </c>
      <c r="H150">
        <v>5422.24</v>
      </c>
    </row>
    <row r="151" spans="1:8" x14ac:dyDescent="0.3">
      <c r="A151">
        <v>152</v>
      </c>
      <c r="B151" s="1">
        <v>45440</v>
      </c>
      <c r="C151" t="s">
        <v>0</v>
      </c>
      <c r="D151" t="s">
        <v>14</v>
      </c>
      <c r="E151" t="s">
        <v>4</v>
      </c>
      <c r="F151">
        <v>4</v>
      </c>
      <c r="G151">
        <v>612.55999999999995</v>
      </c>
      <c r="H151">
        <v>2450.2399999999998</v>
      </c>
    </row>
    <row r="152" spans="1:8" x14ac:dyDescent="0.3">
      <c r="A152">
        <v>153</v>
      </c>
      <c r="B152" s="1">
        <v>45818</v>
      </c>
      <c r="C152" t="s">
        <v>12</v>
      </c>
      <c r="D152" t="s">
        <v>18</v>
      </c>
      <c r="E152" t="s">
        <v>4</v>
      </c>
      <c r="F152">
        <v>10</v>
      </c>
      <c r="G152">
        <v>559.84</v>
      </c>
      <c r="H152">
        <v>5598.4</v>
      </c>
    </row>
    <row r="153" spans="1:8" x14ac:dyDescent="0.3">
      <c r="A153">
        <v>154</v>
      </c>
      <c r="B153" s="1">
        <v>45574</v>
      </c>
      <c r="C153" t="s">
        <v>12</v>
      </c>
      <c r="D153" t="s">
        <v>6</v>
      </c>
      <c r="E153" t="s">
        <v>4</v>
      </c>
      <c r="F153">
        <v>9</v>
      </c>
      <c r="G153">
        <v>502.88</v>
      </c>
      <c r="H153">
        <v>4525.92</v>
      </c>
    </row>
    <row r="154" spans="1:8" x14ac:dyDescent="0.3">
      <c r="A154">
        <v>155</v>
      </c>
      <c r="B154" s="1">
        <v>45416</v>
      </c>
      <c r="C154" t="s">
        <v>7</v>
      </c>
      <c r="D154" t="s">
        <v>8</v>
      </c>
      <c r="E154" t="s">
        <v>2</v>
      </c>
      <c r="F154">
        <v>5</v>
      </c>
      <c r="G154">
        <v>384.59</v>
      </c>
      <c r="H154">
        <v>1922.95</v>
      </c>
    </row>
    <row r="155" spans="1:8" x14ac:dyDescent="0.3">
      <c r="A155">
        <v>156</v>
      </c>
      <c r="B155" s="1">
        <v>45462</v>
      </c>
      <c r="C155" t="s">
        <v>11</v>
      </c>
      <c r="D155" t="s">
        <v>13</v>
      </c>
      <c r="E155" t="s">
        <v>4</v>
      </c>
      <c r="F155">
        <v>2</v>
      </c>
      <c r="G155">
        <v>1116.8900000000001</v>
      </c>
      <c r="H155">
        <v>2233.7800000000002</v>
      </c>
    </row>
    <row r="156" spans="1:8" x14ac:dyDescent="0.3">
      <c r="A156">
        <v>157</v>
      </c>
      <c r="B156" s="1">
        <v>45335</v>
      </c>
      <c r="C156" t="s">
        <v>11</v>
      </c>
      <c r="D156" t="s">
        <v>9</v>
      </c>
      <c r="E156" t="s">
        <v>10</v>
      </c>
      <c r="F156">
        <v>4</v>
      </c>
      <c r="G156">
        <v>1110.52</v>
      </c>
      <c r="H156">
        <v>4442.08</v>
      </c>
    </row>
    <row r="157" spans="1:8" x14ac:dyDescent="0.3">
      <c r="A157">
        <v>158</v>
      </c>
      <c r="B157" s="1">
        <v>45241</v>
      </c>
      <c r="C157" t="s">
        <v>12</v>
      </c>
      <c r="D157" t="s">
        <v>22</v>
      </c>
      <c r="E157" t="s">
        <v>4</v>
      </c>
      <c r="F157">
        <v>4</v>
      </c>
      <c r="G157">
        <v>451.41</v>
      </c>
      <c r="H157">
        <v>1805.64</v>
      </c>
    </row>
    <row r="158" spans="1:8" x14ac:dyDescent="0.3">
      <c r="A158">
        <v>159</v>
      </c>
      <c r="B158" s="1">
        <v>45448</v>
      </c>
      <c r="C158" t="s">
        <v>11</v>
      </c>
      <c r="D158" t="s">
        <v>21</v>
      </c>
      <c r="E158" t="s">
        <v>4</v>
      </c>
      <c r="F158">
        <v>1</v>
      </c>
      <c r="G158">
        <v>1064.95</v>
      </c>
      <c r="H158">
        <v>1064.95</v>
      </c>
    </row>
    <row r="159" spans="1:8" x14ac:dyDescent="0.3">
      <c r="A159">
        <v>160</v>
      </c>
      <c r="B159" s="1">
        <v>45185</v>
      </c>
      <c r="C159" t="s">
        <v>12</v>
      </c>
      <c r="D159" t="s">
        <v>3</v>
      </c>
      <c r="E159" t="s">
        <v>4</v>
      </c>
      <c r="F159">
        <v>1</v>
      </c>
      <c r="G159">
        <v>834.5</v>
      </c>
      <c r="H159">
        <v>834.5</v>
      </c>
    </row>
    <row r="160" spans="1:8" x14ac:dyDescent="0.3">
      <c r="A160">
        <v>161</v>
      </c>
      <c r="B160" s="1">
        <v>45792</v>
      </c>
      <c r="C160" t="s">
        <v>11</v>
      </c>
      <c r="D160" t="s">
        <v>8</v>
      </c>
      <c r="E160" t="s">
        <v>2</v>
      </c>
      <c r="F160">
        <v>8</v>
      </c>
      <c r="G160">
        <v>162.86000000000001</v>
      </c>
      <c r="H160">
        <v>1302.8800000000001</v>
      </c>
    </row>
    <row r="161" spans="1:8" x14ac:dyDescent="0.3">
      <c r="A161">
        <v>162</v>
      </c>
      <c r="B161" s="1">
        <v>45619</v>
      </c>
      <c r="C161" t="s">
        <v>12</v>
      </c>
      <c r="D161" t="s">
        <v>14</v>
      </c>
      <c r="E161" t="s">
        <v>4</v>
      </c>
      <c r="F161">
        <v>8</v>
      </c>
      <c r="G161">
        <v>666.3</v>
      </c>
      <c r="H161">
        <v>5330.4</v>
      </c>
    </row>
    <row r="162" spans="1:8" x14ac:dyDescent="0.3">
      <c r="A162">
        <v>163</v>
      </c>
      <c r="B162" s="1">
        <v>45397</v>
      </c>
      <c r="C162" t="s">
        <v>0</v>
      </c>
      <c r="D162" t="s">
        <v>3</v>
      </c>
      <c r="E162" t="s">
        <v>4</v>
      </c>
      <c r="F162">
        <v>8</v>
      </c>
      <c r="G162">
        <v>179.99</v>
      </c>
      <c r="H162">
        <v>1439.92</v>
      </c>
    </row>
    <row r="163" spans="1:8" x14ac:dyDescent="0.3">
      <c r="A163">
        <v>164</v>
      </c>
      <c r="B163" s="1">
        <v>45642</v>
      </c>
      <c r="C163" t="s">
        <v>7</v>
      </c>
      <c r="D163" t="s">
        <v>13</v>
      </c>
      <c r="E163" t="s">
        <v>4</v>
      </c>
      <c r="F163">
        <v>2</v>
      </c>
      <c r="G163">
        <v>869.76</v>
      </c>
      <c r="H163">
        <v>1739.52</v>
      </c>
    </row>
    <row r="164" spans="1:8" x14ac:dyDescent="0.3">
      <c r="A164">
        <v>165</v>
      </c>
      <c r="B164" s="1">
        <v>45294</v>
      </c>
      <c r="C164" t="s">
        <v>0</v>
      </c>
      <c r="D164" t="s">
        <v>1</v>
      </c>
      <c r="E164" t="s">
        <v>2</v>
      </c>
      <c r="F164">
        <v>3</v>
      </c>
      <c r="G164">
        <v>1218.5999999999999</v>
      </c>
      <c r="H164">
        <v>3655.8</v>
      </c>
    </row>
    <row r="165" spans="1:8" x14ac:dyDescent="0.3">
      <c r="A165">
        <v>166</v>
      </c>
      <c r="B165" s="1">
        <v>45393</v>
      </c>
      <c r="C165" t="s">
        <v>0</v>
      </c>
      <c r="D165" t="s">
        <v>22</v>
      </c>
      <c r="E165" t="s">
        <v>4</v>
      </c>
      <c r="F165">
        <v>2</v>
      </c>
      <c r="G165">
        <v>841.53</v>
      </c>
      <c r="H165">
        <v>1683.06</v>
      </c>
    </row>
    <row r="166" spans="1:8" x14ac:dyDescent="0.3">
      <c r="A166">
        <v>167</v>
      </c>
      <c r="B166" s="1">
        <v>45674</v>
      </c>
      <c r="C166" t="s">
        <v>11</v>
      </c>
      <c r="D166" t="s">
        <v>5</v>
      </c>
      <c r="E166" t="s">
        <v>4</v>
      </c>
      <c r="F166">
        <v>7</v>
      </c>
      <c r="G166">
        <v>681.27</v>
      </c>
      <c r="H166">
        <v>4768.8900000000003</v>
      </c>
    </row>
    <row r="167" spans="1:8" x14ac:dyDescent="0.3">
      <c r="A167">
        <v>168</v>
      </c>
      <c r="B167" s="1">
        <v>45741</v>
      </c>
      <c r="C167" t="s">
        <v>12</v>
      </c>
      <c r="D167" t="s">
        <v>20</v>
      </c>
      <c r="E167" t="s">
        <v>4</v>
      </c>
      <c r="F167">
        <v>7</v>
      </c>
      <c r="G167">
        <v>465.02</v>
      </c>
      <c r="H167">
        <v>3255.14</v>
      </c>
    </row>
    <row r="168" spans="1:8" x14ac:dyDescent="0.3">
      <c r="A168">
        <v>169</v>
      </c>
      <c r="B168" s="1">
        <v>45763</v>
      </c>
      <c r="C168" t="s">
        <v>0</v>
      </c>
      <c r="D168" t="s">
        <v>15</v>
      </c>
      <c r="E168" t="s">
        <v>4</v>
      </c>
      <c r="F168">
        <v>2</v>
      </c>
      <c r="G168">
        <v>1421.91</v>
      </c>
      <c r="H168">
        <v>2843.82</v>
      </c>
    </row>
    <row r="169" spans="1:8" x14ac:dyDescent="0.3">
      <c r="A169">
        <v>170</v>
      </c>
      <c r="B169" s="1">
        <v>45409</v>
      </c>
      <c r="C169" t="s">
        <v>11</v>
      </c>
      <c r="D169" t="s">
        <v>18</v>
      </c>
      <c r="E169" t="s">
        <v>4</v>
      </c>
      <c r="F169">
        <v>2</v>
      </c>
      <c r="G169">
        <v>244.02</v>
      </c>
      <c r="H169">
        <v>488.04</v>
      </c>
    </row>
    <row r="170" spans="1:8" x14ac:dyDescent="0.3">
      <c r="A170">
        <v>171</v>
      </c>
      <c r="B170" s="1">
        <v>45299</v>
      </c>
      <c r="C170" t="s">
        <v>0</v>
      </c>
      <c r="D170" t="s">
        <v>3</v>
      </c>
      <c r="E170" t="s">
        <v>4</v>
      </c>
      <c r="F170">
        <v>1</v>
      </c>
      <c r="G170">
        <v>618.69000000000005</v>
      </c>
      <c r="H170">
        <v>618.69000000000005</v>
      </c>
    </row>
    <row r="171" spans="1:8" x14ac:dyDescent="0.3">
      <c r="A171">
        <v>172</v>
      </c>
      <c r="B171" s="1">
        <v>45437</v>
      </c>
      <c r="C171" t="s">
        <v>7</v>
      </c>
      <c r="D171" t="s">
        <v>8</v>
      </c>
      <c r="E171" t="s">
        <v>2</v>
      </c>
      <c r="F171">
        <v>1</v>
      </c>
      <c r="G171">
        <v>354.9</v>
      </c>
      <c r="H171">
        <v>354.9</v>
      </c>
    </row>
    <row r="172" spans="1:8" x14ac:dyDescent="0.3">
      <c r="A172">
        <v>173</v>
      </c>
      <c r="B172" s="1">
        <v>45858</v>
      </c>
      <c r="C172" t="s">
        <v>12</v>
      </c>
      <c r="D172" t="s">
        <v>8</v>
      </c>
      <c r="E172" t="s">
        <v>2</v>
      </c>
      <c r="F172">
        <v>8</v>
      </c>
      <c r="G172">
        <v>116.06</v>
      </c>
      <c r="H172">
        <v>928.48</v>
      </c>
    </row>
    <row r="173" spans="1:8" x14ac:dyDescent="0.3">
      <c r="A173">
        <v>174</v>
      </c>
      <c r="B173" s="1">
        <v>45779</v>
      </c>
      <c r="C173" t="s">
        <v>12</v>
      </c>
      <c r="D173" t="s">
        <v>18</v>
      </c>
      <c r="E173" t="s">
        <v>4</v>
      </c>
      <c r="F173">
        <v>10</v>
      </c>
      <c r="G173">
        <v>995.16</v>
      </c>
      <c r="H173">
        <v>9951.6</v>
      </c>
    </row>
    <row r="174" spans="1:8" x14ac:dyDescent="0.3">
      <c r="A174">
        <v>175</v>
      </c>
      <c r="B174" s="1">
        <v>45574</v>
      </c>
      <c r="C174" t="s">
        <v>11</v>
      </c>
      <c r="D174" t="s">
        <v>17</v>
      </c>
      <c r="E174" t="s">
        <v>10</v>
      </c>
      <c r="F174">
        <v>2</v>
      </c>
      <c r="G174">
        <v>821.4</v>
      </c>
      <c r="H174">
        <v>1642.8</v>
      </c>
    </row>
    <row r="175" spans="1:8" x14ac:dyDescent="0.3">
      <c r="A175">
        <v>176</v>
      </c>
      <c r="B175" s="1">
        <v>45411</v>
      </c>
      <c r="C175" t="s">
        <v>11</v>
      </c>
      <c r="D175" t="s">
        <v>1</v>
      </c>
      <c r="E175" t="s">
        <v>2</v>
      </c>
      <c r="F175">
        <v>3</v>
      </c>
      <c r="G175">
        <v>116.4</v>
      </c>
      <c r="H175">
        <v>349.2</v>
      </c>
    </row>
    <row r="176" spans="1:8" x14ac:dyDescent="0.3">
      <c r="A176">
        <v>177</v>
      </c>
      <c r="B176" s="1">
        <v>45748</v>
      </c>
      <c r="C176" t="s">
        <v>12</v>
      </c>
      <c r="D176" t="s">
        <v>3</v>
      </c>
      <c r="E176" t="s">
        <v>4</v>
      </c>
      <c r="F176">
        <v>10</v>
      </c>
      <c r="G176">
        <v>1382.58</v>
      </c>
      <c r="H176">
        <v>13825.8</v>
      </c>
    </row>
    <row r="177" spans="1:8" x14ac:dyDescent="0.3">
      <c r="A177">
        <v>178</v>
      </c>
      <c r="B177" s="1">
        <v>45618</v>
      </c>
      <c r="C177" t="s">
        <v>0</v>
      </c>
      <c r="D177" t="s">
        <v>20</v>
      </c>
      <c r="E177" t="s">
        <v>4</v>
      </c>
      <c r="F177">
        <v>5</v>
      </c>
      <c r="G177">
        <v>1052.5999999999999</v>
      </c>
      <c r="H177">
        <v>5263</v>
      </c>
    </row>
    <row r="178" spans="1:8" x14ac:dyDescent="0.3">
      <c r="A178">
        <v>179</v>
      </c>
      <c r="B178" s="1">
        <v>45587</v>
      </c>
      <c r="C178" t="s">
        <v>7</v>
      </c>
      <c r="D178" t="s">
        <v>22</v>
      </c>
      <c r="E178" t="s">
        <v>4</v>
      </c>
      <c r="F178">
        <v>2</v>
      </c>
      <c r="G178">
        <v>901.07</v>
      </c>
      <c r="H178">
        <v>1802.14</v>
      </c>
    </row>
    <row r="179" spans="1:8" x14ac:dyDescent="0.3">
      <c r="A179">
        <v>180</v>
      </c>
      <c r="B179" s="1">
        <v>45469</v>
      </c>
      <c r="C179" t="s">
        <v>7</v>
      </c>
      <c r="D179" t="s">
        <v>17</v>
      </c>
      <c r="E179" t="s">
        <v>10</v>
      </c>
      <c r="F179">
        <v>10</v>
      </c>
      <c r="G179">
        <v>383.05</v>
      </c>
      <c r="H179">
        <v>3830.5</v>
      </c>
    </row>
    <row r="180" spans="1:8" x14ac:dyDescent="0.3">
      <c r="A180">
        <v>181</v>
      </c>
      <c r="B180" s="1">
        <v>45829</v>
      </c>
      <c r="C180" t="s">
        <v>11</v>
      </c>
      <c r="D180" t="s">
        <v>13</v>
      </c>
      <c r="E180" t="s">
        <v>4</v>
      </c>
      <c r="F180">
        <v>10</v>
      </c>
      <c r="G180">
        <v>884.81</v>
      </c>
      <c r="H180">
        <v>8848.1</v>
      </c>
    </row>
    <row r="181" spans="1:8" x14ac:dyDescent="0.3">
      <c r="A181">
        <v>182</v>
      </c>
      <c r="B181" s="1">
        <v>45729</v>
      </c>
      <c r="C181" t="s">
        <v>12</v>
      </c>
      <c r="D181" t="s">
        <v>14</v>
      </c>
      <c r="E181" t="s">
        <v>4</v>
      </c>
      <c r="F181">
        <v>1</v>
      </c>
      <c r="G181">
        <v>1147.03</v>
      </c>
      <c r="H181">
        <v>1147.03</v>
      </c>
    </row>
    <row r="182" spans="1:8" x14ac:dyDescent="0.3">
      <c r="A182">
        <v>183</v>
      </c>
      <c r="B182" s="1">
        <v>45670</v>
      </c>
      <c r="C182" t="s">
        <v>7</v>
      </c>
      <c r="D182" t="s">
        <v>3</v>
      </c>
      <c r="E182" t="s">
        <v>4</v>
      </c>
      <c r="F182">
        <v>8</v>
      </c>
      <c r="G182">
        <v>1374.95</v>
      </c>
      <c r="H182">
        <v>10999.6</v>
      </c>
    </row>
    <row r="183" spans="1:8" x14ac:dyDescent="0.3">
      <c r="A183">
        <v>184</v>
      </c>
      <c r="B183" s="1">
        <v>45789</v>
      </c>
      <c r="C183" t="s">
        <v>7</v>
      </c>
      <c r="D183" t="s">
        <v>3</v>
      </c>
      <c r="E183" t="s">
        <v>4</v>
      </c>
      <c r="F183">
        <v>8</v>
      </c>
      <c r="G183">
        <v>1453.89</v>
      </c>
      <c r="H183">
        <v>11631.12</v>
      </c>
    </row>
    <row r="184" spans="1:8" x14ac:dyDescent="0.3">
      <c r="A184">
        <v>185</v>
      </c>
      <c r="B184" s="1">
        <v>45557</v>
      </c>
      <c r="C184" t="s">
        <v>12</v>
      </c>
      <c r="D184" t="s">
        <v>20</v>
      </c>
      <c r="E184" t="s">
        <v>4</v>
      </c>
      <c r="F184">
        <v>6</v>
      </c>
      <c r="G184">
        <v>488.38</v>
      </c>
      <c r="H184">
        <v>2930.28</v>
      </c>
    </row>
    <row r="185" spans="1:8" x14ac:dyDescent="0.3">
      <c r="A185">
        <v>186</v>
      </c>
      <c r="B185" s="1">
        <v>45476</v>
      </c>
      <c r="C185" t="s">
        <v>11</v>
      </c>
      <c r="D185" t="s">
        <v>13</v>
      </c>
      <c r="E185" t="s">
        <v>4</v>
      </c>
      <c r="F185">
        <v>7</v>
      </c>
      <c r="G185">
        <v>1043.57</v>
      </c>
      <c r="H185">
        <v>7304.99</v>
      </c>
    </row>
    <row r="186" spans="1:8" x14ac:dyDescent="0.3">
      <c r="A186">
        <v>187</v>
      </c>
      <c r="B186" s="1">
        <v>45702</v>
      </c>
      <c r="C186" t="s">
        <v>7</v>
      </c>
      <c r="D186" t="s">
        <v>22</v>
      </c>
      <c r="E186" t="s">
        <v>4</v>
      </c>
      <c r="F186">
        <v>1</v>
      </c>
      <c r="G186">
        <v>687.69</v>
      </c>
      <c r="H186">
        <v>687.69</v>
      </c>
    </row>
    <row r="187" spans="1:8" x14ac:dyDescent="0.3">
      <c r="A187">
        <v>188</v>
      </c>
      <c r="B187" s="1">
        <v>45470</v>
      </c>
      <c r="C187" t="s">
        <v>12</v>
      </c>
      <c r="D187" t="s">
        <v>21</v>
      </c>
      <c r="E187" t="s">
        <v>4</v>
      </c>
      <c r="F187">
        <v>2</v>
      </c>
      <c r="G187">
        <v>1455.58</v>
      </c>
      <c r="H187">
        <v>2911.16</v>
      </c>
    </row>
    <row r="188" spans="1:8" x14ac:dyDescent="0.3">
      <c r="A188">
        <v>189</v>
      </c>
      <c r="B188" s="1">
        <v>45812</v>
      </c>
      <c r="C188" t="s">
        <v>0</v>
      </c>
      <c r="D188" t="s">
        <v>5</v>
      </c>
      <c r="E188" t="s">
        <v>4</v>
      </c>
      <c r="F188">
        <v>9</v>
      </c>
      <c r="G188">
        <v>698.34</v>
      </c>
      <c r="H188">
        <v>6285.06</v>
      </c>
    </row>
    <row r="189" spans="1:8" x14ac:dyDescent="0.3">
      <c r="A189">
        <v>190</v>
      </c>
      <c r="B189" s="1">
        <v>45669</v>
      </c>
      <c r="C189" t="s">
        <v>11</v>
      </c>
      <c r="D189" t="s">
        <v>14</v>
      </c>
      <c r="E189" t="s">
        <v>4</v>
      </c>
      <c r="F189">
        <v>6</v>
      </c>
      <c r="G189">
        <v>937.72</v>
      </c>
      <c r="H189">
        <v>5626.32</v>
      </c>
    </row>
    <row r="190" spans="1:8" x14ac:dyDescent="0.3">
      <c r="A190">
        <v>191</v>
      </c>
      <c r="B190" s="1">
        <v>45191</v>
      </c>
      <c r="C190" t="s">
        <v>7</v>
      </c>
      <c r="D190" t="s">
        <v>20</v>
      </c>
      <c r="E190" t="s">
        <v>4</v>
      </c>
      <c r="F190">
        <v>4</v>
      </c>
      <c r="G190">
        <v>407.91</v>
      </c>
      <c r="H190">
        <v>1631.64</v>
      </c>
    </row>
    <row r="191" spans="1:8" x14ac:dyDescent="0.3">
      <c r="A191">
        <v>192</v>
      </c>
      <c r="B191" s="1">
        <v>45587</v>
      </c>
      <c r="C191" t="s">
        <v>12</v>
      </c>
      <c r="D191" t="s">
        <v>3</v>
      </c>
      <c r="E191" t="s">
        <v>4</v>
      </c>
      <c r="F191">
        <v>8</v>
      </c>
      <c r="G191">
        <v>190.92</v>
      </c>
      <c r="H191">
        <v>1527.36</v>
      </c>
    </row>
    <row r="192" spans="1:8" x14ac:dyDescent="0.3">
      <c r="A192">
        <v>193</v>
      </c>
      <c r="B192" s="1">
        <v>45865</v>
      </c>
      <c r="C192" t="s">
        <v>11</v>
      </c>
      <c r="D192" t="s">
        <v>1</v>
      </c>
      <c r="E192" t="s">
        <v>2</v>
      </c>
      <c r="F192">
        <v>3</v>
      </c>
      <c r="G192">
        <v>473.02</v>
      </c>
      <c r="H192">
        <v>1419.06</v>
      </c>
    </row>
    <row r="193" spans="1:8" x14ac:dyDescent="0.3">
      <c r="A193">
        <v>194</v>
      </c>
      <c r="B193" s="1">
        <v>45234</v>
      </c>
      <c r="C193" t="s">
        <v>7</v>
      </c>
      <c r="D193" t="s">
        <v>14</v>
      </c>
      <c r="E193" t="s">
        <v>4</v>
      </c>
      <c r="F193">
        <v>4</v>
      </c>
      <c r="G193">
        <v>1488.46</v>
      </c>
      <c r="H193">
        <v>5953.84</v>
      </c>
    </row>
    <row r="194" spans="1:8" x14ac:dyDescent="0.3">
      <c r="A194">
        <v>195</v>
      </c>
      <c r="B194" s="1">
        <v>45611</v>
      </c>
      <c r="C194" t="s">
        <v>0</v>
      </c>
      <c r="D194" t="s">
        <v>17</v>
      </c>
      <c r="E194" t="s">
        <v>10</v>
      </c>
      <c r="F194">
        <v>2</v>
      </c>
      <c r="G194">
        <v>975.09</v>
      </c>
      <c r="H194">
        <v>1950.18</v>
      </c>
    </row>
    <row r="195" spans="1:8" x14ac:dyDescent="0.3">
      <c r="A195">
        <v>196</v>
      </c>
      <c r="B195" s="1">
        <v>45437</v>
      </c>
      <c r="C195" t="s">
        <v>7</v>
      </c>
      <c r="D195" t="s">
        <v>3</v>
      </c>
      <c r="E195" t="s">
        <v>4</v>
      </c>
      <c r="F195">
        <v>9</v>
      </c>
      <c r="G195">
        <v>1061.06</v>
      </c>
      <c r="H195">
        <v>9549.5400000000009</v>
      </c>
    </row>
    <row r="196" spans="1:8" x14ac:dyDescent="0.3">
      <c r="A196">
        <v>197</v>
      </c>
      <c r="B196" s="1">
        <v>45622</v>
      </c>
      <c r="C196" t="s">
        <v>7</v>
      </c>
      <c r="D196" t="s">
        <v>5</v>
      </c>
      <c r="E196" t="s">
        <v>4</v>
      </c>
      <c r="F196">
        <v>4</v>
      </c>
      <c r="G196">
        <v>690.61</v>
      </c>
      <c r="H196">
        <v>2762.44</v>
      </c>
    </row>
    <row r="197" spans="1:8" x14ac:dyDescent="0.3">
      <c r="A197">
        <v>198</v>
      </c>
      <c r="B197" s="1">
        <v>45334</v>
      </c>
      <c r="C197" t="s">
        <v>7</v>
      </c>
      <c r="D197" t="s">
        <v>3</v>
      </c>
      <c r="E197" t="s">
        <v>4</v>
      </c>
      <c r="F197">
        <v>10</v>
      </c>
      <c r="G197">
        <v>767.28</v>
      </c>
      <c r="H197">
        <v>7672.8</v>
      </c>
    </row>
    <row r="198" spans="1:8" x14ac:dyDescent="0.3">
      <c r="A198">
        <v>199</v>
      </c>
      <c r="B198" s="1">
        <v>45210</v>
      </c>
      <c r="C198" t="s">
        <v>11</v>
      </c>
      <c r="D198" t="s">
        <v>17</v>
      </c>
      <c r="E198" t="s">
        <v>10</v>
      </c>
      <c r="F198">
        <v>5</v>
      </c>
      <c r="G198">
        <v>1161.29</v>
      </c>
      <c r="H198">
        <v>5806.45</v>
      </c>
    </row>
    <row r="199" spans="1:8" x14ac:dyDescent="0.3">
      <c r="A199">
        <v>200</v>
      </c>
      <c r="B199" s="1">
        <v>45487</v>
      </c>
      <c r="C199" t="s">
        <v>7</v>
      </c>
      <c r="D199" t="s">
        <v>16</v>
      </c>
      <c r="E199" t="s">
        <v>10</v>
      </c>
      <c r="F199">
        <v>9</v>
      </c>
      <c r="G199">
        <v>408.09</v>
      </c>
      <c r="H199">
        <v>3672.81</v>
      </c>
    </row>
    <row r="200" spans="1:8" x14ac:dyDescent="0.3">
      <c r="A200">
        <v>201</v>
      </c>
      <c r="B200" s="1">
        <v>45444</v>
      </c>
      <c r="C200" t="s">
        <v>12</v>
      </c>
      <c r="D200" t="s">
        <v>14</v>
      </c>
      <c r="E200" t="s">
        <v>4</v>
      </c>
      <c r="F200">
        <v>10</v>
      </c>
      <c r="G200">
        <v>874.09</v>
      </c>
      <c r="H200">
        <v>8740.9</v>
      </c>
    </row>
    <row r="201" spans="1:8" x14ac:dyDescent="0.3">
      <c r="A201">
        <v>202</v>
      </c>
      <c r="B201" s="1">
        <v>45291</v>
      </c>
      <c r="C201" t="s">
        <v>7</v>
      </c>
      <c r="D201" t="s">
        <v>1</v>
      </c>
      <c r="E201" t="s">
        <v>2</v>
      </c>
      <c r="F201">
        <v>8</v>
      </c>
      <c r="G201">
        <v>812.49</v>
      </c>
      <c r="H201">
        <v>6499.92</v>
      </c>
    </row>
    <row r="202" spans="1:8" x14ac:dyDescent="0.3">
      <c r="A202">
        <v>203</v>
      </c>
      <c r="B202" s="1">
        <v>45704</v>
      </c>
      <c r="C202" t="s">
        <v>12</v>
      </c>
      <c r="D202" t="s">
        <v>21</v>
      </c>
      <c r="E202" t="s">
        <v>4</v>
      </c>
      <c r="F202">
        <v>9</v>
      </c>
      <c r="G202">
        <v>572.04</v>
      </c>
      <c r="H202">
        <v>5148.3599999999997</v>
      </c>
    </row>
    <row r="203" spans="1:8" x14ac:dyDescent="0.3">
      <c r="A203">
        <v>204</v>
      </c>
      <c r="B203" s="1">
        <v>45332</v>
      </c>
      <c r="C203" t="s">
        <v>12</v>
      </c>
      <c r="D203" t="s">
        <v>17</v>
      </c>
      <c r="E203" t="s">
        <v>10</v>
      </c>
      <c r="F203">
        <v>4</v>
      </c>
      <c r="G203">
        <v>861.98</v>
      </c>
      <c r="H203">
        <v>3447.92</v>
      </c>
    </row>
    <row r="204" spans="1:8" x14ac:dyDescent="0.3">
      <c r="A204">
        <v>205</v>
      </c>
      <c r="B204" s="1">
        <v>45183</v>
      </c>
      <c r="C204" t="s">
        <v>7</v>
      </c>
      <c r="D204" t="s">
        <v>18</v>
      </c>
      <c r="E204" t="s">
        <v>4</v>
      </c>
      <c r="F204">
        <v>6</v>
      </c>
      <c r="G204">
        <v>1119.6099999999999</v>
      </c>
      <c r="H204">
        <v>6717.66</v>
      </c>
    </row>
    <row r="205" spans="1:8" x14ac:dyDescent="0.3">
      <c r="A205">
        <v>206</v>
      </c>
      <c r="B205" s="1">
        <v>45534</v>
      </c>
      <c r="C205" t="s">
        <v>7</v>
      </c>
      <c r="D205" t="s">
        <v>8</v>
      </c>
      <c r="E205" t="s">
        <v>2</v>
      </c>
      <c r="F205">
        <v>3</v>
      </c>
      <c r="G205">
        <v>748.04</v>
      </c>
      <c r="H205">
        <v>2244.12</v>
      </c>
    </row>
    <row r="206" spans="1:8" x14ac:dyDescent="0.3">
      <c r="A206">
        <v>207</v>
      </c>
      <c r="B206" s="1">
        <v>45653</v>
      </c>
      <c r="C206" t="s">
        <v>11</v>
      </c>
      <c r="D206" t="s">
        <v>14</v>
      </c>
      <c r="E206" t="s">
        <v>4</v>
      </c>
      <c r="F206">
        <v>10</v>
      </c>
      <c r="G206">
        <v>504.67</v>
      </c>
      <c r="H206">
        <v>5046.7</v>
      </c>
    </row>
    <row r="207" spans="1:8" x14ac:dyDescent="0.3">
      <c r="A207">
        <v>208</v>
      </c>
      <c r="B207" s="1">
        <v>45241</v>
      </c>
      <c r="C207" t="s">
        <v>7</v>
      </c>
      <c r="D207" t="s">
        <v>13</v>
      </c>
      <c r="E207" t="s">
        <v>4</v>
      </c>
      <c r="F207">
        <v>9</v>
      </c>
      <c r="G207">
        <v>1366.56</v>
      </c>
      <c r="H207">
        <v>12299.04</v>
      </c>
    </row>
    <row r="208" spans="1:8" x14ac:dyDescent="0.3">
      <c r="A208">
        <v>209</v>
      </c>
      <c r="B208" s="1">
        <v>45558</v>
      </c>
      <c r="C208" t="s">
        <v>11</v>
      </c>
      <c r="D208" t="s">
        <v>14</v>
      </c>
      <c r="E208" t="s">
        <v>4</v>
      </c>
      <c r="F208">
        <v>3</v>
      </c>
      <c r="G208">
        <v>121.49</v>
      </c>
      <c r="H208">
        <v>364.47</v>
      </c>
    </row>
    <row r="209" spans="1:8" x14ac:dyDescent="0.3">
      <c r="A209">
        <v>210</v>
      </c>
      <c r="B209" s="1">
        <v>45485</v>
      </c>
      <c r="C209" t="s">
        <v>12</v>
      </c>
      <c r="D209" t="s">
        <v>9</v>
      </c>
      <c r="E209" t="s">
        <v>10</v>
      </c>
      <c r="F209">
        <v>10</v>
      </c>
      <c r="G209">
        <v>1042.1300000000001</v>
      </c>
      <c r="H209">
        <v>10421.299999999999</v>
      </c>
    </row>
    <row r="210" spans="1:8" x14ac:dyDescent="0.3">
      <c r="A210">
        <v>211</v>
      </c>
      <c r="B210" s="1">
        <v>45475</v>
      </c>
      <c r="C210" t="s">
        <v>0</v>
      </c>
      <c r="D210" t="s">
        <v>1</v>
      </c>
      <c r="E210" t="s">
        <v>2</v>
      </c>
      <c r="F210">
        <v>9</v>
      </c>
      <c r="G210">
        <v>576.21</v>
      </c>
      <c r="H210">
        <v>5185.8900000000003</v>
      </c>
    </row>
    <row r="211" spans="1:8" x14ac:dyDescent="0.3">
      <c r="A211">
        <v>212</v>
      </c>
      <c r="B211" s="1">
        <v>45693</v>
      </c>
      <c r="C211" t="s">
        <v>7</v>
      </c>
      <c r="D211" t="s">
        <v>21</v>
      </c>
      <c r="E211" t="s">
        <v>4</v>
      </c>
      <c r="F211">
        <v>1</v>
      </c>
      <c r="G211">
        <v>930.01</v>
      </c>
      <c r="H211">
        <v>930.01</v>
      </c>
    </row>
    <row r="212" spans="1:8" x14ac:dyDescent="0.3">
      <c r="A212">
        <v>213</v>
      </c>
      <c r="B212" s="1">
        <v>45371</v>
      </c>
      <c r="C212" t="s">
        <v>12</v>
      </c>
      <c r="D212" t="s">
        <v>18</v>
      </c>
      <c r="E212" t="s">
        <v>4</v>
      </c>
      <c r="F212">
        <v>2</v>
      </c>
      <c r="G212">
        <v>656.62</v>
      </c>
      <c r="H212">
        <v>1313.24</v>
      </c>
    </row>
    <row r="213" spans="1:8" x14ac:dyDescent="0.3">
      <c r="A213">
        <v>214</v>
      </c>
      <c r="B213" s="1">
        <v>45593</v>
      </c>
      <c r="C213" t="s">
        <v>0</v>
      </c>
      <c r="D213" t="s">
        <v>13</v>
      </c>
      <c r="E213" t="s">
        <v>4</v>
      </c>
      <c r="F213">
        <v>3</v>
      </c>
      <c r="G213">
        <v>1044.06</v>
      </c>
      <c r="H213">
        <v>3132.18</v>
      </c>
    </row>
    <row r="214" spans="1:8" x14ac:dyDescent="0.3">
      <c r="A214">
        <v>215</v>
      </c>
      <c r="B214" s="1">
        <v>45186</v>
      </c>
      <c r="C214" t="s">
        <v>0</v>
      </c>
      <c r="D214" t="s">
        <v>17</v>
      </c>
      <c r="E214" t="s">
        <v>10</v>
      </c>
      <c r="F214">
        <v>6</v>
      </c>
      <c r="G214">
        <v>1196.25</v>
      </c>
      <c r="H214">
        <v>7177.5</v>
      </c>
    </row>
    <row r="215" spans="1:8" x14ac:dyDescent="0.3">
      <c r="A215">
        <v>216</v>
      </c>
      <c r="B215" s="1">
        <v>45522</v>
      </c>
      <c r="C215" t="s">
        <v>12</v>
      </c>
      <c r="D215" t="s">
        <v>22</v>
      </c>
      <c r="E215" t="s">
        <v>4</v>
      </c>
      <c r="F215">
        <v>7</v>
      </c>
      <c r="G215">
        <v>226.9</v>
      </c>
      <c r="H215">
        <v>1588.3</v>
      </c>
    </row>
    <row r="216" spans="1:8" x14ac:dyDescent="0.3">
      <c r="A216">
        <v>217</v>
      </c>
      <c r="B216" s="1">
        <v>45718</v>
      </c>
      <c r="C216" t="s">
        <v>7</v>
      </c>
      <c r="D216" t="s">
        <v>6</v>
      </c>
      <c r="E216" t="s">
        <v>4</v>
      </c>
      <c r="F216">
        <v>3</v>
      </c>
      <c r="G216">
        <v>263.27999999999997</v>
      </c>
      <c r="H216">
        <v>789.84</v>
      </c>
    </row>
    <row r="217" spans="1:8" x14ac:dyDescent="0.3">
      <c r="A217">
        <v>218</v>
      </c>
      <c r="B217" s="1">
        <v>45773</v>
      </c>
      <c r="C217" t="s">
        <v>7</v>
      </c>
      <c r="D217" t="s">
        <v>13</v>
      </c>
      <c r="E217" t="s">
        <v>4</v>
      </c>
      <c r="F217">
        <v>4</v>
      </c>
      <c r="G217">
        <v>751.52</v>
      </c>
      <c r="H217">
        <v>3006.08</v>
      </c>
    </row>
    <row r="218" spans="1:8" x14ac:dyDescent="0.3">
      <c r="A218">
        <v>219</v>
      </c>
      <c r="B218" s="1">
        <v>45376</v>
      </c>
      <c r="C218" t="s">
        <v>11</v>
      </c>
      <c r="D218" t="s">
        <v>15</v>
      </c>
      <c r="E218" t="s">
        <v>4</v>
      </c>
      <c r="F218">
        <v>8</v>
      </c>
      <c r="G218">
        <v>960.48</v>
      </c>
      <c r="H218">
        <v>7683.84</v>
      </c>
    </row>
    <row r="219" spans="1:8" x14ac:dyDescent="0.3">
      <c r="A219">
        <v>220</v>
      </c>
      <c r="B219" s="1">
        <v>45821</v>
      </c>
      <c r="C219" t="s">
        <v>12</v>
      </c>
      <c r="D219" t="s">
        <v>20</v>
      </c>
      <c r="E219" t="s">
        <v>4</v>
      </c>
      <c r="F219">
        <v>1</v>
      </c>
      <c r="G219">
        <v>1349.37</v>
      </c>
      <c r="H219">
        <v>1349.37</v>
      </c>
    </row>
    <row r="220" spans="1:8" x14ac:dyDescent="0.3">
      <c r="A220">
        <v>221</v>
      </c>
      <c r="B220" s="1">
        <v>45832</v>
      </c>
      <c r="C220" t="s">
        <v>12</v>
      </c>
      <c r="D220" t="s">
        <v>20</v>
      </c>
      <c r="E220" t="s">
        <v>4</v>
      </c>
      <c r="F220">
        <v>9</v>
      </c>
      <c r="G220">
        <v>245.38</v>
      </c>
      <c r="H220">
        <v>2208.42</v>
      </c>
    </row>
    <row r="221" spans="1:8" x14ac:dyDescent="0.3">
      <c r="A221">
        <v>222</v>
      </c>
      <c r="B221" s="1">
        <v>45740</v>
      </c>
      <c r="C221" t="s">
        <v>12</v>
      </c>
      <c r="D221" t="s">
        <v>20</v>
      </c>
      <c r="E221" t="s">
        <v>4</v>
      </c>
      <c r="F221">
        <v>5</v>
      </c>
      <c r="G221">
        <v>962.02</v>
      </c>
      <c r="H221">
        <v>4810.1000000000004</v>
      </c>
    </row>
    <row r="222" spans="1:8" x14ac:dyDescent="0.3">
      <c r="A222">
        <v>223</v>
      </c>
      <c r="B222" s="1">
        <v>45606</v>
      </c>
      <c r="C222" t="s">
        <v>12</v>
      </c>
      <c r="D222" t="s">
        <v>5</v>
      </c>
      <c r="E222" t="s">
        <v>4</v>
      </c>
      <c r="F222">
        <v>5</v>
      </c>
      <c r="G222">
        <v>306.83</v>
      </c>
      <c r="H222">
        <v>1534.15</v>
      </c>
    </row>
    <row r="223" spans="1:8" x14ac:dyDescent="0.3">
      <c r="A223">
        <v>224</v>
      </c>
      <c r="B223" s="1">
        <v>45248</v>
      </c>
      <c r="C223" t="s">
        <v>7</v>
      </c>
      <c r="D223" t="s">
        <v>5</v>
      </c>
      <c r="E223" t="s">
        <v>4</v>
      </c>
      <c r="F223">
        <v>4</v>
      </c>
      <c r="G223">
        <v>578.23</v>
      </c>
      <c r="H223">
        <v>2312.92</v>
      </c>
    </row>
    <row r="224" spans="1:8" x14ac:dyDescent="0.3">
      <c r="A224">
        <v>225</v>
      </c>
      <c r="B224" s="1">
        <v>45855</v>
      </c>
      <c r="C224" t="s">
        <v>12</v>
      </c>
      <c r="D224" t="s">
        <v>21</v>
      </c>
      <c r="E224" t="s">
        <v>4</v>
      </c>
      <c r="F224">
        <v>5</v>
      </c>
      <c r="G224">
        <v>42.69</v>
      </c>
      <c r="H224">
        <v>213.45</v>
      </c>
    </row>
    <row r="225" spans="1:8" x14ac:dyDescent="0.3">
      <c r="A225">
        <v>226</v>
      </c>
      <c r="B225" s="1">
        <v>45420</v>
      </c>
      <c r="C225" t="s">
        <v>7</v>
      </c>
      <c r="D225" t="s">
        <v>16</v>
      </c>
      <c r="E225" t="s">
        <v>10</v>
      </c>
      <c r="F225">
        <v>1</v>
      </c>
      <c r="G225">
        <v>853.23</v>
      </c>
      <c r="H225">
        <v>853.23</v>
      </c>
    </row>
    <row r="226" spans="1:8" x14ac:dyDescent="0.3">
      <c r="A226">
        <v>227</v>
      </c>
      <c r="B226" s="1">
        <v>45759</v>
      </c>
      <c r="C226" t="s">
        <v>0</v>
      </c>
      <c r="D226" t="s">
        <v>1</v>
      </c>
      <c r="E226" t="s">
        <v>2</v>
      </c>
      <c r="F226">
        <v>8</v>
      </c>
      <c r="G226">
        <v>1250.93</v>
      </c>
      <c r="H226">
        <v>10007.44</v>
      </c>
    </row>
    <row r="227" spans="1:8" x14ac:dyDescent="0.3">
      <c r="A227">
        <v>228</v>
      </c>
      <c r="B227" s="1">
        <v>45374</v>
      </c>
      <c r="C227" t="s">
        <v>12</v>
      </c>
      <c r="D227" t="s">
        <v>17</v>
      </c>
      <c r="E227" t="s">
        <v>10</v>
      </c>
      <c r="F227">
        <v>10</v>
      </c>
      <c r="G227">
        <v>1204.8800000000001</v>
      </c>
      <c r="H227">
        <v>12048.8</v>
      </c>
    </row>
    <row r="228" spans="1:8" x14ac:dyDescent="0.3">
      <c r="A228">
        <v>229</v>
      </c>
      <c r="B228" s="1">
        <v>45774</v>
      </c>
      <c r="C228" t="s">
        <v>11</v>
      </c>
      <c r="D228" t="s">
        <v>18</v>
      </c>
      <c r="E228" t="s">
        <v>4</v>
      </c>
      <c r="F228">
        <v>5</v>
      </c>
      <c r="G228">
        <v>1019.87</v>
      </c>
      <c r="H228">
        <v>5099.3500000000004</v>
      </c>
    </row>
    <row r="229" spans="1:8" x14ac:dyDescent="0.3">
      <c r="A229">
        <v>230</v>
      </c>
      <c r="B229" s="1">
        <v>45782</v>
      </c>
      <c r="C229" t="s">
        <v>11</v>
      </c>
      <c r="D229" t="s">
        <v>8</v>
      </c>
      <c r="E229" t="s">
        <v>2</v>
      </c>
      <c r="F229">
        <v>2</v>
      </c>
      <c r="G229">
        <v>1356.07</v>
      </c>
      <c r="H229">
        <v>2712.14</v>
      </c>
    </row>
    <row r="230" spans="1:8" x14ac:dyDescent="0.3">
      <c r="A230">
        <v>231</v>
      </c>
      <c r="B230" s="1">
        <v>45455</v>
      </c>
      <c r="C230" t="s">
        <v>0</v>
      </c>
      <c r="D230" t="s">
        <v>1</v>
      </c>
      <c r="E230" t="s">
        <v>2</v>
      </c>
      <c r="F230">
        <v>8</v>
      </c>
      <c r="G230">
        <v>59.71</v>
      </c>
      <c r="H230">
        <v>477.68</v>
      </c>
    </row>
    <row r="231" spans="1:8" x14ac:dyDescent="0.3">
      <c r="A231">
        <v>232</v>
      </c>
      <c r="B231" s="1">
        <v>45231</v>
      </c>
      <c r="C231" t="s">
        <v>11</v>
      </c>
      <c r="D231" t="s">
        <v>21</v>
      </c>
      <c r="E231" t="s">
        <v>4</v>
      </c>
      <c r="F231">
        <v>5</v>
      </c>
      <c r="G231">
        <v>496.81</v>
      </c>
      <c r="H231">
        <v>2484.0500000000002</v>
      </c>
    </row>
    <row r="232" spans="1:8" x14ac:dyDescent="0.3">
      <c r="A232">
        <v>233</v>
      </c>
      <c r="B232" s="1">
        <v>45344</v>
      </c>
      <c r="C232" t="s">
        <v>11</v>
      </c>
      <c r="D232" t="s">
        <v>5</v>
      </c>
      <c r="E232" t="s">
        <v>4</v>
      </c>
      <c r="F232">
        <v>3</v>
      </c>
      <c r="G232">
        <v>1181.9000000000001</v>
      </c>
      <c r="H232">
        <v>3545.7</v>
      </c>
    </row>
    <row r="233" spans="1:8" x14ac:dyDescent="0.3">
      <c r="A233">
        <v>234</v>
      </c>
      <c r="B233" s="1">
        <v>45682</v>
      </c>
      <c r="C233" t="s">
        <v>12</v>
      </c>
      <c r="D233" t="s">
        <v>17</v>
      </c>
      <c r="E233" t="s">
        <v>10</v>
      </c>
      <c r="F233">
        <v>9</v>
      </c>
      <c r="G233">
        <v>1371.1</v>
      </c>
      <c r="H233">
        <v>12339.9</v>
      </c>
    </row>
    <row r="234" spans="1:8" x14ac:dyDescent="0.3">
      <c r="A234">
        <v>235</v>
      </c>
      <c r="B234" s="1">
        <v>45402</v>
      </c>
      <c r="C234" t="s">
        <v>11</v>
      </c>
      <c r="D234" t="s">
        <v>16</v>
      </c>
      <c r="E234" t="s">
        <v>10</v>
      </c>
      <c r="F234">
        <v>8</v>
      </c>
      <c r="G234">
        <v>1451.4</v>
      </c>
      <c r="H234">
        <v>11611.2</v>
      </c>
    </row>
    <row r="235" spans="1:8" x14ac:dyDescent="0.3">
      <c r="A235">
        <v>236</v>
      </c>
      <c r="B235" s="1">
        <v>45256</v>
      </c>
      <c r="C235" t="s">
        <v>12</v>
      </c>
      <c r="D235" t="s">
        <v>22</v>
      </c>
      <c r="E235" t="s">
        <v>4</v>
      </c>
      <c r="F235">
        <v>8</v>
      </c>
      <c r="G235">
        <v>1444.71</v>
      </c>
      <c r="H235">
        <v>11557.68</v>
      </c>
    </row>
    <row r="236" spans="1:8" x14ac:dyDescent="0.3">
      <c r="A236">
        <v>237</v>
      </c>
      <c r="B236" s="1">
        <v>45831</v>
      </c>
      <c r="C236" t="s">
        <v>11</v>
      </c>
      <c r="D236" t="s">
        <v>3</v>
      </c>
      <c r="E236" t="s">
        <v>4</v>
      </c>
      <c r="F236">
        <v>7</v>
      </c>
      <c r="G236">
        <v>1451.23</v>
      </c>
      <c r="H236">
        <v>10158.61</v>
      </c>
    </row>
    <row r="237" spans="1:8" x14ac:dyDescent="0.3">
      <c r="A237">
        <v>238</v>
      </c>
      <c r="B237" s="1">
        <v>45231</v>
      </c>
      <c r="C237" t="s">
        <v>12</v>
      </c>
      <c r="D237" t="s">
        <v>9</v>
      </c>
      <c r="E237" t="s">
        <v>10</v>
      </c>
      <c r="F237">
        <v>7</v>
      </c>
      <c r="G237">
        <v>30.74</v>
      </c>
      <c r="H237">
        <v>215.18</v>
      </c>
    </row>
    <row r="238" spans="1:8" x14ac:dyDescent="0.3">
      <c r="A238">
        <v>239</v>
      </c>
      <c r="B238" s="1">
        <v>45604</v>
      </c>
      <c r="C238" t="s">
        <v>0</v>
      </c>
      <c r="D238" t="s">
        <v>6</v>
      </c>
      <c r="E238" t="s">
        <v>4</v>
      </c>
      <c r="F238">
        <v>6</v>
      </c>
      <c r="G238">
        <v>1012.51</v>
      </c>
      <c r="H238">
        <v>6075.06</v>
      </c>
    </row>
    <row r="239" spans="1:8" x14ac:dyDescent="0.3">
      <c r="A239">
        <v>240</v>
      </c>
      <c r="B239" s="1">
        <v>45737</v>
      </c>
      <c r="C239" t="s">
        <v>12</v>
      </c>
      <c r="D239" t="s">
        <v>1</v>
      </c>
      <c r="E239" t="s">
        <v>2</v>
      </c>
      <c r="F239">
        <v>7</v>
      </c>
      <c r="G239">
        <v>1235.4000000000001</v>
      </c>
      <c r="H239">
        <v>8647.7999999999993</v>
      </c>
    </row>
    <row r="240" spans="1:8" x14ac:dyDescent="0.3">
      <c r="A240">
        <v>241</v>
      </c>
      <c r="B240" s="1">
        <v>45830</v>
      </c>
      <c r="C240" t="s">
        <v>0</v>
      </c>
      <c r="D240" t="s">
        <v>21</v>
      </c>
      <c r="E240" t="s">
        <v>4</v>
      </c>
      <c r="F240">
        <v>4</v>
      </c>
      <c r="G240">
        <v>712.5</v>
      </c>
      <c r="H240">
        <v>2850</v>
      </c>
    </row>
    <row r="241" spans="1:8" x14ac:dyDescent="0.3">
      <c r="A241">
        <v>242</v>
      </c>
      <c r="B241" s="1">
        <v>45763</v>
      </c>
      <c r="C241" t="s">
        <v>12</v>
      </c>
      <c r="D241" t="s">
        <v>15</v>
      </c>
      <c r="E241" t="s">
        <v>4</v>
      </c>
      <c r="F241">
        <v>4</v>
      </c>
      <c r="G241">
        <v>975</v>
      </c>
      <c r="H241">
        <v>3900</v>
      </c>
    </row>
    <row r="242" spans="1:8" x14ac:dyDescent="0.3">
      <c r="A242">
        <v>243</v>
      </c>
      <c r="B242" s="1">
        <v>45856</v>
      </c>
      <c r="C242" t="s">
        <v>7</v>
      </c>
      <c r="D242" t="s">
        <v>1</v>
      </c>
      <c r="E242" t="s">
        <v>2</v>
      </c>
      <c r="F242">
        <v>5</v>
      </c>
      <c r="G242">
        <v>977.37</v>
      </c>
      <c r="H242">
        <v>4886.8500000000004</v>
      </c>
    </row>
    <row r="243" spans="1:8" x14ac:dyDescent="0.3">
      <c r="A243">
        <v>244</v>
      </c>
      <c r="B243" s="1">
        <v>45185</v>
      </c>
      <c r="C243" t="s">
        <v>11</v>
      </c>
      <c r="D243" t="s">
        <v>13</v>
      </c>
      <c r="E243" t="s">
        <v>4</v>
      </c>
      <c r="F243">
        <v>1</v>
      </c>
      <c r="G243">
        <v>463.5</v>
      </c>
      <c r="H243">
        <v>463.5</v>
      </c>
    </row>
    <row r="244" spans="1:8" x14ac:dyDescent="0.3">
      <c r="A244">
        <v>245</v>
      </c>
      <c r="B244" s="1">
        <v>45238</v>
      </c>
      <c r="C244" t="s">
        <v>0</v>
      </c>
      <c r="D244" t="s">
        <v>20</v>
      </c>
      <c r="E244" t="s">
        <v>4</v>
      </c>
      <c r="F244">
        <v>4</v>
      </c>
      <c r="G244">
        <v>1332.02</v>
      </c>
      <c r="H244">
        <v>5328.08</v>
      </c>
    </row>
    <row r="245" spans="1:8" x14ac:dyDescent="0.3">
      <c r="A245">
        <v>246</v>
      </c>
      <c r="B245" s="1">
        <v>45603</v>
      </c>
      <c r="C245" t="s">
        <v>7</v>
      </c>
      <c r="D245" t="s">
        <v>3</v>
      </c>
      <c r="E245" t="s">
        <v>4</v>
      </c>
      <c r="F245">
        <v>6</v>
      </c>
      <c r="G245">
        <v>1009.02</v>
      </c>
      <c r="H245">
        <v>6054.12</v>
      </c>
    </row>
    <row r="246" spans="1:8" x14ac:dyDescent="0.3">
      <c r="A246">
        <v>247</v>
      </c>
      <c r="B246" s="1">
        <v>45740</v>
      </c>
      <c r="C246" t="s">
        <v>7</v>
      </c>
      <c r="D246" t="s">
        <v>8</v>
      </c>
      <c r="E246" t="s">
        <v>2</v>
      </c>
      <c r="F246">
        <v>3</v>
      </c>
      <c r="G246">
        <v>1329.27</v>
      </c>
      <c r="H246">
        <v>3987.81</v>
      </c>
    </row>
    <row r="247" spans="1:8" x14ac:dyDescent="0.3">
      <c r="A247">
        <v>248</v>
      </c>
      <c r="B247" s="1">
        <v>45640</v>
      </c>
      <c r="C247" t="s">
        <v>0</v>
      </c>
      <c r="D247" t="s">
        <v>1</v>
      </c>
      <c r="E247" t="s">
        <v>2</v>
      </c>
      <c r="F247">
        <v>10</v>
      </c>
      <c r="G247">
        <v>618.09</v>
      </c>
      <c r="H247">
        <v>6180.9</v>
      </c>
    </row>
    <row r="248" spans="1:8" x14ac:dyDescent="0.3">
      <c r="A248">
        <v>249</v>
      </c>
      <c r="B248" s="1">
        <v>45845</v>
      </c>
      <c r="C248" t="s">
        <v>0</v>
      </c>
      <c r="D248" t="s">
        <v>22</v>
      </c>
      <c r="E248" t="s">
        <v>4</v>
      </c>
      <c r="F248">
        <v>6</v>
      </c>
      <c r="G248">
        <v>333.73</v>
      </c>
      <c r="H248">
        <v>2002.38</v>
      </c>
    </row>
    <row r="249" spans="1:8" x14ac:dyDescent="0.3">
      <c r="A249">
        <v>250</v>
      </c>
      <c r="B249" s="1">
        <v>45510</v>
      </c>
      <c r="C249" t="s">
        <v>11</v>
      </c>
      <c r="D249" t="s">
        <v>20</v>
      </c>
      <c r="E249" t="s">
        <v>4</v>
      </c>
      <c r="F249">
        <v>2</v>
      </c>
      <c r="G249">
        <v>1471.58</v>
      </c>
      <c r="H249">
        <v>2943.16</v>
      </c>
    </row>
    <row r="250" spans="1:8" x14ac:dyDescent="0.3">
      <c r="A250">
        <v>251</v>
      </c>
      <c r="B250" s="1">
        <v>45201</v>
      </c>
      <c r="C250" t="s">
        <v>12</v>
      </c>
      <c r="D250" t="s">
        <v>21</v>
      </c>
      <c r="E250" t="s">
        <v>4</v>
      </c>
      <c r="F250">
        <v>7</v>
      </c>
      <c r="G250">
        <v>421.06</v>
      </c>
      <c r="H250">
        <v>2947.42</v>
      </c>
    </row>
    <row r="251" spans="1:8" x14ac:dyDescent="0.3">
      <c r="A251">
        <v>252</v>
      </c>
      <c r="B251" s="1">
        <v>45232</v>
      </c>
      <c r="C251" t="s">
        <v>7</v>
      </c>
      <c r="D251" t="s">
        <v>13</v>
      </c>
      <c r="E251" t="s">
        <v>4</v>
      </c>
      <c r="F251">
        <v>4</v>
      </c>
      <c r="G251">
        <v>966.14</v>
      </c>
      <c r="H251">
        <v>3864.56</v>
      </c>
    </row>
    <row r="252" spans="1:8" x14ac:dyDescent="0.3">
      <c r="A252">
        <v>253</v>
      </c>
      <c r="B252" s="1">
        <v>45190</v>
      </c>
      <c r="C252" t="s">
        <v>0</v>
      </c>
      <c r="D252" t="s">
        <v>15</v>
      </c>
      <c r="E252" t="s">
        <v>4</v>
      </c>
      <c r="F252">
        <v>6</v>
      </c>
      <c r="G252">
        <v>372.92</v>
      </c>
      <c r="H252">
        <v>2237.52</v>
      </c>
    </row>
    <row r="253" spans="1:8" x14ac:dyDescent="0.3">
      <c r="A253">
        <v>254</v>
      </c>
      <c r="B253" s="1">
        <v>45209</v>
      </c>
      <c r="C253" t="s">
        <v>11</v>
      </c>
      <c r="D253" t="s">
        <v>3</v>
      </c>
      <c r="E253" t="s">
        <v>4</v>
      </c>
      <c r="F253">
        <v>9</v>
      </c>
      <c r="G253">
        <v>318.66000000000003</v>
      </c>
      <c r="H253">
        <v>2867.94</v>
      </c>
    </row>
    <row r="254" spans="1:8" x14ac:dyDescent="0.3">
      <c r="A254">
        <v>255</v>
      </c>
      <c r="B254" s="1">
        <v>45475</v>
      </c>
      <c r="C254" t="s">
        <v>11</v>
      </c>
      <c r="D254" t="s">
        <v>18</v>
      </c>
      <c r="E254" t="s">
        <v>4</v>
      </c>
      <c r="F254">
        <v>3</v>
      </c>
      <c r="G254">
        <v>1185.08</v>
      </c>
      <c r="H254">
        <v>3555.24</v>
      </c>
    </row>
    <row r="255" spans="1:8" x14ac:dyDescent="0.3">
      <c r="A255">
        <v>256</v>
      </c>
      <c r="B255" s="1">
        <v>45422</v>
      </c>
      <c r="C255" t="s">
        <v>0</v>
      </c>
      <c r="D255" t="s">
        <v>15</v>
      </c>
      <c r="E255" t="s">
        <v>4</v>
      </c>
      <c r="F255">
        <v>3</v>
      </c>
      <c r="G255">
        <v>1481.42</v>
      </c>
      <c r="H255">
        <v>4444.26</v>
      </c>
    </row>
    <row r="256" spans="1:8" x14ac:dyDescent="0.3">
      <c r="A256">
        <v>257</v>
      </c>
      <c r="B256" s="1">
        <v>45317</v>
      </c>
      <c r="C256" t="s">
        <v>12</v>
      </c>
      <c r="D256" t="s">
        <v>6</v>
      </c>
      <c r="E256" t="s">
        <v>4</v>
      </c>
      <c r="F256">
        <v>2</v>
      </c>
      <c r="G256">
        <v>994.98</v>
      </c>
      <c r="H256">
        <v>1989.96</v>
      </c>
    </row>
    <row r="257" spans="1:8" x14ac:dyDescent="0.3">
      <c r="A257">
        <v>258</v>
      </c>
      <c r="B257" s="1">
        <v>45154</v>
      </c>
      <c r="C257" t="s">
        <v>11</v>
      </c>
      <c r="D257" t="s">
        <v>14</v>
      </c>
      <c r="E257" t="s">
        <v>4</v>
      </c>
      <c r="F257">
        <v>6</v>
      </c>
      <c r="G257">
        <v>1187.08</v>
      </c>
      <c r="H257">
        <v>7122.48</v>
      </c>
    </row>
    <row r="258" spans="1:8" x14ac:dyDescent="0.3">
      <c r="A258">
        <v>259</v>
      </c>
      <c r="B258" s="1">
        <v>45155</v>
      </c>
      <c r="C258" t="s">
        <v>12</v>
      </c>
      <c r="D258" t="s">
        <v>18</v>
      </c>
      <c r="E258" t="s">
        <v>4</v>
      </c>
      <c r="F258">
        <v>3</v>
      </c>
      <c r="G258">
        <v>405.4</v>
      </c>
      <c r="H258">
        <v>1216.2</v>
      </c>
    </row>
    <row r="259" spans="1:8" x14ac:dyDescent="0.3">
      <c r="A259">
        <v>260</v>
      </c>
      <c r="B259" s="1">
        <v>45677</v>
      </c>
      <c r="C259" t="s">
        <v>7</v>
      </c>
      <c r="D259" t="s">
        <v>3</v>
      </c>
      <c r="E259" t="s">
        <v>4</v>
      </c>
      <c r="F259">
        <v>2</v>
      </c>
      <c r="G259">
        <v>1121.04</v>
      </c>
      <c r="H259">
        <v>2242.08</v>
      </c>
    </row>
    <row r="260" spans="1:8" x14ac:dyDescent="0.3">
      <c r="A260">
        <v>261</v>
      </c>
      <c r="B260" s="1">
        <v>45509</v>
      </c>
      <c r="C260" t="s">
        <v>7</v>
      </c>
      <c r="D260" t="s">
        <v>20</v>
      </c>
      <c r="E260" t="s">
        <v>4</v>
      </c>
      <c r="F260">
        <v>9</v>
      </c>
      <c r="G260">
        <v>894.56</v>
      </c>
      <c r="H260">
        <v>8051.04</v>
      </c>
    </row>
    <row r="261" spans="1:8" x14ac:dyDescent="0.3">
      <c r="A261">
        <v>262</v>
      </c>
      <c r="B261" s="1">
        <v>45768</v>
      </c>
      <c r="C261" t="s">
        <v>11</v>
      </c>
      <c r="D261" t="s">
        <v>20</v>
      </c>
      <c r="E261" t="s">
        <v>4</v>
      </c>
      <c r="F261">
        <v>1</v>
      </c>
      <c r="G261">
        <v>1093.5899999999999</v>
      </c>
      <c r="H261">
        <v>1093.5899999999999</v>
      </c>
    </row>
    <row r="262" spans="1:8" x14ac:dyDescent="0.3">
      <c r="A262">
        <v>263</v>
      </c>
      <c r="B262" s="1">
        <v>45608</v>
      </c>
      <c r="C262" t="s">
        <v>12</v>
      </c>
      <c r="D262" t="s">
        <v>17</v>
      </c>
      <c r="E262" t="s">
        <v>10</v>
      </c>
      <c r="F262">
        <v>1</v>
      </c>
      <c r="G262">
        <v>100.63</v>
      </c>
      <c r="H262">
        <v>100.63</v>
      </c>
    </row>
    <row r="263" spans="1:8" x14ac:dyDescent="0.3">
      <c r="A263">
        <v>264</v>
      </c>
      <c r="B263" s="1">
        <v>45575</v>
      </c>
      <c r="C263" t="s">
        <v>7</v>
      </c>
      <c r="D263" t="s">
        <v>20</v>
      </c>
      <c r="E263" t="s">
        <v>4</v>
      </c>
      <c r="F263">
        <v>2</v>
      </c>
      <c r="G263">
        <v>740.5</v>
      </c>
      <c r="H263">
        <v>1481</v>
      </c>
    </row>
    <row r="264" spans="1:8" x14ac:dyDescent="0.3">
      <c r="A264">
        <v>265</v>
      </c>
      <c r="B264" s="1">
        <v>45214</v>
      </c>
      <c r="C264" t="s">
        <v>7</v>
      </c>
      <c r="D264" t="s">
        <v>17</v>
      </c>
      <c r="E264" t="s">
        <v>10</v>
      </c>
      <c r="F264">
        <v>2</v>
      </c>
      <c r="G264">
        <v>489.95</v>
      </c>
      <c r="H264">
        <v>979.9</v>
      </c>
    </row>
    <row r="265" spans="1:8" x14ac:dyDescent="0.3">
      <c r="A265">
        <v>266</v>
      </c>
      <c r="B265" s="1">
        <v>45268</v>
      </c>
      <c r="C265" t="s">
        <v>0</v>
      </c>
      <c r="D265" t="s">
        <v>3</v>
      </c>
      <c r="E265" t="s">
        <v>4</v>
      </c>
      <c r="F265">
        <v>5</v>
      </c>
      <c r="G265">
        <v>940.23</v>
      </c>
      <c r="H265">
        <v>4701.1499999999996</v>
      </c>
    </row>
    <row r="266" spans="1:8" x14ac:dyDescent="0.3">
      <c r="A266">
        <v>267</v>
      </c>
      <c r="B266" s="1">
        <v>45529</v>
      </c>
      <c r="C266" t="s">
        <v>12</v>
      </c>
      <c r="D266" t="s">
        <v>15</v>
      </c>
      <c r="E266" t="s">
        <v>4</v>
      </c>
      <c r="F266">
        <v>10</v>
      </c>
      <c r="G266">
        <v>800.53</v>
      </c>
      <c r="H266">
        <v>8005.3</v>
      </c>
    </row>
    <row r="267" spans="1:8" x14ac:dyDescent="0.3">
      <c r="A267">
        <v>268</v>
      </c>
      <c r="B267" s="1">
        <v>45240</v>
      </c>
      <c r="C267" t="s">
        <v>7</v>
      </c>
      <c r="D267" t="s">
        <v>20</v>
      </c>
      <c r="E267" t="s">
        <v>4</v>
      </c>
      <c r="F267">
        <v>2</v>
      </c>
      <c r="G267">
        <v>1280.6600000000001</v>
      </c>
      <c r="H267">
        <v>2561.3200000000002</v>
      </c>
    </row>
    <row r="268" spans="1:8" x14ac:dyDescent="0.3">
      <c r="A268">
        <v>269</v>
      </c>
      <c r="B268" s="1">
        <v>45579</v>
      </c>
      <c r="C268" t="s">
        <v>11</v>
      </c>
      <c r="D268" t="s">
        <v>1</v>
      </c>
      <c r="E268" t="s">
        <v>2</v>
      </c>
      <c r="F268">
        <v>8</v>
      </c>
      <c r="G268">
        <v>1333.26</v>
      </c>
      <c r="H268">
        <v>10666.08</v>
      </c>
    </row>
    <row r="269" spans="1:8" x14ac:dyDescent="0.3">
      <c r="A269">
        <v>270</v>
      </c>
      <c r="B269" s="1">
        <v>45603</v>
      </c>
      <c r="C269" t="s">
        <v>12</v>
      </c>
      <c r="D269" t="s">
        <v>5</v>
      </c>
      <c r="E269" t="s">
        <v>4</v>
      </c>
      <c r="F269">
        <v>7</v>
      </c>
      <c r="G269">
        <v>629.82000000000005</v>
      </c>
      <c r="H269">
        <v>4408.74</v>
      </c>
    </row>
    <row r="270" spans="1:8" x14ac:dyDescent="0.3">
      <c r="A270">
        <v>271</v>
      </c>
      <c r="B270" s="1">
        <v>45576</v>
      </c>
      <c r="C270" t="s">
        <v>12</v>
      </c>
      <c r="D270" t="s">
        <v>13</v>
      </c>
      <c r="E270" t="s">
        <v>4</v>
      </c>
      <c r="F270">
        <v>6</v>
      </c>
      <c r="G270">
        <v>1001.01</v>
      </c>
      <c r="H270">
        <v>6006.06</v>
      </c>
    </row>
    <row r="271" spans="1:8" x14ac:dyDescent="0.3">
      <c r="A271">
        <v>272</v>
      </c>
      <c r="B271" s="1">
        <v>45842</v>
      </c>
      <c r="C271" t="s">
        <v>11</v>
      </c>
      <c r="D271" t="s">
        <v>21</v>
      </c>
      <c r="E271" t="s">
        <v>4</v>
      </c>
      <c r="F271">
        <v>8</v>
      </c>
      <c r="G271">
        <v>110.03</v>
      </c>
      <c r="H271">
        <v>880.24</v>
      </c>
    </row>
    <row r="272" spans="1:8" x14ac:dyDescent="0.3">
      <c r="A272">
        <v>273</v>
      </c>
      <c r="B272" s="1">
        <v>45234</v>
      </c>
      <c r="C272" t="s">
        <v>0</v>
      </c>
      <c r="D272" t="s">
        <v>16</v>
      </c>
      <c r="E272" t="s">
        <v>10</v>
      </c>
      <c r="F272">
        <v>7</v>
      </c>
      <c r="G272">
        <v>153.88</v>
      </c>
      <c r="H272">
        <v>1077.1600000000001</v>
      </c>
    </row>
    <row r="273" spans="1:8" x14ac:dyDescent="0.3">
      <c r="A273">
        <v>274</v>
      </c>
      <c r="B273" s="1">
        <v>45272</v>
      </c>
      <c r="C273" t="s">
        <v>12</v>
      </c>
      <c r="D273" t="s">
        <v>8</v>
      </c>
      <c r="E273" t="s">
        <v>2</v>
      </c>
      <c r="F273">
        <v>9</v>
      </c>
      <c r="G273">
        <v>99.37</v>
      </c>
      <c r="H273">
        <v>894.33</v>
      </c>
    </row>
    <row r="274" spans="1:8" x14ac:dyDescent="0.3">
      <c r="A274">
        <v>275</v>
      </c>
      <c r="B274" s="1">
        <v>45825</v>
      </c>
      <c r="C274" t="s">
        <v>12</v>
      </c>
      <c r="D274" t="s">
        <v>6</v>
      </c>
      <c r="E274" t="s">
        <v>4</v>
      </c>
      <c r="F274">
        <v>2</v>
      </c>
      <c r="G274">
        <v>622.1</v>
      </c>
      <c r="H274">
        <v>1244.2</v>
      </c>
    </row>
    <row r="275" spans="1:8" x14ac:dyDescent="0.3">
      <c r="A275">
        <v>276</v>
      </c>
      <c r="B275" s="1">
        <v>45191</v>
      </c>
      <c r="C275" t="s">
        <v>7</v>
      </c>
      <c r="D275" t="s">
        <v>16</v>
      </c>
      <c r="E275" t="s">
        <v>10</v>
      </c>
      <c r="F275">
        <v>5</v>
      </c>
      <c r="G275">
        <v>904.61</v>
      </c>
      <c r="H275">
        <v>4523.05</v>
      </c>
    </row>
    <row r="276" spans="1:8" x14ac:dyDescent="0.3">
      <c r="A276">
        <v>277</v>
      </c>
      <c r="B276" s="1">
        <v>45730</v>
      </c>
      <c r="C276" t="s">
        <v>0</v>
      </c>
      <c r="D276" t="s">
        <v>21</v>
      </c>
      <c r="E276" t="s">
        <v>4</v>
      </c>
      <c r="F276">
        <v>9</v>
      </c>
      <c r="G276">
        <v>326.98</v>
      </c>
      <c r="H276">
        <v>2942.82</v>
      </c>
    </row>
    <row r="277" spans="1:8" x14ac:dyDescent="0.3">
      <c r="A277">
        <v>278</v>
      </c>
      <c r="B277" s="1">
        <v>45368</v>
      </c>
      <c r="C277" t="s">
        <v>7</v>
      </c>
      <c r="D277" t="s">
        <v>1</v>
      </c>
      <c r="E277" t="s">
        <v>2</v>
      </c>
      <c r="F277">
        <v>2</v>
      </c>
      <c r="G277">
        <v>531.66999999999996</v>
      </c>
      <c r="H277">
        <v>1063.3399999999999</v>
      </c>
    </row>
    <row r="278" spans="1:8" x14ac:dyDescent="0.3">
      <c r="A278">
        <v>279</v>
      </c>
      <c r="B278" s="1">
        <v>45256</v>
      </c>
      <c r="C278" t="s">
        <v>12</v>
      </c>
      <c r="D278" t="s">
        <v>6</v>
      </c>
      <c r="E278" t="s">
        <v>4</v>
      </c>
      <c r="F278">
        <v>5</v>
      </c>
      <c r="G278">
        <v>865.41</v>
      </c>
      <c r="H278">
        <v>4327.05</v>
      </c>
    </row>
    <row r="279" spans="1:8" x14ac:dyDescent="0.3">
      <c r="A279">
        <v>280</v>
      </c>
      <c r="B279" s="1">
        <v>45713</v>
      </c>
      <c r="C279" t="s">
        <v>7</v>
      </c>
      <c r="D279" t="s">
        <v>9</v>
      </c>
      <c r="E279" t="s">
        <v>10</v>
      </c>
      <c r="F279">
        <v>10</v>
      </c>
      <c r="G279">
        <v>924.22</v>
      </c>
      <c r="H279">
        <v>9242.2000000000007</v>
      </c>
    </row>
    <row r="280" spans="1:8" x14ac:dyDescent="0.3">
      <c r="A280">
        <v>281</v>
      </c>
      <c r="B280" s="1">
        <v>45762</v>
      </c>
      <c r="C280" t="s">
        <v>0</v>
      </c>
      <c r="D280" t="s">
        <v>1</v>
      </c>
      <c r="E280" t="s">
        <v>2</v>
      </c>
      <c r="F280">
        <v>5</v>
      </c>
      <c r="G280">
        <v>53.14</v>
      </c>
      <c r="H280">
        <v>265.7</v>
      </c>
    </row>
    <row r="281" spans="1:8" x14ac:dyDescent="0.3">
      <c r="A281">
        <v>282</v>
      </c>
      <c r="B281" s="1">
        <v>45486</v>
      </c>
      <c r="C281" t="s">
        <v>12</v>
      </c>
      <c r="D281" t="s">
        <v>22</v>
      </c>
      <c r="E281" t="s">
        <v>4</v>
      </c>
      <c r="F281">
        <v>6</v>
      </c>
      <c r="G281">
        <v>19.100000000000001</v>
      </c>
      <c r="H281">
        <v>114.6</v>
      </c>
    </row>
    <row r="282" spans="1:8" x14ac:dyDescent="0.3">
      <c r="A282">
        <v>283</v>
      </c>
      <c r="B282" s="1">
        <v>45718</v>
      </c>
      <c r="C282" t="s">
        <v>11</v>
      </c>
      <c r="D282" t="s">
        <v>16</v>
      </c>
      <c r="E282" t="s">
        <v>10</v>
      </c>
      <c r="F282">
        <v>7</v>
      </c>
      <c r="G282">
        <v>113.68</v>
      </c>
      <c r="H282">
        <v>795.76</v>
      </c>
    </row>
    <row r="283" spans="1:8" x14ac:dyDescent="0.3">
      <c r="A283">
        <v>284</v>
      </c>
      <c r="B283" s="1">
        <v>45232</v>
      </c>
      <c r="C283" t="s">
        <v>0</v>
      </c>
      <c r="D283" t="s">
        <v>8</v>
      </c>
      <c r="E283" t="s">
        <v>2</v>
      </c>
      <c r="F283">
        <v>9</v>
      </c>
      <c r="G283">
        <v>330.55</v>
      </c>
      <c r="H283">
        <v>2974.95</v>
      </c>
    </row>
    <row r="284" spans="1:8" x14ac:dyDescent="0.3">
      <c r="A284">
        <v>285</v>
      </c>
      <c r="B284" s="1">
        <v>45488</v>
      </c>
      <c r="C284" t="s">
        <v>7</v>
      </c>
      <c r="D284" t="s">
        <v>5</v>
      </c>
      <c r="E284" t="s">
        <v>4</v>
      </c>
      <c r="F284">
        <v>3</v>
      </c>
      <c r="G284">
        <v>561.38</v>
      </c>
      <c r="H284">
        <v>1684.14</v>
      </c>
    </row>
    <row r="285" spans="1:8" x14ac:dyDescent="0.3">
      <c r="A285">
        <v>286</v>
      </c>
      <c r="B285" s="1">
        <v>45720</v>
      </c>
      <c r="C285" t="s">
        <v>12</v>
      </c>
      <c r="D285" t="s">
        <v>8</v>
      </c>
      <c r="E285" t="s">
        <v>2</v>
      </c>
      <c r="F285">
        <v>10</v>
      </c>
      <c r="G285">
        <v>136.59</v>
      </c>
      <c r="H285">
        <v>1365.9</v>
      </c>
    </row>
    <row r="286" spans="1:8" x14ac:dyDescent="0.3">
      <c r="A286">
        <v>287</v>
      </c>
      <c r="B286" s="1">
        <v>45300</v>
      </c>
      <c r="C286" t="s">
        <v>11</v>
      </c>
      <c r="D286" t="s">
        <v>14</v>
      </c>
      <c r="E286" t="s">
        <v>4</v>
      </c>
      <c r="F286">
        <v>10</v>
      </c>
      <c r="G286">
        <v>84.15</v>
      </c>
      <c r="H286">
        <v>841.5</v>
      </c>
    </row>
    <row r="287" spans="1:8" x14ac:dyDescent="0.3">
      <c r="A287">
        <v>288</v>
      </c>
      <c r="B287" s="1">
        <v>45592</v>
      </c>
      <c r="C287" t="s">
        <v>12</v>
      </c>
      <c r="D287" t="s">
        <v>13</v>
      </c>
      <c r="E287" t="s">
        <v>4</v>
      </c>
      <c r="F287">
        <v>7</v>
      </c>
      <c r="G287">
        <v>733.64</v>
      </c>
      <c r="H287">
        <v>5135.4799999999996</v>
      </c>
    </row>
    <row r="288" spans="1:8" x14ac:dyDescent="0.3">
      <c r="A288">
        <v>289</v>
      </c>
      <c r="B288" s="1">
        <v>45418</v>
      </c>
      <c r="C288" t="s">
        <v>7</v>
      </c>
      <c r="D288" t="s">
        <v>20</v>
      </c>
      <c r="E288" t="s">
        <v>4</v>
      </c>
      <c r="F288">
        <v>4</v>
      </c>
      <c r="G288">
        <v>1134.8699999999999</v>
      </c>
      <c r="H288">
        <v>4539.4799999999996</v>
      </c>
    </row>
    <row r="289" spans="1:8" x14ac:dyDescent="0.3">
      <c r="A289">
        <v>290</v>
      </c>
      <c r="B289" s="1">
        <v>45579</v>
      </c>
      <c r="C289" t="s">
        <v>12</v>
      </c>
      <c r="D289" t="s">
        <v>13</v>
      </c>
      <c r="E289" t="s">
        <v>4</v>
      </c>
      <c r="F289">
        <v>2</v>
      </c>
      <c r="G289">
        <v>432.04</v>
      </c>
      <c r="H289">
        <v>864.08</v>
      </c>
    </row>
    <row r="290" spans="1:8" x14ac:dyDescent="0.3">
      <c r="A290">
        <v>291</v>
      </c>
      <c r="B290" s="1">
        <v>45678</v>
      </c>
      <c r="C290" t="s">
        <v>7</v>
      </c>
      <c r="D290" t="s">
        <v>1</v>
      </c>
      <c r="E290" t="s">
        <v>2</v>
      </c>
      <c r="F290">
        <v>5</v>
      </c>
      <c r="G290">
        <v>77.67</v>
      </c>
      <c r="H290">
        <v>388.35</v>
      </c>
    </row>
    <row r="291" spans="1:8" x14ac:dyDescent="0.3">
      <c r="A291">
        <v>292</v>
      </c>
      <c r="B291" s="1">
        <v>45146</v>
      </c>
      <c r="C291" t="s">
        <v>0</v>
      </c>
      <c r="D291" t="s">
        <v>5</v>
      </c>
      <c r="E291" t="s">
        <v>4</v>
      </c>
      <c r="F291">
        <v>4</v>
      </c>
      <c r="G291">
        <v>459.11</v>
      </c>
      <c r="H291">
        <v>1836.44</v>
      </c>
    </row>
    <row r="292" spans="1:8" x14ac:dyDescent="0.3">
      <c r="A292">
        <v>293</v>
      </c>
      <c r="B292" s="1">
        <v>45400</v>
      </c>
      <c r="C292" t="s">
        <v>11</v>
      </c>
      <c r="D292" t="s">
        <v>18</v>
      </c>
      <c r="E292" t="s">
        <v>4</v>
      </c>
      <c r="F292">
        <v>5</v>
      </c>
      <c r="G292">
        <v>498.9</v>
      </c>
      <c r="H292">
        <v>2494.5</v>
      </c>
    </row>
    <row r="293" spans="1:8" x14ac:dyDescent="0.3">
      <c r="A293">
        <v>294</v>
      </c>
      <c r="B293" s="1">
        <v>45579</v>
      </c>
      <c r="C293" t="s">
        <v>7</v>
      </c>
      <c r="D293" t="s">
        <v>14</v>
      </c>
      <c r="E293" t="s">
        <v>4</v>
      </c>
      <c r="F293">
        <v>3</v>
      </c>
      <c r="G293">
        <v>202.49</v>
      </c>
      <c r="H293">
        <v>607.47</v>
      </c>
    </row>
    <row r="294" spans="1:8" x14ac:dyDescent="0.3">
      <c r="A294">
        <v>295</v>
      </c>
      <c r="B294" s="1">
        <v>45651</v>
      </c>
      <c r="C294" t="s">
        <v>11</v>
      </c>
      <c r="D294" t="s">
        <v>6</v>
      </c>
      <c r="E294" t="s">
        <v>4</v>
      </c>
      <c r="F294">
        <v>9</v>
      </c>
      <c r="G294">
        <v>1251.7</v>
      </c>
      <c r="H294">
        <v>11265.3</v>
      </c>
    </row>
    <row r="295" spans="1:8" x14ac:dyDescent="0.3">
      <c r="A295">
        <v>296</v>
      </c>
      <c r="B295" s="1">
        <v>45212</v>
      </c>
      <c r="C295" t="s">
        <v>12</v>
      </c>
      <c r="D295" t="s">
        <v>9</v>
      </c>
      <c r="E295" t="s">
        <v>10</v>
      </c>
      <c r="F295">
        <v>7</v>
      </c>
      <c r="G295">
        <v>1294.03</v>
      </c>
      <c r="H295">
        <v>9058.2099999999991</v>
      </c>
    </row>
    <row r="296" spans="1:8" x14ac:dyDescent="0.3">
      <c r="A296">
        <v>297</v>
      </c>
      <c r="B296" s="1">
        <v>45158</v>
      </c>
      <c r="C296" t="s">
        <v>7</v>
      </c>
      <c r="D296" t="s">
        <v>14</v>
      </c>
      <c r="E296" t="s">
        <v>4</v>
      </c>
      <c r="F296">
        <v>8</v>
      </c>
      <c r="G296">
        <v>1382.53</v>
      </c>
      <c r="H296">
        <v>11060.24</v>
      </c>
    </row>
    <row r="297" spans="1:8" x14ac:dyDescent="0.3">
      <c r="A297">
        <v>298</v>
      </c>
      <c r="B297" s="1">
        <v>45728</v>
      </c>
      <c r="C297" t="s">
        <v>12</v>
      </c>
      <c r="D297" t="s">
        <v>16</v>
      </c>
      <c r="E297" t="s">
        <v>10</v>
      </c>
      <c r="F297">
        <v>7</v>
      </c>
      <c r="G297">
        <v>864.37</v>
      </c>
      <c r="H297">
        <v>6050.59</v>
      </c>
    </row>
    <row r="298" spans="1:8" x14ac:dyDescent="0.3">
      <c r="A298">
        <v>299</v>
      </c>
      <c r="B298" s="1">
        <v>45435</v>
      </c>
      <c r="C298" t="s">
        <v>7</v>
      </c>
      <c r="D298" t="s">
        <v>8</v>
      </c>
      <c r="E298" t="s">
        <v>2</v>
      </c>
      <c r="F298">
        <v>2</v>
      </c>
      <c r="G298">
        <v>613.5</v>
      </c>
      <c r="H298">
        <v>1227</v>
      </c>
    </row>
    <row r="299" spans="1:8" x14ac:dyDescent="0.3">
      <c r="A299">
        <v>300</v>
      </c>
      <c r="B299" s="1">
        <v>45771</v>
      </c>
      <c r="C299" t="s">
        <v>11</v>
      </c>
      <c r="D299" t="s">
        <v>21</v>
      </c>
      <c r="E299" t="s">
        <v>4</v>
      </c>
      <c r="F299">
        <v>8</v>
      </c>
      <c r="G299">
        <v>1249.72</v>
      </c>
      <c r="H299">
        <v>9997.76</v>
      </c>
    </row>
    <row r="300" spans="1:8" x14ac:dyDescent="0.3">
      <c r="A300">
        <v>301</v>
      </c>
      <c r="B300" s="1">
        <v>45229</v>
      </c>
      <c r="C300" t="s">
        <v>12</v>
      </c>
      <c r="D300" t="s">
        <v>17</v>
      </c>
      <c r="E300" t="s">
        <v>10</v>
      </c>
      <c r="F300">
        <v>7</v>
      </c>
      <c r="G300">
        <v>1268.28</v>
      </c>
      <c r="H300">
        <v>8877.9599999999991</v>
      </c>
    </row>
    <row r="301" spans="1:8" x14ac:dyDescent="0.3">
      <c r="A301">
        <v>302</v>
      </c>
      <c r="B301" s="1">
        <v>45742</v>
      </c>
      <c r="C301" t="s">
        <v>7</v>
      </c>
      <c r="D301" t="s">
        <v>18</v>
      </c>
      <c r="E301" t="s">
        <v>4</v>
      </c>
      <c r="F301">
        <v>7</v>
      </c>
      <c r="G301">
        <v>790.7</v>
      </c>
      <c r="H301">
        <v>5534.9</v>
      </c>
    </row>
    <row r="302" spans="1:8" x14ac:dyDescent="0.3">
      <c r="A302">
        <v>303</v>
      </c>
      <c r="B302" s="1">
        <v>45486</v>
      </c>
      <c r="C302" t="s">
        <v>12</v>
      </c>
      <c r="D302" t="s">
        <v>5</v>
      </c>
      <c r="E302" t="s">
        <v>4</v>
      </c>
      <c r="F302">
        <v>4</v>
      </c>
      <c r="G302">
        <v>506.27</v>
      </c>
      <c r="H302">
        <v>2025.08</v>
      </c>
    </row>
    <row r="303" spans="1:8" x14ac:dyDescent="0.3">
      <c r="A303">
        <v>304</v>
      </c>
      <c r="B303" s="1">
        <v>45661</v>
      </c>
      <c r="C303" t="s">
        <v>0</v>
      </c>
      <c r="D303" t="s">
        <v>3</v>
      </c>
      <c r="E303" t="s">
        <v>4</v>
      </c>
      <c r="F303">
        <v>2</v>
      </c>
      <c r="G303">
        <v>800.6</v>
      </c>
      <c r="H303">
        <v>1601.2</v>
      </c>
    </row>
    <row r="304" spans="1:8" x14ac:dyDescent="0.3">
      <c r="A304">
        <v>305</v>
      </c>
      <c r="B304" s="1">
        <v>45498</v>
      </c>
      <c r="C304" t="s">
        <v>12</v>
      </c>
      <c r="D304" t="s">
        <v>18</v>
      </c>
      <c r="E304" t="s">
        <v>4</v>
      </c>
      <c r="F304">
        <v>3</v>
      </c>
      <c r="G304">
        <v>362.04</v>
      </c>
      <c r="H304">
        <v>1086.1199999999999</v>
      </c>
    </row>
    <row r="305" spans="1:8" x14ac:dyDescent="0.3">
      <c r="A305">
        <v>306</v>
      </c>
      <c r="B305" s="1">
        <v>45341</v>
      </c>
      <c r="C305" t="s">
        <v>12</v>
      </c>
      <c r="D305" t="s">
        <v>3</v>
      </c>
      <c r="E305" t="s">
        <v>4</v>
      </c>
      <c r="F305">
        <v>3</v>
      </c>
      <c r="G305">
        <v>907.57</v>
      </c>
      <c r="H305">
        <v>2722.71</v>
      </c>
    </row>
    <row r="306" spans="1:8" x14ac:dyDescent="0.3">
      <c r="A306">
        <v>307</v>
      </c>
      <c r="B306" s="1">
        <v>45320</v>
      </c>
      <c r="C306" t="s">
        <v>0</v>
      </c>
      <c r="D306" t="s">
        <v>9</v>
      </c>
      <c r="E306" t="s">
        <v>10</v>
      </c>
      <c r="F306">
        <v>8</v>
      </c>
      <c r="G306">
        <v>701.29</v>
      </c>
      <c r="H306">
        <v>5610.32</v>
      </c>
    </row>
    <row r="307" spans="1:8" x14ac:dyDescent="0.3">
      <c r="A307">
        <v>308</v>
      </c>
      <c r="B307" s="1">
        <v>45836</v>
      </c>
      <c r="C307" t="s">
        <v>7</v>
      </c>
      <c r="D307" t="s">
        <v>15</v>
      </c>
      <c r="E307" t="s">
        <v>4</v>
      </c>
      <c r="F307">
        <v>10</v>
      </c>
      <c r="G307">
        <v>968.06</v>
      </c>
      <c r="H307">
        <v>9680.6</v>
      </c>
    </row>
    <row r="308" spans="1:8" x14ac:dyDescent="0.3">
      <c r="A308">
        <v>309</v>
      </c>
      <c r="B308" s="1">
        <v>45781</v>
      </c>
      <c r="C308" t="s">
        <v>12</v>
      </c>
      <c r="D308" t="s">
        <v>15</v>
      </c>
      <c r="E308" t="s">
        <v>4</v>
      </c>
      <c r="F308">
        <v>6</v>
      </c>
      <c r="G308">
        <v>234.93</v>
      </c>
      <c r="H308">
        <v>1409.58</v>
      </c>
    </row>
    <row r="309" spans="1:8" x14ac:dyDescent="0.3">
      <c r="A309">
        <v>310</v>
      </c>
      <c r="B309" s="1">
        <v>45591</v>
      </c>
      <c r="C309" t="s">
        <v>7</v>
      </c>
      <c r="D309" t="s">
        <v>13</v>
      </c>
      <c r="E309" t="s">
        <v>4</v>
      </c>
      <c r="F309">
        <v>5</v>
      </c>
      <c r="G309">
        <v>1196.53</v>
      </c>
      <c r="H309">
        <v>5982.65</v>
      </c>
    </row>
    <row r="310" spans="1:8" x14ac:dyDescent="0.3">
      <c r="A310">
        <v>311</v>
      </c>
      <c r="B310" s="1">
        <v>45499</v>
      </c>
      <c r="C310" t="s">
        <v>0</v>
      </c>
      <c r="D310" t="s">
        <v>15</v>
      </c>
      <c r="E310" t="s">
        <v>4</v>
      </c>
      <c r="F310">
        <v>9</v>
      </c>
      <c r="G310">
        <v>120.54</v>
      </c>
      <c r="H310">
        <v>1084.8599999999999</v>
      </c>
    </row>
    <row r="311" spans="1:8" x14ac:dyDescent="0.3">
      <c r="A311">
        <v>312</v>
      </c>
      <c r="B311" s="1">
        <v>45177</v>
      </c>
      <c r="C311" t="s">
        <v>7</v>
      </c>
      <c r="D311" t="s">
        <v>20</v>
      </c>
      <c r="E311" t="s">
        <v>4</v>
      </c>
      <c r="F311">
        <v>1</v>
      </c>
      <c r="G311">
        <v>559.41999999999996</v>
      </c>
      <c r="H311">
        <v>559.41999999999996</v>
      </c>
    </row>
    <row r="312" spans="1:8" x14ac:dyDescent="0.3">
      <c r="A312">
        <v>313</v>
      </c>
      <c r="B312" s="1">
        <v>45799</v>
      </c>
      <c r="C312" t="s">
        <v>0</v>
      </c>
      <c r="D312" t="s">
        <v>22</v>
      </c>
      <c r="E312" t="s">
        <v>4</v>
      </c>
      <c r="F312">
        <v>2</v>
      </c>
      <c r="G312">
        <v>926.36</v>
      </c>
      <c r="H312">
        <v>1852.72</v>
      </c>
    </row>
    <row r="313" spans="1:8" x14ac:dyDescent="0.3">
      <c r="A313">
        <v>314</v>
      </c>
      <c r="B313" s="1">
        <v>45612</v>
      </c>
      <c r="C313" t="s">
        <v>7</v>
      </c>
      <c r="D313" t="s">
        <v>6</v>
      </c>
      <c r="E313" t="s">
        <v>4</v>
      </c>
      <c r="F313">
        <v>10</v>
      </c>
      <c r="G313">
        <v>835.93</v>
      </c>
      <c r="H313">
        <v>8359.2999999999993</v>
      </c>
    </row>
    <row r="314" spans="1:8" x14ac:dyDescent="0.3">
      <c r="A314">
        <v>315</v>
      </c>
      <c r="B314" s="1">
        <v>45599</v>
      </c>
      <c r="C314" t="s">
        <v>0</v>
      </c>
      <c r="D314" t="s">
        <v>9</v>
      </c>
      <c r="E314" t="s">
        <v>10</v>
      </c>
      <c r="F314">
        <v>10</v>
      </c>
      <c r="G314">
        <v>981.24</v>
      </c>
      <c r="H314">
        <v>9812.4</v>
      </c>
    </row>
    <row r="315" spans="1:8" x14ac:dyDescent="0.3">
      <c r="A315">
        <v>316</v>
      </c>
      <c r="B315" s="1">
        <v>45652</v>
      </c>
      <c r="C315" t="s">
        <v>7</v>
      </c>
      <c r="D315" t="s">
        <v>21</v>
      </c>
      <c r="E315" t="s">
        <v>4</v>
      </c>
      <c r="F315">
        <v>3</v>
      </c>
      <c r="G315">
        <v>1437.01</v>
      </c>
      <c r="H315">
        <v>4311.03</v>
      </c>
    </row>
    <row r="316" spans="1:8" x14ac:dyDescent="0.3">
      <c r="A316">
        <v>317</v>
      </c>
      <c r="B316" s="1">
        <v>45490</v>
      </c>
      <c r="C316" t="s">
        <v>0</v>
      </c>
      <c r="D316" t="s">
        <v>20</v>
      </c>
      <c r="E316" t="s">
        <v>4</v>
      </c>
      <c r="F316">
        <v>2</v>
      </c>
      <c r="G316">
        <v>761.78</v>
      </c>
      <c r="H316">
        <v>1523.56</v>
      </c>
    </row>
    <row r="317" spans="1:8" x14ac:dyDescent="0.3">
      <c r="A317">
        <v>318</v>
      </c>
      <c r="B317" s="1">
        <v>45392</v>
      </c>
      <c r="C317" t="s">
        <v>0</v>
      </c>
      <c r="D317" t="s">
        <v>3</v>
      </c>
      <c r="E317" t="s">
        <v>4</v>
      </c>
      <c r="F317">
        <v>8</v>
      </c>
      <c r="G317">
        <v>1486.57</v>
      </c>
      <c r="H317">
        <v>11892.56</v>
      </c>
    </row>
    <row r="318" spans="1:8" x14ac:dyDescent="0.3">
      <c r="A318">
        <v>319</v>
      </c>
      <c r="B318" s="1">
        <v>45511</v>
      </c>
      <c r="C318" t="s">
        <v>11</v>
      </c>
      <c r="D318" t="s">
        <v>6</v>
      </c>
      <c r="E318" t="s">
        <v>4</v>
      </c>
      <c r="F318">
        <v>6</v>
      </c>
      <c r="G318">
        <v>1377.73</v>
      </c>
      <c r="H318">
        <v>8266.3799999999992</v>
      </c>
    </row>
    <row r="319" spans="1:8" x14ac:dyDescent="0.3">
      <c r="A319">
        <v>320</v>
      </c>
      <c r="B319" s="1">
        <v>45485</v>
      </c>
      <c r="C319" t="s">
        <v>7</v>
      </c>
      <c r="D319" t="s">
        <v>5</v>
      </c>
      <c r="E319" t="s">
        <v>4</v>
      </c>
      <c r="F319">
        <v>10</v>
      </c>
      <c r="G319">
        <v>88.02</v>
      </c>
      <c r="H319">
        <v>880.2</v>
      </c>
    </row>
    <row r="320" spans="1:8" x14ac:dyDescent="0.3">
      <c r="A320">
        <v>321</v>
      </c>
      <c r="B320" s="1">
        <v>45206</v>
      </c>
      <c r="C320" t="s">
        <v>12</v>
      </c>
      <c r="D320" t="s">
        <v>1</v>
      </c>
      <c r="E320" t="s">
        <v>2</v>
      </c>
      <c r="F320">
        <v>6</v>
      </c>
      <c r="G320">
        <v>150.81</v>
      </c>
      <c r="H320">
        <v>904.86</v>
      </c>
    </row>
    <row r="321" spans="1:8" x14ac:dyDescent="0.3">
      <c r="A321">
        <v>322</v>
      </c>
      <c r="B321" s="1">
        <v>45429</v>
      </c>
      <c r="C321" t="s">
        <v>7</v>
      </c>
      <c r="D321" t="s">
        <v>1</v>
      </c>
      <c r="E321" t="s">
        <v>2</v>
      </c>
      <c r="F321">
        <v>5</v>
      </c>
      <c r="G321">
        <v>1088.3599999999999</v>
      </c>
      <c r="H321">
        <v>5441.8</v>
      </c>
    </row>
    <row r="322" spans="1:8" x14ac:dyDescent="0.3">
      <c r="A322">
        <v>323</v>
      </c>
      <c r="B322" s="1">
        <v>45480</v>
      </c>
      <c r="C322" t="s">
        <v>11</v>
      </c>
      <c r="D322" t="s">
        <v>1</v>
      </c>
      <c r="E322" t="s">
        <v>2</v>
      </c>
      <c r="F322">
        <v>2</v>
      </c>
      <c r="G322">
        <v>878.28</v>
      </c>
      <c r="H322">
        <v>1756.56</v>
      </c>
    </row>
    <row r="323" spans="1:8" x14ac:dyDescent="0.3">
      <c r="A323">
        <v>324</v>
      </c>
      <c r="B323" s="1">
        <v>45456</v>
      </c>
      <c r="C323" t="s">
        <v>12</v>
      </c>
      <c r="D323" t="s">
        <v>3</v>
      </c>
      <c r="E323" t="s">
        <v>4</v>
      </c>
      <c r="F323">
        <v>7</v>
      </c>
      <c r="G323">
        <v>202.14</v>
      </c>
      <c r="H323">
        <v>1414.98</v>
      </c>
    </row>
    <row r="324" spans="1:8" x14ac:dyDescent="0.3">
      <c r="A324">
        <v>325</v>
      </c>
      <c r="B324" s="1">
        <v>45456</v>
      </c>
      <c r="C324" t="s">
        <v>0</v>
      </c>
      <c r="D324" t="s">
        <v>8</v>
      </c>
      <c r="E324" t="s">
        <v>2</v>
      </c>
      <c r="F324">
        <v>9</v>
      </c>
      <c r="G324">
        <v>571.25</v>
      </c>
      <c r="H324">
        <v>5141.25</v>
      </c>
    </row>
    <row r="325" spans="1:8" x14ac:dyDescent="0.3">
      <c r="A325">
        <v>326</v>
      </c>
      <c r="B325" s="1">
        <v>45269</v>
      </c>
      <c r="C325" t="s">
        <v>12</v>
      </c>
      <c r="D325" t="s">
        <v>9</v>
      </c>
      <c r="E325" t="s">
        <v>10</v>
      </c>
      <c r="F325">
        <v>9</v>
      </c>
      <c r="G325">
        <v>149.24</v>
      </c>
      <c r="H325">
        <v>1343.16</v>
      </c>
    </row>
    <row r="326" spans="1:8" x14ac:dyDescent="0.3">
      <c r="A326">
        <v>327</v>
      </c>
      <c r="B326" s="1">
        <v>45659</v>
      </c>
      <c r="C326" t="s">
        <v>7</v>
      </c>
      <c r="D326" t="s">
        <v>1</v>
      </c>
      <c r="E326" t="s">
        <v>2</v>
      </c>
      <c r="F326">
        <v>6</v>
      </c>
      <c r="G326">
        <v>37.159999999999997</v>
      </c>
      <c r="H326">
        <v>222.96</v>
      </c>
    </row>
    <row r="327" spans="1:8" x14ac:dyDescent="0.3">
      <c r="A327">
        <v>328</v>
      </c>
      <c r="B327" s="1">
        <v>45358</v>
      </c>
      <c r="C327" t="s">
        <v>11</v>
      </c>
      <c r="D327" t="s">
        <v>22</v>
      </c>
      <c r="E327" t="s">
        <v>4</v>
      </c>
      <c r="F327">
        <v>6</v>
      </c>
      <c r="G327">
        <v>1422.03</v>
      </c>
      <c r="H327">
        <v>8532.18</v>
      </c>
    </row>
    <row r="328" spans="1:8" x14ac:dyDescent="0.3">
      <c r="A328">
        <v>329</v>
      </c>
      <c r="B328" s="1">
        <v>45370</v>
      </c>
      <c r="C328" t="s">
        <v>11</v>
      </c>
      <c r="D328" t="s">
        <v>20</v>
      </c>
      <c r="E328" t="s">
        <v>4</v>
      </c>
      <c r="F328">
        <v>3</v>
      </c>
      <c r="G328">
        <v>240.87</v>
      </c>
      <c r="H328">
        <v>722.61</v>
      </c>
    </row>
    <row r="329" spans="1:8" x14ac:dyDescent="0.3">
      <c r="A329">
        <v>330</v>
      </c>
      <c r="B329" s="1">
        <v>45658</v>
      </c>
      <c r="C329" t="s">
        <v>0</v>
      </c>
      <c r="D329" t="s">
        <v>22</v>
      </c>
      <c r="E329" t="s">
        <v>4</v>
      </c>
      <c r="F329">
        <v>9</v>
      </c>
      <c r="G329">
        <v>1254.33</v>
      </c>
      <c r="H329">
        <v>11288.97</v>
      </c>
    </row>
    <row r="330" spans="1:8" x14ac:dyDescent="0.3">
      <c r="A330">
        <v>331</v>
      </c>
      <c r="B330" s="1">
        <v>45816</v>
      </c>
      <c r="C330" t="s">
        <v>0</v>
      </c>
      <c r="D330" t="s">
        <v>17</v>
      </c>
      <c r="E330" t="s">
        <v>10</v>
      </c>
      <c r="F330">
        <v>6</v>
      </c>
      <c r="G330">
        <v>1315.83</v>
      </c>
      <c r="H330">
        <v>7894.98</v>
      </c>
    </row>
    <row r="331" spans="1:8" x14ac:dyDescent="0.3">
      <c r="A331">
        <v>332</v>
      </c>
      <c r="B331" s="1">
        <v>45750</v>
      </c>
      <c r="C331" t="s">
        <v>11</v>
      </c>
      <c r="D331" t="s">
        <v>15</v>
      </c>
      <c r="E331" t="s">
        <v>4</v>
      </c>
      <c r="F331">
        <v>7</v>
      </c>
      <c r="G331">
        <v>239.84</v>
      </c>
      <c r="H331">
        <v>1678.88</v>
      </c>
    </row>
    <row r="332" spans="1:8" x14ac:dyDescent="0.3">
      <c r="A332">
        <v>333</v>
      </c>
      <c r="B332" s="1">
        <v>45587</v>
      </c>
      <c r="C332" t="s">
        <v>11</v>
      </c>
      <c r="D332" t="s">
        <v>3</v>
      </c>
      <c r="E332" t="s">
        <v>4</v>
      </c>
      <c r="F332">
        <v>1</v>
      </c>
      <c r="G332">
        <v>622.17999999999995</v>
      </c>
      <c r="H332">
        <v>622.17999999999995</v>
      </c>
    </row>
    <row r="333" spans="1:8" x14ac:dyDescent="0.3">
      <c r="A333">
        <v>334</v>
      </c>
      <c r="B333" s="1">
        <v>45593</v>
      </c>
      <c r="C333" t="s">
        <v>11</v>
      </c>
      <c r="D333" t="s">
        <v>1</v>
      </c>
      <c r="E333" t="s">
        <v>2</v>
      </c>
      <c r="F333">
        <v>10</v>
      </c>
      <c r="G333">
        <v>434.54</v>
      </c>
      <c r="H333">
        <v>4345.3999999999996</v>
      </c>
    </row>
    <row r="334" spans="1:8" x14ac:dyDescent="0.3">
      <c r="A334">
        <v>335</v>
      </c>
      <c r="B334" s="1">
        <v>45378</v>
      </c>
      <c r="C334" t="s">
        <v>7</v>
      </c>
      <c r="D334" t="s">
        <v>8</v>
      </c>
      <c r="E334" t="s">
        <v>2</v>
      </c>
      <c r="F334">
        <v>9</v>
      </c>
      <c r="G334">
        <v>366.36</v>
      </c>
      <c r="H334">
        <v>3297.24</v>
      </c>
    </row>
    <row r="335" spans="1:8" x14ac:dyDescent="0.3">
      <c r="A335">
        <v>336</v>
      </c>
      <c r="B335" s="1">
        <v>45337</v>
      </c>
      <c r="C335" t="s">
        <v>7</v>
      </c>
      <c r="D335" t="s">
        <v>9</v>
      </c>
      <c r="E335" t="s">
        <v>10</v>
      </c>
      <c r="F335">
        <v>6</v>
      </c>
      <c r="G335">
        <v>1020.68</v>
      </c>
      <c r="H335">
        <v>6124.08</v>
      </c>
    </row>
    <row r="336" spans="1:8" x14ac:dyDescent="0.3">
      <c r="A336">
        <v>337</v>
      </c>
      <c r="B336" s="1">
        <v>45611</v>
      </c>
      <c r="C336" t="s">
        <v>7</v>
      </c>
      <c r="D336" t="s">
        <v>15</v>
      </c>
      <c r="E336" t="s">
        <v>4</v>
      </c>
      <c r="F336">
        <v>5</v>
      </c>
      <c r="G336">
        <v>1169.4000000000001</v>
      </c>
      <c r="H336">
        <v>5847</v>
      </c>
    </row>
    <row r="337" spans="1:8" x14ac:dyDescent="0.3">
      <c r="A337">
        <v>338</v>
      </c>
      <c r="B337" s="1">
        <v>45304</v>
      </c>
      <c r="C337" t="s">
        <v>7</v>
      </c>
      <c r="D337" t="s">
        <v>6</v>
      </c>
      <c r="E337" t="s">
        <v>4</v>
      </c>
      <c r="F337">
        <v>4</v>
      </c>
      <c r="G337">
        <v>1203.8800000000001</v>
      </c>
      <c r="H337">
        <v>4815.5200000000004</v>
      </c>
    </row>
    <row r="338" spans="1:8" x14ac:dyDescent="0.3">
      <c r="A338">
        <v>339</v>
      </c>
      <c r="B338" s="1">
        <v>45192</v>
      </c>
      <c r="C338" t="s">
        <v>12</v>
      </c>
      <c r="D338" t="s">
        <v>3</v>
      </c>
      <c r="E338" t="s">
        <v>4</v>
      </c>
      <c r="F338">
        <v>8</v>
      </c>
      <c r="G338">
        <v>1312.43</v>
      </c>
      <c r="H338">
        <v>10499.44</v>
      </c>
    </row>
    <row r="339" spans="1:8" x14ac:dyDescent="0.3">
      <c r="A339">
        <v>340</v>
      </c>
      <c r="B339" s="1">
        <v>45867</v>
      </c>
      <c r="C339" t="s">
        <v>0</v>
      </c>
      <c r="D339" t="s">
        <v>6</v>
      </c>
      <c r="E339" t="s">
        <v>4</v>
      </c>
      <c r="F339">
        <v>9</v>
      </c>
      <c r="G339">
        <v>1278.24</v>
      </c>
      <c r="H339">
        <v>11504.16</v>
      </c>
    </row>
    <row r="340" spans="1:8" x14ac:dyDescent="0.3">
      <c r="A340">
        <v>341</v>
      </c>
      <c r="B340" s="1">
        <v>45303</v>
      </c>
      <c r="C340" t="s">
        <v>0</v>
      </c>
      <c r="D340" t="s">
        <v>22</v>
      </c>
      <c r="E340" t="s">
        <v>4</v>
      </c>
      <c r="F340">
        <v>5</v>
      </c>
      <c r="G340">
        <v>679.49</v>
      </c>
      <c r="H340">
        <v>3397.45</v>
      </c>
    </row>
    <row r="341" spans="1:8" x14ac:dyDescent="0.3">
      <c r="A341">
        <v>342</v>
      </c>
      <c r="B341" s="1">
        <v>45586</v>
      </c>
      <c r="C341" t="s">
        <v>11</v>
      </c>
      <c r="D341" t="s">
        <v>6</v>
      </c>
      <c r="E341" t="s">
        <v>4</v>
      </c>
      <c r="F341">
        <v>2</v>
      </c>
      <c r="G341">
        <v>1420.16</v>
      </c>
      <c r="H341">
        <v>2840.32</v>
      </c>
    </row>
    <row r="342" spans="1:8" x14ac:dyDescent="0.3">
      <c r="A342">
        <v>343</v>
      </c>
      <c r="B342" s="1">
        <v>45496</v>
      </c>
      <c r="C342" t="s">
        <v>7</v>
      </c>
      <c r="D342" t="s">
        <v>18</v>
      </c>
      <c r="E342" t="s">
        <v>4</v>
      </c>
      <c r="F342">
        <v>1</v>
      </c>
      <c r="G342">
        <v>628.20000000000005</v>
      </c>
      <c r="H342">
        <v>628.20000000000005</v>
      </c>
    </row>
    <row r="343" spans="1:8" x14ac:dyDescent="0.3">
      <c r="A343">
        <v>344</v>
      </c>
      <c r="B343" s="1">
        <v>45380</v>
      </c>
      <c r="C343" t="s">
        <v>12</v>
      </c>
      <c r="D343" t="s">
        <v>5</v>
      </c>
      <c r="E343" t="s">
        <v>4</v>
      </c>
      <c r="F343">
        <v>7</v>
      </c>
      <c r="G343">
        <v>1491.84</v>
      </c>
      <c r="H343">
        <v>10442.879999999999</v>
      </c>
    </row>
    <row r="344" spans="1:8" x14ac:dyDescent="0.3">
      <c r="A344">
        <v>345</v>
      </c>
      <c r="B344" s="1">
        <v>45167</v>
      </c>
      <c r="C344" t="s">
        <v>11</v>
      </c>
      <c r="D344" t="s">
        <v>21</v>
      </c>
      <c r="E344" t="s">
        <v>4</v>
      </c>
      <c r="F344">
        <v>6</v>
      </c>
      <c r="G344">
        <v>1396.93</v>
      </c>
      <c r="H344">
        <v>8381.58</v>
      </c>
    </row>
    <row r="345" spans="1:8" x14ac:dyDescent="0.3">
      <c r="A345">
        <v>346</v>
      </c>
      <c r="B345" s="1">
        <v>45288</v>
      </c>
      <c r="C345" t="s">
        <v>12</v>
      </c>
      <c r="D345" t="s">
        <v>16</v>
      </c>
      <c r="E345" t="s">
        <v>10</v>
      </c>
      <c r="F345">
        <v>3</v>
      </c>
      <c r="G345">
        <v>67.069999999999993</v>
      </c>
      <c r="H345">
        <v>201.21</v>
      </c>
    </row>
    <row r="346" spans="1:8" x14ac:dyDescent="0.3">
      <c r="A346">
        <v>347</v>
      </c>
      <c r="B346" s="1">
        <v>45851</v>
      </c>
      <c r="C346" t="s">
        <v>7</v>
      </c>
      <c r="D346" t="s">
        <v>17</v>
      </c>
      <c r="E346" t="s">
        <v>10</v>
      </c>
      <c r="F346">
        <v>3</v>
      </c>
      <c r="G346">
        <v>1140.67</v>
      </c>
      <c r="H346">
        <v>3422.01</v>
      </c>
    </row>
    <row r="347" spans="1:8" x14ac:dyDescent="0.3">
      <c r="A347">
        <v>348</v>
      </c>
      <c r="B347" s="1">
        <v>45769</v>
      </c>
      <c r="C347" t="s">
        <v>7</v>
      </c>
      <c r="D347" t="s">
        <v>20</v>
      </c>
      <c r="E347" t="s">
        <v>4</v>
      </c>
      <c r="F347">
        <v>1</v>
      </c>
      <c r="G347">
        <v>1359.73</v>
      </c>
      <c r="H347">
        <v>1359.73</v>
      </c>
    </row>
    <row r="348" spans="1:8" x14ac:dyDescent="0.3">
      <c r="A348">
        <v>349</v>
      </c>
      <c r="B348" s="1">
        <v>45359</v>
      </c>
      <c r="C348" t="s">
        <v>12</v>
      </c>
      <c r="D348" t="s">
        <v>14</v>
      </c>
      <c r="E348" t="s">
        <v>4</v>
      </c>
      <c r="F348">
        <v>3</v>
      </c>
      <c r="G348">
        <v>827.72</v>
      </c>
      <c r="H348">
        <v>2483.16</v>
      </c>
    </row>
    <row r="349" spans="1:8" x14ac:dyDescent="0.3">
      <c r="A349">
        <v>350</v>
      </c>
      <c r="B349" s="1">
        <v>45252</v>
      </c>
      <c r="C349" t="s">
        <v>7</v>
      </c>
      <c r="D349" t="s">
        <v>8</v>
      </c>
      <c r="E349" t="s">
        <v>2</v>
      </c>
      <c r="F349">
        <v>5</v>
      </c>
      <c r="G349">
        <v>364.08</v>
      </c>
      <c r="H349">
        <v>1820.4</v>
      </c>
    </row>
    <row r="350" spans="1:8" x14ac:dyDescent="0.3">
      <c r="A350">
        <v>351</v>
      </c>
      <c r="B350" s="1">
        <v>45383</v>
      </c>
      <c r="C350" t="s">
        <v>0</v>
      </c>
      <c r="D350" t="s">
        <v>13</v>
      </c>
      <c r="E350" t="s">
        <v>4</v>
      </c>
      <c r="F350">
        <v>7</v>
      </c>
      <c r="G350">
        <v>962.04</v>
      </c>
      <c r="H350">
        <v>6734.28</v>
      </c>
    </row>
    <row r="351" spans="1:8" x14ac:dyDescent="0.3">
      <c r="A351">
        <v>352</v>
      </c>
      <c r="B351" s="1">
        <v>45203</v>
      </c>
      <c r="C351" t="s">
        <v>7</v>
      </c>
      <c r="D351" t="s">
        <v>15</v>
      </c>
      <c r="E351" t="s">
        <v>4</v>
      </c>
      <c r="F351">
        <v>2</v>
      </c>
      <c r="G351">
        <v>1256.6600000000001</v>
      </c>
      <c r="H351">
        <v>2513.3200000000002</v>
      </c>
    </row>
    <row r="352" spans="1:8" x14ac:dyDescent="0.3">
      <c r="A352">
        <v>353</v>
      </c>
      <c r="B352" s="1">
        <v>45786</v>
      </c>
      <c r="C352" t="s">
        <v>0</v>
      </c>
      <c r="D352" t="s">
        <v>20</v>
      </c>
      <c r="E352" t="s">
        <v>4</v>
      </c>
      <c r="F352">
        <v>9</v>
      </c>
      <c r="G352">
        <v>866.82</v>
      </c>
      <c r="H352">
        <v>7801.38</v>
      </c>
    </row>
    <row r="353" spans="1:8" x14ac:dyDescent="0.3">
      <c r="A353">
        <v>354</v>
      </c>
      <c r="B353" s="1">
        <v>45437</v>
      </c>
      <c r="C353" t="s">
        <v>11</v>
      </c>
      <c r="D353" t="s">
        <v>8</v>
      </c>
      <c r="E353" t="s">
        <v>2</v>
      </c>
      <c r="F353">
        <v>7</v>
      </c>
      <c r="G353">
        <v>12.33</v>
      </c>
      <c r="H353">
        <v>86.31</v>
      </c>
    </row>
    <row r="354" spans="1:8" x14ac:dyDescent="0.3">
      <c r="A354">
        <v>355</v>
      </c>
      <c r="B354" s="1">
        <v>45723</v>
      </c>
      <c r="C354" t="s">
        <v>11</v>
      </c>
      <c r="D354" t="s">
        <v>21</v>
      </c>
      <c r="E354" t="s">
        <v>4</v>
      </c>
      <c r="F354">
        <v>7</v>
      </c>
      <c r="G354">
        <v>289.10000000000002</v>
      </c>
      <c r="H354">
        <v>2023.7</v>
      </c>
    </row>
    <row r="355" spans="1:8" x14ac:dyDescent="0.3">
      <c r="A355">
        <v>356</v>
      </c>
      <c r="B355" s="1">
        <v>45675</v>
      </c>
      <c r="C355" t="s">
        <v>0</v>
      </c>
      <c r="D355" t="s">
        <v>1</v>
      </c>
      <c r="E355" t="s">
        <v>2</v>
      </c>
      <c r="F355">
        <v>6</v>
      </c>
      <c r="G355">
        <v>110.84</v>
      </c>
      <c r="H355">
        <v>665.04</v>
      </c>
    </row>
    <row r="356" spans="1:8" x14ac:dyDescent="0.3">
      <c r="A356">
        <v>357</v>
      </c>
      <c r="B356" s="1">
        <v>45538</v>
      </c>
      <c r="C356" t="s">
        <v>0</v>
      </c>
      <c r="D356" t="s">
        <v>6</v>
      </c>
      <c r="E356" t="s">
        <v>4</v>
      </c>
      <c r="F356">
        <v>8</v>
      </c>
      <c r="G356">
        <v>74.87</v>
      </c>
      <c r="H356">
        <v>598.96</v>
      </c>
    </row>
    <row r="357" spans="1:8" x14ac:dyDescent="0.3">
      <c r="A357">
        <v>358</v>
      </c>
      <c r="B357" s="1">
        <v>45398</v>
      </c>
      <c r="C357" t="s">
        <v>12</v>
      </c>
      <c r="D357" t="s">
        <v>5</v>
      </c>
      <c r="E357" t="s">
        <v>4</v>
      </c>
      <c r="F357">
        <v>1</v>
      </c>
      <c r="G357">
        <v>542.07000000000005</v>
      </c>
      <c r="H357">
        <v>542.07000000000005</v>
      </c>
    </row>
    <row r="358" spans="1:8" x14ac:dyDescent="0.3">
      <c r="A358">
        <v>359</v>
      </c>
      <c r="B358" s="1">
        <v>45385</v>
      </c>
      <c r="C358" t="s">
        <v>12</v>
      </c>
      <c r="D358" t="s">
        <v>13</v>
      </c>
      <c r="E358" t="s">
        <v>4</v>
      </c>
      <c r="F358">
        <v>2</v>
      </c>
      <c r="G358">
        <v>1159.54</v>
      </c>
      <c r="H358">
        <v>2319.08</v>
      </c>
    </row>
    <row r="359" spans="1:8" x14ac:dyDescent="0.3">
      <c r="A359">
        <v>360</v>
      </c>
      <c r="B359" s="1">
        <v>45275</v>
      </c>
      <c r="C359" t="s">
        <v>12</v>
      </c>
      <c r="D359" t="s">
        <v>8</v>
      </c>
      <c r="E359" t="s">
        <v>2</v>
      </c>
      <c r="F359">
        <v>1</v>
      </c>
      <c r="G359">
        <v>534.92999999999995</v>
      </c>
      <c r="H359">
        <v>534.92999999999995</v>
      </c>
    </row>
    <row r="360" spans="1:8" x14ac:dyDescent="0.3">
      <c r="A360">
        <v>361</v>
      </c>
      <c r="B360" s="1">
        <v>45840</v>
      </c>
      <c r="C360" t="s">
        <v>11</v>
      </c>
      <c r="D360" t="s">
        <v>21</v>
      </c>
      <c r="E360" t="s">
        <v>4</v>
      </c>
      <c r="F360">
        <v>8</v>
      </c>
      <c r="G360">
        <v>1471.42</v>
      </c>
      <c r="H360">
        <v>11771.36</v>
      </c>
    </row>
    <row r="361" spans="1:8" x14ac:dyDescent="0.3">
      <c r="A361">
        <v>362</v>
      </c>
      <c r="B361" s="1">
        <v>45277</v>
      </c>
      <c r="C361" t="s">
        <v>11</v>
      </c>
      <c r="D361" t="s">
        <v>20</v>
      </c>
      <c r="E361" t="s">
        <v>4</v>
      </c>
      <c r="F361">
        <v>2</v>
      </c>
      <c r="G361">
        <v>1076.9100000000001</v>
      </c>
      <c r="H361">
        <v>2153.8200000000002</v>
      </c>
    </row>
    <row r="362" spans="1:8" x14ac:dyDescent="0.3">
      <c r="A362">
        <v>363</v>
      </c>
      <c r="B362" s="1">
        <v>45439</v>
      </c>
      <c r="C362" t="s">
        <v>0</v>
      </c>
      <c r="D362" t="s">
        <v>20</v>
      </c>
      <c r="E362" t="s">
        <v>4</v>
      </c>
      <c r="F362">
        <v>4</v>
      </c>
      <c r="G362">
        <v>75.27</v>
      </c>
      <c r="H362">
        <v>301.08</v>
      </c>
    </row>
    <row r="363" spans="1:8" x14ac:dyDescent="0.3">
      <c r="A363">
        <v>364</v>
      </c>
      <c r="B363" s="1">
        <v>45462</v>
      </c>
      <c r="C363" t="s">
        <v>0</v>
      </c>
      <c r="D363" t="s">
        <v>18</v>
      </c>
      <c r="E363" t="s">
        <v>4</v>
      </c>
      <c r="F363">
        <v>5</v>
      </c>
      <c r="G363">
        <v>777.92</v>
      </c>
      <c r="H363">
        <v>3889.6</v>
      </c>
    </row>
    <row r="364" spans="1:8" x14ac:dyDescent="0.3">
      <c r="A364">
        <v>365</v>
      </c>
      <c r="B364" s="1">
        <v>45398</v>
      </c>
      <c r="C364" t="s">
        <v>7</v>
      </c>
      <c r="D364" t="s">
        <v>16</v>
      </c>
      <c r="E364" t="s">
        <v>10</v>
      </c>
      <c r="F364">
        <v>1</v>
      </c>
      <c r="G364">
        <v>1132.4000000000001</v>
      </c>
      <c r="H364">
        <v>1132.4000000000001</v>
      </c>
    </row>
    <row r="365" spans="1:8" x14ac:dyDescent="0.3">
      <c r="A365">
        <v>366</v>
      </c>
      <c r="B365" s="1">
        <v>45504</v>
      </c>
      <c r="C365" t="s">
        <v>12</v>
      </c>
      <c r="D365" t="s">
        <v>18</v>
      </c>
      <c r="E365" t="s">
        <v>4</v>
      </c>
      <c r="F365">
        <v>1</v>
      </c>
      <c r="G365">
        <v>1300.04</v>
      </c>
      <c r="H365">
        <v>1300.04</v>
      </c>
    </row>
    <row r="366" spans="1:8" x14ac:dyDescent="0.3">
      <c r="A366">
        <v>367</v>
      </c>
      <c r="B366" s="1">
        <v>45266</v>
      </c>
      <c r="C366" t="s">
        <v>12</v>
      </c>
      <c r="D366" t="s">
        <v>21</v>
      </c>
      <c r="E366" t="s">
        <v>4</v>
      </c>
      <c r="F366">
        <v>6</v>
      </c>
      <c r="G366">
        <v>661.06</v>
      </c>
      <c r="H366">
        <v>3966.36</v>
      </c>
    </row>
    <row r="367" spans="1:8" x14ac:dyDescent="0.3">
      <c r="A367">
        <v>368</v>
      </c>
      <c r="B367" s="1">
        <v>45534</v>
      </c>
      <c r="C367" t="s">
        <v>7</v>
      </c>
      <c r="D367" t="s">
        <v>5</v>
      </c>
      <c r="E367" t="s">
        <v>4</v>
      </c>
      <c r="F367">
        <v>6</v>
      </c>
      <c r="G367">
        <v>1460.85</v>
      </c>
      <c r="H367">
        <v>8765.1</v>
      </c>
    </row>
    <row r="368" spans="1:8" x14ac:dyDescent="0.3">
      <c r="A368">
        <v>369</v>
      </c>
      <c r="B368" s="1">
        <v>45515</v>
      </c>
      <c r="C368" t="s">
        <v>7</v>
      </c>
      <c r="D368" t="s">
        <v>20</v>
      </c>
      <c r="E368" t="s">
        <v>4</v>
      </c>
      <c r="F368">
        <v>9</v>
      </c>
      <c r="G368">
        <v>407.41</v>
      </c>
      <c r="H368">
        <v>3666.69</v>
      </c>
    </row>
    <row r="369" spans="1:8" x14ac:dyDescent="0.3">
      <c r="A369">
        <v>370</v>
      </c>
      <c r="B369" s="1">
        <v>45219</v>
      </c>
      <c r="C369" t="s">
        <v>7</v>
      </c>
      <c r="D369" t="s">
        <v>13</v>
      </c>
      <c r="E369" t="s">
        <v>4</v>
      </c>
      <c r="F369">
        <v>7</v>
      </c>
      <c r="G369">
        <v>907.66</v>
      </c>
      <c r="H369">
        <v>6353.62</v>
      </c>
    </row>
    <row r="370" spans="1:8" x14ac:dyDescent="0.3">
      <c r="A370">
        <v>371</v>
      </c>
      <c r="B370" s="1">
        <v>45697</v>
      </c>
      <c r="C370" t="s">
        <v>11</v>
      </c>
      <c r="D370" t="s">
        <v>16</v>
      </c>
      <c r="E370" t="s">
        <v>10</v>
      </c>
      <c r="F370">
        <v>5</v>
      </c>
      <c r="G370">
        <v>488.61</v>
      </c>
      <c r="H370">
        <v>2443.0500000000002</v>
      </c>
    </row>
    <row r="371" spans="1:8" x14ac:dyDescent="0.3">
      <c r="A371">
        <v>372</v>
      </c>
      <c r="B371" s="1">
        <v>45815</v>
      </c>
      <c r="C371" t="s">
        <v>12</v>
      </c>
      <c r="D371" t="s">
        <v>13</v>
      </c>
      <c r="E371" t="s">
        <v>4</v>
      </c>
      <c r="F371">
        <v>5</v>
      </c>
      <c r="G371">
        <v>466.68</v>
      </c>
      <c r="H371">
        <v>2333.4</v>
      </c>
    </row>
    <row r="372" spans="1:8" x14ac:dyDescent="0.3">
      <c r="A372">
        <v>373</v>
      </c>
      <c r="B372" s="1">
        <v>45309</v>
      </c>
      <c r="C372" t="s">
        <v>7</v>
      </c>
      <c r="D372" t="s">
        <v>15</v>
      </c>
      <c r="E372" t="s">
        <v>4</v>
      </c>
      <c r="F372">
        <v>8</v>
      </c>
      <c r="G372">
        <v>533.80999999999995</v>
      </c>
      <c r="H372">
        <v>4270.4799999999996</v>
      </c>
    </row>
    <row r="373" spans="1:8" x14ac:dyDescent="0.3">
      <c r="A373">
        <v>374</v>
      </c>
      <c r="B373" s="1">
        <v>45768</v>
      </c>
      <c r="C373" t="s">
        <v>12</v>
      </c>
      <c r="D373" t="s">
        <v>14</v>
      </c>
      <c r="E373" t="s">
        <v>4</v>
      </c>
      <c r="F373">
        <v>7</v>
      </c>
      <c r="G373">
        <v>419.09</v>
      </c>
      <c r="H373">
        <v>2933.63</v>
      </c>
    </row>
    <row r="374" spans="1:8" x14ac:dyDescent="0.3">
      <c r="A374">
        <v>375</v>
      </c>
      <c r="B374" s="1">
        <v>45215</v>
      </c>
      <c r="C374" t="s">
        <v>0</v>
      </c>
      <c r="D374" t="s">
        <v>9</v>
      </c>
      <c r="E374" t="s">
        <v>10</v>
      </c>
      <c r="F374">
        <v>7</v>
      </c>
      <c r="G374">
        <v>551.33000000000004</v>
      </c>
      <c r="H374">
        <v>3859.31</v>
      </c>
    </row>
    <row r="375" spans="1:8" x14ac:dyDescent="0.3">
      <c r="A375">
        <v>376</v>
      </c>
      <c r="B375" s="1">
        <v>45170</v>
      </c>
      <c r="C375" t="s">
        <v>11</v>
      </c>
      <c r="D375" t="s">
        <v>9</v>
      </c>
      <c r="E375" t="s">
        <v>10</v>
      </c>
      <c r="F375">
        <v>3</v>
      </c>
      <c r="G375">
        <v>1274.52</v>
      </c>
      <c r="H375">
        <v>3823.56</v>
      </c>
    </row>
    <row r="376" spans="1:8" x14ac:dyDescent="0.3">
      <c r="A376">
        <v>377</v>
      </c>
      <c r="B376" s="1">
        <v>45174</v>
      </c>
      <c r="C376" t="s">
        <v>7</v>
      </c>
      <c r="D376" t="s">
        <v>1</v>
      </c>
      <c r="E376" t="s">
        <v>2</v>
      </c>
      <c r="F376">
        <v>3</v>
      </c>
      <c r="G376">
        <v>110.18</v>
      </c>
      <c r="H376">
        <v>330.54</v>
      </c>
    </row>
    <row r="377" spans="1:8" x14ac:dyDescent="0.3">
      <c r="A377">
        <v>378</v>
      </c>
      <c r="B377" s="1">
        <v>45509</v>
      </c>
      <c r="C377" t="s">
        <v>12</v>
      </c>
      <c r="D377" t="s">
        <v>9</v>
      </c>
      <c r="E377" t="s">
        <v>10</v>
      </c>
      <c r="F377">
        <v>7</v>
      </c>
      <c r="G377">
        <v>1424.71</v>
      </c>
      <c r="H377">
        <v>9972.9699999999993</v>
      </c>
    </row>
    <row r="378" spans="1:8" x14ac:dyDescent="0.3">
      <c r="A378">
        <v>379</v>
      </c>
      <c r="B378" s="1">
        <v>45834</v>
      </c>
      <c r="C378" t="s">
        <v>11</v>
      </c>
      <c r="D378" t="s">
        <v>14</v>
      </c>
      <c r="E378" t="s">
        <v>4</v>
      </c>
      <c r="F378">
        <v>8</v>
      </c>
      <c r="G378">
        <v>1423.75</v>
      </c>
      <c r="H378">
        <v>11390</v>
      </c>
    </row>
    <row r="379" spans="1:8" x14ac:dyDescent="0.3">
      <c r="A379">
        <v>380</v>
      </c>
      <c r="B379" s="1">
        <v>45217</v>
      </c>
      <c r="C379" t="s">
        <v>7</v>
      </c>
      <c r="D379" t="s">
        <v>21</v>
      </c>
      <c r="E379" t="s">
        <v>4</v>
      </c>
      <c r="F379">
        <v>10</v>
      </c>
      <c r="G379">
        <v>215.17</v>
      </c>
      <c r="H379">
        <v>2151.6999999999998</v>
      </c>
    </row>
    <row r="380" spans="1:8" x14ac:dyDescent="0.3">
      <c r="A380">
        <v>381</v>
      </c>
      <c r="B380" s="1">
        <v>45460</v>
      </c>
      <c r="C380" t="s">
        <v>7</v>
      </c>
      <c r="D380" t="s">
        <v>21</v>
      </c>
      <c r="E380" t="s">
        <v>4</v>
      </c>
      <c r="F380">
        <v>5</v>
      </c>
      <c r="G380">
        <v>381.92</v>
      </c>
      <c r="H380">
        <v>1909.6</v>
      </c>
    </row>
    <row r="381" spans="1:8" x14ac:dyDescent="0.3">
      <c r="A381">
        <v>382</v>
      </c>
      <c r="B381" s="1">
        <v>45329</v>
      </c>
      <c r="C381" t="s">
        <v>0</v>
      </c>
      <c r="D381" t="s">
        <v>13</v>
      </c>
      <c r="E381" t="s">
        <v>4</v>
      </c>
      <c r="F381">
        <v>8</v>
      </c>
      <c r="G381">
        <v>781.44</v>
      </c>
      <c r="H381">
        <v>6251.52</v>
      </c>
    </row>
    <row r="382" spans="1:8" x14ac:dyDescent="0.3">
      <c r="A382">
        <v>383</v>
      </c>
      <c r="B382" s="1">
        <v>45407</v>
      </c>
      <c r="C382" t="s">
        <v>0</v>
      </c>
      <c r="D382" t="s">
        <v>17</v>
      </c>
      <c r="E382" t="s">
        <v>10</v>
      </c>
      <c r="F382">
        <v>5</v>
      </c>
      <c r="G382">
        <v>1059.02</v>
      </c>
      <c r="H382">
        <v>5295.1</v>
      </c>
    </row>
    <row r="383" spans="1:8" x14ac:dyDescent="0.3">
      <c r="A383">
        <v>384</v>
      </c>
      <c r="B383" s="1">
        <v>45849</v>
      </c>
      <c r="C383" t="s">
        <v>12</v>
      </c>
      <c r="D383" t="s">
        <v>18</v>
      </c>
      <c r="E383" t="s">
        <v>4</v>
      </c>
      <c r="F383">
        <v>8</v>
      </c>
      <c r="G383">
        <v>308.27</v>
      </c>
      <c r="H383">
        <v>2466.16</v>
      </c>
    </row>
    <row r="384" spans="1:8" x14ac:dyDescent="0.3">
      <c r="A384">
        <v>385</v>
      </c>
      <c r="B384" s="1">
        <v>45601</v>
      </c>
      <c r="C384" t="s">
        <v>0</v>
      </c>
      <c r="D384" t="s">
        <v>3</v>
      </c>
      <c r="E384" t="s">
        <v>4</v>
      </c>
      <c r="F384">
        <v>3</v>
      </c>
      <c r="G384">
        <v>1349.03</v>
      </c>
      <c r="H384">
        <v>4047.09</v>
      </c>
    </row>
    <row r="385" spans="1:8" x14ac:dyDescent="0.3">
      <c r="A385">
        <v>386</v>
      </c>
      <c r="B385" s="1">
        <v>45837</v>
      </c>
      <c r="C385" t="s">
        <v>0</v>
      </c>
      <c r="D385" t="s">
        <v>20</v>
      </c>
      <c r="E385" t="s">
        <v>4</v>
      </c>
      <c r="F385">
        <v>6</v>
      </c>
      <c r="G385">
        <v>1005.08</v>
      </c>
      <c r="H385">
        <v>6030.48</v>
      </c>
    </row>
    <row r="386" spans="1:8" x14ac:dyDescent="0.3">
      <c r="A386">
        <v>387</v>
      </c>
      <c r="B386" s="1">
        <v>45702</v>
      </c>
      <c r="C386" t="s">
        <v>0</v>
      </c>
      <c r="D386" t="s">
        <v>8</v>
      </c>
      <c r="E386" t="s">
        <v>2</v>
      </c>
      <c r="F386">
        <v>9</v>
      </c>
      <c r="G386">
        <v>442.64</v>
      </c>
      <c r="H386">
        <v>3983.76</v>
      </c>
    </row>
    <row r="387" spans="1:8" x14ac:dyDescent="0.3">
      <c r="A387">
        <v>388</v>
      </c>
      <c r="B387" s="1">
        <v>45867</v>
      </c>
      <c r="C387" t="s">
        <v>11</v>
      </c>
      <c r="D387" t="s">
        <v>22</v>
      </c>
      <c r="E387" t="s">
        <v>4</v>
      </c>
      <c r="F387">
        <v>3</v>
      </c>
      <c r="G387">
        <v>1192.6099999999999</v>
      </c>
      <c r="H387">
        <v>3577.83</v>
      </c>
    </row>
    <row r="388" spans="1:8" x14ac:dyDescent="0.3">
      <c r="A388">
        <v>389</v>
      </c>
      <c r="B388" s="1">
        <v>45263</v>
      </c>
      <c r="C388" t="s">
        <v>11</v>
      </c>
      <c r="D388" t="s">
        <v>6</v>
      </c>
      <c r="E388" t="s">
        <v>4</v>
      </c>
      <c r="F388">
        <v>4</v>
      </c>
      <c r="G388">
        <v>1190.18</v>
      </c>
      <c r="H388">
        <v>4760.72</v>
      </c>
    </row>
    <row r="389" spans="1:8" x14ac:dyDescent="0.3">
      <c r="A389">
        <v>390</v>
      </c>
      <c r="B389" s="1">
        <v>45165</v>
      </c>
      <c r="C389" t="s">
        <v>7</v>
      </c>
      <c r="D389" t="s">
        <v>18</v>
      </c>
      <c r="E389" t="s">
        <v>4</v>
      </c>
      <c r="F389">
        <v>6</v>
      </c>
      <c r="G389">
        <v>835.49</v>
      </c>
      <c r="H389">
        <v>5012.9399999999996</v>
      </c>
    </row>
    <row r="390" spans="1:8" x14ac:dyDescent="0.3">
      <c r="A390">
        <v>391</v>
      </c>
      <c r="B390" s="1">
        <v>45703</v>
      </c>
      <c r="C390" t="s">
        <v>7</v>
      </c>
      <c r="D390" t="s">
        <v>21</v>
      </c>
      <c r="E390" t="s">
        <v>4</v>
      </c>
      <c r="F390">
        <v>3</v>
      </c>
      <c r="G390">
        <v>921.8</v>
      </c>
      <c r="H390">
        <v>2765.4</v>
      </c>
    </row>
    <row r="391" spans="1:8" x14ac:dyDescent="0.3">
      <c r="A391">
        <v>392</v>
      </c>
      <c r="B391" s="1">
        <v>45455</v>
      </c>
      <c r="C391" t="s">
        <v>0</v>
      </c>
      <c r="D391" t="s">
        <v>13</v>
      </c>
      <c r="E391" t="s">
        <v>4</v>
      </c>
      <c r="F391">
        <v>7</v>
      </c>
      <c r="G391">
        <v>1499.4</v>
      </c>
      <c r="H391">
        <v>10495.8</v>
      </c>
    </row>
    <row r="392" spans="1:8" x14ac:dyDescent="0.3">
      <c r="A392">
        <v>393</v>
      </c>
      <c r="B392" s="1">
        <v>45677</v>
      </c>
      <c r="C392" t="s">
        <v>7</v>
      </c>
      <c r="D392" t="s">
        <v>8</v>
      </c>
      <c r="E392" t="s">
        <v>2</v>
      </c>
      <c r="F392">
        <v>7</v>
      </c>
      <c r="G392">
        <v>1156.06</v>
      </c>
      <c r="H392">
        <v>8092.42</v>
      </c>
    </row>
    <row r="393" spans="1:8" x14ac:dyDescent="0.3">
      <c r="A393">
        <v>394</v>
      </c>
      <c r="B393" s="1">
        <v>45267</v>
      </c>
      <c r="C393" t="s">
        <v>0</v>
      </c>
      <c r="D393" t="s">
        <v>16</v>
      </c>
      <c r="E393" t="s">
        <v>10</v>
      </c>
      <c r="F393">
        <v>6</v>
      </c>
      <c r="G393">
        <v>967.08</v>
      </c>
      <c r="H393">
        <v>5802.48</v>
      </c>
    </row>
    <row r="394" spans="1:8" x14ac:dyDescent="0.3">
      <c r="A394">
        <v>395</v>
      </c>
      <c r="B394" s="1">
        <v>45835</v>
      </c>
      <c r="C394" t="s">
        <v>7</v>
      </c>
      <c r="D394" t="s">
        <v>20</v>
      </c>
      <c r="E394" t="s">
        <v>4</v>
      </c>
      <c r="F394">
        <v>9</v>
      </c>
      <c r="G394">
        <v>523.33000000000004</v>
      </c>
      <c r="H394">
        <v>4709.97</v>
      </c>
    </row>
    <row r="395" spans="1:8" x14ac:dyDescent="0.3">
      <c r="A395">
        <v>396</v>
      </c>
      <c r="B395" s="1">
        <v>45271</v>
      </c>
      <c r="C395" t="s">
        <v>11</v>
      </c>
      <c r="D395" t="s">
        <v>17</v>
      </c>
      <c r="E395" t="s">
        <v>10</v>
      </c>
      <c r="F395">
        <v>7</v>
      </c>
      <c r="G395">
        <v>759.27</v>
      </c>
      <c r="H395">
        <v>5314.89</v>
      </c>
    </row>
    <row r="396" spans="1:8" x14ac:dyDescent="0.3">
      <c r="A396">
        <v>397</v>
      </c>
      <c r="B396" s="1">
        <v>45266</v>
      </c>
      <c r="C396" t="s">
        <v>0</v>
      </c>
      <c r="D396" t="s">
        <v>16</v>
      </c>
      <c r="E396" t="s">
        <v>10</v>
      </c>
      <c r="F396">
        <v>9</v>
      </c>
      <c r="G396">
        <v>237.99</v>
      </c>
      <c r="H396">
        <v>2141.91</v>
      </c>
    </row>
    <row r="397" spans="1:8" x14ac:dyDescent="0.3">
      <c r="A397">
        <v>398</v>
      </c>
      <c r="B397" s="1">
        <v>45469</v>
      </c>
      <c r="C397" t="s">
        <v>11</v>
      </c>
      <c r="D397" t="s">
        <v>3</v>
      </c>
      <c r="E397" t="s">
        <v>4</v>
      </c>
      <c r="F397">
        <v>4</v>
      </c>
      <c r="G397">
        <v>525.57000000000005</v>
      </c>
      <c r="H397">
        <v>2102.2800000000002</v>
      </c>
    </row>
    <row r="398" spans="1:8" x14ac:dyDescent="0.3">
      <c r="A398">
        <v>399</v>
      </c>
      <c r="B398" s="1">
        <v>45219</v>
      </c>
      <c r="C398" t="s">
        <v>12</v>
      </c>
      <c r="D398" t="s">
        <v>6</v>
      </c>
      <c r="E398" t="s">
        <v>4</v>
      </c>
      <c r="F398">
        <v>5</v>
      </c>
      <c r="G398">
        <v>302.49</v>
      </c>
      <c r="H398">
        <v>1512.45</v>
      </c>
    </row>
    <row r="399" spans="1:8" x14ac:dyDescent="0.3">
      <c r="A399">
        <v>400</v>
      </c>
      <c r="B399" s="1">
        <v>45267</v>
      </c>
      <c r="C399" t="s">
        <v>12</v>
      </c>
      <c r="D399" t="s">
        <v>6</v>
      </c>
      <c r="E399" t="s">
        <v>4</v>
      </c>
      <c r="F399">
        <v>5</v>
      </c>
      <c r="G399">
        <v>925.5</v>
      </c>
      <c r="H399">
        <v>4627.5</v>
      </c>
    </row>
    <row r="400" spans="1:8" x14ac:dyDescent="0.3">
      <c r="A400">
        <v>401</v>
      </c>
      <c r="B400" s="1">
        <v>45745</v>
      </c>
      <c r="C400" t="s">
        <v>11</v>
      </c>
      <c r="D400" t="s">
        <v>13</v>
      </c>
      <c r="E400" t="s">
        <v>4</v>
      </c>
      <c r="F400">
        <v>10</v>
      </c>
      <c r="G400">
        <v>239.75</v>
      </c>
      <c r="H400">
        <v>2397.5</v>
      </c>
    </row>
    <row r="401" spans="1:8" x14ac:dyDescent="0.3">
      <c r="A401">
        <v>402</v>
      </c>
      <c r="B401" s="1">
        <v>45716</v>
      </c>
      <c r="C401" t="s">
        <v>12</v>
      </c>
      <c r="D401" t="s">
        <v>1</v>
      </c>
      <c r="E401" t="s">
        <v>2</v>
      </c>
      <c r="F401">
        <v>1</v>
      </c>
      <c r="G401">
        <v>1239.5999999999999</v>
      </c>
      <c r="H401">
        <v>1239.5999999999999</v>
      </c>
    </row>
    <row r="402" spans="1:8" x14ac:dyDescent="0.3">
      <c r="A402">
        <v>403</v>
      </c>
      <c r="B402" s="1">
        <v>45185</v>
      </c>
      <c r="C402" t="s">
        <v>0</v>
      </c>
      <c r="D402" t="s">
        <v>14</v>
      </c>
      <c r="E402" t="s">
        <v>4</v>
      </c>
      <c r="F402">
        <v>10</v>
      </c>
      <c r="G402">
        <v>404.34</v>
      </c>
      <c r="H402">
        <v>4043.4</v>
      </c>
    </row>
    <row r="403" spans="1:8" x14ac:dyDescent="0.3">
      <c r="A403">
        <v>404</v>
      </c>
      <c r="B403" s="1">
        <v>45771</v>
      </c>
      <c r="C403" t="s">
        <v>7</v>
      </c>
      <c r="D403" t="s">
        <v>18</v>
      </c>
      <c r="E403" t="s">
        <v>4</v>
      </c>
      <c r="F403">
        <v>1</v>
      </c>
      <c r="G403">
        <v>752.08</v>
      </c>
      <c r="H403">
        <v>752.08</v>
      </c>
    </row>
    <row r="404" spans="1:8" x14ac:dyDescent="0.3">
      <c r="A404">
        <v>405</v>
      </c>
      <c r="B404" s="1">
        <v>45796</v>
      </c>
      <c r="C404" t="s">
        <v>12</v>
      </c>
      <c r="D404" t="s">
        <v>1</v>
      </c>
      <c r="E404" t="s">
        <v>2</v>
      </c>
      <c r="F404">
        <v>5</v>
      </c>
      <c r="G404">
        <v>729.59</v>
      </c>
      <c r="H404">
        <v>3647.95</v>
      </c>
    </row>
    <row r="405" spans="1:8" x14ac:dyDescent="0.3">
      <c r="A405">
        <v>406</v>
      </c>
      <c r="B405" s="1">
        <v>45443</v>
      </c>
      <c r="C405" t="s">
        <v>7</v>
      </c>
      <c r="D405" t="s">
        <v>9</v>
      </c>
      <c r="E405" t="s">
        <v>10</v>
      </c>
      <c r="F405">
        <v>8</v>
      </c>
      <c r="G405">
        <v>118.73</v>
      </c>
      <c r="H405">
        <v>949.84</v>
      </c>
    </row>
    <row r="406" spans="1:8" x14ac:dyDescent="0.3">
      <c r="A406">
        <v>407</v>
      </c>
      <c r="B406" s="1">
        <v>45589</v>
      </c>
      <c r="C406" t="s">
        <v>11</v>
      </c>
      <c r="D406" t="s">
        <v>14</v>
      </c>
      <c r="E406" t="s">
        <v>4</v>
      </c>
      <c r="F406">
        <v>7</v>
      </c>
      <c r="G406">
        <v>731.53</v>
      </c>
      <c r="H406">
        <v>5120.71</v>
      </c>
    </row>
    <row r="407" spans="1:8" x14ac:dyDescent="0.3">
      <c r="A407">
        <v>408</v>
      </c>
      <c r="B407" s="1">
        <v>45760</v>
      </c>
      <c r="C407" t="s">
        <v>12</v>
      </c>
      <c r="D407" t="s">
        <v>18</v>
      </c>
      <c r="E407" t="s">
        <v>4</v>
      </c>
      <c r="F407">
        <v>3</v>
      </c>
      <c r="G407">
        <v>475.75</v>
      </c>
      <c r="H407">
        <v>1427.25</v>
      </c>
    </row>
    <row r="408" spans="1:8" x14ac:dyDescent="0.3">
      <c r="A408">
        <v>409</v>
      </c>
      <c r="B408" s="1">
        <v>45492</v>
      </c>
      <c r="C408" t="s">
        <v>12</v>
      </c>
      <c r="D408" t="s">
        <v>8</v>
      </c>
      <c r="E408" t="s">
        <v>2</v>
      </c>
      <c r="F408">
        <v>7</v>
      </c>
      <c r="G408">
        <v>204.84</v>
      </c>
      <c r="H408">
        <v>1433.88</v>
      </c>
    </row>
    <row r="409" spans="1:8" x14ac:dyDescent="0.3">
      <c r="A409">
        <v>410</v>
      </c>
      <c r="B409" s="1">
        <v>45465</v>
      </c>
      <c r="C409" t="s">
        <v>0</v>
      </c>
      <c r="D409" t="s">
        <v>21</v>
      </c>
      <c r="E409" t="s">
        <v>4</v>
      </c>
      <c r="F409">
        <v>4</v>
      </c>
      <c r="G409">
        <v>705.04</v>
      </c>
      <c r="H409">
        <v>2820.16</v>
      </c>
    </row>
    <row r="410" spans="1:8" x14ac:dyDescent="0.3">
      <c r="A410">
        <v>411</v>
      </c>
      <c r="B410" s="1">
        <v>45392</v>
      </c>
      <c r="C410" t="s">
        <v>7</v>
      </c>
      <c r="D410" t="s">
        <v>22</v>
      </c>
      <c r="E410" t="s">
        <v>4</v>
      </c>
      <c r="F410">
        <v>3</v>
      </c>
      <c r="G410">
        <v>154.25</v>
      </c>
      <c r="H410">
        <v>462.75</v>
      </c>
    </row>
    <row r="411" spans="1:8" x14ac:dyDescent="0.3">
      <c r="A411">
        <v>412</v>
      </c>
      <c r="B411" s="1">
        <v>45769</v>
      </c>
      <c r="C411" t="s">
        <v>7</v>
      </c>
      <c r="D411" t="s">
        <v>22</v>
      </c>
      <c r="E411" t="s">
        <v>4</v>
      </c>
      <c r="F411">
        <v>7</v>
      </c>
      <c r="G411">
        <v>379.92</v>
      </c>
      <c r="H411">
        <v>2659.44</v>
      </c>
    </row>
    <row r="412" spans="1:8" x14ac:dyDescent="0.3">
      <c r="A412">
        <v>413</v>
      </c>
      <c r="B412" s="1">
        <v>45474</v>
      </c>
      <c r="C412" t="s">
        <v>11</v>
      </c>
      <c r="D412" t="s">
        <v>16</v>
      </c>
      <c r="E412" t="s">
        <v>10</v>
      </c>
      <c r="F412">
        <v>10</v>
      </c>
      <c r="G412">
        <v>1084.48</v>
      </c>
      <c r="H412">
        <v>10844.8</v>
      </c>
    </row>
    <row r="413" spans="1:8" x14ac:dyDescent="0.3">
      <c r="A413">
        <v>414</v>
      </c>
      <c r="B413" s="1">
        <v>45649</v>
      </c>
      <c r="C413" t="s">
        <v>11</v>
      </c>
      <c r="D413" t="s">
        <v>18</v>
      </c>
      <c r="E413" t="s">
        <v>4</v>
      </c>
      <c r="F413">
        <v>9</v>
      </c>
      <c r="G413">
        <v>705.55</v>
      </c>
      <c r="H413">
        <v>6349.95</v>
      </c>
    </row>
    <row r="414" spans="1:8" x14ac:dyDescent="0.3">
      <c r="A414">
        <v>415</v>
      </c>
      <c r="B414" s="1">
        <v>45648</v>
      </c>
      <c r="C414" t="s">
        <v>12</v>
      </c>
      <c r="D414" t="s">
        <v>17</v>
      </c>
      <c r="E414" t="s">
        <v>10</v>
      </c>
      <c r="F414">
        <v>1</v>
      </c>
      <c r="G414">
        <v>144.16999999999999</v>
      </c>
      <c r="H414">
        <v>144.16999999999999</v>
      </c>
    </row>
    <row r="415" spans="1:8" x14ac:dyDescent="0.3">
      <c r="A415">
        <v>416</v>
      </c>
      <c r="B415" s="1">
        <v>45385</v>
      </c>
      <c r="C415" t="s">
        <v>7</v>
      </c>
      <c r="D415" t="s">
        <v>5</v>
      </c>
      <c r="E415" t="s">
        <v>4</v>
      </c>
      <c r="F415">
        <v>4</v>
      </c>
      <c r="G415">
        <v>879.18</v>
      </c>
      <c r="H415">
        <v>3516.72</v>
      </c>
    </row>
    <row r="416" spans="1:8" x14ac:dyDescent="0.3">
      <c r="A416">
        <v>417</v>
      </c>
      <c r="B416" s="1">
        <v>45427</v>
      </c>
      <c r="C416" t="s">
        <v>0</v>
      </c>
      <c r="D416" t="s">
        <v>14</v>
      </c>
      <c r="E416" t="s">
        <v>4</v>
      </c>
      <c r="F416">
        <v>8</v>
      </c>
      <c r="G416">
        <v>900.3</v>
      </c>
      <c r="H416">
        <v>7202.4</v>
      </c>
    </row>
    <row r="417" spans="1:8" x14ac:dyDescent="0.3">
      <c r="A417">
        <v>418</v>
      </c>
      <c r="B417" s="1">
        <v>45431</v>
      </c>
      <c r="C417" t="s">
        <v>7</v>
      </c>
      <c r="D417" t="s">
        <v>16</v>
      </c>
      <c r="E417" t="s">
        <v>10</v>
      </c>
      <c r="F417">
        <v>9</v>
      </c>
      <c r="G417">
        <v>22.18</v>
      </c>
      <c r="H417">
        <v>199.62</v>
      </c>
    </row>
    <row r="418" spans="1:8" x14ac:dyDescent="0.3">
      <c r="A418">
        <v>419</v>
      </c>
      <c r="B418" s="1">
        <v>45276</v>
      </c>
      <c r="C418" t="s">
        <v>7</v>
      </c>
      <c r="D418" t="s">
        <v>13</v>
      </c>
      <c r="E418" t="s">
        <v>4</v>
      </c>
      <c r="F418">
        <v>5</v>
      </c>
      <c r="G418">
        <v>1093.99</v>
      </c>
      <c r="H418">
        <v>5469.95</v>
      </c>
    </row>
    <row r="419" spans="1:8" x14ac:dyDescent="0.3">
      <c r="A419">
        <v>420</v>
      </c>
      <c r="B419" s="1">
        <v>45513</v>
      </c>
      <c r="C419" t="s">
        <v>7</v>
      </c>
      <c r="D419" t="s">
        <v>9</v>
      </c>
      <c r="E419" t="s">
        <v>10</v>
      </c>
      <c r="F419">
        <v>1</v>
      </c>
      <c r="G419">
        <v>606.87</v>
      </c>
      <c r="H419">
        <v>606.87</v>
      </c>
    </row>
    <row r="420" spans="1:8" x14ac:dyDescent="0.3">
      <c r="A420">
        <v>421</v>
      </c>
      <c r="B420" s="1">
        <v>45510</v>
      </c>
      <c r="C420" t="s">
        <v>11</v>
      </c>
      <c r="D420" t="s">
        <v>15</v>
      </c>
      <c r="E420" t="s">
        <v>4</v>
      </c>
      <c r="F420">
        <v>9</v>
      </c>
      <c r="G420">
        <v>440.02</v>
      </c>
      <c r="H420">
        <v>3960.18</v>
      </c>
    </row>
    <row r="421" spans="1:8" x14ac:dyDescent="0.3">
      <c r="A421">
        <v>422</v>
      </c>
      <c r="B421" s="1">
        <v>45702</v>
      </c>
      <c r="C421" t="s">
        <v>7</v>
      </c>
      <c r="D421" t="s">
        <v>5</v>
      </c>
      <c r="E421" t="s">
        <v>4</v>
      </c>
      <c r="F421">
        <v>5</v>
      </c>
      <c r="G421">
        <v>1239.71</v>
      </c>
      <c r="H421">
        <v>6198.55</v>
      </c>
    </row>
    <row r="422" spans="1:8" x14ac:dyDescent="0.3">
      <c r="A422">
        <v>423</v>
      </c>
      <c r="B422" s="1">
        <v>45270</v>
      </c>
      <c r="C422" t="s">
        <v>0</v>
      </c>
      <c r="D422" t="s">
        <v>15</v>
      </c>
      <c r="E422" t="s">
        <v>4</v>
      </c>
      <c r="F422">
        <v>2</v>
      </c>
      <c r="G422">
        <v>596.91999999999996</v>
      </c>
      <c r="H422">
        <v>1193.8399999999999</v>
      </c>
    </row>
    <row r="423" spans="1:8" x14ac:dyDescent="0.3">
      <c r="A423">
        <v>424</v>
      </c>
      <c r="B423" s="1">
        <v>45710</v>
      </c>
      <c r="C423" t="s">
        <v>12</v>
      </c>
      <c r="D423" t="s">
        <v>9</v>
      </c>
      <c r="E423" t="s">
        <v>10</v>
      </c>
      <c r="F423">
        <v>6</v>
      </c>
      <c r="G423">
        <v>1134.9000000000001</v>
      </c>
      <c r="H423">
        <v>6809.4</v>
      </c>
    </row>
    <row r="424" spans="1:8" x14ac:dyDescent="0.3">
      <c r="A424">
        <v>425</v>
      </c>
      <c r="B424" s="1">
        <v>45651</v>
      </c>
      <c r="C424" t="s">
        <v>7</v>
      </c>
      <c r="D424" t="s">
        <v>18</v>
      </c>
      <c r="E424" t="s">
        <v>4</v>
      </c>
      <c r="F424">
        <v>1</v>
      </c>
      <c r="G424">
        <v>77.5</v>
      </c>
      <c r="H424">
        <v>77.5</v>
      </c>
    </row>
    <row r="425" spans="1:8" x14ac:dyDescent="0.3">
      <c r="A425">
        <v>426</v>
      </c>
      <c r="B425" s="1">
        <v>45624</v>
      </c>
      <c r="C425" t="s">
        <v>12</v>
      </c>
      <c r="D425" t="s">
        <v>3</v>
      </c>
      <c r="E425" t="s">
        <v>4</v>
      </c>
      <c r="F425">
        <v>9</v>
      </c>
      <c r="G425">
        <v>690.91</v>
      </c>
      <c r="H425">
        <v>6218.19</v>
      </c>
    </row>
    <row r="426" spans="1:8" x14ac:dyDescent="0.3">
      <c r="A426">
        <v>427</v>
      </c>
      <c r="B426" s="1">
        <v>45474</v>
      </c>
      <c r="C426" t="s">
        <v>11</v>
      </c>
      <c r="D426" t="s">
        <v>15</v>
      </c>
      <c r="E426" t="s">
        <v>4</v>
      </c>
      <c r="F426">
        <v>10</v>
      </c>
      <c r="G426">
        <v>484.61</v>
      </c>
      <c r="H426">
        <v>4846.1000000000004</v>
      </c>
    </row>
    <row r="427" spans="1:8" x14ac:dyDescent="0.3">
      <c r="A427">
        <v>428</v>
      </c>
      <c r="B427" s="1">
        <v>45746</v>
      </c>
      <c r="C427" t="s">
        <v>12</v>
      </c>
      <c r="D427" t="s">
        <v>5</v>
      </c>
      <c r="E427" t="s">
        <v>4</v>
      </c>
      <c r="F427">
        <v>6</v>
      </c>
      <c r="G427">
        <v>765.9</v>
      </c>
      <c r="H427">
        <v>4595.3999999999996</v>
      </c>
    </row>
    <row r="428" spans="1:8" x14ac:dyDescent="0.3">
      <c r="A428">
        <v>429</v>
      </c>
      <c r="B428" s="1">
        <v>45864</v>
      </c>
      <c r="C428" t="s">
        <v>7</v>
      </c>
      <c r="D428" t="s">
        <v>6</v>
      </c>
      <c r="E428" t="s">
        <v>4</v>
      </c>
      <c r="F428">
        <v>10</v>
      </c>
      <c r="G428">
        <v>456.69</v>
      </c>
      <c r="H428">
        <v>4566.8999999999996</v>
      </c>
    </row>
    <row r="429" spans="1:8" x14ac:dyDescent="0.3">
      <c r="A429">
        <v>430</v>
      </c>
      <c r="B429" s="1">
        <v>45516</v>
      </c>
      <c r="C429" t="s">
        <v>0</v>
      </c>
      <c r="D429" t="s">
        <v>16</v>
      </c>
      <c r="E429" t="s">
        <v>10</v>
      </c>
      <c r="F429">
        <v>6</v>
      </c>
      <c r="G429">
        <v>1013.97</v>
      </c>
      <c r="H429">
        <v>6083.82</v>
      </c>
    </row>
    <row r="430" spans="1:8" x14ac:dyDescent="0.3">
      <c r="A430">
        <v>431</v>
      </c>
      <c r="B430" s="1">
        <v>45843</v>
      </c>
      <c r="C430" t="s">
        <v>12</v>
      </c>
      <c r="D430" t="s">
        <v>5</v>
      </c>
      <c r="E430" t="s">
        <v>4</v>
      </c>
      <c r="F430">
        <v>1</v>
      </c>
      <c r="G430">
        <v>899.4</v>
      </c>
      <c r="H430">
        <v>899.4</v>
      </c>
    </row>
    <row r="431" spans="1:8" x14ac:dyDescent="0.3">
      <c r="A431">
        <v>432</v>
      </c>
      <c r="B431" s="1">
        <v>45191</v>
      </c>
      <c r="C431" t="s">
        <v>11</v>
      </c>
      <c r="D431" t="s">
        <v>22</v>
      </c>
      <c r="E431" t="s">
        <v>4</v>
      </c>
      <c r="F431">
        <v>10</v>
      </c>
      <c r="G431">
        <v>725.87</v>
      </c>
      <c r="H431">
        <v>7258.7</v>
      </c>
    </row>
    <row r="432" spans="1:8" x14ac:dyDescent="0.3">
      <c r="A432">
        <v>433</v>
      </c>
      <c r="B432" s="1">
        <v>45290</v>
      </c>
      <c r="C432" t="s">
        <v>7</v>
      </c>
      <c r="D432" t="s">
        <v>6</v>
      </c>
      <c r="E432" t="s">
        <v>4</v>
      </c>
      <c r="F432">
        <v>4</v>
      </c>
      <c r="G432">
        <v>57.04</v>
      </c>
      <c r="H432">
        <v>228.16</v>
      </c>
    </row>
    <row r="433" spans="1:8" x14ac:dyDescent="0.3">
      <c r="A433">
        <v>434</v>
      </c>
      <c r="B433" s="1">
        <v>45334</v>
      </c>
      <c r="C433" t="s">
        <v>0</v>
      </c>
      <c r="D433" t="s">
        <v>8</v>
      </c>
      <c r="E433" t="s">
        <v>2</v>
      </c>
      <c r="F433">
        <v>1</v>
      </c>
      <c r="G433">
        <v>667.15</v>
      </c>
      <c r="H433">
        <v>667.15</v>
      </c>
    </row>
    <row r="434" spans="1:8" x14ac:dyDescent="0.3">
      <c r="A434">
        <v>435</v>
      </c>
      <c r="B434" s="1">
        <v>45561</v>
      </c>
      <c r="C434" t="s">
        <v>11</v>
      </c>
      <c r="D434" t="s">
        <v>5</v>
      </c>
      <c r="E434" t="s">
        <v>4</v>
      </c>
      <c r="F434">
        <v>4</v>
      </c>
      <c r="G434">
        <v>621.46</v>
      </c>
      <c r="H434">
        <v>2485.84</v>
      </c>
    </row>
    <row r="435" spans="1:8" x14ac:dyDescent="0.3">
      <c r="A435">
        <v>436</v>
      </c>
      <c r="B435" s="1">
        <v>45202</v>
      </c>
      <c r="C435" t="s">
        <v>7</v>
      </c>
      <c r="D435" t="s">
        <v>9</v>
      </c>
      <c r="E435" t="s">
        <v>10</v>
      </c>
      <c r="F435">
        <v>3</v>
      </c>
      <c r="G435">
        <v>782.84</v>
      </c>
      <c r="H435">
        <v>2348.52</v>
      </c>
    </row>
    <row r="436" spans="1:8" x14ac:dyDescent="0.3">
      <c r="A436">
        <v>437</v>
      </c>
      <c r="B436" s="1">
        <v>45817</v>
      </c>
      <c r="C436" t="s">
        <v>12</v>
      </c>
      <c r="D436" t="s">
        <v>6</v>
      </c>
      <c r="E436" t="s">
        <v>4</v>
      </c>
      <c r="F436">
        <v>8</v>
      </c>
      <c r="G436">
        <v>792.96</v>
      </c>
      <c r="H436">
        <v>6343.68</v>
      </c>
    </row>
    <row r="437" spans="1:8" x14ac:dyDescent="0.3">
      <c r="A437">
        <v>438</v>
      </c>
      <c r="B437" s="1">
        <v>45609</v>
      </c>
      <c r="C437" t="s">
        <v>11</v>
      </c>
      <c r="D437" t="s">
        <v>21</v>
      </c>
      <c r="E437" t="s">
        <v>4</v>
      </c>
      <c r="F437">
        <v>9</v>
      </c>
      <c r="G437">
        <v>520.07000000000005</v>
      </c>
      <c r="H437">
        <v>4680.63</v>
      </c>
    </row>
    <row r="438" spans="1:8" x14ac:dyDescent="0.3">
      <c r="A438">
        <v>439</v>
      </c>
      <c r="B438" s="1">
        <v>45763</v>
      </c>
      <c r="C438" t="s">
        <v>12</v>
      </c>
      <c r="D438" t="s">
        <v>21</v>
      </c>
      <c r="E438" t="s">
        <v>4</v>
      </c>
      <c r="F438">
        <v>8</v>
      </c>
      <c r="G438">
        <v>296.47000000000003</v>
      </c>
      <c r="H438">
        <v>2371.7600000000002</v>
      </c>
    </row>
    <row r="439" spans="1:8" x14ac:dyDescent="0.3">
      <c r="A439">
        <v>440</v>
      </c>
      <c r="B439" s="1">
        <v>45710</v>
      </c>
      <c r="C439" t="s">
        <v>12</v>
      </c>
      <c r="D439" t="s">
        <v>18</v>
      </c>
      <c r="E439" t="s">
        <v>4</v>
      </c>
      <c r="F439">
        <v>5</v>
      </c>
      <c r="G439">
        <v>345.05</v>
      </c>
      <c r="H439">
        <v>1725.25</v>
      </c>
    </row>
    <row r="440" spans="1:8" x14ac:dyDescent="0.3">
      <c r="A440">
        <v>441</v>
      </c>
      <c r="B440" s="1">
        <v>45860</v>
      </c>
      <c r="C440" t="s">
        <v>12</v>
      </c>
      <c r="D440" t="s">
        <v>22</v>
      </c>
      <c r="E440" t="s">
        <v>4</v>
      </c>
      <c r="F440">
        <v>4</v>
      </c>
      <c r="G440">
        <v>1038.46</v>
      </c>
      <c r="H440">
        <v>4153.84</v>
      </c>
    </row>
    <row r="441" spans="1:8" x14ac:dyDescent="0.3">
      <c r="A441">
        <v>442</v>
      </c>
      <c r="B441" s="1">
        <v>45630</v>
      </c>
      <c r="C441" t="s">
        <v>12</v>
      </c>
      <c r="D441" t="s">
        <v>20</v>
      </c>
      <c r="E441" t="s">
        <v>4</v>
      </c>
      <c r="F441">
        <v>6</v>
      </c>
      <c r="G441">
        <v>845.13</v>
      </c>
      <c r="H441">
        <v>5070.78</v>
      </c>
    </row>
    <row r="442" spans="1:8" x14ac:dyDescent="0.3">
      <c r="A442">
        <v>443</v>
      </c>
      <c r="B442" s="1">
        <v>45433</v>
      </c>
      <c r="C442" t="s">
        <v>12</v>
      </c>
      <c r="D442" t="s">
        <v>17</v>
      </c>
      <c r="E442" t="s">
        <v>10</v>
      </c>
      <c r="F442">
        <v>2</v>
      </c>
      <c r="G442">
        <v>864.48</v>
      </c>
      <c r="H442">
        <v>1728.96</v>
      </c>
    </row>
    <row r="443" spans="1:8" x14ac:dyDescent="0.3">
      <c r="A443">
        <v>444</v>
      </c>
      <c r="B443" s="1">
        <v>45543</v>
      </c>
      <c r="C443" t="s">
        <v>7</v>
      </c>
      <c r="D443" t="s">
        <v>6</v>
      </c>
      <c r="E443" t="s">
        <v>4</v>
      </c>
      <c r="F443">
        <v>6</v>
      </c>
      <c r="G443">
        <v>1432.37</v>
      </c>
      <c r="H443">
        <v>8594.2199999999993</v>
      </c>
    </row>
    <row r="444" spans="1:8" x14ac:dyDescent="0.3">
      <c r="A444">
        <v>445</v>
      </c>
      <c r="B444" s="1">
        <v>45436</v>
      </c>
      <c r="C444" t="s">
        <v>11</v>
      </c>
      <c r="D444" t="s">
        <v>9</v>
      </c>
      <c r="E444" t="s">
        <v>10</v>
      </c>
      <c r="F444">
        <v>1</v>
      </c>
      <c r="G444">
        <v>438.57</v>
      </c>
      <c r="H444">
        <v>438.57</v>
      </c>
    </row>
    <row r="445" spans="1:8" x14ac:dyDescent="0.3">
      <c r="A445">
        <v>446</v>
      </c>
      <c r="B445" s="1">
        <v>45493</v>
      </c>
      <c r="C445" t="s">
        <v>0</v>
      </c>
      <c r="D445" t="s">
        <v>8</v>
      </c>
      <c r="E445" t="s">
        <v>2</v>
      </c>
      <c r="F445">
        <v>8</v>
      </c>
      <c r="G445">
        <v>987.4</v>
      </c>
      <c r="H445">
        <v>7899.2</v>
      </c>
    </row>
    <row r="446" spans="1:8" x14ac:dyDescent="0.3">
      <c r="A446">
        <v>447</v>
      </c>
      <c r="B446" s="1">
        <v>45358</v>
      </c>
      <c r="C446" t="s">
        <v>7</v>
      </c>
      <c r="D446" t="s">
        <v>8</v>
      </c>
      <c r="E446" t="s">
        <v>2</v>
      </c>
      <c r="F446">
        <v>4</v>
      </c>
      <c r="G446">
        <v>1243.6500000000001</v>
      </c>
      <c r="H446">
        <v>4974.6000000000004</v>
      </c>
    </row>
    <row r="447" spans="1:8" x14ac:dyDescent="0.3">
      <c r="A447">
        <v>448</v>
      </c>
      <c r="B447" s="1">
        <v>45279</v>
      </c>
      <c r="C447" t="s">
        <v>12</v>
      </c>
      <c r="D447" t="s">
        <v>22</v>
      </c>
      <c r="E447" t="s">
        <v>4</v>
      </c>
      <c r="F447">
        <v>2</v>
      </c>
      <c r="G447">
        <v>927.36</v>
      </c>
      <c r="H447">
        <v>1854.72</v>
      </c>
    </row>
    <row r="448" spans="1:8" x14ac:dyDescent="0.3">
      <c r="A448">
        <v>449</v>
      </c>
      <c r="B448" s="1">
        <v>45387</v>
      </c>
      <c r="C448" t="s">
        <v>11</v>
      </c>
      <c r="D448" t="s">
        <v>15</v>
      </c>
      <c r="E448" t="s">
        <v>4</v>
      </c>
      <c r="F448">
        <v>1</v>
      </c>
      <c r="G448">
        <v>1008.05</v>
      </c>
      <c r="H448">
        <v>1008.05</v>
      </c>
    </row>
    <row r="449" spans="1:8" x14ac:dyDescent="0.3">
      <c r="A449">
        <v>450</v>
      </c>
      <c r="B449" s="1">
        <v>45792</v>
      </c>
      <c r="C449" t="s">
        <v>11</v>
      </c>
      <c r="D449" t="s">
        <v>6</v>
      </c>
      <c r="E449" t="s">
        <v>4</v>
      </c>
      <c r="F449">
        <v>4</v>
      </c>
      <c r="G449">
        <v>88.21</v>
      </c>
      <c r="H449">
        <v>352.84</v>
      </c>
    </row>
    <row r="450" spans="1:8" x14ac:dyDescent="0.3">
      <c r="A450">
        <v>451</v>
      </c>
      <c r="B450" s="1">
        <v>45622</v>
      </c>
      <c r="C450" t="s">
        <v>12</v>
      </c>
      <c r="D450" t="s">
        <v>5</v>
      </c>
      <c r="E450" t="s">
        <v>4</v>
      </c>
      <c r="F450">
        <v>2</v>
      </c>
      <c r="G450">
        <v>1024.98</v>
      </c>
      <c r="H450">
        <v>2049.96</v>
      </c>
    </row>
    <row r="451" spans="1:8" x14ac:dyDescent="0.3">
      <c r="A451">
        <v>452</v>
      </c>
      <c r="B451" s="1">
        <v>45702</v>
      </c>
      <c r="C451" t="s">
        <v>0</v>
      </c>
      <c r="D451" t="s">
        <v>3</v>
      </c>
      <c r="E451" t="s">
        <v>4</v>
      </c>
      <c r="F451">
        <v>3</v>
      </c>
      <c r="G451">
        <v>616.29</v>
      </c>
      <c r="H451">
        <v>1848.87</v>
      </c>
    </row>
    <row r="452" spans="1:8" x14ac:dyDescent="0.3">
      <c r="A452">
        <v>453</v>
      </c>
      <c r="B452" s="1">
        <v>45627</v>
      </c>
      <c r="C452" t="s">
        <v>7</v>
      </c>
      <c r="D452" t="s">
        <v>17</v>
      </c>
      <c r="E452" t="s">
        <v>10</v>
      </c>
      <c r="F452">
        <v>4</v>
      </c>
      <c r="G452">
        <v>1136.31</v>
      </c>
      <c r="H452">
        <v>4545.24</v>
      </c>
    </row>
    <row r="453" spans="1:8" x14ac:dyDescent="0.3">
      <c r="A453">
        <v>454</v>
      </c>
      <c r="B453" s="1">
        <v>45431</v>
      </c>
      <c r="C453" t="s">
        <v>12</v>
      </c>
      <c r="D453" t="s">
        <v>22</v>
      </c>
      <c r="E453" t="s">
        <v>4</v>
      </c>
      <c r="F453">
        <v>1</v>
      </c>
      <c r="G453">
        <v>1362.83</v>
      </c>
      <c r="H453">
        <v>1362.83</v>
      </c>
    </row>
    <row r="454" spans="1:8" x14ac:dyDescent="0.3">
      <c r="A454">
        <v>455</v>
      </c>
      <c r="B454" s="1">
        <v>45686</v>
      </c>
      <c r="C454" t="s">
        <v>11</v>
      </c>
      <c r="D454" t="s">
        <v>13</v>
      </c>
      <c r="E454" t="s">
        <v>4</v>
      </c>
      <c r="F454">
        <v>1</v>
      </c>
      <c r="G454">
        <v>1370.71</v>
      </c>
      <c r="H454">
        <v>1370.71</v>
      </c>
    </row>
    <row r="455" spans="1:8" x14ac:dyDescent="0.3">
      <c r="A455">
        <v>456</v>
      </c>
      <c r="B455" s="1">
        <v>45319</v>
      </c>
      <c r="C455" t="s">
        <v>7</v>
      </c>
      <c r="D455" t="s">
        <v>3</v>
      </c>
      <c r="E455" t="s">
        <v>4</v>
      </c>
      <c r="F455">
        <v>1</v>
      </c>
      <c r="G455">
        <v>1495.79</v>
      </c>
      <c r="H455">
        <v>1495.79</v>
      </c>
    </row>
    <row r="456" spans="1:8" x14ac:dyDescent="0.3">
      <c r="A456">
        <v>457</v>
      </c>
      <c r="B456" s="1">
        <v>45329</v>
      </c>
      <c r="C456" t="s">
        <v>7</v>
      </c>
      <c r="D456" t="s">
        <v>5</v>
      </c>
      <c r="E456" t="s">
        <v>4</v>
      </c>
      <c r="F456">
        <v>5</v>
      </c>
      <c r="G456">
        <v>1316.35</v>
      </c>
      <c r="H456">
        <v>6581.75</v>
      </c>
    </row>
    <row r="457" spans="1:8" x14ac:dyDescent="0.3">
      <c r="A457">
        <v>458</v>
      </c>
      <c r="B457" s="1">
        <v>45720</v>
      </c>
      <c r="C457" t="s">
        <v>12</v>
      </c>
      <c r="D457" t="s">
        <v>14</v>
      </c>
      <c r="E457" t="s">
        <v>4</v>
      </c>
      <c r="F457">
        <v>10</v>
      </c>
      <c r="G457">
        <v>169.88</v>
      </c>
      <c r="H457">
        <v>1698.8</v>
      </c>
    </row>
    <row r="458" spans="1:8" x14ac:dyDescent="0.3">
      <c r="A458">
        <v>459</v>
      </c>
      <c r="B458" s="1">
        <v>45604</v>
      </c>
      <c r="C458" t="s">
        <v>12</v>
      </c>
      <c r="D458" t="s">
        <v>21</v>
      </c>
      <c r="E458" t="s">
        <v>4</v>
      </c>
      <c r="F458">
        <v>9</v>
      </c>
      <c r="G458">
        <v>791.23</v>
      </c>
      <c r="H458">
        <v>7121.07</v>
      </c>
    </row>
    <row r="459" spans="1:8" x14ac:dyDescent="0.3">
      <c r="A459">
        <v>460</v>
      </c>
      <c r="B459" s="1">
        <v>45655</v>
      </c>
      <c r="C459" t="s">
        <v>11</v>
      </c>
      <c r="D459" t="s">
        <v>17</v>
      </c>
      <c r="E459" t="s">
        <v>10</v>
      </c>
      <c r="F459">
        <v>8</v>
      </c>
      <c r="G459">
        <v>416.53</v>
      </c>
      <c r="H459">
        <v>3332.24</v>
      </c>
    </row>
    <row r="460" spans="1:8" x14ac:dyDescent="0.3">
      <c r="A460">
        <v>461</v>
      </c>
      <c r="B460" s="1">
        <v>45477</v>
      </c>
      <c r="C460" t="s">
        <v>0</v>
      </c>
      <c r="D460" t="s">
        <v>9</v>
      </c>
      <c r="E460" t="s">
        <v>10</v>
      </c>
      <c r="F460">
        <v>3</v>
      </c>
      <c r="G460">
        <v>1099.3699999999999</v>
      </c>
      <c r="H460">
        <v>3298.11</v>
      </c>
    </row>
    <row r="461" spans="1:8" x14ac:dyDescent="0.3">
      <c r="A461">
        <v>462</v>
      </c>
      <c r="B461" s="1">
        <v>45329</v>
      </c>
      <c r="C461" t="s">
        <v>12</v>
      </c>
      <c r="D461" t="s">
        <v>1</v>
      </c>
      <c r="E461" t="s">
        <v>2</v>
      </c>
      <c r="F461">
        <v>1</v>
      </c>
      <c r="G461">
        <v>1107.56</v>
      </c>
      <c r="H461">
        <v>1107.56</v>
      </c>
    </row>
    <row r="462" spans="1:8" x14ac:dyDescent="0.3">
      <c r="A462">
        <v>463</v>
      </c>
      <c r="B462" s="1">
        <v>45720</v>
      </c>
      <c r="C462" t="s">
        <v>12</v>
      </c>
      <c r="D462" t="s">
        <v>9</v>
      </c>
      <c r="E462" t="s">
        <v>10</v>
      </c>
      <c r="F462">
        <v>4</v>
      </c>
      <c r="G462">
        <v>271.49</v>
      </c>
      <c r="H462">
        <v>1085.96</v>
      </c>
    </row>
    <row r="463" spans="1:8" x14ac:dyDescent="0.3">
      <c r="A463">
        <v>464</v>
      </c>
      <c r="B463" s="1">
        <v>45576</v>
      </c>
      <c r="C463" t="s">
        <v>7</v>
      </c>
      <c r="D463" t="s">
        <v>16</v>
      </c>
      <c r="E463" t="s">
        <v>10</v>
      </c>
      <c r="F463">
        <v>9</v>
      </c>
      <c r="G463">
        <v>498.61</v>
      </c>
      <c r="H463">
        <v>4487.49</v>
      </c>
    </row>
    <row r="464" spans="1:8" x14ac:dyDescent="0.3">
      <c r="A464">
        <v>465</v>
      </c>
      <c r="B464" s="1">
        <v>45328</v>
      </c>
      <c r="C464" t="s">
        <v>0</v>
      </c>
      <c r="D464" t="s">
        <v>5</v>
      </c>
      <c r="E464" t="s">
        <v>4</v>
      </c>
      <c r="F464">
        <v>3</v>
      </c>
      <c r="G464">
        <v>721.41</v>
      </c>
      <c r="H464">
        <v>2164.23</v>
      </c>
    </row>
    <row r="465" spans="1:8" x14ac:dyDescent="0.3">
      <c r="A465">
        <v>466</v>
      </c>
      <c r="B465" s="1">
        <v>45145</v>
      </c>
      <c r="C465" t="s">
        <v>11</v>
      </c>
      <c r="D465" t="s">
        <v>17</v>
      </c>
      <c r="E465" t="s">
        <v>10</v>
      </c>
      <c r="F465">
        <v>5</v>
      </c>
      <c r="G465">
        <v>581.53</v>
      </c>
      <c r="H465">
        <v>2907.65</v>
      </c>
    </row>
    <row r="466" spans="1:8" x14ac:dyDescent="0.3">
      <c r="A466">
        <v>467</v>
      </c>
      <c r="B466" s="1">
        <v>45476</v>
      </c>
      <c r="C466" t="s">
        <v>12</v>
      </c>
      <c r="D466" t="s">
        <v>20</v>
      </c>
      <c r="E466" t="s">
        <v>4</v>
      </c>
      <c r="F466">
        <v>5</v>
      </c>
      <c r="G466">
        <v>877.87</v>
      </c>
      <c r="H466">
        <v>4389.3500000000004</v>
      </c>
    </row>
    <row r="467" spans="1:8" x14ac:dyDescent="0.3">
      <c r="A467">
        <v>468</v>
      </c>
      <c r="B467" s="1">
        <v>45406</v>
      </c>
      <c r="C467" t="s">
        <v>0</v>
      </c>
      <c r="D467" t="s">
        <v>15</v>
      </c>
      <c r="E467" t="s">
        <v>4</v>
      </c>
      <c r="F467">
        <v>6</v>
      </c>
      <c r="G467">
        <v>1042.23</v>
      </c>
      <c r="H467">
        <v>6253.38</v>
      </c>
    </row>
    <row r="468" spans="1:8" x14ac:dyDescent="0.3">
      <c r="A468">
        <v>469</v>
      </c>
      <c r="B468" s="1">
        <v>45615</v>
      </c>
      <c r="C468" t="s">
        <v>0</v>
      </c>
      <c r="D468" t="s">
        <v>14</v>
      </c>
      <c r="E468" t="s">
        <v>4</v>
      </c>
      <c r="F468">
        <v>5</v>
      </c>
      <c r="G468">
        <v>247.98</v>
      </c>
      <c r="H468">
        <v>1239.9000000000001</v>
      </c>
    </row>
    <row r="469" spans="1:8" x14ac:dyDescent="0.3">
      <c r="A469">
        <v>470</v>
      </c>
      <c r="B469" s="1">
        <v>45845</v>
      </c>
      <c r="C469" t="s">
        <v>12</v>
      </c>
      <c r="D469" t="s">
        <v>1</v>
      </c>
      <c r="E469" t="s">
        <v>2</v>
      </c>
      <c r="F469">
        <v>2</v>
      </c>
      <c r="G469">
        <v>961.68</v>
      </c>
      <c r="H469">
        <v>1923.36</v>
      </c>
    </row>
    <row r="470" spans="1:8" x14ac:dyDescent="0.3">
      <c r="A470">
        <v>471</v>
      </c>
      <c r="B470" s="1">
        <v>45768</v>
      </c>
      <c r="C470" t="s">
        <v>12</v>
      </c>
      <c r="D470" t="s">
        <v>22</v>
      </c>
      <c r="E470" t="s">
        <v>4</v>
      </c>
      <c r="F470">
        <v>4</v>
      </c>
      <c r="G470">
        <v>336.5</v>
      </c>
      <c r="H470">
        <v>1346</v>
      </c>
    </row>
    <row r="471" spans="1:8" x14ac:dyDescent="0.3">
      <c r="A471">
        <v>472</v>
      </c>
      <c r="B471" s="1">
        <v>45295</v>
      </c>
      <c r="C471" t="s">
        <v>7</v>
      </c>
      <c r="D471" t="s">
        <v>3</v>
      </c>
      <c r="E471" t="s">
        <v>4</v>
      </c>
      <c r="F471">
        <v>8</v>
      </c>
      <c r="G471">
        <v>1124.1199999999999</v>
      </c>
      <c r="H471">
        <v>8992.9599999999991</v>
      </c>
    </row>
    <row r="472" spans="1:8" x14ac:dyDescent="0.3">
      <c r="A472">
        <v>473</v>
      </c>
      <c r="B472" s="1">
        <v>45564</v>
      </c>
      <c r="C472" t="s">
        <v>12</v>
      </c>
      <c r="D472" t="s">
        <v>15</v>
      </c>
      <c r="E472" t="s">
        <v>4</v>
      </c>
      <c r="F472">
        <v>9</v>
      </c>
      <c r="G472">
        <v>1370.07</v>
      </c>
      <c r="H472">
        <v>12330.63</v>
      </c>
    </row>
    <row r="473" spans="1:8" x14ac:dyDescent="0.3">
      <c r="A473">
        <v>474</v>
      </c>
      <c r="B473" s="1">
        <v>45392</v>
      </c>
      <c r="C473" t="s">
        <v>11</v>
      </c>
      <c r="D473" t="s">
        <v>9</v>
      </c>
      <c r="E473" t="s">
        <v>10</v>
      </c>
      <c r="F473">
        <v>10</v>
      </c>
      <c r="G473">
        <v>1310.97</v>
      </c>
      <c r="H473">
        <v>13109.7</v>
      </c>
    </row>
    <row r="474" spans="1:8" x14ac:dyDescent="0.3">
      <c r="A474">
        <v>475</v>
      </c>
      <c r="B474" s="1">
        <v>45679</v>
      </c>
      <c r="C474" t="s">
        <v>7</v>
      </c>
      <c r="D474" t="s">
        <v>13</v>
      </c>
      <c r="E474" t="s">
        <v>4</v>
      </c>
      <c r="F474">
        <v>6</v>
      </c>
      <c r="G474">
        <v>126.37</v>
      </c>
      <c r="H474">
        <v>758.22</v>
      </c>
    </row>
    <row r="475" spans="1:8" x14ac:dyDescent="0.3">
      <c r="A475">
        <v>476</v>
      </c>
      <c r="B475" s="1">
        <v>45202</v>
      </c>
      <c r="C475" t="s">
        <v>0</v>
      </c>
      <c r="D475" t="s">
        <v>15</v>
      </c>
      <c r="E475" t="s">
        <v>4</v>
      </c>
      <c r="F475">
        <v>9</v>
      </c>
      <c r="G475">
        <v>1355.3</v>
      </c>
      <c r="H475">
        <v>12197.7</v>
      </c>
    </row>
    <row r="476" spans="1:8" x14ac:dyDescent="0.3">
      <c r="A476">
        <v>477</v>
      </c>
      <c r="B476" s="1">
        <v>45307</v>
      </c>
      <c r="C476" t="s">
        <v>11</v>
      </c>
      <c r="D476" t="s">
        <v>18</v>
      </c>
      <c r="E476" t="s">
        <v>4</v>
      </c>
      <c r="F476">
        <v>6</v>
      </c>
      <c r="G476">
        <v>1283.18</v>
      </c>
      <c r="H476">
        <v>7699.08</v>
      </c>
    </row>
    <row r="477" spans="1:8" x14ac:dyDescent="0.3">
      <c r="A477">
        <v>478</v>
      </c>
      <c r="B477" s="1">
        <v>45835</v>
      </c>
      <c r="C477" t="s">
        <v>0</v>
      </c>
      <c r="D477" t="s">
        <v>20</v>
      </c>
      <c r="E477" t="s">
        <v>4</v>
      </c>
      <c r="F477">
        <v>4</v>
      </c>
      <c r="G477">
        <v>1078.21</v>
      </c>
      <c r="H477">
        <v>4312.84</v>
      </c>
    </row>
    <row r="478" spans="1:8" x14ac:dyDescent="0.3">
      <c r="A478">
        <v>479</v>
      </c>
      <c r="B478" s="1">
        <v>45661</v>
      </c>
      <c r="C478" t="s">
        <v>0</v>
      </c>
      <c r="D478" t="s">
        <v>20</v>
      </c>
      <c r="E478" t="s">
        <v>4</v>
      </c>
      <c r="F478">
        <v>8</v>
      </c>
      <c r="G478">
        <v>1214.95</v>
      </c>
      <c r="H478">
        <v>9719.6</v>
      </c>
    </row>
    <row r="479" spans="1:8" x14ac:dyDescent="0.3">
      <c r="A479">
        <v>480</v>
      </c>
      <c r="B479" s="1">
        <v>45664</v>
      </c>
      <c r="C479" t="s">
        <v>11</v>
      </c>
      <c r="D479" t="s">
        <v>20</v>
      </c>
      <c r="E479" t="s">
        <v>4</v>
      </c>
      <c r="F479">
        <v>7</v>
      </c>
      <c r="G479">
        <v>690.63</v>
      </c>
      <c r="H479">
        <v>4834.41</v>
      </c>
    </row>
    <row r="480" spans="1:8" x14ac:dyDescent="0.3">
      <c r="A480">
        <v>481</v>
      </c>
      <c r="B480" s="1">
        <v>45827</v>
      </c>
      <c r="C480" t="s">
        <v>7</v>
      </c>
      <c r="D480" t="s">
        <v>14</v>
      </c>
      <c r="E480" t="s">
        <v>4</v>
      </c>
      <c r="F480">
        <v>5</v>
      </c>
      <c r="G480">
        <v>1087.69</v>
      </c>
      <c r="H480">
        <v>5438.45</v>
      </c>
    </row>
    <row r="481" spans="1:8" x14ac:dyDescent="0.3">
      <c r="A481">
        <v>482</v>
      </c>
      <c r="B481" s="1">
        <v>45142</v>
      </c>
      <c r="C481" t="s">
        <v>12</v>
      </c>
      <c r="D481" t="s">
        <v>5</v>
      </c>
      <c r="E481" t="s">
        <v>4</v>
      </c>
      <c r="F481">
        <v>4</v>
      </c>
      <c r="G481">
        <v>871.68</v>
      </c>
      <c r="H481">
        <v>3486.72</v>
      </c>
    </row>
    <row r="482" spans="1:8" x14ac:dyDescent="0.3">
      <c r="A482">
        <v>483</v>
      </c>
      <c r="B482" s="1">
        <v>45491</v>
      </c>
      <c r="C482" t="s">
        <v>7</v>
      </c>
      <c r="D482" t="s">
        <v>14</v>
      </c>
      <c r="E482" t="s">
        <v>4</v>
      </c>
      <c r="F482">
        <v>2</v>
      </c>
      <c r="G482">
        <v>816.33</v>
      </c>
      <c r="H482">
        <v>1632.66</v>
      </c>
    </row>
    <row r="483" spans="1:8" x14ac:dyDescent="0.3">
      <c r="A483">
        <v>484</v>
      </c>
      <c r="B483" s="1">
        <v>45622</v>
      </c>
      <c r="C483" t="s">
        <v>0</v>
      </c>
      <c r="D483" t="s">
        <v>14</v>
      </c>
      <c r="E483" t="s">
        <v>4</v>
      </c>
      <c r="F483">
        <v>1</v>
      </c>
      <c r="G483">
        <v>437.77</v>
      </c>
      <c r="H483">
        <v>437.77</v>
      </c>
    </row>
    <row r="484" spans="1:8" x14ac:dyDescent="0.3">
      <c r="A484">
        <v>485</v>
      </c>
      <c r="B484" s="1">
        <v>45795</v>
      </c>
      <c r="C484" t="s">
        <v>11</v>
      </c>
      <c r="D484" t="s">
        <v>3</v>
      </c>
      <c r="E484" t="s">
        <v>4</v>
      </c>
      <c r="F484">
        <v>7</v>
      </c>
      <c r="G484">
        <v>567.95000000000005</v>
      </c>
      <c r="H484">
        <v>3975.65</v>
      </c>
    </row>
    <row r="485" spans="1:8" x14ac:dyDescent="0.3">
      <c r="A485">
        <v>486</v>
      </c>
      <c r="B485" s="1">
        <v>45598</v>
      </c>
      <c r="C485" t="s">
        <v>7</v>
      </c>
      <c r="D485" t="s">
        <v>17</v>
      </c>
      <c r="E485" t="s">
        <v>10</v>
      </c>
      <c r="F485">
        <v>7</v>
      </c>
      <c r="G485">
        <v>569.71</v>
      </c>
      <c r="H485">
        <v>3987.97</v>
      </c>
    </row>
    <row r="486" spans="1:8" x14ac:dyDescent="0.3">
      <c r="A486">
        <v>487</v>
      </c>
      <c r="B486" s="1">
        <v>45808</v>
      </c>
      <c r="C486" t="s">
        <v>11</v>
      </c>
      <c r="D486" t="s">
        <v>1</v>
      </c>
      <c r="E486" t="s">
        <v>2</v>
      </c>
      <c r="F486">
        <v>6</v>
      </c>
      <c r="G486">
        <v>186.76</v>
      </c>
      <c r="H486">
        <v>1120.56</v>
      </c>
    </row>
    <row r="487" spans="1:8" x14ac:dyDescent="0.3">
      <c r="A487">
        <v>488</v>
      </c>
      <c r="B487" s="1">
        <v>45680</v>
      </c>
      <c r="C487" t="s">
        <v>7</v>
      </c>
      <c r="D487" t="s">
        <v>6</v>
      </c>
      <c r="E487" t="s">
        <v>4</v>
      </c>
      <c r="F487">
        <v>3</v>
      </c>
      <c r="G487">
        <v>1094.51</v>
      </c>
      <c r="H487">
        <v>3283.53</v>
      </c>
    </row>
    <row r="488" spans="1:8" x14ac:dyDescent="0.3">
      <c r="A488">
        <v>489</v>
      </c>
      <c r="B488" s="1">
        <v>45162</v>
      </c>
      <c r="C488" t="s">
        <v>0</v>
      </c>
      <c r="D488" t="s">
        <v>18</v>
      </c>
      <c r="E488" t="s">
        <v>4</v>
      </c>
      <c r="F488">
        <v>5</v>
      </c>
      <c r="G488">
        <v>699.88</v>
      </c>
      <c r="H488">
        <v>3499.4</v>
      </c>
    </row>
    <row r="489" spans="1:8" x14ac:dyDescent="0.3">
      <c r="A489">
        <v>490</v>
      </c>
      <c r="B489" s="1">
        <v>45683</v>
      </c>
      <c r="C489" t="s">
        <v>7</v>
      </c>
      <c r="D489" t="s">
        <v>8</v>
      </c>
      <c r="E489" t="s">
        <v>2</v>
      </c>
      <c r="F489">
        <v>7</v>
      </c>
      <c r="G489">
        <v>1236.81</v>
      </c>
      <c r="H489">
        <v>8657.67</v>
      </c>
    </row>
    <row r="490" spans="1:8" x14ac:dyDescent="0.3">
      <c r="A490">
        <v>491</v>
      </c>
      <c r="B490" s="1">
        <v>45493</v>
      </c>
      <c r="C490" t="s">
        <v>7</v>
      </c>
      <c r="D490" t="s">
        <v>18</v>
      </c>
      <c r="E490" t="s">
        <v>4</v>
      </c>
      <c r="F490">
        <v>3</v>
      </c>
      <c r="G490">
        <v>420.72</v>
      </c>
      <c r="H490">
        <v>1262.1600000000001</v>
      </c>
    </row>
    <row r="491" spans="1:8" x14ac:dyDescent="0.3">
      <c r="A491">
        <v>492</v>
      </c>
      <c r="B491" s="1">
        <v>45171</v>
      </c>
      <c r="C491" t="s">
        <v>0</v>
      </c>
      <c r="D491" t="s">
        <v>17</v>
      </c>
      <c r="E491" t="s">
        <v>10</v>
      </c>
      <c r="F491">
        <v>7</v>
      </c>
      <c r="G491">
        <v>926.24</v>
      </c>
      <c r="H491">
        <v>6483.68</v>
      </c>
    </row>
    <row r="492" spans="1:8" x14ac:dyDescent="0.3">
      <c r="A492">
        <v>493</v>
      </c>
      <c r="B492" s="1">
        <v>45385</v>
      </c>
      <c r="C492" t="s">
        <v>0</v>
      </c>
      <c r="D492" t="s">
        <v>17</v>
      </c>
      <c r="E492" t="s">
        <v>10</v>
      </c>
      <c r="F492">
        <v>4</v>
      </c>
      <c r="G492">
        <v>110.26</v>
      </c>
      <c r="H492">
        <v>441.04</v>
      </c>
    </row>
    <row r="493" spans="1:8" x14ac:dyDescent="0.3">
      <c r="A493">
        <v>494</v>
      </c>
      <c r="B493" s="1">
        <v>45596</v>
      </c>
      <c r="C493" t="s">
        <v>0</v>
      </c>
      <c r="D493" t="s">
        <v>15</v>
      </c>
      <c r="E493" t="s">
        <v>4</v>
      </c>
      <c r="F493">
        <v>10</v>
      </c>
      <c r="G493">
        <v>1011.32</v>
      </c>
      <c r="H493">
        <v>10113.200000000001</v>
      </c>
    </row>
    <row r="494" spans="1:8" x14ac:dyDescent="0.3">
      <c r="A494">
        <v>495</v>
      </c>
      <c r="B494" s="1">
        <v>45389</v>
      </c>
      <c r="C494" t="s">
        <v>0</v>
      </c>
      <c r="D494" t="s">
        <v>16</v>
      </c>
      <c r="E494" t="s">
        <v>10</v>
      </c>
      <c r="F494">
        <v>1</v>
      </c>
      <c r="G494">
        <v>609.38</v>
      </c>
      <c r="H494">
        <v>609.38</v>
      </c>
    </row>
    <row r="495" spans="1:8" x14ac:dyDescent="0.3">
      <c r="A495">
        <v>496</v>
      </c>
      <c r="B495" s="1">
        <v>45196</v>
      </c>
      <c r="C495" t="s">
        <v>11</v>
      </c>
      <c r="D495" t="s">
        <v>18</v>
      </c>
      <c r="E495" t="s">
        <v>4</v>
      </c>
      <c r="F495">
        <v>3</v>
      </c>
      <c r="G495">
        <v>760.8</v>
      </c>
      <c r="H495">
        <v>2282.4</v>
      </c>
    </row>
    <row r="496" spans="1:8" x14ac:dyDescent="0.3">
      <c r="A496">
        <v>497</v>
      </c>
      <c r="B496" s="1">
        <v>45728</v>
      </c>
      <c r="C496" t="s">
        <v>11</v>
      </c>
      <c r="D496" t="s">
        <v>22</v>
      </c>
      <c r="E496" t="s">
        <v>4</v>
      </c>
      <c r="F496">
        <v>6</v>
      </c>
      <c r="G496">
        <v>870.44</v>
      </c>
      <c r="H496">
        <v>5222.6400000000003</v>
      </c>
    </row>
    <row r="497" spans="1:8" x14ac:dyDescent="0.3">
      <c r="A497">
        <v>498</v>
      </c>
      <c r="B497" s="1">
        <v>45381</v>
      </c>
      <c r="C497" t="s">
        <v>12</v>
      </c>
      <c r="D497" t="s">
        <v>9</v>
      </c>
      <c r="E497" t="s">
        <v>10</v>
      </c>
      <c r="F497">
        <v>5</v>
      </c>
      <c r="G497">
        <v>1315.62</v>
      </c>
      <c r="H497">
        <v>6578.1</v>
      </c>
    </row>
    <row r="498" spans="1:8" x14ac:dyDescent="0.3">
      <c r="A498">
        <v>499</v>
      </c>
      <c r="B498" s="1">
        <v>45562</v>
      </c>
      <c r="C498" t="s">
        <v>11</v>
      </c>
      <c r="D498" t="s">
        <v>1</v>
      </c>
      <c r="E498" t="s">
        <v>2</v>
      </c>
      <c r="F498">
        <v>5</v>
      </c>
      <c r="G498">
        <v>419.98</v>
      </c>
      <c r="H498">
        <v>2099.9</v>
      </c>
    </row>
    <row r="499" spans="1:8" x14ac:dyDescent="0.3">
      <c r="A499">
        <v>500</v>
      </c>
      <c r="B499" s="1">
        <v>45780</v>
      </c>
      <c r="C499" t="s">
        <v>11</v>
      </c>
      <c r="D499" t="s">
        <v>6</v>
      </c>
      <c r="E499" t="s">
        <v>4</v>
      </c>
      <c r="F499">
        <v>7</v>
      </c>
      <c r="G499">
        <v>838.22</v>
      </c>
      <c r="H499">
        <v>5867.54</v>
      </c>
    </row>
    <row r="500" spans="1:8" x14ac:dyDescent="0.3">
      <c r="A500">
        <v>501</v>
      </c>
      <c r="B500" s="1">
        <v>45797</v>
      </c>
      <c r="C500" t="s">
        <v>12</v>
      </c>
      <c r="D500" t="s">
        <v>14</v>
      </c>
      <c r="E500" t="s">
        <v>4</v>
      </c>
      <c r="F500">
        <v>7</v>
      </c>
      <c r="G500">
        <v>1180.8499999999999</v>
      </c>
      <c r="H500">
        <v>8265.9500000000007</v>
      </c>
    </row>
    <row r="501" spans="1:8" x14ac:dyDescent="0.3">
      <c r="A501">
        <v>502</v>
      </c>
      <c r="B501" s="1">
        <v>45557</v>
      </c>
      <c r="C501" t="s">
        <v>7</v>
      </c>
      <c r="D501" t="s">
        <v>21</v>
      </c>
      <c r="E501" t="s">
        <v>4</v>
      </c>
      <c r="F501">
        <v>3</v>
      </c>
      <c r="G501">
        <v>456.83</v>
      </c>
      <c r="H501">
        <v>1370.49</v>
      </c>
    </row>
    <row r="502" spans="1:8" x14ac:dyDescent="0.3">
      <c r="A502">
        <v>503</v>
      </c>
      <c r="B502" s="1">
        <v>45385</v>
      </c>
      <c r="C502" t="s">
        <v>7</v>
      </c>
      <c r="D502" t="s">
        <v>3</v>
      </c>
      <c r="E502" t="s">
        <v>4</v>
      </c>
      <c r="F502">
        <v>4</v>
      </c>
      <c r="G502">
        <v>458.1</v>
      </c>
      <c r="H502">
        <v>1832.4</v>
      </c>
    </row>
    <row r="503" spans="1:8" x14ac:dyDescent="0.3">
      <c r="A503">
        <v>504</v>
      </c>
      <c r="B503" s="1">
        <v>45613</v>
      </c>
      <c r="C503" t="s">
        <v>11</v>
      </c>
      <c r="D503" t="s">
        <v>8</v>
      </c>
      <c r="E503" t="s">
        <v>2</v>
      </c>
      <c r="F503">
        <v>1</v>
      </c>
      <c r="G503">
        <v>847.96</v>
      </c>
      <c r="H503">
        <v>847.96</v>
      </c>
    </row>
    <row r="504" spans="1:8" x14ac:dyDescent="0.3">
      <c r="A504">
        <v>505</v>
      </c>
      <c r="B504" s="1">
        <v>45536</v>
      </c>
      <c r="C504" t="s">
        <v>11</v>
      </c>
      <c r="D504" t="s">
        <v>5</v>
      </c>
      <c r="E504" t="s">
        <v>4</v>
      </c>
      <c r="F504">
        <v>4</v>
      </c>
      <c r="G504">
        <v>389.94</v>
      </c>
      <c r="H504">
        <v>1559.76</v>
      </c>
    </row>
    <row r="505" spans="1:8" x14ac:dyDescent="0.3">
      <c r="A505">
        <v>506</v>
      </c>
      <c r="B505" s="1">
        <v>45599</v>
      </c>
      <c r="C505" t="s">
        <v>0</v>
      </c>
      <c r="D505" t="s">
        <v>21</v>
      </c>
      <c r="E505" t="s">
        <v>4</v>
      </c>
      <c r="F505">
        <v>6</v>
      </c>
      <c r="G505">
        <v>147.77000000000001</v>
      </c>
      <c r="H505">
        <v>886.62</v>
      </c>
    </row>
    <row r="506" spans="1:8" x14ac:dyDescent="0.3">
      <c r="A506">
        <v>507</v>
      </c>
      <c r="B506" s="1">
        <v>45191</v>
      </c>
      <c r="C506" t="s">
        <v>11</v>
      </c>
      <c r="D506" t="s">
        <v>8</v>
      </c>
      <c r="E506" t="s">
        <v>2</v>
      </c>
      <c r="F506">
        <v>5</v>
      </c>
      <c r="G506">
        <v>571.98</v>
      </c>
      <c r="H506">
        <v>2859.9</v>
      </c>
    </row>
    <row r="507" spans="1:8" x14ac:dyDescent="0.3">
      <c r="A507">
        <v>508</v>
      </c>
      <c r="B507" s="1">
        <v>45213</v>
      </c>
      <c r="C507" t="s">
        <v>0</v>
      </c>
      <c r="D507" t="s">
        <v>15</v>
      </c>
      <c r="E507" t="s">
        <v>4</v>
      </c>
      <c r="F507">
        <v>4</v>
      </c>
      <c r="G507">
        <v>1208.93</v>
      </c>
      <c r="H507">
        <v>4835.72</v>
      </c>
    </row>
    <row r="508" spans="1:8" x14ac:dyDescent="0.3">
      <c r="A508">
        <v>509</v>
      </c>
      <c r="B508" s="1">
        <v>45629</v>
      </c>
      <c r="C508" t="s">
        <v>11</v>
      </c>
      <c r="D508" t="s">
        <v>15</v>
      </c>
      <c r="E508" t="s">
        <v>4</v>
      </c>
      <c r="F508">
        <v>4</v>
      </c>
      <c r="G508">
        <v>1305.52</v>
      </c>
      <c r="H508">
        <v>5222.08</v>
      </c>
    </row>
    <row r="509" spans="1:8" x14ac:dyDescent="0.3">
      <c r="A509">
        <v>510</v>
      </c>
      <c r="B509" s="1">
        <v>45154</v>
      </c>
      <c r="C509" t="s">
        <v>12</v>
      </c>
      <c r="D509" t="s">
        <v>21</v>
      </c>
      <c r="E509" t="s">
        <v>4</v>
      </c>
      <c r="F509">
        <v>4</v>
      </c>
      <c r="G509">
        <v>1406.37</v>
      </c>
      <c r="H509">
        <v>5625.48</v>
      </c>
    </row>
    <row r="510" spans="1:8" x14ac:dyDescent="0.3">
      <c r="A510">
        <v>511</v>
      </c>
      <c r="B510" s="1">
        <v>45629</v>
      </c>
      <c r="C510" t="s">
        <v>0</v>
      </c>
      <c r="D510" t="s">
        <v>8</v>
      </c>
      <c r="E510" t="s">
        <v>2</v>
      </c>
      <c r="F510">
        <v>4</v>
      </c>
      <c r="G510">
        <v>1046.48</v>
      </c>
      <c r="H510">
        <v>4185.92</v>
      </c>
    </row>
    <row r="511" spans="1:8" x14ac:dyDescent="0.3">
      <c r="A511">
        <v>512</v>
      </c>
      <c r="B511" s="1">
        <v>45545</v>
      </c>
      <c r="C511" t="s">
        <v>11</v>
      </c>
      <c r="D511" t="s">
        <v>8</v>
      </c>
      <c r="E511" t="s">
        <v>2</v>
      </c>
      <c r="F511">
        <v>4</v>
      </c>
      <c r="G511">
        <v>832.6</v>
      </c>
      <c r="H511">
        <v>3330.4</v>
      </c>
    </row>
    <row r="512" spans="1:8" x14ac:dyDescent="0.3">
      <c r="A512">
        <v>513</v>
      </c>
      <c r="B512" s="1">
        <v>45528</v>
      </c>
      <c r="C512" t="s">
        <v>12</v>
      </c>
      <c r="D512" t="s">
        <v>9</v>
      </c>
      <c r="E512" t="s">
        <v>10</v>
      </c>
      <c r="F512">
        <v>8</v>
      </c>
      <c r="G512">
        <v>805.14</v>
      </c>
      <c r="H512">
        <v>6441.12</v>
      </c>
    </row>
    <row r="513" spans="1:8" x14ac:dyDescent="0.3">
      <c r="A513">
        <v>514</v>
      </c>
      <c r="B513" s="1">
        <v>45406</v>
      </c>
      <c r="C513" t="s">
        <v>12</v>
      </c>
      <c r="D513" t="s">
        <v>21</v>
      </c>
      <c r="E513" t="s">
        <v>4</v>
      </c>
      <c r="F513">
        <v>6</v>
      </c>
      <c r="G513">
        <v>774.1</v>
      </c>
      <c r="H513">
        <v>4644.6000000000004</v>
      </c>
    </row>
    <row r="514" spans="1:8" x14ac:dyDescent="0.3">
      <c r="A514">
        <v>515</v>
      </c>
      <c r="B514" s="1">
        <v>45239</v>
      </c>
      <c r="C514" t="s">
        <v>7</v>
      </c>
      <c r="D514" t="s">
        <v>20</v>
      </c>
      <c r="E514" t="s">
        <v>4</v>
      </c>
      <c r="F514">
        <v>8</v>
      </c>
      <c r="G514">
        <v>1144.83</v>
      </c>
      <c r="H514">
        <v>9158.64</v>
      </c>
    </row>
    <row r="515" spans="1:8" x14ac:dyDescent="0.3">
      <c r="A515">
        <v>516</v>
      </c>
      <c r="B515" s="1">
        <v>45518</v>
      </c>
      <c r="C515" t="s">
        <v>11</v>
      </c>
      <c r="D515" t="s">
        <v>21</v>
      </c>
      <c r="E515" t="s">
        <v>4</v>
      </c>
      <c r="F515">
        <v>6</v>
      </c>
      <c r="G515">
        <v>626.76</v>
      </c>
      <c r="H515">
        <v>3760.56</v>
      </c>
    </row>
    <row r="516" spans="1:8" x14ac:dyDescent="0.3">
      <c r="A516">
        <v>517</v>
      </c>
      <c r="B516" s="1">
        <v>45288</v>
      </c>
      <c r="C516" t="s">
        <v>11</v>
      </c>
      <c r="D516" t="s">
        <v>15</v>
      </c>
      <c r="E516" t="s">
        <v>4</v>
      </c>
      <c r="F516">
        <v>1</v>
      </c>
      <c r="G516">
        <v>398.55</v>
      </c>
      <c r="H516">
        <v>398.55</v>
      </c>
    </row>
    <row r="517" spans="1:8" x14ac:dyDescent="0.3">
      <c r="A517">
        <v>518</v>
      </c>
      <c r="B517" s="1">
        <v>45441</v>
      </c>
      <c r="C517" t="s">
        <v>7</v>
      </c>
      <c r="D517" t="s">
        <v>17</v>
      </c>
      <c r="E517" t="s">
        <v>10</v>
      </c>
      <c r="F517">
        <v>3</v>
      </c>
      <c r="G517">
        <v>302.33</v>
      </c>
      <c r="H517">
        <v>906.99</v>
      </c>
    </row>
    <row r="518" spans="1:8" x14ac:dyDescent="0.3">
      <c r="A518">
        <v>519</v>
      </c>
      <c r="B518" s="1">
        <v>45722</v>
      </c>
      <c r="C518" t="s">
        <v>7</v>
      </c>
      <c r="D518" t="s">
        <v>18</v>
      </c>
      <c r="E518" t="s">
        <v>4</v>
      </c>
      <c r="F518">
        <v>4</v>
      </c>
      <c r="G518">
        <v>753.96</v>
      </c>
      <c r="H518">
        <v>3015.84</v>
      </c>
    </row>
    <row r="519" spans="1:8" x14ac:dyDescent="0.3">
      <c r="A519">
        <v>520</v>
      </c>
      <c r="B519" s="1">
        <v>45402</v>
      </c>
      <c r="C519" t="s">
        <v>12</v>
      </c>
      <c r="D519" t="s">
        <v>1</v>
      </c>
      <c r="E519" t="s">
        <v>2</v>
      </c>
      <c r="F519">
        <v>8</v>
      </c>
      <c r="G519">
        <v>1450.1</v>
      </c>
      <c r="H519">
        <v>11600.8</v>
      </c>
    </row>
    <row r="520" spans="1:8" x14ac:dyDescent="0.3">
      <c r="A520">
        <v>521</v>
      </c>
      <c r="B520" s="1">
        <v>45610</v>
      </c>
      <c r="C520" t="s">
        <v>7</v>
      </c>
      <c r="D520" t="s">
        <v>1</v>
      </c>
      <c r="E520" t="s">
        <v>2</v>
      </c>
      <c r="F520">
        <v>3</v>
      </c>
      <c r="G520">
        <v>1101.83</v>
      </c>
      <c r="H520">
        <v>3305.49</v>
      </c>
    </row>
    <row r="521" spans="1:8" x14ac:dyDescent="0.3">
      <c r="A521">
        <v>522</v>
      </c>
      <c r="B521" s="1">
        <v>45282</v>
      </c>
      <c r="C521" t="s">
        <v>11</v>
      </c>
      <c r="D521" t="s">
        <v>21</v>
      </c>
      <c r="E521" t="s">
        <v>4</v>
      </c>
      <c r="F521">
        <v>9</v>
      </c>
      <c r="G521">
        <v>737.59</v>
      </c>
      <c r="H521">
        <v>6638.31</v>
      </c>
    </row>
    <row r="522" spans="1:8" x14ac:dyDescent="0.3">
      <c r="A522">
        <v>523</v>
      </c>
      <c r="B522" s="1">
        <v>45675</v>
      </c>
      <c r="C522" t="s">
        <v>0</v>
      </c>
      <c r="D522" t="s">
        <v>17</v>
      </c>
      <c r="E522" t="s">
        <v>10</v>
      </c>
      <c r="F522">
        <v>1</v>
      </c>
      <c r="G522">
        <v>1260.21</v>
      </c>
      <c r="H522">
        <v>1260.21</v>
      </c>
    </row>
    <row r="523" spans="1:8" x14ac:dyDescent="0.3">
      <c r="A523">
        <v>524</v>
      </c>
      <c r="B523" s="1">
        <v>45145</v>
      </c>
      <c r="C523" t="s">
        <v>0</v>
      </c>
      <c r="D523" t="s">
        <v>13</v>
      </c>
      <c r="E523" t="s">
        <v>4</v>
      </c>
      <c r="F523">
        <v>7</v>
      </c>
      <c r="G523">
        <v>214.86</v>
      </c>
      <c r="H523">
        <v>1504.02</v>
      </c>
    </row>
    <row r="524" spans="1:8" x14ac:dyDescent="0.3">
      <c r="A524">
        <v>525</v>
      </c>
      <c r="B524" s="1">
        <v>45208</v>
      </c>
      <c r="C524" t="s">
        <v>11</v>
      </c>
      <c r="D524" t="s">
        <v>1</v>
      </c>
      <c r="E524" t="s">
        <v>2</v>
      </c>
      <c r="F524">
        <v>3</v>
      </c>
      <c r="G524">
        <v>23.62</v>
      </c>
      <c r="H524">
        <v>70.86</v>
      </c>
    </row>
    <row r="525" spans="1:8" x14ac:dyDescent="0.3">
      <c r="A525">
        <v>526</v>
      </c>
      <c r="B525" s="1">
        <v>45521</v>
      </c>
      <c r="C525" t="s">
        <v>7</v>
      </c>
      <c r="D525" t="s">
        <v>6</v>
      </c>
      <c r="E525" t="s">
        <v>4</v>
      </c>
      <c r="F525">
        <v>1</v>
      </c>
      <c r="G525">
        <v>930.57</v>
      </c>
      <c r="H525">
        <v>930.57</v>
      </c>
    </row>
    <row r="526" spans="1:8" x14ac:dyDescent="0.3">
      <c r="A526">
        <v>527</v>
      </c>
      <c r="B526" s="1">
        <v>45814</v>
      </c>
      <c r="C526" t="s">
        <v>7</v>
      </c>
      <c r="D526" t="s">
        <v>1</v>
      </c>
      <c r="E526" t="s">
        <v>2</v>
      </c>
      <c r="F526">
        <v>8</v>
      </c>
      <c r="G526">
        <v>33.44</v>
      </c>
      <c r="H526">
        <v>267.52</v>
      </c>
    </row>
    <row r="527" spans="1:8" x14ac:dyDescent="0.3">
      <c r="A527">
        <v>528</v>
      </c>
      <c r="B527" s="1">
        <v>45151</v>
      </c>
      <c r="C527" t="s">
        <v>7</v>
      </c>
      <c r="D527" t="s">
        <v>6</v>
      </c>
      <c r="E527" t="s">
        <v>4</v>
      </c>
      <c r="F527">
        <v>1</v>
      </c>
      <c r="G527">
        <v>798.83</v>
      </c>
      <c r="H527">
        <v>798.83</v>
      </c>
    </row>
    <row r="528" spans="1:8" x14ac:dyDescent="0.3">
      <c r="A528">
        <v>529</v>
      </c>
      <c r="B528" s="1">
        <v>45156</v>
      </c>
      <c r="C528" t="s">
        <v>12</v>
      </c>
      <c r="D528" t="s">
        <v>22</v>
      </c>
      <c r="E528" t="s">
        <v>4</v>
      </c>
      <c r="F528">
        <v>9</v>
      </c>
      <c r="G528">
        <v>1221.5999999999999</v>
      </c>
      <c r="H528">
        <v>10994.4</v>
      </c>
    </row>
    <row r="529" spans="1:8" x14ac:dyDescent="0.3">
      <c r="A529">
        <v>530</v>
      </c>
      <c r="B529" s="1">
        <v>45322</v>
      </c>
      <c r="C529" t="s">
        <v>7</v>
      </c>
      <c r="D529" t="s">
        <v>1</v>
      </c>
      <c r="E529" t="s">
        <v>2</v>
      </c>
      <c r="F529">
        <v>2</v>
      </c>
      <c r="G529">
        <v>1377.89</v>
      </c>
      <c r="H529">
        <v>2755.78</v>
      </c>
    </row>
    <row r="530" spans="1:8" x14ac:dyDescent="0.3">
      <c r="A530">
        <v>531</v>
      </c>
      <c r="B530" s="1">
        <v>45385</v>
      </c>
      <c r="C530" t="s">
        <v>11</v>
      </c>
      <c r="D530" t="s">
        <v>6</v>
      </c>
      <c r="E530" t="s">
        <v>4</v>
      </c>
      <c r="F530">
        <v>4</v>
      </c>
      <c r="G530">
        <v>933.47</v>
      </c>
      <c r="H530">
        <v>3733.88</v>
      </c>
    </row>
    <row r="531" spans="1:8" x14ac:dyDescent="0.3">
      <c r="A531">
        <v>532</v>
      </c>
      <c r="B531" s="1">
        <v>45412</v>
      </c>
      <c r="C531" t="s">
        <v>12</v>
      </c>
      <c r="D531" t="s">
        <v>22</v>
      </c>
      <c r="E531" t="s">
        <v>4</v>
      </c>
      <c r="F531">
        <v>7</v>
      </c>
      <c r="G531">
        <v>127.74</v>
      </c>
      <c r="H531">
        <v>894.18</v>
      </c>
    </row>
    <row r="532" spans="1:8" x14ac:dyDescent="0.3">
      <c r="A532">
        <v>533</v>
      </c>
      <c r="B532" s="1">
        <v>45717</v>
      </c>
      <c r="C532" t="s">
        <v>7</v>
      </c>
      <c r="D532" t="s">
        <v>5</v>
      </c>
      <c r="E532" t="s">
        <v>4</v>
      </c>
      <c r="F532">
        <v>4</v>
      </c>
      <c r="G532">
        <v>1485.45</v>
      </c>
      <c r="H532">
        <v>5941.8</v>
      </c>
    </row>
    <row r="533" spans="1:8" x14ac:dyDescent="0.3">
      <c r="A533">
        <v>534</v>
      </c>
      <c r="B533" s="1">
        <v>45839</v>
      </c>
      <c r="C533" t="s">
        <v>12</v>
      </c>
      <c r="D533" t="s">
        <v>18</v>
      </c>
      <c r="E533" t="s">
        <v>4</v>
      </c>
      <c r="F533">
        <v>2</v>
      </c>
      <c r="G533">
        <v>984.07</v>
      </c>
      <c r="H533">
        <v>1968.14</v>
      </c>
    </row>
    <row r="534" spans="1:8" x14ac:dyDescent="0.3">
      <c r="A534">
        <v>535</v>
      </c>
      <c r="B534" s="1">
        <v>45234</v>
      </c>
      <c r="C534" t="s">
        <v>0</v>
      </c>
      <c r="D534" t="s">
        <v>16</v>
      </c>
      <c r="E534" t="s">
        <v>10</v>
      </c>
      <c r="F534">
        <v>7</v>
      </c>
      <c r="G534">
        <v>575.1</v>
      </c>
      <c r="H534">
        <v>4025.7</v>
      </c>
    </row>
    <row r="535" spans="1:8" x14ac:dyDescent="0.3">
      <c r="A535">
        <v>536</v>
      </c>
      <c r="B535" s="1">
        <v>45196</v>
      </c>
      <c r="C535" t="s">
        <v>7</v>
      </c>
      <c r="D535" t="s">
        <v>6</v>
      </c>
      <c r="E535" t="s">
        <v>4</v>
      </c>
      <c r="F535">
        <v>1</v>
      </c>
      <c r="G535">
        <v>1057.24</v>
      </c>
      <c r="H535">
        <v>1057.24</v>
      </c>
    </row>
    <row r="536" spans="1:8" x14ac:dyDescent="0.3">
      <c r="A536">
        <v>537</v>
      </c>
      <c r="B536" s="1">
        <v>45583</v>
      </c>
      <c r="C536" t="s">
        <v>7</v>
      </c>
      <c r="D536" t="s">
        <v>13</v>
      </c>
      <c r="E536" t="s">
        <v>4</v>
      </c>
      <c r="F536">
        <v>6</v>
      </c>
      <c r="G536">
        <v>853.13</v>
      </c>
      <c r="H536">
        <v>5118.78</v>
      </c>
    </row>
    <row r="537" spans="1:8" x14ac:dyDescent="0.3">
      <c r="A537">
        <v>538</v>
      </c>
      <c r="B537" s="1">
        <v>45679</v>
      </c>
      <c r="C537" t="s">
        <v>0</v>
      </c>
      <c r="D537" t="s">
        <v>16</v>
      </c>
      <c r="E537" t="s">
        <v>10</v>
      </c>
      <c r="F537">
        <v>1</v>
      </c>
      <c r="G537">
        <v>352.35</v>
      </c>
      <c r="H537">
        <v>352.35</v>
      </c>
    </row>
    <row r="538" spans="1:8" x14ac:dyDescent="0.3">
      <c r="A538">
        <v>539</v>
      </c>
      <c r="B538" s="1">
        <v>45416</v>
      </c>
      <c r="C538" t="s">
        <v>7</v>
      </c>
      <c r="D538" t="s">
        <v>17</v>
      </c>
      <c r="E538" t="s">
        <v>10</v>
      </c>
      <c r="F538">
        <v>1</v>
      </c>
      <c r="G538">
        <v>1387</v>
      </c>
      <c r="H538">
        <v>1387</v>
      </c>
    </row>
    <row r="539" spans="1:8" x14ac:dyDescent="0.3">
      <c r="A539">
        <v>540</v>
      </c>
      <c r="B539" s="1">
        <v>45695</v>
      </c>
      <c r="C539" t="s">
        <v>12</v>
      </c>
      <c r="D539" t="s">
        <v>1</v>
      </c>
      <c r="E539" t="s">
        <v>2</v>
      </c>
      <c r="F539">
        <v>10</v>
      </c>
      <c r="G539">
        <v>990.58</v>
      </c>
      <c r="H539">
        <v>9905.7999999999993</v>
      </c>
    </row>
    <row r="540" spans="1:8" x14ac:dyDescent="0.3">
      <c r="A540">
        <v>541</v>
      </c>
      <c r="B540" s="1">
        <v>45155</v>
      </c>
      <c r="C540" t="s">
        <v>12</v>
      </c>
      <c r="D540" t="s">
        <v>3</v>
      </c>
      <c r="E540" t="s">
        <v>4</v>
      </c>
      <c r="F540">
        <v>4</v>
      </c>
      <c r="G540">
        <v>884.68</v>
      </c>
      <c r="H540">
        <v>3538.72</v>
      </c>
    </row>
    <row r="541" spans="1:8" x14ac:dyDescent="0.3">
      <c r="A541">
        <v>542</v>
      </c>
      <c r="B541" s="1">
        <v>45217</v>
      </c>
      <c r="C541" t="s">
        <v>7</v>
      </c>
      <c r="D541" t="s">
        <v>9</v>
      </c>
      <c r="E541" t="s">
        <v>10</v>
      </c>
      <c r="F541">
        <v>5</v>
      </c>
      <c r="G541">
        <v>252.05</v>
      </c>
      <c r="H541">
        <v>1260.25</v>
      </c>
    </row>
    <row r="542" spans="1:8" x14ac:dyDescent="0.3">
      <c r="A542">
        <v>543</v>
      </c>
      <c r="B542" s="1">
        <v>45832</v>
      </c>
      <c r="C542" t="s">
        <v>7</v>
      </c>
      <c r="D542" t="s">
        <v>18</v>
      </c>
      <c r="E542" t="s">
        <v>4</v>
      </c>
      <c r="F542">
        <v>9</v>
      </c>
      <c r="G542">
        <v>504.28</v>
      </c>
      <c r="H542">
        <v>4538.5200000000004</v>
      </c>
    </row>
    <row r="543" spans="1:8" x14ac:dyDescent="0.3">
      <c r="A543">
        <v>544</v>
      </c>
      <c r="B543" s="1">
        <v>45844</v>
      </c>
      <c r="C543" t="s">
        <v>11</v>
      </c>
      <c r="D543" t="s">
        <v>9</v>
      </c>
      <c r="E543" t="s">
        <v>10</v>
      </c>
      <c r="F543">
        <v>2</v>
      </c>
      <c r="G543">
        <v>756.18</v>
      </c>
      <c r="H543">
        <v>1512.36</v>
      </c>
    </row>
    <row r="544" spans="1:8" x14ac:dyDescent="0.3">
      <c r="A544">
        <v>545</v>
      </c>
      <c r="B544" s="1">
        <v>45239</v>
      </c>
      <c r="C544" t="s">
        <v>0</v>
      </c>
      <c r="D544" t="s">
        <v>21</v>
      </c>
      <c r="E544" t="s">
        <v>4</v>
      </c>
      <c r="F544">
        <v>7</v>
      </c>
      <c r="G544">
        <v>355.89</v>
      </c>
      <c r="H544">
        <v>2491.23</v>
      </c>
    </row>
    <row r="545" spans="1:8" x14ac:dyDescent="0.3">
      <c r="A545">
        <v>546</v>
      </c>
      <c r="B545" s="1">
        <v>45758</v>
      </c>
      <c r="C545" t="s">
        <v>12</v>
      </c>
      <c r="D545" t="s">
        <v>13</v>
      </c>
      <c r="E545" t="s">
        <v>4</v>
      </c>
      <c r="F545">
        <v>10</v>
      </c>
      <c r="G545">
        <v>1432.74</v>
      </c>
      <c r="H545">
        <v>14327.4</v>
      </c>
    </row>
    <row r="546" spans="1:8" x14ac:dyDescent="0.3">
      <c r="A546">
        <v>547</v>
      </c>
      <c r="B546" s="1">
        <v>45169</v>
      </c>
      <c r="C546" t="s">
        <v>12</v>
      </c>
      <c r="D546" t="s">
        <v>5</v>
      </c>
      <c r="E546" t="s">
        <v>4</v>
      </c>
      <c r="F546">
        <v>5</v>
      </c>
      <c r="G546">
        <v>1177.49</v>
      </c>
      <c r="H546">
        <v>5887.45</v>
      </c>
    </row>
    <row r="547" spans="1:8" x14ac:dyDescent="0.3">
      <c r="A547">
        <v>548</v>
      </c>
      <c r="B547" s="1">
        <v>45372</v>
      </c>
      <c r="C547" t="s">
        <v>7</v>
      </c>
      <c r="D547" t="s">
        <v>20</v>
      </c>
      <c r="E547" t="s">
        <v>4</v>
      </c>
      <c r="F547">
        <v>6</v>
      </c>
      <c r="G547">
        <v>834.03</v>
      </c>
      <c r="H547">
        <v>5004.18</v>
      </c>
    </row>
    <row r="548" spans="1:8" x14ac:dyDescent="0.3">
      <c r="A548">
        <v>549</v>
      </c>
      <c r="B548" s="1">
        <v>45329</v>
      </c>
      <c r="C548" t="s">
        <v>7</v>
      </c>
      <c r="D548" t="s">
        <v>5</v>
      </c>
      <c r="E548" t="s">
        <v>4</v>
      </c>
      <c r="F548">
        <v>10</v>
      </c>
      <c r="G548">
        <v>994.4</v>
      </c>
      <c r="H548">
        <v>9944</v>
      </c>
    </row>
    <row r="549" spans="1:8" x14ac:dyDescent="0.3">
      <c r="A549">
        <v>550</v>
      </c>
      <c r="B549" s="1">
        <v>45391</v>
      </c>
      <c r="C549" t="s">
        <v>12</v>
      </c>
      <c r="D549" t="s">
        <v>13</v>
      </c>
      <c r="E549" t="s">
        <v>4</v>
      </c>
      <c r="F549">
        <v>2</v>
      </c>
      <c r="G549">
        <v>132.24</v>
      </c>
      <c r="H549">
        <v>264.48</v>
      </c>
    </row>
    <row r="550" spans="1:8" x14ac:dyDescent="0.3">
      <c r="A550">
        <v>551</v>
      </c>
      <c r="B550" s="1">
        <v>45867</v>
      </c>
      <c r="C550" t="s">
        <v>7</v>
      </c>
      <c r="D550" t="s">
        <v>3</v>
      </c>
      <c r="E550" t="s">
        <v>4</v>
      </c>
      <c r="F550">
        <v>3</v>
      </c>
      <c r="G550">
        <v>1112.0899999999999</v>
      </c>
      <c r="H550">
        <v>3336.27</v>
      </c>
    </row>
    <row r="551" spans="1:8" x14ac:dyDescent="0.3">
      <c r="A551">
        <v>552</v>
      </c>
      <c r="B551" s="1">
        <v>45248</v>
      </c>
      <c r="C551" t="s">
        <v>12</v>
      </c>
      <c r="D551" t="s">
        <v>21</v>
      </c>
      <c r="E551" t="s">
        <v>4</v>
      </c>
      <c r="F551">
        <v>2</v>
      </c>
      <c r="G551">
        <v>17.739999999999998</v>
      </c>
      <c r="H551">
        <v>35.479999999999997</v>
      </c>
    </row>
    <row r="552" spans="1:8" x14ac:dyDescent="0.3">
      <c r="A552">
        <v>553</v>
      </c>
      <c r="B552" s="1">
        <v>45507</v>
      </c>
      <c r="C552" t="s">
        <v>7</v>
      </c>
      <c r="D552" t="s">
        <v>22</v>
      </c>
      <c r="E552" t="s">
        <v>4</v>
      </c>
      <c r="F552">
        <v>5</v>
      </c>
      <c r="G552">
        <v>162.32</v>
      </c>
      <c r="H552">
        <v>811.6</v>
      </c>
    </row>
    <row r="553" spans="1:8" x14ac:dyDescent="0.3">
      <c r="A553">
        <v>554</v>
      </c>
      <c r="B553" s="1">
        <v>45580</v>
      </c>
      <c r="C553" t="s">
        <v>11</v>
      </c>
      <c r="D553" t="s">
        <v>13</v>
      </c>
      <c r="E553" t="s">
        <v>4</v>
      </c>
      <c r="F553">
        <v>8</v>
      </c>
      <c r="G553">
        <v>839.91</v>
      </c>
      <c r="H553">
        <v>6719.28</v>
      </c>
    </row>
    <row r="554" spans="1:8" x14ac:dyDescent="0.3">
      <c r="A554">
        <v>555</v>
      </c>
      <c r="B554" s="1">
        <v>45244</v>
      </c>
      <c r="C554" t="s">
        <v>7</v>
      </c>
      <c r="D554" t="s">
        <v>6</v>
      </c>
      <c r="E554" t="s">
        <v>4</v>
      </c>
      <c r="F554">
        <v>1</v>
      </c>
      <c r="G554">
        <v>143.53</v>
      </c>
      <c r="H554">
        <v>143.53</v>
      </c>
    </row>
    <row r="555" spans="1:8" x14ac:dyDescent="0.3">
      <c r="A555">
        <v>556</v>
      </c>
      <c r="B555" s="1">
        <v>45750</v>
      </c>
      <c r="C555" t="s">
        <v>0</v>
      </c>
      <c r="D555" t="s">
        <v>6</v>
      </c>
      <c r="E555" t="s">
        <v>4</v>
      </c>
      <c r="F555">
        <v>10</v>
      </c>
      <c r="G555">
        <v>1178.81</v>
      </c>
      <c r="H555">
        <v>11788.1</v>
      </c>
    </row>
    <row r="556" spans="1:8" x14ac:dyDescent="0.3">
      <c r="A556">
        <v>557</v>
      </c>
      <c r="B556" s="1">
        <v>45151</v>
      </c>
      <c r="C556" t="s">
        <v>7</v>
      </c>
      <c r="D556" t="s">
        <v>16</v>
      </c>
      <c r="E556" t="s">
        <v>10</v>
      </c>
      <c r="F556">
        <v>5</v>
      </c>
      <c r="G556">
        <v>626.58000000000004</v>
      </c>
      <c r="H556">
        <v>3132.9</v>
      </c>
    </row>
    <row r="557" spans="1:8" x14ac:dyDescent="0.3">
      <c r="A557">
        <v>558</v>
      </c>
      <c r="B557" s="1">
        <v>45711</v>
      </c>
      <c r="C557" t="s">
        <v>0</v>
      </c>
      <c r="D557" t="s">
        <v>9</v>
      </c>
      <c r="E557" t="s">
        <v>10</v>
      </c>
      <c r="F557">
        <v>4</v>
      </c>
      <c r="G557">
        <v>862.22</v>
      </c>
      <c r="H557">
        <v>3448.88</v>
      </c>
    </row>
    <row r="558" spans="1:8" x14ac:dyDescent="0.3">
      <c r="A558">
        <v>559</v>
      </c>
      <c r="B558" s="1">
        <v>45312</v>
      </c>
      <c r="C558" t="s">
        <v>7</v>
      </c>
      <c r="D558" t="s">
        <v>3</v>
      </c>
      <c r="E558" t="s">
        <v>4</v>
      </c>
      <c r="F558">
        <v>3</v>
      </c>
      <c r="G558">
        <v>410.69</v>
      </c>
      <c r="H558">
        <v>1232.07</v>
      </c>
    </row>
    <row r="559" spans="1:8" x14ac:dyDescent="0.3">
      <c r="A559">
        <v>560</v>
      </c>
      <c r="B559" s="1">
        <v>45288</v>
      </c>
      <c r="C559" t="s">
        <v>7</v>
      </c>
      <c r="D559" t="s">
        <v>22</v>
      </c>
      <c r="E559" t="s">
        <v>4</v>
      </c>
      <c r="F559">
        <v>2</v>
      </c>
      <c r="G559">
        <v>259.14</v>
      </c>
      <c r="H559">
        <v>518.28</v>
      </c>
    </row>
    <row r="560" spans="1:8" x14ac:dyDescent="0.3">
      <c r="A560">
        <v>561</v>
      </c>
      <c r="B560" s="1">
        <v>45445</v>
      </c>
      <c r="C560" t="s">
        <v>7</v>
      </c>
      <c r="D560" t="s">
        <v>22</v>
      </c>
      <c r="E560" t="s">
        <v>4</v>
      </c>
      <c r="F560">
        <v>8</v>
      </c>
      <c r="G560">
        <v>1176.17</v>
      </c>
      <c r="H560">
        <v>9409.36</v>
      </c>
    </row>
    <row r="561" spans="1:8" x14ac:dyDescent="0.3">
      <c r="A561">
        <v>562</v>
      </c>
      <c r="B561" s="1">
        <v>45391</v>
      </c>
      <c r="C561" t="s">
        <v>12</v>
      </c>
      <c r="D561" t="s">
        <v>21</v>
      </c>
      <c r="E561" t="s">
        <v>4</v>
      </c>
      <c r="F561">
        <v>8</v>
      </c>
      <c r="G561">
        <v>894.77</v>
      </c>
      <c r="H561">
        <v>7158.16</v>
      </c>
    </row>
    <row r="562" spans="1:8" x14ac:dyDescent="0.3">
      <c r="A562">
        <v>563</v>
      </c>
      <c r="B562" s="1">
        <v>45248</v>
      </c>
      <c r="C562" t="s">
        <v>7</v>
      </c>
      <c r="D562" t="s">
        <v>18</v>
      </c>
      <c r="E562" t="s">
        <v>4</v>
      </c>
      <c r="F562">
        <v>3</v>
      </c>
      <c r="G562">
        <v>463.94</v>
      </c>
      <c r="H562">
        <v>1391.82</v>
      </c>
    </row>
    <row r="563" spans="1:8" x14ac:dyDescent="0.3">
      <c r="A563">
        <v>564</v>
      </c>
      <c r="B563" s="1">
        <v>45774</v>
      </c>
      <c r="C563" t="s">
        <v>12</v>
      </c>
      <c r="D563" t="s">
        <v>5</v>
      </c>
      <c r="E563" t="s">
        <v>4</v>
      </c>
      <c r="F563">
        <v>7</v>
      </c>
      <c r="G563">
        <v>1208.07</v>
      </c>
      <c r="H563">
        <v>8456.49</v>
      </c>
    </row>
    <row r="564" spans="1:8" x14ac:dyDescent="0.3">
      <c r="A564">
        <v>565</v>
      </c>
      <c r="B564" s="1">
        <v>45481</v>
      </c>
      <c r="C564" t="s">
        <v>7</v>
      </c>
      <c r="D564" t="s">
        <v>21</v>
      </c>
      <c r="E564" t="s">
        <v>4</v>
      </c>
      <c r="F564">
        <v>7</v>
      </c>
      <c r="G564">
        <v>1225.06</v>
      </c>
      <c r="H564">
        <v>8575.42</v>
      </c>
    </row>
    <row r="565" spans="1:8" x14ac:dyDescent="0.3">
      <c r="A565">
        <v>566</v>
      </c>
      <c r="B565" s="1">
        <v>45446</v>
      </c>
      <c r="C565" t="s">
        <v>11</v>
      </c>
      <c r="D565" t="s">
        <v>16</v>
      </c>
      <c r="E565" t="s">
        <v>10</v>
      </c>
      <c r="F565">
        <v>6</v>
      </c>
      <c r="G565">
        <v>908.78</v>
      </c>
      <c r="H565">
        <v>5452.68</v>
      </c>
    </row>
    <row r="566" spans="1:8" x14ac:dyDescent="0.3">
      <c r="A566">
        <v>567</v>
      </c>
      <c r="B566" s="1">
        <v>45629</v>
      </c>
      <c r="C566" t="s">
        <v>11</v>
      </c>
      <c r="D566" t="s">
        <v>8</v>
      </c>
      <c r="E566" t="s">
        <v>2</v>
      </c>
      <c r="F566">
        <v>6</v>
      </c>
      <c r="G566">
        <v>274.68</v>
      </c>
      <c r="H566">
        <v>1648.08</v>
      </c>
    </row>
    <row r="567" spans="1:8" x14ac:dyDescent="0.3">
      <c r="A567">
        <v>568</v>
      </c>
      <c r="B567" s="1">
        <v>45437</v>
      </c>
      <c r="C567" t="s">
        <v>12</v>
      </c>
      <c r="D567" t="s">
        <v>5</v>
      </c>
      <c r="E567" t="s">
        <v>4</v>
      </c>
      <c r="F567">
        <v>8</v>
      </c>
      <c r="G567">
        <v>1451.97</v>
      </c>
      <c r="H567">
        <v>11615.76</v>
      </c>
    </row>
    <row r="568" spans="1:8" x14ac:dyDescent="0.3">
      <c r="A568">
        <v>569</v>
      </c>
      <c r="B568" s="1">
        <v>45472</v>
      </c>
      <c r="C568" t="s">
        <v>11</v>
      </c>
      <c r="D568" t="s">
        <v>9</v>
      </c>
      <c r="E568" t="s">
        <v>10</v>
      </c>
      <c r="F568">
        <v>7</v>
      </c>
      <c r="G568">
        <v>427.65</v>
      </c>
      <c r="H568">
        <v>2993.55</v>
      </c>
    </row>
    <row r="569" spans="1:8" x14ac:dyDescent="0.3">
      <c r="A569">
        <v>570</v>
      </c>
      <c r="B569" s="1">
        <v>45512</v>
      </c>
      <c r="C569" t="s">
        <v>7</v>
      </c>
      <c r="D569" t="s">
        <v>9</v>
      </c>
      <c r="E569" t="s">
        <v>10</v>
      </c>
      <c r="F569">
        <v>2</v>
      </c>
      <c r="G569">
        <v>1398.78</v>
      </c>
      <c r="H569">
        <v>2797.56</v>
      </c>
    </row>
    <row r="570" spans="1:8" x14ac:dyDescent="0.3">
      <c r="A570">
        <v>571</v>
      </c>
      <c r="B570" s="1">
        <v>45837</v>
      </c>
      <c r="C570" t="s">
        <v>11</v>
      </c>
      <c r="D570" t="s">
        <v>18</v>
      </c>
      <c r="E570" t="s">
        <v>4</v>
      </c>
      <c r="F570">
        <v>9</v>
      </c>
      <c r="G570">
        <v>50.11</v>
      </c>
      <c r="H570">
        <v>450.99</v>
      </c>
    </row>
    <row r="571" spans="1:8" x14ac:dyDescent="0.3">
      <c r="A571">
        <v>572</v>
      </c>
      <c r="B571" s="1">
        <v>45864</v>
      </c>
      <c r="C571" t="s">
        <v>7</v>
      </c>
      <c r="D571" t="s">
        <v>8</v>
      </c>
      <c r="E571" t="s">
        <v>2</v>
      </c>
      <c r="F571">
        <v>4</v>
      </c>
      <c r="G571">
        <v>663.3</v>
      </c>
      <c r="H571">
        <v>2653.2</v>
      </c>
    </row>
    <row r="572" spans="1:8" x14ac:dyDescent="0.3">
      <c r="A572">
        <v>573</v>
      </c>
      <c r="B572" s="1">
        <v>45557</v>
      </c>
      <c r="C572" t="s">
        <v>0</v>
      </c>
      <c r="D572" t="s">
        <v>22</v>
      </c>
      <c r="E572" t="s">
        <v>4</v>
      </c>
      <c r="F572">
        <v>8</v>
      </c>
      <c r="G572">
        <v>217.38</v>
      </c>
      <c r="H572">
        <v>1739.04</v>
      </c>
    </row>
    <row r="573" spans="1:8" x14ac:dyDescent="0.3">
      <c r="A573">
        <v>574</v>
      </c>
      <c r="B573" s="1">
        <v>45397</v>
      </c>
      <c r="C573" t="s">
        <v>11</v>
      </c>
      <c r="D573" t="s">
        <v>22</v>
      </c>
      <c r="E573" t="s">
        <v>4</v>
      </c>
      <c r="F573">
        <v>3</v>
      </c>
      <c r="G573">
        <v>1075.7</v>
      </c>
      <c r="H573">
        <v>3227.1</v>
      </c>
    </row>
    <row r="574" spans="1:8" x14ac:dyDescent="0.3">
      <c r="A574">
        <v>575</v>
      </c>
      <c r="B574" s="1">
        <v>45214</v>
      </c>
      <c r="C574" t="s">
        <v>7</v>
      </c>
      <c r="D574" t="s">
        <v>9</v>
      </c>
      <c r="E574" t="s">
        <v>10</v>
      </c>
      <c r="F574">
        <v>8</v>
      </c>
      <c r="G574">
        <v>1486.14</v>
      </c>
      <c r="H574">
        <v>11889.12</v>
      </c>
    </row>
    <row r="575" spans="1:8" x14ac:dyDescent="0.3">
      <c r="A575">
        <v>576</v>
      </c>
      <c r="B575" s="1">
        <v>45686</v>
      </c>
      <c r="C575" t="s">
        <v>7</v>
      </c>
      <c r="D575" t="s">
        <v>20</v>
      </c>
      <c r="E575" t="s">
        <v>4</v>
      </c>
      <c r="F575">
        <v>9</v>
      </c>
      <c r="G575">
        <v>1386.01</v>
      </c>
      <c r="H575">
        <v>12474.09</v>
      </c>
    </row>
    <row r="576" spans="1:8" x14ac:dyDescent="0.3">
      <c r="A576">
        <v>577</v>
      </c>
      <c r="B576" s="1">
        <v>45695</v>
      </c>
      <c r="C576" t="s">
        <v>7</v>
      </c>
      <c r="D576" t="s">
        <v>16</v>
      </c>
      <c r="E576" t="s">
        <v>10</v>
      </c>
      <c r="F576">
        <v>1</v>
      </c>
      <c r="G576">
        <v>1188.17</v>
      </c>
      <c r="H576">
        <v>1188.17</v>
      </c>
    </row>
    <row r="577" spans="1:8" x14ac:dyDescent="0.3">
      <c r="A577">
        <v>578</v>
      </c>
      <c r="B577" s="1">
        <v>45250</v>
      </c>
      <c r="C577" t="s">
        <v>0</v>
      </c>
      <c r="D577" t="s">
        <v>21</v>
      </c>
      <c r="E577" t="s">
        <v>4</v>
      </c>
      <c r="F577">
        <v>4</v>
      </c>
      <c r="G577">
        <v>989.83</v>
      </c>
      <c r="H577">
        <v>3959.32</v>
      </c>
    </row>
    <row r="578" spans="1:8" x14ac:dyDescent="0.3">
      <c r="A578">
        <v>579</v>
      </c>
      <c r="B578" s="1">
        <v>45801</v>
      </c>
      <c r="C578" t="s">
        <v>11</v>
      </c>
      <c r="D578" t="s">
        <v>21</v>
      </c>
      <c r="E578" t="s">
        <v>4</v>
      </c>
      <c r="F578">
        <v>10</v>
      </c>
      <c r="G578">
        <v>76</v>
      </c>
      <c r="H578">
        <v>760</v>
      </c>
    </row>
    <row r="579" spans="1:8" x14ac:dyDescent="0.3">
      <c r="A579">
        <v>580</v>
      </c>
      <c r="B579" s="1">
        <v>45478</v>
      </c>
      <c r="C579" t="s">
        <v>7</v>
      </c>
      <c r="D579" t="s">
        <v>1</v>
      </c>
      <c r="E579" t="s">
        <v>2</v>
      </c>
      <c r="F579">
        <v>7</v>
      </c>
      <c r="G579">
        <v>167.86</v>
      </c>
      <c r="H579">
        <v>1175.02</v>
      </c>
    </row>
    <row r="580" spans="1:8" x14ac:dyDescent="0.3">
      <c r="A580">
        <v>581</v>
      </c>
      <c r="B580" s="1">
        <v>45366</v>
      </c>
      <c r="C580" t="s">
        <v>12</v>
      </c>
      <c r="D580" t="s">
        <v>13</v>
      </c>
      <c r="E580" t="s">
        <v>4</v>
      </c>
      <c r="F580">
        <v>9</v>
      </c>
      <c r="G580">
        <v>1122.81</v>
      </c>
      <c r="H580">
        <v>10105.290000000001</v>
      </c>
    </row>
    <row r="581" spans="1:8" x14ac:dyDescent="0.3">
      <c r="A581">
        <v>582</v>
      </c>
      <c r="B581" s="1">
        <v>45595</v>
      </c>
      <c r="C581" t="s">
        <v>11</v>
      </c>
      <c r="D581" t="s">
        <v>6</v>
      </c>
      <c r="E581" t="s">
        <v>4</v>
      </c>
      <c r="F581">
        <v>6</v>
      </c>
      <c r="G581">
        <v>592.79</v>
      </c>
      <c r="H581">
        <v>3556.74</v>
      </c>
    </row>
    <row r="582" spans="1:8" x14ac:dyDescent="0.3">
      <c r="A582">
        <v>583</v>
      </c>
      <c r="B582" s="1">
        <v>45492</v>
      </c>
      <c r="C582" t="s">
        <v>11</v>
      </c>
      <c r="D582" t="s">
        <v>9</v>
      </c>
      <c r="E582" t="s">
        <v>10</v>
      </c>
      <c r="F582">
        <v>1</v>
      </c>
      <c r="G582">
        <v>729.33</v>
      </c>
      <c r="H582">
        <v>729.33</v>
      </c>
    </row>
    <row r="583" spans="1:8" x14ac:dyDescent="0.3">
      <c r="A583">
        <v>584</v>
      </c>
      <c r="B583" s="1">
        <v>45226</v>
      </c>
      <c r="C583" t="s">
        <v>7</v>
      </c>
      <c r="D583" t="s">
        <v>22</v>
      </c>
      <c r="E583" t="s">
        <v>4</v>
      </c>
      <c r="F583">
        <v>2</v>
      </c>
      <c r="G583">
        <v>1248.6600000000001</v>
      </c>
      <c r="H583">
        <v>2497.3200000000002</v>
      </c>
    </row>
    <row r="584" spans="1:8" x14ac:dyDescent="0.3">
      <c r="A584">
        <v>585</v>
      </c>
      <c r="B584" s="1">
        <v>45495</v>
      </c>
      <c r="C584" t="s">
        <v>11</v>
      </c>
      <c r="D584" t="s">
        <v>8</v>
      </c>
      <c r="E584" t="s">
        <v>2</v>
      </c>
      <c r="F584">
        <v>5</v>
      </c>
      <c r="G584">
        <v>521.16999999999996</v>
      </c>
      <c r="H584">
        <v>2605.85</v>
      </c>
    </row>
    <row r="585" spans="1:8" x14ac:dyDescent="0.3">
      <c r="A585">
        <v>586</v>
      </c>
      <c r="B585" s="1">
        <v>45672</v>
      </c>
      <c r="C585" t="s">
        <v>11</v>
      </c>
      <c r="D585" t="s">
        <v>9</v>
      </c>
      <c r="E585" t="s">
        <v>10</v>
      </c>
      <c r="F585">
        <v>8</v>
      </c>
      <c r="G585">
        <v>528.97</v>
      </c>
      <c r="H585">
        <v>4231.76</v>
      </c>
    </row>
    <row r="586" spans="1:8" x14ac:dyDescent="0.3">
      <c r="A586">
        <v>587</v>
      </c>
      <c r="B586" s="1">
        <v>45852</v>
      </c>
      <c r="C586" t="s">
        <v>7</v>
      </c>
      <c r="D586" t="s">
        <v>13</v>
      </c>
      <c r="E586" t="s">
        <v>4</v>
      </c>
      <c r="F586">
        <v>8</v>
      </c>
      <c r="G586">
        <v>485.18</v>
      </c>
      <c r="H586">
        <v>3881.44</v>
      </c>
    </row>
    <row r="587" spans="1:8" x14ac:dyDescent="0.3">
      <c r="A587">
        <v>588</v>
      </c>
      <c r="B587" s="1">
        <v>45866</v>
      </c>
      <c r="C587" t="s">
        <v>0</v>
      </c>
      <c r="D587" t="s">
        <v>22</v>
      </c>
      <c r="E587" t="s">
        <v>4</v>
      </c>
      <c r="F587">
        <v>2</v>
      </c>
      <c r="G587">
        <v>43.65</v>
      </c>
      <c r="H587">
        <v>87.3</v>
      </c>
    </row>
    <row r="588" spans="1:8" x14ac:dyDescent="0.3">
      <c r="A588">
        <v>589</v>
      </c>
      <c r="B588" s="1">
        <v>45832</v>
      </c>
      <c r="C588" t="s">
        <v>0</v>
      </c>
      <c r="D588" t="s">
        <v>21</v>
      </c>
      <c r="E588" t="s">
        <v>4</v>
      </c>
      <c r="F588">
        <v>3</v>
      </c>
      <c r="G588">
        <v>1395.58</v>
      </c>
      <c r="H588">
        <v>4186.74</v>
      </c>
    </row>
    <row r="589" spans="1:8" x14ac:dyDescent="0.3">
      <c r="A589">
        <v>590</v>
      </c>
      <c r="B589" s="1">
        <v>45667</v>
      </c>
      <c r="C589" t="s">
        <v>11</v>
      </c>
      <c r="D589" t="s">
        <v>8</v>
      </c>
      <c r="E589" t="s">
        <v>2</v>
      </c>
      <c r="F589">
        <v>3</v>
      </c>
      <c r="G589">
        <v>832.35</v>
      </c>
      <c r="H589">
        <v>2497.0500000000002</v>
      </c>
    </row>
    <row r="590" spans="1:8" x14ac:dyDescent="0.3">
      <c r="A590">
        <v>591</v>
      </c>
      <c r="B590" s="1">
        <v>45612</v>
      </c>
      <c r="C590" t="s">
        <v>7</v>
      </c>
      <c r="D590" t="s">
        <v>21</v>
      </c>
      <c r="E590" t="s">
        <v>4</v>
      </c>
      <c r="F590">
        <v>4</v>
      </c>
      <c r="G590">
        <v>1198.6600000000001</v>
      </c>
      <c r="H590">
        <v>4794.6400000000003</v>
      </c>
    </row>
    <row r="591" spans="1:8" x14ac:dyDescent="0.3">
      <c r="A591">
        <v>592</v>
      </c>
      <c r="B591" s="1">
        <v>45329</v>
      </c>
      <c r="C591" t="s">
        <v>11</v>
      </c>
      <c r="D591" t="s">
        <v>1</v>
      </c>
      <c r="E591" t="s">
        <v>2</v>
      </c>
      <c r="F591">
        <v>7</v>
      </c>
      <c r="G591">
        <v>599.41999999999996</v>
      </c>
      <c r="H591">
        <v>4195.9399999999996</v>
      </c>
    </row>
    <row r="592" spans="1:8" x14ac:dyDescent="0.3">
      <c r="A592">
        <v>593</v>
      </c>
      <c r="B592" s="1">
        <v>45599</v>
      </c>
      <c r="C592" t="s">
        <v>11</v>
      </c>
      <c r="D592" t="s">
        <v>8</v>
      </c>
      <c r="E592" t="s">
        <v>2</v>
      </c>
      <c r="F592">
        <v>10</v>
      </c>
      <c r="G592">
        <v>650.03</v>
      </c>
      <c r="H592">
        <v>6500.3</v>
      </c>
    </row>
    <row r="593" spans="1:8" x14ac:dyDescent="0.3">
      <c r="A593">
        <v>594</v>
      </c>
      <c r="B593" s="1">
        <v>45349</v>
      </c>
      <c r="C593" t="s">
        <v>11</v>
      </c>
      <c r="D593" t="s">
        <v>14</v>
      </c>
      <c r="E593" t="s">
        <v>4</v>
      </c>
      <c r="F593">
        <v>5</v>
      </c>
      <c r="G593">
        <v>1130.96</v>
      </c>
      <c r="H593">
        <v>5654.8</v>
      </c>
    </row>
    <row r="594" spans="1:8" x14ac:dyDescent="0.3">
      <c r="A594">
        <v>595</v>
      </c>
      <c r="B594" s="1">
        <v>45730</v>
      </c>
      <c r="C594" t="s">
        <v>0</v>
      </c>
      <c r="D594" t="s">
        <v>9</v>
      </c>
      <c r="E594" t="s">
        <v>10</v>
      </c>
      <c r="F594">
        <v>2</v>
      </c>
      <c r="G594">
        <v>1201.26</v>
      </c>
      <c r="H594">
        <v>2402.52</v>
      </c>
    </row>
    <row r="595" spans="1:8" x14ac:dyDescent="0.3">
      <c r="A595">
        <v>596</v>
      </c>
      <c r="B595" s="1">
        <v>45513</v>
      </c>
      <c r="C595" t="s">
        <v>11</v>
      </c>
      <c r="D595" t="s">
        <v>6</v>
      </c>
      <c r="E595" t="s">
        <v>4</v>
      </c>
      <c r="F595">
        <v>6</v>
      </c>
      <c r="G595">
        <v>303.64</v>
      </c>
      <c r="H595">
        <v>1821.84</v>
      </c>
    </row>
    <row r="596" spans="1:8" x14ac:dyDescent="0.3">
      <c r="A596">
        <v>597</v>
      </c>
      <c r="B596" s="1">
        <v>45825</v>
      </c>
      <c r="C596" t="s">
        <v>12</v>
      </c>
      <c r="D596" t="s">
        <v>13</v>
      </c>
      <c r="E596" t="s">
        <v>4</v>
      </c>
      <c r="F596">
        <v>8</v>
      </c>
      <c r="G596">
        <v>796.3</v>
      </c>
      <c r="H596">
        <v>6370.4</v>
      </c>
    </row>
    <row r="597" spans="1:8" x14ac:dyDescent="0.3">
      <c r="A597">
        <v>598</v>
      </c>
      <c r="B597" s="1">
        <v>45750</v>
      </c>
      <c r="C597" t="s">
        <v>12</v>
      </c>
      <c r="D597" t="s">
        <v>1</v>
      </c>
      <c r="E597" t="s">
        <v>2</v>
      </c>
      <c r="F597">
        <v>7</v>
      </c>
      <c r="G597">
        <v>920.85</v>
      </c>
      <c r="H597">
        <v>6445.95</v>
      </c>
    </row>
    <row r="598" spans="1:8" x14ac:dyDescent="0.3">
      <c r="A598">
        <v>599</v>
      </c>
      <c r="B598" s="1">
        <v>45495</v>
      </c>
      <c r="C598" t="s">
        <v>0</v>
      </c>
      <c r="D598" t="s">
        <v>15</v>
      </c>
      <c r="E598" t="s">
        <v>4</v>
      </c>
      <c r="F598">
        <v>6</v>
      </c>
      <c r="G598">
        <v>1269.82</v>
      </c>
      <c r="H598">
        <v>7618.92</v>
      </c>
    </row>
    <row r="599" spans="1:8" x14ac:dyDescent="0.3">
      <c r="A599">
        <v>600</v>
      </c>
      <c r="B599" s="1">
        <v>45828</v>
      </c>
      <c r="C599" t="s">
        <v>11</v>
      </c>
      <c r="D599" t="s">
        <v>15</v>
      </c>
      <c r="E599" t="s">
        <v>4</v>
      </c>
      <c r="F599">
        <v>5</v>
      </c>
      <c r="G599">
        <v>1378.84</v>
      </c>
      <c r="H599">
        <v>6894.2</v>
      </c>
    </row>
    <row r="600" spans="1:8" x14ac:dyDescent="0.3">
      <c r="A600">
        <v>601</v>
      </c>
      <c r="B600" s="1">
        <v>45827</v>
      </c>
      <c r="C600" t="s">
        <v>0</v>
      </c>
      <c r="D600" t="s">
        <v>15</v>
      </c>
      <c r="E600" t="s">
        <v>4</v>
      </c>
      <c r="F600">
        <v>3</v>
      </c>
      <c r="G600">
        <v>476.65</v>
      </c>
      <c r="H600">
        <v>1429.95</v>
      </c>
    </row>
    <row r="601" spans="1:8" x14ac:dyDescent="0.3">
      <c r="A601">
        <v>602</v>
      </c>
      <c r="B601" s="1">
        <v>45258</v>
      </c>
      <c r="C601" t="s">
        <v>12</v>
      </c>
      <c r="D601" t="s">
        <v>18</v>
      </c>
      <c r="E601" t="s">
        <v>4</v>
      </c>
      <c r="F601">
        <v>3</v>
      </c>
      <c r="G601">
        <v>566.23</v>
      </c>
      <c r="H601">
        <v>1698.69</v>
      </c>
    </row>
    <row r="602" spans="1:8" x14ac:dyDescent="0.3">
      <c r="A602">
        <v>603</v>
      </c>
      <c r="B602" s="1">
        <v>45567</v>
      </c>
      <c r="C602" t="s">
        <v>7</v>
      </c>
      <c r="D602" t="s">
        <v>3</v>
      </c>
      <c r="E602" t="s">
        <v>4</v>
      </c>
      <c r="F602">
        <v>10</v>
      </c>
      <c r="G602">
        <v>215.42</v>
      </c>
      <c r="H602">
        <v>2154.1999999999998</v>
      </c>
    </row>
    <row r="603" spans="1:8" x14ac:dyDescent="0.3">
      <c r="A603">
        <v>604</v>
      </c>
      <c r="B603" s="1">
        <v>45329</v>
      </c>
      <c r="C603" t="s">
        <v>7</v>
      </c>
      <c r="D603" t="s">
        <v>5</v>
      </c>
      <c r="E603" t="s">
        <v>4</v>
      </c>
      <c r="F603">
        <v>8</v>
      </c>
      <c r="G603">
        <v>956.9</v>
      </c>
      <c r="H603">
        <v>7655.2</v>
      </c>
    </row>
    <row r="604" spans="1:8" x14ac:dyDescent="0.3">
      <c r="A604">
        <v>605</v>
      </c>
      <c r="B604" s="1">
        <v>45707</v>
      </c>
      <c r="C604" t="s">
        <v>11</v>
      </c>
      <c r="D604" t="s">
        <v>8</v>
      </c>
      <c r="E604" t="s">
        <v>2</v>
      </c>
      <c r="F604">
        <v>3</v>
      </c>
      <c r="G604">
        <v>739.57</v>
      </c>
      <c r="H604">
        <v>2218.71</v>
      </c>
    </row>
    <row r="605" spans="1:8" x14ac:dyDescent="0.3">
      <c r="A605">
        <v>606</v>
      </c>
      <c r="B605" s="1">
        <v>45461</v>
      </c>
      <c r="C605" t="s">
        <v>11</v>
      </c>
      <c r="D605" t="s">
        <v>3</v>
      </c>
      <c r="E605" t="s">
        <v>4</v>
      </c>
      <c r="F605">
        <v>8</v>
      </c>
      <c r="G605">
        <v>932.92</v>
      </c>
      <c r="H605">
        <v>7463.36</v>
      </c>
    </row>
    <row r="606" spans="1:8" x14ac:dyDescent="0.3">
      <c r="A606">
        <v>607</v>
      </c>
      <c r="B606" s="1">
        <v>45148</v>
      </c>
      <c r="C606" t="s">
        <v>12</v>
      </c>
      <c r="D606" t="s">
        <v>16</v>
      </c>
      <c r="E606" t="s">
        <v>10</v>
      </c>
      <c r="F606">
        <v>8</v>
      </c>
      <c r="G606">
        <v>213.44</v>
      </c>
      <c r="H606">
        <v>1707.52</v>
      </c>
    </row>
    <row r="607" spans="1:8" x14ac:dyDescent="0.3">
      <c r="A607">
        <v>608</v>
      </c>
      <c r="B607" s="1">
        <v>45714</v>
      </c>
      <c r="C607" t="s">
        <v>7</v>
      </c>
      <c r="D607" t="s">
        <v>16</v>
      </c>
      <c r="E607" t="s">
        <v>10</v>
      </c>
      <c r="F607">
        <v>9</v>
      </c>
      <c r="G607">
        <v>983.07</v>
      </c>
      <c r="H607">
        <v>8847.6299999999992</v>
      </c>
    </row>
    <row r="608" spans="1:8" x14ac:dyDescent="0.3">
      <c r="A608">
        <v>609</v>
      </c>
      <c r="B608" s="1">
        <v>45564</v>
      </c>
      <c r="C608" t="s">
        <v>7</v>
      </c>
      <c r="D608" t="s">
        <v>5</v>
      </c>
      <c r="E608" t="s">
        <v>4</v>
      </c>
      <c r="F608">
        <v>8</v>
      </c>
      <c r="G608">
        <v>738.16</v>
      </c>
      <c r="H608">
        <v>5905.28</v>
      </c>
    </row>
    <row r="609" spans="1:8" x14ac:dyDescent="0.3">
      <c r="A609">
        <v>610</v>
      </c>
      <c r="B609" s="1">
        <v>45364</v>
      </c>
      <c r="C609" t="s">
        <v>0</v>
      </c>
      <c r="D609" t="s">
        <v>13</v>
      </c>
      <c r="E609" t="s">
        <v>4</v>
      </c>
      <c r="F609">
        <v>5</v>
      </c>
      <c r="G609">
        <v>58.72</v>
      </c>
      <c r="H609">
        <v>293.60000000000002</v>
      </c>
    </row>
    <row r="610" spans="1:8" x14ac:dyDescent="0.3">
      <c r="A610">
        <v>611</v>
      </c>
      <c r="B610" s="1">
        <v>45311</v>
      </c>
      <c r="C610" t="s">
        <v>12</v>
      </c>
      <c r="D610" t="s">
        <v>18</v>
      </c>
      <c r="E610" t="s">
        <v>4</v>
      </c>
      <c r="F610">
        <v>8</v>
      </c>
      <c r="G610">
        <v>852.82</v>
      </c>
      <c r="H610">
        <v>6822.56</v>
      </c>
    </row>
    <row r="611" spans="1:8" x14ac:dyDescent="0.3">
      <c r="A611">
        <v>612</v>
      </c>
      <c r="B611" s="1">
        <v>45701</v>
      </c>
      <c r="C611" t="s">
        <v>7</v>
      </c>
      <c r="D611" t="s">
        <v>9</v>
      </c>
      <c r="E611" t="s">
        <v>10</v>
      </c>
      <c r="F611">
        <v>9</v>
      </c>
      <c r="G611">
        <v>178.68</v>
      </c>
      <c r="H611">
        <v>1608.12</v>
      </c>
    </row>
    <row r="612" spans="1:8" x14ac:dyDescent="0.3">
      <c r="A612">
        <v>613</v>
      </c>
      <c r="B612" s="1">
        <v>45695</v>
      </c>
      <c r="C612" t="s">
        <v>12</v>
      </c>
      <c r="D612" t="s">
        <v>13</v>
      </c>
      <c r="E612" t="s">
        <v>4</v>
      </c>
      <c r="F612">
        <v>6</v>
      </c>
      <c r="G612">
        <v>817.64</v>
      </c>
      <c r="H612">
        <v>4905.84</v>
      </c>
    </row>
    <row r="613" spans="1:8" x14ac:dyDescent="0.3">
      <c r="A613">
        <v>614</v>
      </c>
      <c r="B613" s="1">
        <v>45590</v>
      </c>
      <c r="C613" t="s">
        <v>0</v>
      </c>
      <c r="D613" t="s">
        <v>9</v>
      </c>
      <c r="E613" t="s">
        <v>10</v>
      </c>
      <c r="F613">
        <v>9</v>
      </c>
      <c r="G613">
        <v>335.63</v>
      </c>
      <c r="H613">
        <v>3020.67</v>
      </c>
    </row>
    <row r="614" spans="1:8" x14ac:dyDescent="0.3">
      <c r="A614">
        <v>615</v>
      </c>
      <c r="B614" s="1">
        <v>45808</v>
      </c>
      <c r="C614" t="s">
        <v>0</v>
      </c>
      <c r="D614" t="s">
        <v>5</v>
      </c>
      <c r="E614" t="s">
        <v>4</v>
      </c>
      <c r="F614">
        <v>4</v>
      </c>
      <c r="G614">
        <v>453.59</v>
      </c>
      <c r="H614">
        <v>1814.36</v>
      </c>
    </row>
    <row r="615" spans="1:8" x14ac:dyDescent="0.3">
      <c r="A615">
        <v>616</v>
      </c>
      <c r="B615" s="1">
        <v>45408</v>
      </c>
      <c r="C615" t="s">
        <v>7</v>
      </c>
      <c r="D615" t="s">
        <v>14</v>
      </c>
      <c r="E615" t="s">
        <v>4</v>
      </c>
      <c r="F615">
        <v>6</v>
      </c>
      <c r="G615">
        <v>1294.68</v>
      </c>
      <c r="H615">
        <v>7768.08</v>
      </c>
    </row>
    <row r="616" spans="1:8" x14ac:dyDescent="0.3">
      <c r="A616">
        <v>617</v>
      </c>
      <c r="B616" s="1">
        <v>45259</v>
      </c>
      <c r="C616" t="s">
        <v>7</v>
      </c>
      <c r="D616" t="s">
        <v>13</v>
      </c>
      <c r="E616" t="s">
        <v>4</v>
      </c>
      <c r="F616">
        <v>4</v>
      </c>
      <c r="G616">
        <v>322.72000000000003</v>
      </c>
      <c r="H616">
        <v>1290.8800000000001</v>
      </c>
    </row>
    <row r="617" spans="1:8" x14ac:dyDescent="0.3">
      <c r="A617">
        <v>618</v>
      </c>
      <c r="B617" s="1">
        <v>45866</v>
      </c>
      <c r="C617" t="s">
        <v>12</v>
      </c>
      <c r="D617" t="s">
        <v>8</v>
      </c>
      <c r="E617" t="s">
        <v>2</v>
      </c>
      <c r="F617">
        <v>10</v>
      </c>
      <c r="G617">
        <v>952.83</v>
      </c>
      <c r="H617">
        <v>9528.2999999999993</v>
      </c>
    </row>
    <row r="618" spans="1:8" x14ac:dyDescent="0.3">
      <c r="A618">
        <v>619</v>
      </c>
      <c r="B618" s="1">
        <v>45350</v>
      </c>
      <c r="C618" t="s">
        <v>11</v>
      </c>
      <c r="D618" t="s">
        <v>3</v>
      </c>
      <c r="E618" t="s">
        <v>4</v>
      </c>
      <c r="F618">
        <v>4</v>
      </c>
      <c r="G618">
        <v>1210.1099999999999</v>
      </c>
      <c r="H618">
        <v>4840.4399999999996</v>
      </c>
    </row>
    <row r="619" spans="1:8" x14ac:dyDescent="0.3">
      <c r="A619">
        <v>620</v>
      </c>
      <c r="B619" s="1">
        <v>45684</v>
      </c>
      <c r="C619" t="s">
        <v>12</v>
      </c>
      <c r="D619" t="s">
        <v>15</v>
      </c>
      <c r="E619" t="s">
        <v>4</v>
      </c>
      <c r="F619">
        <v>5</v>
      </c>
      <c r="G619">
        <v>899.32</v>
      </c>
      <c r="H619">
        <v>4496.6000000000004</v>
      </c>
    </row>
    <row r="620" spans="1:8" x14ac:dyDescent="0.3">
      <c r="A620">
        <v>621</v>
      </c>
      <c r="B620" s="1">
        <v>45859</v>
      </c>
      <c r="C620" t="s">
        <v>12</v>
      </c>
      <c r="D620" t="s">
        <v>3</v>
      </c>
      <c r="E620" t="s">
        <v>4</v>
      </c>
      <c r="F620">
        <v>5</v>
      </c>
      <c r="G620">
        <v>441.11</v>
      </c>
      <c r="H620">
        <v>2205.5500000000002</v>
      </c>
    </row>
    <row r="621" spans="1:8" x14ac:dyDescent="0.3">
      <c r="A621">
        <v>622</v>
      </c>
      <c r="B621" s="1">
        <v>45277</v>
      </c>
      <c r="C621" t="s">
        <v>0</v>
      </c>
      <c r="D621" t="s">
        <v>22</v>
      </c>
      <c r="E621" t="s">
        <v>4</v>
      </c>
      <c r="F621">
        <v>7</v>
      </c>
      <c r="G621">
        <v>1378.97</v>
      </c>
      <c r="H621">
        <v>9652.7900000000009</v>
      </c>
    </row>
    <row r="622" spans="1:8" x14ac:dyDescent="0.3">
      <c r="A622">
        <v>623</v>
      </c>
      <c r="B622" s="1">
        <v>45857</v>
      </c>
      <c r="C622" t="s">
        <v>11</v>
      </c>
      <c r="D622" t="s">
        <v>22</v>
      </c>
      <c r="E622" t="s">
        <v>4</v>
      </c>
      <c r="F622">
        <v>3</v>
      </c>
      <c r="G622">
        <v>382.02</v>
      </c>
      <c r="H622">
        <v>1146.06</v>
      </c>
    </row>
    <row r="623" spans="1:8" x14ac:dyDescent="0.3">
      <c r="A623">
        <v>624</v>
      </c>
      <c r="B623" s="1">
        <v>45392</v>
      </c>
      <c r="C623" t="s">
        <v>12</v>
      </c>
      <c r="D623" t="s">
        <v>8</v>
      </c>
      <c r="E623" t="s">
        <v>2</v>
      </c>
      <c r="F623">
        <v>7</v>
      </c>
      <c r="G623">
        <v>739.29</v>
      </c>
      <c r="H623">
        <v>5175.03</v>
      </c>
    </row>
    <row r="624" spans="1:8" x14ac:dyDescent="0.3">
      <c r="A624">
        <v>625</v>
      </c>
      <c r="B624" s="1">
        <v>45781</v>
      </c>
      <c r="C624" t="s">
        <v>12</v>
      </c>
      <c r="D624" t="s">
        <v>15</v>
      </c>
      <c r="E624" t="s">
        <v>4</v>
      </c>
      <c r="F624">
        <v>7</v>
      </c>
      <c r="G624">
        <v>569.01</v>
      </c>
      <c r="H624">
        <v>3983.07</v>
      </c>
    </row>
    <row r="625" spans="1:8" x14ac:dyDescent="0.3">
      <c r="A625">
        <v>626</v>
      </c>
      <c r="B625" s="1">
        <v>45551</v>
      </c>
      <c r="C625" t="s">
        <v>0</v>
      </c>
      <c r="D625" t="s">
        <v>13</v>
      </c>
      <c r="E625" t="s">
        <v>4</v>
      </c>
      <c r="F625">
        <v>9</v>
      </c>
      <c r="G625">
        <v>1127.21</v>
      </c>
      <c r="H625">
        <v>10144.89</v>
      </c>
    </row>
    <row r="626" spans="1:8" x14ac:dyDescent="0.3">
      <c r="A626">
        <v>627</v>
      </c>
      <c r="B626" s="1">
        <v>45604</v>
      </c>
      <c r="C626" t="s">
        <v>12</v>
      </c>
      <c r="D626" t="s">
        <v>8</v>
      </c>
      <c r="E626" t="s">
        <v>2</v>
      </c>
      <c r="F626">
        <v>8</v>
      </c>
      <c r="G626">
        <v>497.66</v>
      </c>
      <c r="H626">
        <v>3981.28</v>
      </c>
    </row>
    <row r="627" spans="1:8" x14ac:dyDescent="0.3">
      <c r="A627">
        <v>628</v>
      </c>
      <c r="B627" s="1">
        <v>45608</v>
      </c>
      <c r="C627" t="s">
        <v>0</v>
      </c>
      <c r="D627" t="s">
        <v>14</v>
      </c>
      <c r="E627" t="s">
        <v>4</v>
      </c>
      <c r="F627">
        <v>6</v>
      </c>
      <c r="G627">
        <v>1276.6600000000001</v>
      </c>
      <c r="H627">
        <v>7659.96</v>
      </c>
    </row>
    <row r="628" spans="1:8" x14ac:dyDescent="0.3">
      <c r="A628">
        <v>629</v>
      </c>
      <c r="B628" s="1">
        <v>45362</v>
      </c>
      <c r="C628" t="s">
        <v>7</v>
      </c>
      <c r="D628" t="s">
        <v>9</v>
      </c>
      <c r="E628" t="s">
        <v>10</v>
      </c>
      <c r="F628">
        <v>7</v>
      </c>
      <c r="G628">
        <v>1239.02</v>
      </c>
      <c r="H628">
        <v>8673.14</v>
      </c>
    </row>
    <row r="629" spans="1:8" x14ac:dyDescent="0.3">
      <c r="A629">
        <v>630</v>
      </c>
      <c r="B629" s="1">
        <v>45469</v>
      </c>
      <c r="C629" t="s">
        <v>12</v>
      </c>
      <c r="D629" t="s">
        <v>20</v>
      </c>
      <c r="E629" t="s">
        <v>4</v>
      </c>
      <c r="F629">
        <v>5</v>
      </c>
      <c r="G629">
        <v>513.26</v>
      </c>
      <c r="H629">
        <v>2566.3000000000002</v>
      </c>
    </row>
    <row r="630" spans="1:8" x14ac:dyDescent="0.3">
      <c r="A630">
        <v>631</v>
      </c>
      <c r="B630" s="1">
        <v>45718</v>
      </c>
      <c r="C630" t="s">
        <v>11</v>
      </c>
      <c r="D630" t="s">
        <v>15</v>
      </c>
      <c r="E630" t="s">
        <v>4</v>
      </c>
      <c r="F630">
        <v>8</v>
      </c>
      <c r="G630">
        <v>1184.57</v>
      </c>
      <c r="H630">
        <v>9476.56</v>
      </c>
    </row>
    <row r="631" spans="1:8" x14ac:dyDescent="0.3">
      <c r="A631">
        <v>632</v>
      </c>
      <c r="B631" s="1">
        <v>45186</v>
      </c>
      <c r="C631" t="s">
        <v>0</v>
      </c>
      <c r="D631" t="s">
        <v>17</v>
      </c>
      <c r="E631" t="s">
        <v>10</v>
      </c>
      <c r="F631">
        <v>2</v>
      </c>
      <c r="G631">
        <v>943.01</v>
      </c>
      <c r="H631">
        <v>1886.02</v>
      </c>
    </row>
    <row r="632" spans="1:8" x14ac:dyDescent="0.3">
      <c r="A632">
        <v>633</v>
      </c>
      <c r="B632" s="1">
        <v>45155</v>
      </c>
      <c r="C632" t="s">
        <v>7</v>
      </c>
      <c r="D632" t="s">
        <v>16</v>
      </c>
      <c r="E632" t="s">
        <v>10</v>
      </c>
      <c r="F632">
        <v>2</v>
      </c>
      <c r="G632">
        <v>1394.85</v>
      </c>
      <c r="H632">
        <v>2789.7</v>
      </c>
    </row>
    <row r="633" spans="1:8" x14ac:dyDescent="0.3">
      <c r="A633">
        <v>634</v>
      </c>
      <c r="B633" s="1">
        <v>45606</v>
      </c>
      <c r="C633" t="s">
        <v>7</v>
      </c>
      <c r="D633" t="s">
        <v>3</v>
      </c>
      <c r="E633" t="s">
        <v>4</v>
      </c>
      <c r="F633">
        <v>1</v>
      </c>
      <c r="G633">
        <v>1487.84</v>
      </c>
      <c r="H633">
        <v>1487.84</v>
      </c>
    </row>
    <row r="634" spans="1:8" x14ac:dyDescent="0.3">
      <c r="A634">
        <v>635</v>
      </c>
      <c r="B634" s="1">
        <v>45844</v>
      </c>
      <c r="C634" t="s">
        <v>11</v>
      </c>
      <c r="D634" t="s">
        <v>5</v>
      </c>
      <c r="E634" t="s">
        <v>4</v>
      </c>
      <c r="F634">
        <v>3</v>
      </c>
      <c r="G634">
        <v>1324.4</v>
      </c>
      <c r="H634">
        <v>3973.2</v>
      </c>
    </row>
    <row r="635" spans="1:8" x14ac:dyDescent="0.3">
      <c r="A635">
        <v>636</v>
      </c>
      <c r="B635" s="1">
        <v>45419</v>
      </c>
      <c r="C635" t="s">
        <v>11</v>
      </c>
      <c r="D635" t="s">
        <v>22</v>
      </c>
      <c r="E635" t="s">
        <v>4</v>
      </c>
      <c r="F635">
        <v>2</v>
      </c>
      <c r="G635">
        <v>985.34</v>
      </c>
      <c r="H635">
        <v>1970.68</v>
      </c>
    </row>
    <row r="636" spans="1:8" x14ac:dyDescent="0.3">
      <c r="A636">
        <v>637</v>
      </c>
      <c r="B636" s="1">
        <v>45519</v>
      </c>
      <c r="C636" t="s">
        <v>0</v>
      </c>
      <c r="D636" t="s">
        <v>22</v>
      </c>
      <c r="E636" t="s">
        <v>4</v>
      </c>
      <c r="F636">
        <v>3</v>
      </c>
      <c r="G636">
        <v>87.16</v>
      </c>
      <c r="H636">
        <v>261.48</v>
      </c>
    </row>
    <row r="637" spans="1:8" x14ac:dyDescent="0.3">
      <c r="A637">
        <v>638</v>
      </c>
      <c r="B637" s="1">
        <v>45855</v>
      </c>
      <c r="C637" t="s">
        <v>12</v>
      </c>
      <c r="D637" t="s">
        <v>1</v>
      </c>
      <c r="E637" t="s">
        <v>2</v>
      </c>
      <c r="F637">
        <v>4</v>
      </c>
      <c r="G637">
        <v>649.54999999999995</v>
      </c>
      <c r="H637">
        <v>2598.1999999999998</v>
      </c>
    </row>
    <row r="638" spans="1:8" x14ac:dyDescent="0.3">
      <c r="A638">
        <v>639</v>
      </c>
      <c r="B638" s="1">
        <v>45140</v>
      </c>
      <c r="C638" t="s">
        <v>0</v>
      </c>
      <c r="D638" t="s">
        <v>13</v>
      </c>
      <c r="E638" t="s">
        <v>4</v>
      </c>
      <c r="F638">
        <v>4</v>
      </c>
      <c r="G638">
        <v>720.44</v>
      </c>
      <c r="H638">
        <v>2881.76</v>
      </c>
    </row>
    <row r="639" spans="1:8" x14ac:dyDescent="0.3">
      <c r="A639">
        <v>640</v>
      </c>
      <c r="B639" s="1">
        <v>45670</v>
      </c>
      <c r="C639" t="s">
        <v>11</v>
      </c>
      <c r="D639" t="s">
        <v>3</v>
      </c>
      <c r="E639" t="s">
        <v>4</v>
      </c>
      <c r="F639">
        <v>8</v>
      </c>
      <c r="G639">
        <v>23.84</v>
      </c>
      <c r="H639">
        <v>190.72</v>
      </c>
    </row>
    <row r="640" spans="1:8" x14ac:dyDescent="0.3">
      <c r="A640">
        <v>641</v>
      </c>
      <c r="B640" s="1">
        <v>45262</v>
      </c>
      <c r="C640" t="s">
        <v>12</v>
      </c>
      <c r="D640" t="s">
        <v>8</v>
      </c>
      <c r="E640" t="s">
        <v>2</v>
      </c>
      <c r="F640">
        <v>7</v>
      </c>
      <c r="G640">
        <v>1044.1099999999999</v>
      </c>
      <c r="H640">
        <v>7308.77</v>
      </c>
    </row>
    <row r="641" spans="1:8" x14ac:dyDescent="0.3">
      <c r="A641">
        <v>642</v>
      </c>
      <c r="B641" s="1">
        <v>45373</v>
      </c>
      <c r="C641" t="s">
        <v>0</v>
      </c>
      <c r="D641" t="s">
        <v>20</v>
      </c>
      <c r="E641" t="s">
        <v>4</v>
      </c>
      <c r="F641">
        <v>7</v>
      </c>
      <c r="G641">
        <v>143.1</v>
      </c>
      <c r="H641">
        <v>1001.7</v>
      </c>
    </row>
    <row r="642" spans="1:8" x14ac:dyDescent="0.3">
      <c r="A642">
        <v>643</v>
      </c>
      <c r="B642" s="1">
        <v>45244</v>
      </c>
      <c r="C642" t="s">
        <v>0</v>
      </c>
      <c r="D642" t="s">
        <v>9</v>
      </c>
      <c r="E642" t="s">
        <v>10</v>
      </c>
      <c r="F642">
        <v>6</v>
      </c>
      <c r="G642">
        <v>557.66999999999996</v>
      </c>
      <c r="H642">
        <v>3346.02</v>
      </c>
    </row>
    <row r="643" spans="1:8" x14ac:dyDescent="0.3">
      <c r="A643">
        <v>644</v>
      </c>
      <c r="B643" s="1">
        <v>45530</v>
      </c>
      <c r="C643" t="s">
        <v>11</v>
      </c>
      <c r="D643" t="s">
        <v>22</v>
      </c>
      <c r="E643" t="s">
        <v>4</v>
      </c>
      <c r="F643">
        <v>3</v>
      </c>
      <c r="G643">
        <v>965.95</v>
      </c>
      <c r="H643">
        <v>2897.85</v>
      </c>
    </row>
    <row r="644" spans="1:8" x14ac:dyDescent="0.3">
      <c r="A644">
        <v>645</v>
      </c>
      <c r="B644" s="1">
        <v>45209</v>
      </c>
      <c r="C644" t="s">
        <v>11</v>
      </c>
      <c r="D644" t="s">
        <v>1</v>
      </c>
      <c r="E644" t="s">
        <v>2</v>
      </c>
      <c r="F644">
        <v>9</v>
      </c>
      <c r="G644">
        <v>849.3</v>
      </c>
      <c r="H644">
        <v>7643.7</v>
      </c>
    </row>
    <row r="645" spans="1:8" x14ac:dyDescent="0.3">
      <c r="A645">
        <v>646</v>
      </c>
      <c r="B645" s="1">
        <v>45589</v>
      </c>
      <c r="C645" t="s">
        <v>11</v>
      </c>
      <c r="D645" t="s">
        <v>15</v>
      </c>
      <c r="E645" t="s">
        <v>4</v>
      </c>
      <c r="F645">
        <v>6</v>
      </c>
      <c r="G645">
        <v>1086.42</v>
      </c>
      <c r="H645">
        <v>6518.52</v>
      </c>
    </row>
    <row r="646" spans="1:8" x14ac:dyDescent="0.3">
      <c r="A646">
        <v>647</v>
      </c>
      <c r="B646" s="1">
        <v>45560</v>
      </c>
      <c r="C646" t="s">
        <v>11</v>
      </c>
      <c r="D646" t="s">
        <v>1</v>
      </c>
      <c r="E646" t="s">
        <v>2</v>
      </c>
      <c r="F646">
        <v>10</v>
      </c>
      <c r="G646">
        <v>1032.98</v>
      </c>
      <c r="H646">
        <v>10329.799999999999</v>
      </c>
    </row>
    <row r="647" spans="1:8" x14ac:dyDescent="0.3">
      <c r="A647">
        <v>648</v>
      </c>
      <c r="B647" s="1">
        <v>45227</v>
      </c>
      <c r="C647" t="s">
        <v>11</v>
      </c>
      <c r="D647" t="s">
        <v>16</v>
      </c>
      <c r="E647" t="s">
        <v>10</v>
      </c>
      <c r="F647">
        <v>2</v>
      </c>
      <c r="G647">
        <v>218.62</v>
      </c>
      <c r="H647">
        <v>437.24</v>
      </c>
    </row>
    <row r="648" spans="1:8" x14ac:dyDescent="0.3">
      <c r="A648">
        <v>649</v>
      </c>
      <c r="B648" s="1">
        <v>45498</v>
      </c>
      <c r="C648" t="s">
        <v>7</v>
      </c>
      <c r="D648" t="s">
        <v>13</v>
      </c>
      <c r="E648" t="s">
        <v>4</v>
      </c>
      <c r="F648">
        <v>7</v>
      </c>
      <c r="G648">
        <v>478.61</v>
      </c>
      <c r="H648">
        <v>3350.27</v>
      </c>
    </row>
    <row r="649" spans="1:8" x14ac:dyDescent="0.3">
      <c r="A649">
        <v>650</v>
      </c>
      <c r="B649" s="1">
        <v>45422</v>
      </c>
      <c r="C649" t="s">
        <v>11</v>
      </c>
      <c r="D649" t="s">
        <v>3</v>
      </c>
      <c r="E649" t="s">
        <v>4</v>
      </c>
      <c r="F649">
        <v>2</v>
      </c>
      <c r="G649">
        <v>379.77</v>
      </c>
      <c r="H649">
        <v>759.54</v>
      </c>
    </row>
    <row r="650" spans="1:8" x14ac:dyDescent="0.3">
      <c r="A650">
        <v>651</v>
      </c>
      <c r="B650" s="1">
        <v>45846</v>
      </c>
      <c r="C650" t="s">
        <v>12</v>
      </c>
      <c r="D650" t="s">
        <v>15</v>
      </c>
      <c r="E650" t="s">
        <v>4</v>
      </c>
      <c r="F650">
        <v>1</v>
      </c>
      <c r="G650">
        <v>1273.3599999999999</v>
      </c>
      <c r="H650">
        <v>1273.3599999999999</v>
      </c>
    </row>
    <row r="651" spans="1:8" x14ac:dyDescent="0.3">
      <c r="A651">
        <v>652</v>
      </c>
      <c r="B651" s="1">
        <v>45349</v>
      </c>
      <c r="C651" t="s">
        <v>12</v>
      </c>
      <c r="D651" t="s">
        <v>1</v>
      </c>
      <c r="E651" t="s">
        <v>2</v>
      </c>
      <c r="F651">
        <v>9</v>
      </c>
      <c r="G651">
        <v>914.32</v>
      </c>
      <c r="H651">
        <v>8228.8799999999992</v>
      </c>
    </row>
    <row r="652" spans="1:8" x14ac:dyDescent="0.3">
      <c r="A652">
        <v>653</v>
      </c>
      <c r="B652" s="1">
        <v>45441</v>
      </c>
      <c r="C652" t="s">
        <v>7</v>
      </c>
      <c r="D652" t="s">
        <v>18</v>
      </c>
      <c r="E652" t="s">
        <v>4</v>
      </c>
      <c r="F652">
        <v>1</v>
      </c>
      <c r="G652">
        <v>1177.8599999999999</v>
      </c>
      <c r="H652">
        <v>1177.8599999999999</v>
      </c>
    </row>
    <row r="653" spans="1:8" x14ac:dyDescent="0.3">
      <c r="A653">
        <v>654</v>
      </c>
      <c r="B653" s="1">
        <v>45645</v>
      </c>
      <c r="C653" t="s">
        <v>11</v>
      </c>
      <c r="D653" t="s">
        <v>9</v>
      </c>
      <c r="E653" t="s">
        <v>10</v>
      </c>
      <c r="F653">
        <v>7</v>
      </c>
      <c r="G653">
        <v>177.99</v>
      </c>
      <c r="H653">
        <v>1245.93</v>
      </c>
    </row>
    <row r="654" spans="1:8" x14ac:dyDescent="0.3">
      <c r="A654">
        <v>655</v>
      </c>
      <c r="B654" s="1">
        <v>45679</v>
      </c>
      <c r="C654" t="s">
        <v>0</v>
      </c>
      <c r="D654" t="s">
        <v>20</v>
      </c>
      <c r="E654" t="s">
        <v>4</v>
      </c>
      <c r="F654">
        <v>1</v>
      </c>
      <c r="G654">
        <v>1480.45</v>
      </c>
      <c r="H654">
        <v>1480.45</v>
      </c>
    </row>
    <row r="655" spans="1:8" x14ac:dyDescent="0.3">
      <c r="A655">
        <v>656</v>
      </c>
      <c r="B655" s="1">
        <v>45274</v>
      </c>
      <c r="C655" t="s">
        <v>12</v>
      </c>
      <c r="D655" t="s">
        <v>17</v>
      </c>
      <c r="E655" t="s">
        <v>10</v>
      </c>
      <c r="F655">
        <v>7</v>
      </c>
      <c r="G655">
        <v>1292.6099999999999</v>
      </c>
      <c r="H655">
        <v>9048.27</v>
      </c>
    </row>
    <row r="656" spans="1:8" x14ac:dyDescent="0.3">
      <c r="A656">
        <v>657</v>
      </c>
      <c r="B656" s="1">
        <v>45513</v>
      </c>
      <c r="C656" t="s">
        <v>7</v>
      </c>
      <c r="D656" t="s">
        <v>15</v>
      </c>
      <c r="E656" t="s">
        <v>4</v>
      </c>
      <c r="F656">
        <v>9</v>
      </c>
      <c r="G656">
        <v>1027.58</v>
      </c>
      <c r="H656">
        <v>9248.2199999999993</v>
      </c>
    </row>
    <row r="657" spans="1:8" x14ac:dyDescent="0.3">
      <c r="A657">
        <v>658</v>
      </c>
      <c r="B657" s="1">
        <v>45213</v>
      </c>
      <c r="C657" t="s">
        <v>7</v>
      </c>
      <c r="D657" t="s">
        <v>9</v>
      </c>
      <c r="E657" t="s">
        <v>10</v>
      </c>
      <c r="F657">
        <v>1</v>
      </c>
      <c r="G657">
        <v>885.17</v>
      </c>
      <c r="H657">
        <v>885.17</v>
      </c>
    </row>
    <row r="658" spans="1:8" x14ac:dyDescent="0.3">
      <c r="A658">
        <v>659</v>
      </c>
      <c r="B658" s="1">
        <v>45359</v>
      </c>
      <c r="C658" t="s">
        <v>12</v>
      </c>
      <c r="D658" t="s">
        <v>14</v>
      </c>
      <c r="E658" t="s">
        <v>4</v>
      </c>
      <c r="F658">
        <v>1</v>
      </c>
      <c r="G658">
        <v>1384.64</v>
      </c>
      <c r="H658">
        <v>1384.64</v>
      </c>
    </row>
    <row r="659" spans="1:8" x14ac:dyDescent="0.3">
      <c r="A659">
        <v>660</v>
      </c>
      <c r="B659" s="1">
        <v>45657</v>
      </c>
      <c r="C659" t="s">
        <v>7</v>
      </c>
      <c r="D659" t="s">
        <v>9</v>
      </c>
      <c r="E659" t="s">
        <v>10</v>
      </c>
      <c r="F659">
        <v>5</v>
      </c>
      <c r="G659">
        <v>946.57</v>
      </c>
      <c r="H659">
        <v>4732.8500000000004</v>
      </c>
    </row>
    <row r="660" spans="1:8" x14ac:dyDescent="0.3">
      <c r="A660">
        <v>661</v>
      </c>
      <c r="B660" s="1">
        <v>45572</v>
      </c>
      <c r="C660" t="s">
        <v>7</v>
      </c>
      <c r="D660" t="s">
        <v>6</v>
      </c>
      <c r="E660" t="s">
        <v>4</v>
      </c>
      <c r="F660">
        <v>7</v>
      </c>
      <c r="G660">
        <v>132.82</v>
      </c>
      <c r="H660">
        <v>929.74</v>
      </c>
    </row>
    <row r="661" spans="1:8" x14ac:dyDescent="0.3">
      <c r="A661">
        <v>662</v>
      </c>
      <c r="B661" s="1">
        <v>45423</v>
      </c>
      <c r="C661" t="s">
        <v>11</v>
      </c>
      <c r="D661" t="s">
        <v>6</v>
      </c>
      <c r="E661" t="s">
        <v>4</v>
      </c>
      <c r="F661">
        <v>2</v>
      </c>
      <c r="G661">
        <v>471.76</v>
      </c>
      <c r="H661">
        <v>943.52</v>
      </c>
    </row>
    <row r="662" spans="1:8" x14ac:dyDescent="0.3">
      <c r="A662">
        <v>663</v>
      </c>
      <c r="B662" s="1">
        <v>45298</v>
      </c>
      <c r="C662" t="s">
        <v>11</v>
      </c>
      <c r="D662" t="s">
        <v>6</v>
      </c>
      <c r="E662" t="s">
        <v>4</v>
      </c>
      <c r="F662">
        <v>9</v>
      </c>
      <c r="G662">
        <v>496.86</v>
      </c>
      <c r="H662">
        <v>4471.74</v>
      </c>
    </row>
    <row r="663" spans="1:8" x14ac:dyDescent="0.3">
      <c r="A663">
        <v>664</v>
      </c>
      <c r="B663" s="1">
        <v>45456</v>
      </c>
      <c r="C663" t="s">
        <v>0</v>
      </c>
      <c r="D663" t="s">
        <v>15</v>
      </c>
      <c r="E663" t="s">
        <v>4</v>
      </c>
      <c r="F663">
        <v>7</v>
      </c>
      <c r="G663">
        <v>1097.6400000000001</v>
      </c>
      <c r="H663">
        <v>7683.48</v>
      </c>
    </row>
    <row r="664" spans="1:8" x14ac:dyDescent="0.3">
      <c r="A664">
        <v>665</v>
      </c>
      <c r="B664" s="1">
        <v>45198</v>
      </c>
      <c r="C664" t="s">
        <v>11</v>
      </c>
      <c r="D664" t="s">
        <v>16</v>
      </c>
      <c r="E664" t="s">
        <v>10</v>
      </c>
      <c r="F664">
        <v>4</v>
      </c>
      <c r="G664">
        <v>138.46</v>
      </c>
      <c r="H664">
        <v>553.84</v>
      </c>
    </row>
    <row r="665" spans="1:8" x14ac:dyDescent="0.3">
      <c r="A665">
        <v>666</v>
      </c>
      <c r="B665" s="1">
        <v>45603</v>
      </c>
      <c r="C665" t="s">
        <v>0</v>
      </c>
      <c r="D665" t="s">
        <v>5</v>
      </c>
      <c r="E665" t="s">
        <v>4</v>
      </c>
      <c r="F665">
        <v>10</v>
      </c>
      <c r="G665">
        <v>917.16</v>
      </c>
      <c r="H665">
        <v>9171.6</v>
      </c>
    </row>
    <row r="666" spans="1:8" x14ac:dyDescent="0.3">
      <c r="A666">
        <v>667</v>
      </c>
      <c r="B666" s="1">
        <v>45261</v>
      </c>
      <c r="C666" t="s">
        <v>11</v>
      </c>
      <c r="D666" t="s">
        <v>22</v>
      </c>
      <c r="E666" t="s">
        <v>4</v>
      </c>
      <c r="F666">
        <v>1</v>
      </c>
      <c r="G666">
        <v>1064.77</v>
      </c>
      <c r="H666">
        <v>1064.77</v>
      </c>
    </row>
    <row r="667" spans="1:8" x14ac:dyDescent="0.3">
      <c r="A667">
        <v>668</v>
      </c>
      <c r="B667" s="1">
        <v>45306</v>
      </c>
      <c r="C667" t="s">
        <v>0</v>
      </c>
      <c r="D667" t="s">
        <v>8</v>
      </c>
      <c r="E667" t="s">
        <v>2</v>
      </c>
      <c r="F667">
        <v>8</v>
      </c>
      <c r="G667">
        <v>1429.99</v>
      </c>
      <c r="H667">
        <v>11439.92</v>
      </c>
    </row>
    <row r="668" spans="1:8" x14ac:dyDescent="0.3">
      <c r="A668">
        <v>669</v>
      </c>
      <c r="B668" s="1">
        <v>45309</v>
      </c>
      <c r="C668" t="s">
        <v>12</v>
      </c>
      <c r="D668" t="s">
        <v>6</v>
      </c>
      <c r="E668" t="s">
        <v>4</v>
      </c>
      <c r="F668">
        <v>6</v>
      </c>
      <c r="G668">
        <v>199.13</v>
      </c>
      <c r="H668">
        <v>1194.78</v>
      </c>
    </row>
    <row r="669" spans="1:8" x14ac:dyDescent="0.3">
      <c r="A669">
        <v>670</v>
      </c>
      <c r="B669" s="1">
        <v>45259</v>
      </c>
      <c r="C669" t="s">
        <v>12</v>
      </c>
      <c r="D669" t="s">
        <v>9</v>
      </c>
      <c r="E669" t="s">
        <v>10</v>
      </c>
      <c r="F669">
        <v>1</v>
      </c>
      <c r="G669">
        <v>509.17</v>
      </c>
      <c r="H669">
        <v>509.17</v>
      </c>
    </row>
    <row r="670" spans="1:8" x14ac:dyDescent="0.3">
      <c r="A670">
        <v>671</v>
      </c>
      <c r="B670" s="1">
        <v>45675</v>
      </c>
      <c r="C670" t="s">
        <v>12</v>
      </c>
      <c r="D670" t="s">
        <v>5</v>
      </c>
      <c r="E670" t="s">
        <v>4</v>
      </c>
      <c r="F670">
        <v>2</v>
      </c>
      <c r="G670">
        <v>401.79</v>
      </c>
      <c r="H670">
        <v>803.58</v>
      </c>
    </row>
    <row r="671" spans="1:8" x14ac:dyDescent="0.3">
      <c r="A671">
        <v>672</v>
      </c>
      <c r="B671" s="1">
        <v>45647</v>
      </c>
      <c r="C671" t="s">
        <v>0</v>
      </c>
      <c r="D671" t="s">
        <v>15</v>
      </c>
      <c r="E671" t="s">
        <v>4</v>
      </c>
      <c r="F671">
        <v>8</v>
      </c>
      <c r="G671">
        <v>771.07</v>
      </c>
      <c r="H671">
        <v>6168.56</v>
      </c>
    </row>
    <row r="672" spans="1:8" x14ac:dyDescent="0.3">
      <c r="A672">
        <v>673</v>
      </c>
      <c r="B672" s="1">
        <v>45719</v>
      </c>
      <c r="C672" t="s">
        <v>7</v>
      </c>
      <c r="D672" t="s">
        <v>14</v>
      </c>
      <c r="E672" t="s">
        <v>4</v>
      </c>
      <c r="F672">
        <v>3</v>
      </c>
      <c r="G672">
        <v>557.85</v>
      </c>
      <c r="H672">
        <v>1673.55</v>
      </c>
    </row>
    <row r="673" spans="1:8" x14ac:dyDescent="0.3">
      <c r="A673">
        <v>674</v>
      </c>
      <c r="B673" s="1">
        <v>45726</v>
      </c>
      <c r="C673" t="s">
        <v>0</v>
      </c>
      <c r="D673" t="s">
        <v>22</v>
      </c>
      <c r="E673" t="s">
        <v>4</v>
      </c>
      <c r="F673">
        <v>2</v>
      </c>
      <c r="G673">
        <v>350.32</v>
      </c>
      <c r="H673">
        <v>700.64</v>
      </c>
    </row>
    <row r="674" spans="1:8" x14ac:dyDescent="0.3">
      <c r="A674">
        <v>675</v>
      </c>
      <c r="B674" s="1">
        <v>45184</v>
      </c>
      <c r="C674" t="s">
        <v>0</v>
      </c>
      <c r="D674" t="s">
        <v>6</v>
      </c>
      <c r="E674" t="s">
        <v>4</v>
      </c>
      <c r="F674">
        <v>1</v>
      </c>
      <c r="G674">
        <v>374.38</v>
      </c>
      <c r="H674">
        <v>374.38</v>
      </c>
    </row>
    <row r="675" spans="1:8" x14ac:dyDescent="0.3">
      <c r="A675">
        <v>676</v>
      </c>
      <c r="B675" s="1">
        <v>45531</v>
      </c>
      <c r="C675" t="s">
        <v>12</v>
      </c>
      <c r="D675" t="s">
        <v>20</v>
      </c>
      <c r="E675" t="s">
        <v>4</v>
      </c>
      <c r="F675">
        <v>3</v>
      </c>
      <c r="G675">
        <v>276.64999999999998</v>
      </c>
      <c r="H675">
        <v>829.95</v>
      </c>
    </row>
    <row r="676" spans="1:8" x14ac:dyDescent="0.3">
      <c r="A676">
        <v>677</v>
      </c>
      <c r="B676" s="1">
        <v>45705</v>
      </c>
      <c r="C676" t="s">
        <v>0</v>
      </c>
      <c r="D676" t="s">
        <v>16</v>
      </c>
      <c r="E676" t="s">
        <v>10</v>
      </c>
      <c r="F676">
        <v>7</v>
      </c>
      <c r="G676">
        <v>344.53</v>
      </c>
      <c r="H676">
        <v>2411.71</v>
      </c>
    </row>
    <row r="677" spans="1:8" x14ac:dyDescent="0.3">
      <c r="A677">
        <v>678</v>
      </c>
      <c r="B677" s="1">
        <v>45466</v>
      </c>
      <c r="C677" t="s">
        <v>7</v>
      </c>
      <c r="D677" t="s">
        <v>18</v>
      </c>
      <c r="E677" t="s">
        <v>4</v>
      </c>
      <c r="F677">
        <v>5</v>
      </c>
      <c r="G677">
        <v>1240.74</v>
      </c>
      <c r="H677">
        <v>6203.7</v>
      </c>
    </row>
    <row r="678" spans="1:8" x14ac:dyDescent="0.3">
      <c r="A678">
        <v>679</v>
      </c>
      <c r="B678" s="1">
        <v>45261</v>
      </c>
      <c r="C678" t="s">
        <v>12</v>
      </c>
      <c r="D678" t="s">
        <v>15</v>
      </c>
      <c r="E678" t="s">
        <v>4</v>
      </c>
      <c r="F678">
        <v>9</v>
      </c>
      <c r="G678">
        <v>1013.26</v>
      </c>
      <c r="H678">
        <v>9119.34</v>
      </c>
    </row>
    <row r="679" spans="1:8" x14ac:dyDescent="0.3">
      <c r="A679">
        <v>680</v>
      </c>
      <c r="B679" s="1">
        <v>45367</v>
      </c>
      <c r="C679" t="s">
        <v>11</v>
      </c>
      <c r="D679" t="s">
        <v>14</v>
      </c>
      <c r="E679" t="s">
        <v>4</v>
      </c>
      <c r="F679">
        <v>9</v>
      </c>
      <c r="G679">
        <v>1472.31</v>
      </c>
      <c r="H679">
        <v>13250.79</v>
      </c>
    </row>
    <row r="680" spans="1:8" x14ac:dyDescent="0.3">
      <c r="A680">
        <v>681</v>
      </c>
      <c r="B680" s="1">
        <v>45615</v>
      </c>
      <c r="C680" t="s">
        <v>0</v>
      </c>
      <c r="D680" t="s">
        <v>5</v>
      </c>
      <c r="E680" t="s">
        <v>4</v>
      </c>
      <c r="F680">
        <v>5</v>
      </c>
      <c r="G680">
        <v>1162.56</v>
      </c>
      <c r="H680">
        <v>5812.8</v>
      </c>
    </row>
    <row r="681" spans="1:8" x14ac:dyDescent="0.3">
      <c r="A681">
        <v>682</v>
      </c>
      <c r="B681" s="1">
        <v>45227</v>
      </c>
      <c r="C681" t="s">
        <v>12</v>
      </c>
      <c r="D681" t="s">
        <v>22</v>
      </c>
      <c r="E681" t="s">
        <v>4</v>
      </c>
      <c r="F681">
        <v>9</v>
      </c>
      <c r="G681">
        <v>690.55</v>
      </c>
      <c r="H681">
        <v>6214.95</v>
      </c>
    </row>
    <row r="682" spans="1:8" x14ac:dyDescent="0.3">
      <c r="A682">
        <v>683</v>
      </c>
      <c r="B682" s="1">
        <v>45437</v>
      </c>
      <c r="C682" t="s">
        <v>11</v>
      </c>
      <c r="D682" t="s">
        <v>21</v>
      </c>
      <c r="E682" t="s">
        <v>4</v>
      </c>
      <c r="F682">
        <v>10</v>
      </c>
      <c r="G682">
        <v>1178.92</v>
      </c>
      <c r="H682">
        <v>11789.2</v>
      </c>
    </row>
    <row r="683" spans="1:8" x14ac:dyDescent="0.3">
      <c r="A683">
        <v>684</v>
      </c>
      <c r="B683" s="1">
        <v>45614</v>
      </c>
      <c r="C683" t="s">
        <v>11</v>
      </c>
      <c r="D683" t="s">
        <v>8</v>
      </c>
      <c r="E683" t="s">
        <v>2</v>
      </c>
      <c r="F683">
        <v>6</v>
      </c>
      <c r="G683">
        <v>891.62</v>
      </c>
      <c r="H683">
        <v>5349.72</v>
      </c>
    </row>
    <row r="684" spans="1:8" x14ac:dyDescent="0.3">
      <c r="A684">
        <v>685</v>
      </c>
      <c r="B684" s="1">
        <v>45698</v>
      </c>
      <c r="C684" t="s">
        <v>11</v>
      </c>
      <c r="D684" t="s">
        <v>20</v>
      </c>
      <c r="E684" t="s">
        <v>4</v>
      </c>
      <c r="F684">
        <v>4</v>
      </c>
      <c r="G684">
        <v>234.34</v>
      </c>
      <c r="H684">
        <v>937.36</v>
      </c>
    </row>
    <row r="685" spans="1:8" x14ac:dyDescent="0.3">
      <c r="A685">
        <v>686</v>
      </c>
      <c r="B685" s="1">
        <v>45163</v>
      </c>
      <c r="C685" t="s">
        <v>7</v>
      </c>
      <c r="D685" t="s">
        <v>17</v>
      </c>
      <c r="E685" t="s">
        <v>10</v>
      </c>
      <c r="F685">
        <v>4</v>
      </c>
      <c r="G685">
        <v>816.9</v>
      </c>
      <c r="H685">
        <v>3267.6</v>
      </c>
    </row>
    <row r="686" spans="1:8" x14ac:dyDescent="0.3">
      <c r="A686">
        <v>687</v>
      </c>
      <c r="B686" s="1">
        <v>45482</v>
      </c>
      <c r="C686" t="s">
        <v>0</v>
      </c>
      <c r="D686" t="s">
        <v>1</v>
      </c>
      <c r="E686" t="s">
        <v>2</v>
      </c>
      <c r="F686">
        <v>1</v>
      </c>
      <c r="G686">
        <v>1140.8</v>
      </c>
      <c r="H686">
        <v>1140.8</v>
      </c>
    </row>
    <row r="687" spans="1:8" x14ac:dyDescent="0.3">
      <c r="A687">
        <v>688</v>
      </c>
      <c r="B687" s="1">
        <v>45245</v>
      </c>
      <c r="C687" t="s">
        <v>12</v>
      </c>
      <c r="D687" t="s">
        <v>5</v>
      </c>
      <c r="E687" t="s">
        <v>4</v>
      </c>
      <c r="F687">
        <v>4</v>
      </c>
      <c r="G687">
        <v>799.42</v>
      </c>
      <c r="H687">
        <v>3197.68</v>
      </c>
    </row>
    <row r="688" spans="1:8" x14ac:dyDescent="0.3">
      <c r="A688">
        <v>689</v>
      </c>
      <c r="B688" s="1">
        <v>45642</v>
      </c>
      <c r="C688" t="s">
        <v>7</v>
      </c>
      <c r="D688" t="s">
        <v>18</v>
      </c>
      <c r="E688" t="s">
        <v>4</v>
      </c>
      <c r="F688">
        <v>1</v>
      </c>
      <c r="G688">
        <v>1459.11</v>
      </c>
      <c r="H688">
        <v>1459.11</v>
      </c>
    </row>
    <row r="689" spans="1:8" x14ac:dyDescent="0.3">
      <c r="A689">
        <v>690</v>
      </c>
      <c r="B689" s="1">
        <v>45234</v>
      </c>
      <c r="C689" t="s">
        <v>12</v>
      </c>
      <c r="D689" t="s">
        <v>3</v>
      </c>
      <c r="E689" t="s">
        <v>4</v>
      </c>
      <c r="F689">
        <v>1</v>
      </c>
      <c r="G689">
        <v>1382.7</v>
      </c>
      <c r="H689">
        <v>1382.7</v>
      </c>
    </row>
    <row r="690" spans="1:8" x14ac:dyDescent="0.3">
      <c r="A690">
        <v>691</v>
      </c>
      <c r="B690" s="1">
        <v>45856</v>
      </c>
      <c r="C690" t="s">
        <v>7</v>
      </c>
      <c r="D690" t="s">
        <v>17</v>
      </c>
      <c r="E690" t="s">
        <v>10</v>
      </c>
      <c r="F690">
        <v>6</v>
      </c>
      <c r="G690">
        <v>693.1</v>
      </c>
      <c r="H690">
        <v>4158.6000000000004</v>
      </c>
    </row>
    <row r="691" spans="1:8" x14ac:dyDescent="0.3">
      <c r="A691">
        <v>692</v>
      </c>
      <c r="B691" s="1">
        <v>45733</v>
      </c>
      <c r="C691" t="s">
        <v>0</v>
      </c>
      <c r="D691" t="s">
        <v>8</v>
      </c>
      <c r="E691" t="s">
        <v>2</v>
      </c>
      <c r="F691">
        <v>2</v>
      </c>
      <c r="G691">
        <v>763.09</v>
      </c>
      <c r="H691">
        <v>1526.18</v>
      </c>
    </row>
    <row r="692" spans="1:8" x14ac:dyDescent="0.3">
      <c r="A692">
        <v>693</v>
      </c>
      <c r="B692" s="1">
        <v>45215</v>
      </c>
      <c r="C692" t="s">
        <v>7</v>
      </c>
      <c r="D692" t="s">
        <v>1</v>
      </c>
      <c r="E692" t="s">
        <v>2</v>
      </c>
      <c r="F692">
        <v>10</v>
      </c>
      <c r="G692">
        <v>856.05</v>
      </c>
      <c r="H692">
        <v>8560.5</v>
      </c>
    </row>
    <row r="693" spans="1:8" x14ac:dyDescent="0.3">
      <c r="A693">
        <v>694</v>
      </c>
      <c r="B693" s="1">
        <v>45381</v>
      </c>
      <c r="C693" t="s">
        <v>11</v>
      </c>
      <c r="D693" t="s">
        <v>5</v>
      </c>
      <c r="E693" t="s">
        <v>4</v>
      </c>
      <c r="F693">
        <v>5</v>
      </c>
      <c r="G693">
        <v>398.88</v>
      </c>
      <c r="H693">
        <v>1994.4</v>
      </c>
    </row>
    <row r="694" spans="1:8" x14ac:dyDescent="0.3">
      <c r="A694">
        <v>695</v>
      </c>
      <c r="B694" s="1">
        <v>45856</v>
      </c>
      <c r="C694" t="s">
        <v>7</v>
      </c>
      <c r="D694" t="s">
        <v>21</v>
      </c>
      <c r="E694" t="s">
        <v>4</v>
      </c>
      <c r="F694">
        <v>6</v>
      </c>
      <c r="G694">
        <v>483.91</v>
      </c>
      <c r="H694">
        <v>2903.46</v>
      </c>
    </row>
    <row r="695" spans="1:8" x14ac:dyDescent="0.3">
      <c r="A695">
        <v>696</v>
      </c>
      <c r="B695" s="1">
        <v>45215</v>
      </c>
      <c r="C695" t="s">
        <v>11</v>
      </c>
      <c r="D695" t="s">
        <v>22</v>
      </c>
      <c r="E695" t="s">
        <v>4</v>
      </c>
      <c r="F695">
        <v>4</v>
      </c>
      <c r="G695">
        <v>212.81</v>
      </c>
      <c r="H695">
        <v>851.24</v>
      </c>
    </row>
    <row r="696" spans="1:8" x14ac:dyDescent="0.3">
      <c r="A696">
        <v>697</v>
      </c>
      <c r="B696" s="1">
        <v>45298</v>
      </c>
      <c r="C696" t="s">
        <v>0</v>
      </c>
      <c r="D696" t="s">
        <v>9</v>
      </c>
      <c r="E696" t="s">
        <v>10</v>
      </c>
      <c r="F696">
        <v>2</v>
      </c>
      <c r="G696">
        <v>254.92</v>
      </c>
      <c r="H696">
        <v>509.84</v>
      </c>
    </row>
    <row r="697" spans="1:8" x14ac:dyDescent="0.3">
      <c r="A697">
        <v>698</v>
      </c>
      <c r="B697" s="1">
        <v>45555</v>
      </c>
      <c r="C697" t="s">
        <v>12</v>
      </c>
      <c r="D697" t="s">
        <v>20</v>
      </c>
      <c r="E697" t="s">
        <v>4</v>
      </c>
      <c r="F697">
        <v>2</v>
      </c>
      <c r="G697">
        <v>808.53</v>
      </c>
      <c r="H697">
        <v>1617.06</v>
      </c>
    </row>
    <row r="698" spans="1:8" x14ac:dyDescent="0.3">
      <c r="A698">
        <v>699</v>
      </c>
      <c r="B698" s="1">
        <v>45601</v>
      </c>
      <c r="C698" t="s">
        <v>11</v>
      </c>
      <c r="D698" t="s">
        <v>9</v>
      </c>
      <c r="E698" t="s">
        <v>10</v>
      </c>
      <c r="F698">
        <v>5</v>
      </c>
      <c r="G698">
        <v>700.39</v>
      </c>
      <c r="H698">
        <v>3501.95</v>
      </c>
    </row>
    <row r="699" spans="1:8" x14ac:dyDescent="0.3">
      <c r="A699">
        <v>700</v>
      </c>
      <c r="B699" s="1">
        <v>45231</v>
      </c>
      <c r="C699" t="s">
        <v>0</v>
      </c>
      <c r="D699" t="s">
        <v>16</v>
      </c>
      <c r="E699" t="s">
        <v>10</v>
      </c>
      <c r="F699">
        <v>3</v>
      </c>
      <c r="G699">
        <v>1213.32</v>
      </c>
      <c r="H699">
        <v>3639.96</v>
      </c>
    </row>
    <row r="700" spans="1:8" x14ac:dyDescent="0.3">
      <c r="A700">
        <v>701</v>
      </c>
      <c r="B700" s="1">
        <v>45359</v>
      </c>
      <c r="C700" t="s">
        <v>0</v>
      </c>
      <c r="D700" t="s">
        <v>22</v>
      </c>
      <c r="E700" t="s">
        <v>4</v>
      </c>
      <c r="F700">
        <v>6</v>
      </c>
      <c r="G700">
        <v>231</v>
      </c>
      <c r="H700">
        <v>1386</v>
      </c>
    </row>
    <row r="701" spans="1:8" x14ac:dyDescent="0.3">
      <c r="A701">
        <v>702</v>
      </c>
      <c r="B701" s="1">
        <v>45503</v>
      </c>
      <c r="C701" t="s">
        <v>11</v>
      </c>
      <c r="D701" t="s">
        <v>8</v>
      </c>
      <c r="E701" t="s">
        <v>2</v>
      </c>
      <c r="F701">
        <v>7</v>
      </c>
      <c r="G701">
        <v>775.05</v>
      </c>
      <c r="H701">
        <v>5425.35</v>
      </c>
    </row>
    <row r="702" spans="1:8" x14ac:dyDescent="0.3">
      <c r="A702">
        <v>703</v>
      </c>
      <c r="B702" s="1">
        <v>45405</v>
      </c>
      <c r="C702" t="s">
        <v>12</v>
      </c>
      <c r="D702" t="s">
        <v>1</v>
      </c>
      <c r="E702" t="s">
        <v>2</v>
      </c>
      <c r="F702">
        <v>3</v>
      </c>
      <c r="G702">
        <v>56.31</v>
      </c>
      <c r="H702">
        <v>168.93</v>
      </c>
    </row>
    <row r="703" spans="1:8" x14ac:dyDescent="0.3">
      <c r="A703">
        <v>704</v>
      </c>
      <c r="B703" s="1">
        <v>45708</v>
      </c>
      <c r="C703" t="s">
        <v>7</v>
      </c>
      <c r="D703" t="s">
        <v>5</v>
      </c>
      <c r="E703" t="s">
        <v>4</v>
      </c>
      <c r="F703">
        <v>9</v>
      </c>
      <c r="G703">
        <v>382.28</v>
      </c>
      <c r="H703">
        <v>3440.52</v>
      </c>
    </row>
    <row r="704" spans="1:8" x14ac:dyDescent="0.3">
      <c r="A704">
        <v>705</v>
      </c>
      <c r="B704" s="1">
        <v>45282</v>
      </c>
      <c r="C704" t="s">
        <v>0</v>
      </c>
      <c r="D704" t="s">
        <v>20</v>
      </c>
      <c r="E704" t="s">
        <v>4</v>
      </c>
      <c r="F704">
        <v>2</v>
      </c>
      <c r="G704">
        <v>27.82</v>
      </c>
      <c r="H704">
        <v>55.64</v>
      </c>
    </row>
    <row r="705" spans="1:8" x14ac:dyDescent="0.3">
      <c r="A705">
        <v>706</v>
      </c>
      <c r="B705" s="1">
        <v>45272</v>
      </c>
      <c r="C705" t="s">
        <v>11</v>
      </c>
      <c r="D705" t="s">
        <v>16</v>
      </c>
      <c r="E705" t="s">
        <v>10</v>
      </c>
      <c r="F705">
        <v>4</v>
      </c>
      <c r="G705">
        <v>1237.27</v>
      </c>
      <c r="H705">
        <v>4949.08</v>
      </c>
    </row>
    <row r="706" spans="1:8" x14ac:dyDescent="0.3">
      <c r="A706">
        <v>707</v>
      </c>
      <c r="B706" s="1">
        <v>45735</v>
      </c>
      <c r="C706" t="s">
        <v>0</v>
      </c>
      <c r="D706" t="s">
        <v>21</v>
      </c>
      <c r="E706" t="s">
        <v>4</v>
      </c>
      <c r="F706">
        <v>10</v>
      </c>
      <c r="G706">
        <v>395.64</v>
      </c>
      <c r="H706">
        <v>3956.4</v>
      </c>
    </row>
    <row r="707" spans="1:8" x14ac:dyDescent="0.3">
      <c r="A707">
        <v>708</v>
      </c>
      <c r="B707" s="1">
        <v>45161</v>
      </c>
      <c r="C707" t="s">
        <v>0</v>
      </c>
      <c r="D707" t="s">
        <v>16</v>
      </c>
      <c r="E707" t="s">
        <v>10</v>
      </c>
      <c r="F707">
        <v>2</v>
      </c>
      <c r="G707">
        <v>304.64999999999998</v>
      </c>
      <c r="H707">
        <v>609.29999999999995</v>
      </c>
    </row>
    <row r="708" spans="1:8" x14ac:dyDescent="0.3">
      <c r="A708">
        <v>709</v>
      </c>
      <c r="B708" s="1">
        <v>45270</v>
      </c>
      <c r="C708" t="s">
        <v>7</v>
      </c>
      <c r="D708" t="s">
        <v>1</v>
      </c>
      <c r="E708" t="s">
        <v>2</v>
      </c>
      <c r="F708">
        <v>2</v>
      </c>
      <c r="G708">
        <v>1358.57</v>
      </c>
      <c r="H708">
        <v>2717.14</v>
      </c>
    </row>
    <row r="709" spans="1:8" x14ac:dyDescent="0.3">
      <c r="A709">
        <v>710</v>
      </c>
      <c r="B709" s="1">
        <v>45264</v>
      </c>
      <c r="C709" t="s">
        <v>12</v>
      </c>
      <c r="D709" t="s">
        <v>16</v>
      </c>
      <c r="E709" t="s">
        <v>10</v>
      </c>
      <c r="F709">
        <v>1</v>
      </c>
      <c r="G709">
        <v>1414</v>
      </c>
      <c r="H709">
        <v>1414</v>
      </c>
    </row>
    <row r="710" spans="1:8" x14ac:dyDescent="0.3">
      <c r="A710">
        <v>711</v>
      </c>
      <c r="B710" s="1">
        <v>45726</v>
      </c>
      <c r="C710" t="s">
        <v>11</v>
      </c>
      <c r="D710" t="s">
        <v>14</v>
      </c>
      <c r="E710" t="s">
        <v>4</v>
      </c>
      <c r="F710">
        <v>7</v>
      </c>
      <c r="G710">
        <v>1234.31</v>
      </c>
      <c r="H710">
        <v>8640.17</v>
      </c>
    </row>
    <row r="711" spans="1:8" x14ac:dyDescent="0.3">
      <c r="A711">
        <v>712</v>
      </c>
      <c r="B711" s="1">
        <v>45169</v>
      </c>
      <c r="C711" t="s">
        <v>7</v>
      </c>
      <c r="D711" t="s">
        <v>5</v>
      </c>
      <c r="E711" t="s">
        <v>4</v>
      </c>
      <c r="F711">
        <v>7</v>
      </c>
      <c r="G711">
        <v>1027.99</v>
      </c>
      <c r="H711">
        <v>7195.93</v>
      </c>
    </row>
    <row r="712" spans="1:8" x14ac:dyDescent="0.3">
      <c r="A712">
        <v>713</v>
      </c>
      <c r="B712" s="1">
        <v>45358</v>
      </c>
      <c r="C712" t="s">
        <v>12</v>
      </c>
      <c r="D712" t="s">
        <v>3</v>
      </c>
      <c r="E712" t="s">
        <v>4</v>
      </c>
      <c r="F712">
        <v>3</v>
      </c>
      <c r="G712">
        <v>419.72</v>
      </c>
      <c r="H712">
        <v>1259.1600000000001</v>
      </c>
    </row>
    <row r="713" spans="1:8" x14ac:dyDescent="0.3">
      <c r="A713">
        <v>714</v>
      </c>
      <c r="B713" s="1">
        <v>45174</v>
      </c>
      <c r="C713" t="s">
        <v>11</v>
      </c>
      <c r="D713" t="s">
        <v>20</v>
      </c>
      <c r="E713" t="s">
        <v>4</v>
      </c>
      <c r="F713">
        <v>10</v>
      </c>
      <c r="G713">
        <v>932.57</v>
      </c>
      <c r="H713">
        <v>9325.7000000000007</v>
      </c>
    </row>
    <row r="714" spans="1:8" x14ac:dyDescent="0.3">
      <c r="A714">
        <v>715</v>
      </c>
      <c r="B714" s="1">
        <v>45649</v>
      </c>
      <c r="C714" t="s">
        <v>12</v>
      </c>
      <c r="D714" t="s">
        <v>18</v>
      </c>
      <c r="E714" t="s">
        <v>4</v>
      </c>
      <c r="F714">
        <v>7</v>
      </c>
      <c r="G714">
        <v>1325.34</v>
      </c>
      <c r="H714">
        <v>9277.3799999999992</v>
      </c>
    </row>
    <row r="715" spans="1:8" x14ac:dyDescent="0.3">
      <c r="A715">
        <v>716</v>
      </c>
      <c r="B715" s="1">
        <v>45228</v>
      </c>
      <c r="C715" t="s">
        <v>0</v>
      </c>
      <c r="D715" t="s">
        <v>20</v>
      </c>
      <c r="E715" t="s">
        <v>4</v>
      </c>
      <c r="F715">
        <v>5</v>
      </c>
      <c r="G715">
        <v>580.69000000000005</v>
      </c>
      <c r="H715">
        <v>2903.45</v>
      </c>
    </row>
    <row r="716" spans="1:8" x14ac:dyDescent="0.3">
      <c r="A716">
        <v>717</v>
      </c>
      <c r="B716" s="1">
        <v>45797</v>
      </c>
      <c r="C716" t="s">
        <v>11</v>
      </c>
      <c r="D716" t="s">
        <v>5</v>
      </c>
      <c r="E716" t="s">
        <v>4</v>
      </c>
      <c r="F716">
        <v>9</v>
      </c>
      <c r="G716">
        <v>381.23</v>
      </c>
      <c r="H716">
        <v>3431.07</v>
      </c>
    </row>
    <row r="717" spans="1:8" x14ac:dyDescent="0.3">
      <c r="A717">
        <v>718</v>
      </c>
      <c r="B717" s="1">
        <v>45530</v>
      </c>
      <c r="C717" t="s">
        <v>0</v>
      </c>
      <c r="D717" t="s">
        <v>9</v>
      </c>
      <c r="E717" t="s">
        <v>10</v>
      </c>
      <c r="F717">
        <v>6</v>
      </c>
      <c r="G717">
        <v>724.73</v>
      </c>
      <c r="H717">
        <v>4348.38</v>
      </c>
    </row>
    <row r="718" spans="1:8" x14ac:dyDescent="0.3">
      <c r="A718">
        <v>719</v>
      </c>
      <c r="B718" s="1">
        <v>45491</v>
      </c>
      <c r="C718" t="s">
        <v>7</v>
      </c>
      <c r="D718" t="s">
        <v>9</v>
      </c>
      <c r="E718" t="s">
        <v>10</v>
      </c>
      <c r="F718">
        <v>10</v>
      </c>
      <c r="G718">
        <v>758.57</v>
      </c>
      <c r="H718">
        <v>7585.7</v>
      </c>
    </row>
    <row r="719" spans="1:8" x14ac:dyDescent="0.3">
      <c r="A719">
        <v>720</v>
      </c>
      <c r="B719" s="1">
        <v>45323</v>
      </c>
      <c r="C719" t="s">
        <v>12</v>
      </c>
      <c r="D719" t="s">
        <v>5</v>
      </c>
      <c r="E719" t="s">
        <v>4</v>
      </c>
      <c r="F719">
        <v>1</v>
      </c>
      <c r="G719">
        <v>485.13</v>
      </c>
      <c r="H719">
        <v>485.13</v>
      </c>
    </row>
    <row r="720" spans="1:8" x14ac:dyDescent="0.3">
      <c r="A720">
        <v>721</v>
      </c>
      <c r="B720" s="1">
        <v>45426</v>
      </c>
      <c r="C720" t="s">
        <v>0</v>
      </c>
      <c r="D720" t="s">
        <v>18</v>
      </c>
      <c r="E720" t="s">
        <v>4</v>
      </c>
      <c r="F720">
        <v>1</v>
      </c>
      <c r="G720">
        <v>1214.8900000000001</v>
      </c>
      <c r="H720">
        <v>1214.8900000000001</v>
      </c>
    </row>
    <row r="721" spans="1:8" x14ac:dyDescent="0.3">
      <c r="A721">
        <v>722</v>
      </c>
      <c r="B721" s="1">
        <v>45737</v>
      </c>
      <c r="C721" t="s">
        <v>12</v>
      </c>
      <c r="D721" t="s">
        <v>20</v>
      </c>
      <c r="E721" t="s">
        <v>4</v>
      </c>
      <c r="F721">
        <v>4</v>
      </c>
      <c r="G721">
        <v>1461.23</v>
      </c>
      <c r="H721">
        <v>5844.92</v>
      </c>
    </row>
    <row r="722" spans="1:8" x14ac:dyDescent="0.3">
      <c r="A722">
        <v>723</v>
      </c>
      <c r="B722" s="1">
        <v>45811</v>
      </c>
      <c r="C722" t="s">
        <v>11</v>
      </c>
      <c r="D722" t="s">
        <v>13</v>
      </c>
      <c r="E722" t="s">
        <v>4</v>
      </c>
      <c r="F722">
        <v>4</v>
      </c>
      <c r="G722">
        <v>407.13</v>
      </c>
      <c r="H722">
        <v>1628.52</v>
      </c>
    </row>
    <row r="723" spans="1:8" x14ac:dyDescent="0.3">
      <c r="A723">
        <v>724</v>
      </c>
      <c r="B723" s="1">
        <v>45363</v>
      </c>
      <c r="C723" t="s">
        <v>0</v>
      </c>
      <c r="D723" t="s">
        <v>16</v>
      </c>
      <c r="E723" t="s">
        <v>10</v>
      </c>
      <c r="F723">
        <v>10</v>
      </c>
      <c r="G723">
        <v>1271.29</v>
      </c>
      <c r="H723">
        <v>12712.9</v>
      </c>
    </row>
    <row r="724" spans="1:8" x14ac:dyDescent="0.3">
      <c r="A724">
        <v>725</v>
      </c>
      <c r="B724" s="1">
        <v>45502</v>
      </c>
      <c r="C724" t="s">
        <v>7</v>
      </c>
      <c r="D724" t="s">
        <v>9</v>
      </c>
      <c r="E724" t="s">
        <v>10</v>
      </c>
      <c r="F724">
        <v>3</v>
      </c>
      <c r="G724">
        <v>272.39</v>
      </c>
      <c r="H724">
        <v>817.17</v>
      </c>
    </row>
    <row r="725" spans="1:8" x14ac:dyDescent="0.3">
      <c r="A725">
        <v>726</v>
      </c>
      <c r="B725" s="1">
        <v>45853</v>
      </c>
      <c r="C725" t="s">
        <v>12</v>
      </c>
      <c r="D725" t="s">
        <v>15</v>
      </c>
      <c r="E725" t="s">
        <v>4</v>
      </c>
      <c r="F725">
        <v>6</v>
      </c>
      <c r="G725">
        <v>1371.83</v>
      </c>
      <c r="H725">
        <v>8230.98</v>
      </c>
    </row>
    <row r="726" spans="1:8" x14ac:dyDescent="0.3">
      <c r="A726">
        <v>727</v>
      </c>
      <c r="B726" s="1">
        <v>45720</v>
      </c>
      <c r="C726" t="s">
        <v>12</v>
      </c>
      <c r="D726" t="s">
        <v>14</v>
      </c>
      <c r="E726" t="s">
        <v>4</v>
      </c>
      <c r="F726">
        <v>10</v>
      </c>
      <c r="G726">
        <v>221.73</v>
      </c>
      <c r="H726">
        <v>2217.3000000000002</v>
      </c>
    </row>
    <row r="727" spans="1:8" x14ac:dyDescent="0.3">
      <c r="A727">
        <v>728</v>
      </c>
      <c r="B727" s="1">
        <v>45694</v>
      </c>
      <c r="C727" t="s">
        <v>7</v>
      </c>
      <c r="D727" t="s">
        <v>18</v>
      </c>
      <c r="E727" t="s">
        <v>4</v>
      </c>
      <c r="F727">
        <v>5</v>
      </c>
      <c r="G727">
        <v>271.58</v>
      </c>
      <c r="H727">
        <v>1357.9</v>
      </c>
    </row>
    <row r="728" spans="1:8" x14ac:dyDescent="0.3">
      <c r="A728">
        <v>729</v>
      </c>
      <c r="B728" s="1">
        <v>45196</v>
      </c>
      <c r="C728" t="s">
        <v>0</v>
      </c>
      <c r="D728" t="s">
        <v>14</v>
      </c>
      <c r="E728" t="s">
        <v>4</v>
      </c>
      <c r="F728">
        <v>4</v>
      </c>
      <c r="G728">
        <v>906.48</v>
      </c>
      <c r="H728">
        <v>3625.92</v>
      </c>
    </row>
    <row r="729" spans="1:8" x14ac:dyDescent="0.3">
      <c r="A729">
        <v>730</v>
      </c>
      <c r="B729" s="1">
        <v>45139</v>
      </c>
      <c r="C729" t="s">
        <v>7</v>
      </c>
      <c r="D729" t="s">
        <v>14</v>
      </c>
      <c r="E729" t="s">
        <v>4</v>
      </c>
      <c r="F729">
        <v>6</v>
      </c>
      <c r="G729">
        <v>1377.67</v>
      </c>
      <c r="H729">
        <v>8266.02</v>
      </c>
    </row>
    <row r="730" spans="1:8" x14ac:dyDescent="0.3">
      <c r="A730">
        <v>731</v>
      </c>
      <c r="B730" s="1">
        <v>45487</v>
      </c>
      <c r="C730" t="s">
        <v>11</v>
      </c>
      <c r="D730" t="s">
        <v>18</v>
      </c>
      <c r="E730" t="s">
        <v>4</v>
      </c>
      <c r="F730">
        <v>3</v>
      </c>
      <c r="G730">
        <v>1378.98</v>
      </c>
      <c r="H730">
        <v>4136.9399999999996</v>
      </c>
    </row>
    <row r="731" spans="1:8" x14ac:dyDescent="0.3">
      <c r="A731">
        <v>732</v>
      </c>
      <c r="B731" s="1">
        <v>45199</v>
      </c>
      <c r="C731" t="s">
        <v>12</v>
      </c>
      <c r="D731" t="s">
        <v>16</v>
      </c>
      <c r="E731" t="s">
        <v>10</v>
      </c>
      <c r="F731">
        <v>1</v>
      </c>
      <c r="G731">
        <v>230.09</v>
      </c>
      <c r="H731">
        <v>230.09</v>
      </c>
    </row>
    <row r="732" spans="1:8" x14ac:dyDescent="0.3">
      <c r="A732">
        <v>733</v>
      </c>
      <c r="B732" s="1">
        <v>45252</v>
      </c>
      <c r="C732" t="s">
        <v>11</v>
      </c>
      <c r="D732" t="s">
        <v>8</v>
      </c>
      <c r="E732" t="s">
        <v>2</v>
      </c>
      <c r="F732">
        <v>9</v>
      </c>
      <c r="G732">
        <v>1292.4000000000001</v>
      </c>
      <c r="H732">
        <v>11631.6</v>
      </c>
    </row>
    <row r="733" spans="1:8" x14ac:dyDescent="0.3">
      <c r="A733">
        <v>734</v>
      </c>
      <c r="B733" s="1">
        <v>45860</v>
      </c>
      <c r="C733" t="s">
        <v>12</v>
      </c>
      <c r="D733" t="s">
        <v>13</v>
      </c>
      <c r="E733" t="s">
        <v>4</v>
      </c>
      <c r="F733">
        <v>7</v>
      </c>
      <c r="G733">
        <v>883.16</v>
      </c>
      <c r="H733">
        <v>6182.12</v>
      </c>
    </row>
    <row r="734" spans="1:8" x14ac:dyDescent="0.3">
      <c r="A734">
        <v>735</v>
      </c>
      <c r="B734" s="1">
        <v>45469</v>
      </c>
      <c r="C734" t="s">
        <v>12</v>
      </c>
      <c r="D734" t="s">
        <v>21</v>
      </c>
      <c r="E734" t="s">
        <v>4</v>
      </c>
      <c r="F734">
        <v>3</v>
      </c>
      <c r="G734">
        <v>1464.03</v>
      </c>
      <c r="H734">
        <v>4392.09</v>
      </c>
    </row>
    <row r="735" spans="1:8" x14ac:dyDescent="0.3">
      <c r="A735">
        <v>736</v>
      </c>
      <c r="B735" s="1">
        <v>45793</v>
      </c>
      <c r="C735" t="s">
        <v>7</v>
      </c>
      <c r="D735" t="s">
        <v>8</v>
      </c>
      <c r="E735" t="s">
        <v>2</v>
      </c>
      <c r="F735">
        <v>8</v>
      </c>
      <c r="G735">
        <v>977.28</v>
      </c>
      <c r="H735">
        <v>7818.24</v>
      </c>
    </row>
    <row r="736" spans="1:8" x14ac:dyDescent="0.3">
      <c r="A736">
        <v>737</v>
      </c>
      <c r="B736" s="1">
        <v>45367</v>
      </c>
      <c r="C736" t="s">
        <v>12</v>
      </c>
      <c r="D736" t="s">
        <v>3</v>
      </c>
      <c r="E736" t="s">
        <v>4</v>
      </c>
      <c r="F736">
        <v>10</v>
      </c>
      <c r="G736">
        <v>1223.54</v>
      </c>
      <c r="H736">
        <v>12235.4</v>
      </c>
    </row>
    <row r="737" spans="1:8" x14ac:dyDescent="0.3">
      <c r="A737">
        <v>738</v>
      </c>
      <c r="B737" s="1">
        <v>45844</v>
      </c>
      <c r="C737" t="s">
        <v>12</v>
      </c>
      <c r="D737" t="s">
        <v>5</v>
      </c>
      <c r="E737" t="s">
        <v>4</v>
      </c>
      <c r="F737">
        <v>5</v>
      </c>
      <c r="G737">
        <v>199.75</v>
      </c>
      <c r="H737">
        <v>998.75</v>
      </c>
    </row>
    <row r="738" spans="1:8" x14ac:dyDescent="0.3">
      <c r="A738">
        <v>739</v>
      </c>
      <c r="B738" s="1">
        <v>45857</v>
      </c>
      <c r="C738" t="s">
        <v>0</v>
      </c>
      <c r="D738" t="s">
        <v>8</v>
      </c>
      <c r="E738" t="s">
        <v>2</v>
      </c>
      <c r="F738">
        <v>10</v>
      </c>
      <c r="G738">
        <v>593.49</v>
      </c>
      <c r="H738">
        <v>5934.9</v>
      </c>
    </row>
    <row r="739" spans="1:8" x14ac:dyDescent="0.3">
      <c r="A739">
        <v>740</v>
      </c>
      <c r="B739" s="1">
        <v>45325</v>
      </c>
      <c r="C739" t="s">
        <v>0</v>
      </c>
      <c r="D739" t="s">
        <v>9</v>
      </c>
      <c r="E739" t="s">
        <v>10</v>
      </c>
      <c r="F739">
        <v>10</v>
      </c>
      <c r="G739">
        <v>484.14</v>
      </c>
      <c r="H739">
        <v>4841.3999999999996</v>
      </c>
    </row>
    <row r="740" spans="1:8" x14ac:dyDescent="0.3">
      <c r="A740">
        <v>741</v>
      </c>
      <c r="B740" s="1">
        <v>45793</v>
      </c>
      <c r="C740" t="s">
        <v>11</v>
      </c>
      <c r="D740" t="s">
        <v>9</v>
      </c>
      <c r="E740" t="s">
        <v>10</v>
      </c>
      <c r="F740">
        <v>10</v>
      </c>
      <c r="G740">
        <v>165.12</v>
      </c>
      <c r="H740">
        <v>1651.2</v>
      </c>
    </row>
    <row r="741" spans="1:8" x14ac:dyDescent="0.3">
      <c r="A741">
        <v>742</v>
      </c>
      <c r="B741" s="1">
        <v>45478</v>
      </c>
      <c r="C741" t="s">
        <v>11</v>
      </c>
      <c r="D741" t="s">
        <v>20</v>
      </c>
      <c r="E741" t="s">
        <v>4</v>
      </c>
      <c r="F741">
        <v>2</v>
      </c>
      <c r="G741">
        <v>364.61</v>
      </c>
      <c r="H741">
        <v>729.22</v>
      </c>
    </row>
    <row r="742" spans="1:8" x14ac:dyDescent="0.3">
      <c r="A742">
        <v>743</v>
      </c>
      <c r="B742" s="1">
        <v>45790</v>
      </c>
      <c r="C742" t="s">
        <v>11</v>
      </c>
      <c r="D742" t="s">
        <v>21</v>
      </c>
      <c r="E742" t="s">
        <v>4</v>
      </c>
      <c r="F742">
        <v>2</v>
      </c>
      <c r="G742">
        <v>1234.28</v>
      </c>
      <c r="H742">
        <v>2468.56</v>
      </c>
    </row>
    <row r="743" spans="1:8" x14ac:dyDescent="0.3">
      <c r="A743">
        <v>744</v>
      </c>
      <c r="B743" s="1">
        <v>45596</v>
      </c>
      <c r="C743" t="s">
        <v>12</v>
      </c>
      <c r="D743" t="s">
        <v>1</v>
      </c>
      <c r="E743" t="s">
        <v>2</v>
      </c>
      <c r="F743">
        <v>1</v>
      </c>
      <c r="G743">
        <v>405.17</v>
      </c>
      <c r="H743">
        <v>405.17</v>
      </c>
    </row>
    <row r="744" spans="1:8" x14ac:dyDescent="0.3">
      <c r="A744">
        <v>745</v>
      </c>
      <c r="B744" s="1">
        <v>45497</v>
      </c>
      <c r="C744" t="s">
        <v>0</v>
      </c>
      <c r="D744" t="s">
        <v>18</v>
      </c>
      <c r="E744" t="s">
        <v>4</v>
      </c>
      <c r="F744">
        <v>5</v>
      </c>
      <c r="G744">
        <v>1182.6600000000001</v>
      </c>
      <c r="H744">
        <v>5913.3</v>
      </c>
    </row>
    <row r="745" spans="1:8" x14ac:dyDescent="0.3">
      <c r="A745">
        <v>746</v>
      </c>
      <c r="B745" s="1">
        <v>45188</v>
      </c>
      <c r="C745" t="s">
        <v>0</v>
      </c>
      <c r="D745" t="s">
        <v>8</v>
      </c>
      <c r="E745" t="s">
        <v>2</v>
      </c>
      <c r="F745">
        <v>7</v>
      </c>
      <c r="G745">
        <v>662.95</v>
      </c>
      <c r="H745">
        <v>4640.6499999999996</v>
      </c>
    </row>
    <row r="746" spans="1:8" x14ac:dyDescent="0.3">
      <c r="A746">
        <v>747</v>
      </c>
      <c r="B746" s="1">
        <v>45562</v>
      </c>
      <c r="C746" t="s">
        <v>11</v>
      </c>
      <c r="D746" t="s">
        <v>5</v>
      </c>
      <c r="E746" t="s">
        <v>4</v>
      </c>
      <c r="F746">
        <v>8</v>
      </c>
      <c r="G746">
        <v>1323.84</v>
      </c>
      <c r="H746">
        <v>10590.72</v>
      </c>
    </row>
    <row r="747" spans="1:8" x14ac:dyDescent="0.3">
      <c r="A747">
        <v>748</v>
      </c>
      <c r="B747" s="1">
        <v>45242</v>
      </c>
      <c r="C747" t="s">
        <v>7</v>
      </c>
      <c r="D747" t="s">
        <v>21</v>
      </c>
      <c r="E747" t="s">
        <v>4</v>
      </c>
      <c r="F747">
        <v>8</v>
      </c>
      <c r="G747">
        <v>1185.21</v>
      </c>
      <c r="H747">
        <v>9481.68</v>
      </c>
    </row>
    <row r="748" spans="1:8" x14ac:dyDescent="0.3">
      <c r="A748">
        <v>749</v>
      </c>
      <c r="B748" s="1">
        <v>45305</v>
      </c>
      <c r="C748" t="s">
        <v>11</v>
      </c>
      <c r="D748" t="s">
        <v>15</v>
      </c>
      <c r="E748" t="s">
        <v>4</v>
      </c>
      <c r="F748">
        <v>8</v>
      </c>
      <c r="G748">
        <v>119.83</v>
      </c>
      <c r="H748">
        <v>958.64</v>
      </c>
    </row>
    <row r="749" spans="1:8" x14ac:dyDescent="0.3">
      <c r="A749">
        <v>750</v>
      </c>
      <c r="B749" s="1">
        <v>45440</v>
      </c>
      <c r="C749" t="s">
        <v>0</v>
      </c>
      <c r="D749" t="s">
        <v>16</v>
      </c>
      <c r="E749" t="s">
        <v>10</v>
      </c>
      <c r="F749">
        <v>1</v>
      </c>
      <c r="G749">
        <v>484.89</v>
      </c>
      <c r="H749">
        <v>484.89</v>
      </c>
    </row>
    <row r="750" spans="1:8" x14ac:dyDescent="0.3">
      <c r="A750">
        <v>751</v>
      </c>
      <c r="B750" s="1">
        <v>45489</v>
      </c>
      <c r="C750" t="s">
        <v>0</v>
      </c>
      <c r="D750" t="s">
        <v>13</v>
      </c>
      <c r="E750" t="s">
        <v>4</v>
      </c>
      <c r="F750">
        <v>3</v>
      </c>
      <c r="G750">
        <v>1333.02</v>
      </c>
      <c r="H750">
        <v>3999.06</v>
      </c>
    </row>
    <row r="751" spans="1:8" x14ac:dyDescent="0.3">
      <c r="A751">
        <v>752</v>
      </c>
      <c r="B751" s="1">
        <v>45699</v>
      </c>
      <c r="C751" t="s">
        <v>0</v>
      </c>
      <c r="D751" t="s">
        <v>3</v>
      </c>
      <c r="E751" t="s">
        <v>4</v>
      </c>
      <c r="F751">
        <v>2</v>
      </c>
      <c r="G751">
        <v>513.54999999999995</v>
      </c>
      <c r="H751">
        <v>1027.0999999999999</v>
      </c>
    </row>
    <row r="752" spans="1:8" x14ac:dyDescent="0.3">
      <c r="A752">
        <v>753</v>
      </c>
      <c r="B752" s="1">
        <v>45860</v>
      </c>
      <c r="C752" t="s">
        <v>7</v>
      </c>
      <c r="D752" t="s">
        <v>15</v>
      </c>
      <c r="E752" t="s">
        <v>4</v>
      </c>
      <c r="F752">
        <v>1</v>
      </c>
      <c r="G752">
        <v>652.66999999999996</v>
      </c>
      <c r="H752">
        <v>652.66999999999996</v>
      </c>
    </row>
    <row r="753" spans="1:8" x14ac:dyDescent="0.3">
      <c r="A753">
        <v>754</v>
      </c>
      <c r="B753" s="1">
        <v>45760</v>
      </c>
      <c r="C753" t="s">
        <v>11</v>
      </c>
      <c r="D753" t="s">
        <v>1</v>
      </c>
      <c r="E753" t="s">
        <v>2</v>
      </c>
      <c r="F753">
        <v>7</v>
      </c>
      <c r="G753">
        <v>244.08</v>
      </c>
      <c r="H753">
        <v>1708.56</v>
      </c>
    </row>
    <row r="754" spans="1:8" x14ac:dyDescent="0.3">
      <c r="A754">
        <v>755</v>
      </c>
      <c r="B754" s="1">
        <v>45349</v>
      </c>
      <c r="C754" t="s">
        <v>12</v>
      </c>
      <c r="D754" t="s">
        <v>13</v>
      </c>
      <c r="E754" t="s">
        <v>4</v>
      </c>
      <c r="F754">
        <v>4</v>
      </c>
      <c r="G754">
        <v>619.83000000000004</v>
      </c>
      <c r="H754">
        <v>2479.3200000000002</v>
      </c>
    </row>
    <row r="755" spans="1:8" x14ac:dyDescent="0.3">
      <c r="A755">
        <v>756</v>
      </c>
      <c r="B755" s="1">
        <v>45815</v>
      </c>
      <c r="C755" t="s">
        <v>12</v>
      </c>
      <c r="D755" t="s">
        <v>6</v>
      </c>
      <c r="E755" t="s">
        <v>4</v>
      </c>
      <c r="F755">
        <v>5</v>
      </c>
      <c r="G755">
        <v>453.13</v>
      </c>
      <c r="H755">
        <v>2265.65</v>
      </c>
    </row>
    <row r="756" spans="1:8" x14ac:dyDescent="0.3">
      <c r="A756">
        <v>757</v>
      </c>
      <c r="B756" s="1">
        <v>45541</v>
      </c>
      <c r="C756" t="s">
        <v>0</v>
      </c>
      <c r="D756" t="s">
        <v>13</v>
      </c>
      <c r="E756" t="s">
        <v>4</v>
      </c>
      <c r="F756">
        <v>10</v>
      </c>
      <c r="G756">
        <v>829</v>
      </c>
      <c r="H756">
        <v>8290</v>
      </c>
    </row>
    <row r="757" spans="1:8" x14ac:dyDescent="0.3">
      <c r="A757">
        <v>758</v>
      </c>
      <c r="B757" s="1">
        <v>45194</v>
      </c>
      <c r="C757" t="s">
        <v>11</v>
      </c>
      <c r="D757" t="s">
        <v>20</v>
      </c>
      <c r="E757" t="s">
        <v>4</v>
      </c>
      <c r="F757">
        <v>6</v>
      </c>
      <c r="G757">
        <v>15.69</v>
      </c>
      <c r="H757">
        <v>94.14</v>
      </c>
    </row>
    <row r="758" spans="1:8" x14ac:dyDescent="0.3">
      <c r="A758">
        <v>759</v>
      </c>
      <c r="B758" s="1">
        <v>45816</v>
      </c>
      <c r="C758" t="s">
        <v>12</v>
      </c>
      <c r="D758" t="s">
        <v>13</v>
      </c>
      <c r="E758" t="s">
        <v>4</v>
      </c>
      <c r="F758">
        <v>10</v>
      </c>
      <c r="G758">
        <v>725.69</v>
      </c>
      <c r="H758">
        <v>7256.9</v>
      </c>
    </row>
    <row r="759" spans="1:8" x14ac:dyDescent="0.3">
      <c r="A759">
        <v>760</v>
      </c>
      <c r="B759" s="1">
        <v>45350</v>
      </c>
      <c r="C759" t="s">
        <v>0</v>
      </c>
      <c r="D759" t="s">
        <v>13</v>
      </c>
      <c r="E759" t="s">
        <v>4</v>
      </c>
      <c r="F759">
        <v>3</v>
      </c>
      <c r="G759">
        <v>960.9</v>
      </c>
      <c r="H759">
        <v>2882.7</v>
      </c>
    </row>
    <row r="760" spans="1:8" x14ac:dyDescent="0.3">
      <c r="A760">
        <v>761</v>
      </c>
      <c r="B760" s="1">
        <v>45257</v>
      </c>
      <c r="C760" t="s">
        <v>7</v>
      </c>
      <c r="D760" t="s">
        <v>13</v>
      </c>
      <c r="E760" t="s">
        <v>4</v>
      </c>
      <c r="F760">
        <v>5</v>
      </c>
      <c r="G760">
        <v>1179.47</v>
      </c>
      <c r="H760">
        <v>5897.35</v>
      </c>
    </row>
    <row r="761" spans="1:8" x14ac:dyDescent="0.3">
      <c r="A761">
        <v>762</v>
      </c>
      <c r="B761" s="1">
        <v>45815</v>
      </c>
      <c r="C761" t="s">
        <v>7</v>
      </c>
      <c r="D761" t="s">
        <v>20</v>
      </c>
      <c r="E761" t="s">
        <v>4</v>
      </c>
      <c r="F761">
        <v>5</v>
      </c>
      <c r="G761">
        <v>145.79</v>
      </c>
      <c r="H761">
        <v>728.95</v>
      </c>
    </row>
    <row r="762" spans="1:8" x14ac:dyDescent="0.3">
      <c r="A762">
        <v>763</v>
      </c>
      <c r="B762" s="1">
        <v>45328</v>
      </c>
      <c r="C762" t="s">
        <v>7</v>
      </c>
      <c r="D762" t="s">
        <v>6</v>
      </c>
      <c r="E762" t="s">
        <v>4</v>
      </c>
      <c r="F762">
        <v>6</v>
      </c>
      <c r="G762">
        <v>1329.38</v>
      </c>
      <c r="H762">
        <v>7976.28</v>
      </c>
    </row>
    <row r="763" spans="1:8" x14ac:dyDescent="0.3">
      <c r="A763">
        <v>764</v>
      </c>
      <c r="B763" s="1">
        <v>45595</v>
      </c>
      <c r="C763" t="s">
        <v>11</v>
      </c>
      <c r="D763" t="s">
        <v>21</v>
      </c>
      <c r="E763" t="s">
        <v>4</v>
      </c>
      <c r="F763">
        <v>1</v>
      </c>
      <c r="G763">
        <v>402.31</v>
      </c>
      <c r="H763">
        <v>402.31</v>
      </c>
    </row>
    <row r="764" spans="1:8" x14ac:dyDescent="0.3">
      <c r="A764">
        <v>765</v>
      </c>
      <c r="B764" s="1">
        <v>45370</v>
      </c>
      <c r="C764" t="s">
        <v>12</v>
      </c>
      <c r="D764" t="s">
        <v>20</v>
      </c>
      <c r="E764" t="s">
        <v>4</v>
      </c>
      <c r="F764">
        <v>5</v>
      </c>
      <c r="G764">
        <v>850.73</v>
      </c>
      <c r="H764">
        <v>4253.6499999999996</v>
      </c>
    </row>
    <row r="765" spans="1:8" x14ac:dyDescent="0.3">
      <c r="A765">
        <v>766</v>
      </c>
      <c r="B765" s="1">
        <v>45226</v>
      </c>
      <c r="C765" t="s">
        <v>0</v>
      </c>
      <c r="D765" t="s">
        <v>3</v>
      </c>
      <c r="E765" t="s">
        <v>4</v>
      </c>
      <c r="F765">
        <v>6</v>
      </c>
      <c r="G765">
        <v>1214.19</v>
      </c>
      <c r="H765">
        <v>7285.14</v>
      </c>
    </row>
    <row r="766" spans="1:8" x14ac:dyDescent="0.3">
      <c r="A766">
        <v>767</v>
      </c>
      <c r="B766" s="1">
        <v>45705</v>
      </c>
      <c r="C766" t="s">
        <v>11</v>
      </c>
      <c r="D766" t="s">
        <v>5</v>
      </c>
      <c r="E766" t="s">
        <v>4</v>
      </c>
      <c r="F766">
        <v>1</v>
      </c>
      <c r="G766">
        <v>1262.79</v>
      </c>
      <c r="H766">
        <v>1262.79</v>
      </c>
    </row>
    <row r="767" spans="1:8" x14ac:dyDescent="0.3">
      <c r="A767">
        <v>768</v>
      </c>
      <c r="B767" s="1">
        <v>45687</v>
      </c>
      <c r="C767" t="s">
        <v>7</v>
      </c>
      <c r="D767" t="s">
        <v>16</v>
      </c>
      <c r="E767" t="s">
        <v>10</v>
      </c>
      <c r="F767">
        <v>8</v>
      </c>
      <c r="G767">
        <v>863.34</v>
      </c>
      <c r="H767">
        <v>6906.72</v>
      </c>
    </row>
    <row r="768" spans="1:8" x14ac:dyDescent="0.3">
      <c r="A768">
        <v>769</v>
      </c>
      <c r="B768" s="1">
        <v>45445</v>
      </c>
      <c r="C768" t="s">
        <v>7</v>
      </c>
      <c r="D768" t="s">
        <v>18</v>
      </c>
      <c r="E768" t="s">
        <v>4</v>
      </c>
      <c r="F768">
        <v>2</v>
      </c>
      <c r="G768">
        <v>598.26</v>
      </c>
      <c r="H768">
        <v>1196.52</v>
      </c>
    </row>
    <row r="769" spans="1:8" x14ac:dyDescent="0.3">
      <c r="A769">
        <v>770</v>
      </c>
      <c r="B769" s="1">
        <v>45653</v>
      </c>
      <c r="C769" t="s">
        <v>0</v>
      </c>
      <c r="D769" t="s">
        <v>16</v>
      </c>
      <c r="E769" t="s">
        <v>10</v>
      </c>
      <c r="F769">
        <v>10</v>
      </c>
      <c r="G769">
        <v>1351.68</v>
      </c>
      <c r="H769">
        <v>13516.8</v>
      </c>
    </row>
    <row r="770" spans="1:8" x14ac:dyDescent="0.3">
      <c r="A770">
        <v>771</v>
      </c>
      <c r="B770" s="1">
        <v>45262</v>
      </c>
      <c r="C770" t="s">
        <v>11</v>
      </c>
      <c r="D770" t="s">
        <v>9</v>
      </c>
      <c r="E770" t="s">
        <v>10</v>
      </c>
      <c r="F770">
        <v>8</v>
      </c>
      <c r="G770">
        <v>267.58999999999997</v>
      </c>
      <c r="H770">
        <v>2140.7199999999998</v>
      </c>
    </row>
    <row r="771" spans="1:8" x14ac:dyDescent="0.3">
      <c r="A771">
        <v>772</v>
      </c>
      <c r="B771" s="1">
        <v>45336</v>
      </c>
      <c r="C771" t="s">
        <v>11</v>
      </c>
      <c r="D771" t="s">
        <v>3</v>
      </c>
      <c r="E771" t="s">
        <v>4</v>
      </c>
      <c r="F771">
        <v>3</v>
      </c>
      <c r="G771">
        <v>73.59</v>
      </c>
      <c r="H771">
        <v>220.77</v>
      </c>
    </row>
    <row r="772" spans="1:8" x14ac:dyDescent="0.3">
      <c r="A772">
        <v>773</v>
      </c>
      <c r="B772" s="1">
        <v>45345</v>
      </c>
      <c r="C772" t="s">
        <v>7</v>
      </c>
      <c r="D772" t="s">
        <v>13</v>
      </c>
      <c r="E772" t="s">
        <v>4</v>
      </c>
      <c r="F772">
        <v>3</v>
      </c>
      <c r="G772">
        <v>1252.82</v>
      </c>
      <c r="H772">
        <v>3758.46</v>
      </c>
    </row>
    <row r="773" spans="1:8" x14ac:dyDescent="0.3">
      <c r="A773">
        <v>774</v>
      </c>
      <c r="B773" s="1">
        <v>45207</v>
      </c>
      <c r="C773" t="s">
        <v>12</v>
      </c>
      <c r="D773" t="s">
        <v>22</v>
      </c>
      <c r="E773" t="s">
        <v>4</v>
      </c>
      <c r="F773">
        <v>2</v>
      </c>
      <c r="G773">
        <v>588.27</v>
      </c>
      <c r="H773">
        <v>1176.54</v>
      </c>
    </row>
    <row r="774" spans="1:8" x14ac:dyDescent="0.3">
      <c r="A774">
        <v>775</v>
      </c>
      <c r="B774" s="1">
        <v>45421</v>
      </c>
      <c r="C774" t="s">
        <v>12</v>
      </c>
      <c r="D774" t="s">
        <v>5</v>
      </c>
      <c r="E774" t="s">
        <v>4</v>
      </c>
      <c r="F774">
        <v>9</v>
      </c>
      <c r="G774">
        <v>692.65</v>
      </c>
      <c r="H774">
        <v>6233.85</v>
      </c>
    </row>
    <row r="775" spans="1:8" x14ac:dyDescent="0.3">
      <c r="A775">
        <v>776</v>
      </c>
      <c r="B775" s="1">
        <v>45856</v>
      </c>
      <c r="C775" t="s">
        <v>0</v>
      </c>
      <c r="D775" t="s">
        <v>16</v>
      </c>
      <c r="E775" t="s">
        <v>10</v>
      </c>
      <c r="F775">
        <v>10</v>
      </c>
      <c r="G775">
        <v>885.49</v>
      </c>
      <c r="H775">
        <v>8854.9</v>
      </c>
    </row>
    <row r="776" spans="1:8" x14ac:dyDescent="0.3">
      <c r="A776">
        <v>777</v>
      </c>
      <c r="B776" s="1">
        <v>45254</v>
      </c>
      <c r="C776" t="s">
        <v>7</v>
      </c>
      <c r="D776" t="s">
        <v>9</v>
      </c>
      <c r="E776" t="s">
        <v>10</v>
      </c>
      <c r="F776">
        <v>7</v>
      </c>
      <c r="G776">
        <v>232.97</v>
      </c>
      <c r="H776">
        <v>1630.79</v>
      </c>
    </row>
    <row r="777" spans="1:8" x14ac:dyDescent="0.3">
      <c r="A777">
        <v>778</v>
      </c>
      <c r="B777" s="1">
        <v>45247</v>
      </c>
      <c r="C777" t="s">
        <v>0</v>
      </c>
      <c r="D777" t="s">
        <v>15</v>
      </c>
      <c r="E777" t="s">
        <v>4</v>
      </c>
      <c r="F777">
        <v>10</v>
      </c>
      <c r="G777">
        <v>1171.52</v>
      </c>
      <c r="H777">
        <v>11715.2</v>
      </c>
    </row>
    <row r="778" spans="1:8" x14ac:dyDescent="0.3">
      <c r="A778">
        <v>779</v>
      </c>
      <c r="B778" s="1">
        <v>45687</v>
      </c>
      <c r="C778" t="s">
        <v>12</v>
      </c>
      <c r="D778" t="s">
        <v>9</v>
      </c>
      <c r="E778" t="s">
        <v>10</v>
      </c>
      <c r="F778">
        <v>6</v>
      </c>
      <c r="G778">
        <v>1318.06</v>
      </c>
      <c r="H778">
        <v>7908.36</v>
      </c>
    </row>
    <row r="779" spans="1:8" x14ac:dyDescent="0.3">
      <c r="A779">
        <v>780</v>
      </c>
      <c r="B779" s="1">
        <v>45809</v>
      </c>
      <c r="C779" t="s">
        <v>7</v>
      </c>
      <c r="D779" t="s">
        <v>22</v>
      </c>
      <c r="E779" t="s">
        <v>4</v>
      </c>
      <c r="F779">
        <v>8</v>
      </c>
      <c r="G779">
        <v>862.31</v>
      </c>
      <c r="H779">
        <v>6898.48</v>
      </c>
    </row>
    <row r="780" spans="1:8" x14ac:dyDescent="0.3">
      <c r="A780">
        <v>781</v>
      </c>
      <c r="B780" s="1">
        <v>45315</v>
      </c>
      <c r="C780" t="s">
        <v>0</v>
      </c>
      <c r="D780" t="s">
        <v>20</v>
      </c>
      <c r="E780" t="s">
        <v>4</v>
      </c>
      <c r="F780">
        <v>5</v>
      </c>
      <c r="G780">
        <v>610.42999999999995</v>
      </c>
      <c r="H780">
        <v>3052.15</v>
      </c>
    </row>
    <row r="781" spans="1:8" x14ac:dyDescent="0.3">
      <c r="A781">
        <v>782</v>
      </c>
      <c r="B781" s="1">
        <v>45178</v>
      </c>
      <c r="C781" t="s">
        <v>7</v>
      </c>
      <c r="D781" t="s">
        <v>15</v>
      </c>
      <c r="E781" t="s">
        <v>4</v>
      </c>
      <c r="F781">
        <v>7</v>
      </c>
      <c r="G781">
        <v>1335.47</v>
      </c>
      <c r="H781">
        <v>9348.2900000000009</v>
      </c>
    </row>
    <row r="782" spans="1:8" x14ac:dyDescent="0.3">
      <c r="A782">
        <v>783</v>
      </c>
      <c r="B782" s="1">
        <v>45189</v>
      </c>
      <c r="C782" t="s">
        <v>11</v>
      </c>
      <c r="D782" t="s">
        <v>21</v>
      </c>
      <c r="E782" t="s">
        <v>4</v>
      </c>
      <c r="F782">
        <v>8</v>
      </c>
      <c r="G782">
        <v>1382.04</v>
      </c>
      <c r="H782">
        <v>11056.32</v>
      </c>
    </row>
    <row r="783" spans="1:8" x14ac:dyDescent="0.3">
      <c r="A783">
        <v>784</v>
      </c>
      <c r="B783" s="1">
        <v>45159</v>
      </c>
      <c r="C783" t="s">
        <v>12</v>
      </c>
      <c r="D783" t="s">
        <v>17</v>
      </c>
      <c r="E783" t="s">
        <v>10</v>
      </c>
      <c r="F783">
        <v>6</v>
      </c>
      <c r="G783">
        <v>1227.9100000000001</v>
      </c>
      <c r="H783">
        <v>7367.46</v>
      </c>
    </row>
    <row r="784" spans="1:8" x14ac:dyDescent="0.3">
      <c r="A784">
        <v>785</v>
      </c>
      <c r="B784" s="1">
        <v>45426</v>
      </c>
      <c r="C784" t="s">
        <v>12</v>
      </c>
      <c r="D784" t="s">
        <v>22</v>
      </c>
      <c r="E784" t="s">
        <v>4</v>
      </c>
      <c r="F784">
        <v>8</v>
      </c>
      <c r="G784">
        <v>1288.77</v>
      </c>
      <c r="H784">
        <v>10310.16</v>
      </c>
    </row>
    <row r="785" spans="1:8" x14ac:dyDescent="0.3">
      <c r="A785">
        <v>786</v>
      </c>
      <c r="B785" s="1">
        <v>45372</v>
      </c>
      <c r="C785" t="s">
        <v>0</v>
      </c>
      <c r="D785" t="s">
        <v>1</v>
      </c>
      <c r="E785" t="s">
        <v>2</v>
      </c>
      <c r="F785">
        <v>3</v>
      </c>
      <c r="G785">
        <v>457.72</v>
      </c>
      <c r="H785">
        <v>1373.16</v>
      </c>
    </row>
    <row r="786" spans="1:8" x14ac:dyDescent="0.3">
      <c r="A786">
        <v>787</v>
      </c>
      <c r="B786" s="1">
        <v>45467</v>
      </c>
      <c r="C786" t="s">
        <v>7</v>
      </c>
      <c r="D786" t="s">
        <v>8</v>
      </c>
      <c r="E786" t="s">
        <v>2</v>
      </c>
      <c r="F786">
        <v>5</v>
      </c>
      <c r="G786">
        <v>1095.9100000000001</v>
      </c>
      <c r="H786">
        <v>5479.55</v>
      </c>
    </row>
    <row r="787" spans="1:8" x14ac:dyDescent="0.3">
      <c r="A787">
        <v>788</v>
      </c>
      <c r="B787" s="1">
        <v>45331</v>
      </c>
      <c r="C787" t="s">
        <v>0</v>
      </c>
      <c r="D787" t="s">
        <v>15</v>
      </c>
      <c r="E787" t="s">
        <v>4</v>
      </c>
      <c r="F787">
        <v>8</v>
      </c>
      <c r="G787">
        <v>324.97000000000003</v>
      </c>
      <c r="H787">
        <v>2599.7600000000002</v>
      </c>
    </row>
    <row r="788" spans="1:8" x14ac:dyDescent="0.3">
      <c r="A788">
        <v>789</v>
      </c>
      <c r="B788" s="1">
        <v>45635</v>
      </c>
      <c r="C788" t="s">
        <v>7</v>
      </c>
      <c r="D788" t="s">
        <v>16</v>
      </c>
      <c r="E788" t="s">
        <v>10</v>
      </c>
      <c r="F788">
        <v>9</v>
      </c>
      <c r="G788">
        <v>1302.1099999999999</v>
      </c>
      <c r="H788">
        <v>11718.99</v>
      </c>
    </row>
    <row r="789" spans="1:8" x14ac:dyDescent="0.3">
      <c r="A789">
        <v>790</v>
      </c>
      <c r="B789" s="1">
        <v>45666</v>
      </c>
      <c r="C789" t="s">
        <v>0</v>
      </c>
      <c r="D789" t="s">
        <v>16</v>
      </c>
      <c r="E789" t="s">
        <v>10</v>
      </c>
      <c r="F789">
        <v>3</v>
      </c>
      <c r="G789">
        <v>107.77</v>
      </c>
      <c r="H789">
        <v>323.31</v>
      </c>
    </row>
    <row r="790" spans="1:8" x14ac:dyDescent="0.3">
      <c r="A790">
        <v>791</v>
      </c>
      <c r="B790" s="1">
        <v>45277</v>
      </c>
      <c r="C790" t="s">
        <v>7</v>
      </c>
      <c r="D790" t="s">
        <v>8</v>
      </c>
      <c r="E790" t="s">
        <v>2</v>
      </c>
      <c r="F790">
        <v>9</v>
      </c>
      <c r="G790">
        <v>1320.21</v>
      </c>
      <c r="H790">
        <v>11881.89</v>
      </c>
    </row>
    <row r="791" spans="1:8" x14ac:dyDescent="0.3">
      <c r="A791">
        <v>792</v>
      </c>
      <c r="B791" s="1">
        <v>45336</v>
      </c>
      <c r="C791" t="s">
        <v>11</v>
      </c>
      <c r="D791" t="s">
        <v>14</v>
      </c>
      <c r="E791" t="s">
        <v>4</v>
      </c>
      <c r="F791">
        <v>4</v>
      </c>
      <c r="G791">
        <v>1257.0999999999999</v>
      </c>
      <c r="H791">
        <v>5028.3999999999996</v>
      </c>
    </row>
    <row r="792" spans="1:8" x14ac:dyDescent="0.3">
      <c r="A792">
        <v>793</v>
      </c>
      <c r="B792" s="1">
        <v>45606</v>
      </c>
      <c r="C792" t="s">
        <v>0</v>
      </c>
      <c r="D792" t="s">
        <v>18</v>
      </c>
      <c r="E792" t="s">
        <v>4</v>
      </c>
      <c r="F792">
        <v>1</v>
      </c>
      <c r="G792">
        <v>1377.87</v>
      </c>
      <c r="H792">
        <v>1377.87</v>
      </c>
    </row>
    <row r="793" spans="1:8" x14ac:dyDescent="0.3">
      <c r="A793">
        <v>794</v>
      </c>
      <c r="B793" s="1">
        <v>45419</v>
      </c>
      <c r="C793" t="s">
        <v>11</v>
      </c>
      <c r="D793" t="s">
        <v>8</v>
      </c>
      <c r="E793" t="s">
        <v>2</v>
      </c>
      <c r="F793">
        <v>6</v>
      </c>
      <c r="G793">
        <v>1237.02</v>
      </c>
      <c r="H793">
        <v>7422.12</v>
      </c>
    </row>
    <row r="794" spans="1:8" x14ac:dyDescent="0.3">
      <c r="A794">
        <v>795</v>
      </c>
      <c r="B794" s="1">
        <v>45789</v>
      </c>
      <c r="C794" t="s">
        <v>7</v>
      </c>
      <c r="D794" t="s">
        <v>6</v>
      </c>
      <c r="E794" t="s">
        <v>4</v>
      </c>
      <c r="F794">
        <v>2</v>
      </c>
      <c r="G794">
        <v>1024.95</v>
      </c>
      <c r="H794">
        <v>2049.9</v>
      </c>
    </row>
    <row r="795" spans="1:8" x14ac:dyDescent="0.3">
      <c r="A795">
        <v>796</v>
      </c>
      <c r="B795" s="1">
        <v>45639</v>
      </c>
      <c r="C795" t="s">
        <v>12</v>
      </c>
      <c r="D795" t="s">
        <v>18</v>
      </c>
      <c r="E795" t="s">
        <v>4</v>
      </c>
      <c r="F795">
        <v>10</v>
      </c>
      <c r="G795">
        <v>674.69</v>
      </c>
      <c r="H795">
        <v>6746.9</v>
      </c>
    </row>
    <row r="796" spans="1:8" x14ac:dyDescent="0.3">
      <c r="A796">
        <v>797</v>
      </c>
      <c r="B796" s="1">
        <v>45739</v>
      </c>
      <c r="C796" t="s">
        <v>7</v>
      </c>
      <c r="D796" t="s">
        <v>16</v>
      </c>
      <c r="E796" t="s">
        <v>10</v>
      </c>
      <c r="F796">
        <v>9</v>
      </c>
      <c r="G796">
        <v>531.14</v>
      </c>
      <c r="H796">
        <v>4780.26</v>
      </c>
    </row>
    <row r="797" spans="1:8" x14ac:dyDescent="0.3">
      <c r="A797">
        <v>798</v>
      </c>
      <c r="B797" s="1">
        <v>45844</v>
      </c>
      <c r="C797" t="s">
        <v>12</v>
      </c>
      <c r="D797" t="s">
        <v>3</v>
      </c>
      <c r="E797" t="s">
        <v>4</v>
      </c>
      <c r="F797">
        <v>2</v>
      </c>
      <c r="G797">
        <v>434.75</v>
      </c>
      <c r="H797">
        <v>869.5</v>
      </c>
    </row>
    <row r="798" spans="1:8" x14ac:dyDescent="0.3">
      <c r="A798">
        <v>799</v>
      </c>
      <c r="B798" s="1">
        <v>45305</v>
      </c>
      <c r="C798" t="s">
        <v>0</v>
      </c>
      <c r="D798" t="s">
        <v>5</v>
      </c>
      <c r="E798" t="s">
        <v>4</v>
      </c>
      <c r="F798">
        <v>10</v>
      </c>
      <c r="G798">
        <v>1171.95</v>
      </c>
      <c r="H798">
        <v>11719.5</v>
      </c>
    </row>
    <row r="799" spans="1:8" x14ac:dyDescent="0.3">
      <c r="A799">
        <v>800</v>
      </c>
      <c r="B799" s="1">
        <v>45801</v>
      </c>
      <c r="C799" t="s">
        <v>11</v>
      </c>
      <c r="D799" t="s">
        <v>18</v>
      </c>
      <c r="E799" t="s">
        <v>4</v>
      </c>
      <c r="F799">
        <v>4</v>
      </c>
      <c r="G799">
        <v>1019.77</v>
      </c>
      <c r="H799">
        <v>4079.08</v>
      </c>
    </row>
    <row r="800" spans="1:8" x14ac:dyDescent="0.3">
      <c r="A800">
        <v>801</v>
      </c>
      <c r="B800" s="1">
        <v>45664</v>
      </c>
      <c r="C800" t="s">
        <v>7</v>
      </c>
      <c r="D800" t="s">
        <v>22</v>
      </c>
      <c r="E800" t="s">
        <v>4</v>
      </c>
      <c r="F800">
        <v>1</v>
      </c>
      <c r="G800">
        <v>1298.3</v>
      </c>
      <c r="H800">
        <v>1298.3</v>
      </c>
    </row>
    <row r="801" spans="1:8" x14ac:dyDescent="0.3">
      <c r="A801">
        <v>802</v>
      </c>
      <c r="B801" s="1">
        <v>45624</v>
      </c>
      <c r="C801" t="s">
        <v>0</v>
      </c>
      <c r="D801" t="s">
        <v>9</v>
      </c>
      <c r="E801" t="s">
        <v>10</v>
      </c>
      <c r="F801">
        <v>3</v>
      </c>
      <c r="G801">
        <v>974.58</v>
      </c>
      <c r="H801">
        <v>2923.74</v>
      </c>
    </row>
    <row r="802" spans="1:8" x14ac:dyDescent="0.3">
      <c r="A802">
        <v>803</v>
      </c>
      <c r="B802" s="1">
        <v>45368</v>
      </c>
      <c r="C802" t="s">
        <v>0</v>
      </c>
      <c r="D802" t="s">
        <v>15</v>
      </c>
      <c r="E802" t="s">
        <v>4</v>
      </c>
      <c r="F802">
        <v>5</v>
      </c>
      <c r="G802">
        <v>916.43</v>
      </c>
      <c r="H802">
        <v>4582.1499999999996</v>
      </c>
    </row>
    <row r="803" spans="1:8" x14ac:dyDescent="0.3">
      <c r="A803">
        <v>804</v>
      </c>
      <c r="B803" s="1">
        <v>45572</v>
      </c>
      <c r="C803" t="s">
        <v>12</v>
      </c>
      <c r="D803" t="s">
        <v>22</v>
      </c>
      <c r="E803" t="s">
        <v>4</v>
      </c>
      <c r="F803">
        <v>7</v>
      </c>
      <c r="G803">
        <v>1278.8599999999999</v>
      </c>
      <c r="H803">
        <v>8952.02</v>
      </c>
    </row>
    <row r="804" spans="1:8" x14ac:dyDescent="0.3">
      <c r="A804">
        <v>805</v>
      </c>
      <c r="B804" s="1">
        <v>45362</v>
      </c>
      <c r="C804" t="s">
        <v>12</v>
      </c>
      <c r="D804" t="s">
        <v>20</v>
      </c>
      <c r="E804" t="s">
        <v>4</v>
      </c>
      <c r="F804">
        <v>8</v>
      </c>
      <c r="G804">
        <v>460.2</v>
      </c>
      <c r="H804">
        <v>3681.6</v>
      </c>
    </row>
    <row r="805" spans="1:8" x14ac:dyDescent="0.3">
      <c r="A805">
        <v>806</v>
      </c>
      <c r="B805" s="1">
        <v>45737</v>
      </c>
      <c r="C805" t="s">
        <v>7</v>
      </c>
      <c r="D805" t="s">
        <v>6</v>
      </c>
      <c r="E805" t="s">
        <v>4</v>
      </c>
      <c r="F805">
        <v>2</v>
      </c>
      <c r="G805">
        <v>20.95</v>
      </c>
      <c r="H805">
        <v>41.9</v>
      </c>
    </row>
    <row r="806" spans="1:8" x14ac:dyDescent="0.3">
      <c r="A806">
        <v>807</v>
      </c>
      <c r="B806" s="1">
        <v>45713</v>
      </c>
      <c r="C806" t="s">
        <v>12</v>
      </c>
      <c r="D806" t="s">
        <v>1</v>
      </c>
      <c r="E806" t="s">
        <v>2</v>
      </c>
      <c r="F806">
        <v>10</v>
      </c>
      <c r="G806">
        <v>917.48</v>
      </c>
      <c r="H806">
        <v>9174.7999999999993</v>
      </c>
    </row>
    <row r="807" spans="1:8" x14ac:dyDescent="0.3">
      <c r="A807">
        <v>808</v>
      </c>
      <c r="B807" s="1">
        <v>45632</v>
      </c>
      <c r="C807" t="s">
        <v>0</v>
      </c>
      <c r="D807" t="s">
        <v>22</v>
      </c>
      <c r="E807" t="s">
        <v>4</v>
      </c>
      <c r="F807">
        <v>2</v>
      </c>
      <c r="G807">
        <v>511.06</v>
      </c>
      <c r="H807">
        <v>1022.12</v>
      </c>
    </row>
    <row r="808" spans="1:8" x14ac:dyDescent="0.3">
      <c r="A808">
        <v>809</v>
      </c>
      <c r="B808" s="1">
        <v>45422</v>
      </c>
      <c r="C808" t="s">
        <v>12</v>
      </c>
      <c r="D808" t="s">
        <v>22</v>
      </c>
      <c r="E808" t="s">
        <v>4</v>
      </c>
      <c r="F808">
        <v>5</v>
      </c>
      <c r="G808">
        <v>987.62</v>
      </c>
      <c r="H808">
        <v>4938.1000000000004</v>
      </c>
    </row>
    <row r="809" spans="1:8" x14ac:dyDescent="0.3">
      <c r="A809">
        <v>810</v>
      </c>
      <c r="B809" s="1">
        <v>45331</v>
      </c>
      <c r="C809" t="s">
        <v>12</v>
      </c>
      <c r="D809" t="s">
        <v>17</v>
      </c>
      <c r="E809" t="s">
        <v>10</v>
      </c>
      <c r="F809">
        <v>3</v>
      </c>
      <c r="G809">
        <v>780.77</v>
      </c>
      <c r="H809">
        <v>2342.31</v>
      </c>
    </row>
    <row r="810" spans="1:8" x14ac:dyDescent="0.3">
      <c r="A810">
        <v>811</v>
      </c>
      <c r="B810" s="1">
        <v>45753</v>
      </c>
      <c r="C810" t="s">
        <v>0</v>
      </c>
      <c r="D810" t="s">
        <v>18</v>
      </c>
      <c r="E810" t="s">
        <v>4</v>
      </c>
      <c r="F810">
        <v>7</v>
      </c>
      <c r="G810">
        <v>994.19</v>
      </c>
      <c r="H810">
        <v>6959.33</v>
      </c>
    </row>
    <row r="811" spans="1:8" x14ac:dyDescent="0.3">
      <c r="A811">
        <v>812</v>
      </c>
      <c r="B811" s="1">
        <v>45165</v>
      </c>
      <c r="C811" t="s">
        <v>11</v>
      </c>
      <c r="D811" t="s">
        <v>1</v>
      </c>
      <c r="E811" t="s">
        <v>2</v>
      </c>
      <c r="F811">
        <v>8</v>
      </c>
      <c r="G811">
        <v>1496.23</v>
      </c>
      <c r="H811">
        <v>11969.84</v>
      </c>
    </row>
    <row r="812" spans="1:8" x14ac:dyDescent="0.3">
      <c r="A812">
        <v>813</v>
      </c>
      <c r="B812" s="1">
        <v>45553</v>
      </c>
      <c r="C812" t="s">
        <v>7</v>
      </c>
      <c r="D812" t="s">
        <v>22</v>
      </c>
      <c r="E812" t="s">
        <v>4</v>
      </c>
      <c r="F812">
        <v>7</v>
      </c>
      <c r="G812">
        <v>1107.73</v>
      </c>
      <c r="H812">
        <v>7754.11</v>
      </c>
    </row>
    <row r="813" spans="1:8" x14ac:dyDescent="0.3">
      <c r="A813">
        <v>814</v>
      </c>
      <c r="B813" s="1">
        <v>45490</v>
      </c>
      <c r="C813" t="s">
        <v>11</v>
      </c>
      <c r="D813" t="s">
        <v>15</v>
      </c>
      <c r="E813" t="s">
        <v>4</v>
      </c>
      <c r="F813">
        <v>4</v>
      </c>
      <c r="G813">
        <v>1032.6099999999999</v>
      </c>
      <c r="H813">
        <v>4130.4399999999996</v>
      </c>
    </row>
    <row r="814" spans="1:8" x14ac:dyDescent="0.3">
      <c r="A814">
        <v>815</v>
      </c>
      <c r="B814" s="1">
        <v>45826</v>
      </c>
      <c r="C814" t="s">
        <v>7</v>
      </c>
      <c r="D814" t="s">
        <v>1</v>
      </c>
      <c r="E814" t="s">
        <v>2</v>
      </c>
      <c r="F814">
        <v>6</v>
      </c>
      <c r="G814">
        <v>765.9</v>
      </c>
      <c r="H814">
        <v>4595.3999999999996</v>
      </c>
    </row>
    <row r="815" spans="1:8" x14ac:dyDescent="0.3">
      <c r="A815">
        <v>816</v>
      </c>
      <c r="B815" s="1">
        <v>45812</v>
      </c>
      <c r="C815" t="s">
        <v>11</v>
      </c>
      <c r="D815" t="s">
        <v>16</v>
      </c>
      <c r="E815" t="s">
        <v>10</v>
      </c>
      <c r="F815">
        <v>9</v>
      </c>
      <c r="G815">
        <v>279.89</v>
      </c>
      <c r="H815">
        <v>2519.0100000000002</v>
      </c>
    </row>
    <row r="816" spans="1:8" x14ac:dyDescent="0.3">
      <c r="A816">
        <v>817</v>
      </c>
      <c r="B816" s="1">
        <v>45270</v>
      </c>
      <c r="C816" t="s">
        <v>7</v>
      </c>
      <c r="D816" t="s">
        <v>13</v>
      </c>
      <c r="E816" t="s">
        <v>4</v>
      </c>
      <c r="F816">
        <v>5</v>
      </c>
      <c r="G816">
        <v>1090.53</v>
      </c>
      <c r="H816">
        <v>5452.65</v>
      </c>
    </row>
    <row r="817" spans="1:8" x14ac:dyDescent="0.3">
      <c r="A817">
        <v>818</v>
      </c>
      <c r="B817" s="1">
        <v>45835</v>
      </c>
      <c r="C817" t="s">
        <v>11</v>
      </c>
      <c r="D817" t="s">
        <v>6</v>
      </c>
      <c r="E817" t="s">
        <v>4</v>
      </c>
      <c r="F817">
        <v>6</v>
      </c>
      <c r="G817">
        <v>985.11</v>
      </c>
      <c r="H817">
        <v>5910.66</v>
      </c>
    </row>
    <row r="818" spans="1:8" x14ac:dyDescent="0.3">
      <c r="A818">
        <v>819</v>
      </c>
      <c r="B818" s="1">
        <v>45367</v>
      </c>
      <c r="C818" t="s">
        <v>12</v>
      </c>
      <c r="D818" t="s">
        <v>18</v>
      </c>
      <c r="E818" t="s">
        <v>4</v>
      </c>
      <c r="F818">
        <v>5</v>
      </c>
      <c r="G818">
        <v>636.5</v>
      </c>
      <c r="H818">
        <v>3182.5</v>
      </c>
    </row>
    <row r="819" spans="1:8" x14ac:dyDescent="0.3">
      <c r="A819">
        <v>820</v>
      </c>
      <c r="B819" s="1">
        <v>45519</v>
      </c>
      <c r="C819" t="s">
        <v>12</v>
      </c>
      <c r="D819" t="s">
        <v>17</v>
      </c>
      <c r="E819" t="s">
        <v>10</v>
      </c>
      <c r="F819">
        <v>5</v>
      </c>
      <c r="G819">
        <v>882.5</v>
      </c>
      <c r="H819">
        <v>4412.5</v>
      </c>
    </row>
    <row r="820" spans="1:8" x14ac:dyDescent="0.3">
      <c r="A820">
        <v>821</v>
      </c>
      <c r="B820" s="1">
        <v>45620</v>
      </c>
      <c r="C820" t="s">
        <v>0</v>
      </c>
      <c r="D820" t="s">
        <v>20</v>
      </c>
      <c r="E820" t="s">
        <v>4</v>
      </c>
      <c r="F820">
        <v>1</v>
      </c>
      <c r="G820">
        <v>1300.93</v>
      </c>
      <c r="H820">
        <v>1300.93</v>
      </c>
    </row>
    <row r="821" spans="1:8" x14ac:dyDescent="0.3">
      <c r="A821">
        <v>822</v>
      </c>
      <c r="B821" s="1">
        <v>45622</v>
      </c>
      <c r="C821" t="s">
        <v>0</v>
      </c>
      <c r="D821" t="s">
        <v>15</v>
      </c>
      <c r="E821" t="s">
        <v>4</v>
      </c>
      <c r="F821">
        <v>4</v>
      </c>
      <c r="G821">
        <v>755.71</v>
      </c>
      <c r="H821">
        <v>3022.84</v>
      </c>
    </row>
    <row r="822" spans="1:8" x14ac:dyDescent="0.3">
      <c r="A822">
        <v>823</v>
      </c>
      <c r="B822" s="1">
        <v>45681</v>
      </c>
      <c r="C822" t="s">
        <v>7</v>
      </c>
      <c r="D822" t="s">
        <v>16</v>
      </c>
      <c r="E822" t="s">
        <v>10</v>
      </c>
      <c r="F822">
        <v>5</v>
      </c>
      <c r="G822">
        <v>625.53</v>
      </c>
      <c r="H822">
        <v>3127.65</v>
      </c>
    </row>
    <row r="823" spans="1:8" x14ac:dyDescent="0.3">
      <c r="A823">
        <v>824</v>
      </c>
      <c r="B823" s="1">
        <v>45279</v>
      </c>
      <c r="C823" t="s">
        <v>11</v>
      </c>
      <c r="D823" t="s">
        <v>16</v>
      </c>
      <c r="E823" t="s">
        <v>10</v>
      </c>
      <c r="F823">
        <v>4</v>
      </c>
      <c r="G823">
        <v>520.58000000000004</v>
      </c>
      <c r="H823">
        <v>2082.3200000000002</v>
      </c>
    </row>
    <row r="824" spans="1:8" x14ac:dyDescent="0.3">
      <c r="A824">
        <v>825</v>
      </c>
      <c r="B824" s="1">
        <v>45285</v>
      </c>
      <c r="C824" t="s">
        <v>7</v>
      </c>
      <c r="D824" t="s">
        <v>15</v>
      </c>
      <c r="E824" t="s">
        <v>4</v>
      </c>
      <c r="F824">
        <v>6</v>
      </c>
      <c r="G824">
        <v>1294.97</v>
      </c>
      <c r="H824">
        <v>7769.82</v>
      </c>
    </row>
    <row r="825" spans="1:8" x14ac:dyDescent="0.3">
      <c r="A825">
        <v>826</v>
      </c>
      <c r="B825" s="1">
        <v>45638</v>
      </c>
      <c r="C825" t="s">
        <v>0</v>
      </c>
      <c r="D825" t="s">
        <v>3</v>
      </c>
      <c r="E825" t="s">
        <v>4</v>
      </c>
      <c r="F825">
        <v>6</v>
      </c>
      <c r="G825">
        <v>950.24</v>
      </c>
      <c r="H825">
        <v>5701.44</v>
      </c>
    </row>
    <row r="826" spans="1:8" x14ac:dyDescent="0.3">
      <c r="A826">
        <v>827</v>
      </c>
      <c r="B826" s="1">
        <v>45788</v>
      </c>
      <c r="C826" t="s">
        <v>12</v>
      </c>
      <c r="D826" t="s">
        <v>3</v>
      </c>
      <c r="E826" t="s">
        <v>4</v>
      </c>
      <c r="F826">
        <v>1</v>
      </c>
      <c r="G826">
        <v>17.02</v>
      </c>
      <c r="H826">
        <v>17.02</v>
      </c>
    </row>
    <row r="827" spans="1:8" x14ac:dyDescent="0.3">
      <c r="A827">
        <v>828</v>
      </c>
      <c r="B827" s="1">
        <v>45311</v>
      </c>
      <c r="C827" t="s">
        <v>11</v>
      </c>
      <c r="D827" t="s">
        <v>22</v>
      </c>
      <c r="E827" t="s">
        <v>4</v>
      </c>
      <c r="F827">
        <v>10</v>
      </c>
      <c r="G827">
        <v>1149.08</v>
      </c>
      <c r="H827">
        <v>11490.8</v>
      </c>
    </row>
    <row r="828" spans="1:8" x14ac:dyDescent="0.3">
      <c r="A828">
        <v>829</v>
      </c>
      <c r="B828" s="1">
        <v>45271</v>
      </c>
      <c r="C828" t="s">
        <v>0</v>
      </c>
      <c r="D828" t="s">
        <v>20</v>
      </c>
      <c r="E828" t="s">
        <v>4</v>
      </c>
      <c r="F828">
        <v>10</v>
      </c>
      <c r="G828">
        <v>656.23</v>
      </c>
      <c r="H828">
        <v>6562.3</v>
      </c>
    </row>
    <row r="829" spans="1:8" x14ac:dyDescent="0.3">
      <c r="A829">
        <v>830</v>
      </c>
      <c r="B829" s="1">
        <v>45578</v>
      </c>
      <c r="C829" t="s">
        <v>7</v>
      </c>
      <c r="D829" t="s">
        <v>5</v>
      </c>
      <c r="E829" t="s">
        <v>4</v>
      </c>
      <c r="F829">
        <v>8</v>
      </c>
      <c r="G829">
        <v>581.14</v>
      </c>
      <c r="H829">
        <v>4649.12</v>
      </c>
    </row>
    <row r="830" spans="1:8" x14ac:dyDescent="0.3">
      <c r="A830">
        <v>831</v>
      </c>
      <c r="B830" s="1">
        <v>45521</v>
      </c>
      <c r="C830" t="s">
        <v>11</v>
      </c>
      <c r="D830" t="s">
        <v>14</v>
      </c>
      <c r="E830" t="s">
        <v>4</v>
      </c>
      <c r="F830">
        <v>1</v>
      </c>
      <c r="G830">
        <v>1339.09</v>
      </c>
      <c r="H830">
        <v>1339.09</v>
      </c>
    </row>
    <row r="831" spans="1:8" x14ac:dyDescent="0.3">
      <c r="A831">
        <v>832</v>
      </c>
      <c r="B831" s="1">
        <v>45157</v>
      </c>
      <c r="C831" t="s">
        <v>11</v>
      </c>
      <c r="D831" t="s">
        <v>9</v>
      </c>
      <c r="E831" t="s">
        <v>10</v>
      </c>
      <c r="F831">
        <v>1</v>
      </c>
      <c r="G831">
        <v>943.76</v>
      </c>
      <c r="H831">
        <v>943.76</v>
      </c>
    </row>
    <row r="832" spans="1:8" x14ac:dyDescent="0.3">
      <c r="A832">
        <v>833</v>
      </c>
      <c r="B832" s="1">
        <v>45849</v>
      </c>
      <c r="C832" t="s">
        <v>11</v>
      </c>
      <c r="D832" t="s">
        <v>18</v>
      </c>
      <c r="E832" t="s">
        <v>4</v>
      </c>
      <c r="F832">
        <v>6</v>
      </c>
      <c r="G832">
        <v>475.02</v>
      </c>
      <c r="H832">
        <v>2850.12</v>
      </c>
    </row>
    <row r="833" spans="1:8" x14ac:dyDescent="0.3">
      <c r="A833">
        <v>834</v>
      </c>
      <c r="B833" s="1">
        <v>45654</v>
      </c>
      <c r="C833" t="s">
        <v>7</v>
      </c>
      <c r="D833" t="s">
        <v>13</v>
      </c>
      <c r="E833" t="s">
        <v>4</v>
      </c>
      <c r="F833">
        <v>10</v>
      </c>
      <c r="G833">
        <v>466.11</v>
      </c>
      <c r="H833">
        <v>4661.1000000000004</v>
      </c>
    </row>
    <row r="834" spans="1:8" x14ac:dyDescent="0.3">
      <c r="A834">
        <v>835</v>
      </c>
      <c r="B834" s="1">
        <v>45444</v>
      </c>
      <c r="C834" t="s">
        <v>0</v>
      </c>
      <c r="D834" t="s">
        <v>13</v>
      </c>
      <c r="E834" t="s">
        <v>4</v>
      </c>
      <c r="F834">
        <v>5</v>
      </c>
      <c r="G834">
        <v>689.33</v>
      </c>
      <c r="H834">
        <v>3446.65</v>
      </c>
    </row>
    <row r="835" spans="1:8" x14ac:dyDescent="0.3">
      <c r="A835">
        <v>836</v>
      </c>
      <c r="B835" s="1">
        <v>45583</v>
      </c>
      <c r="C835" t="s">
        <v>12</v>
      </c>
      <c r="D835" t="s">
        <v>6</v>
      </c>
      <c r="E835" t="s">
        <v>4</v>
      </c>
      <c r="F835">
        <v>3</v>
      </c>
      <c r="G835">
        <v>520.66999999999996</v>
      </c>
      <c r="H835">
        <v>1562.01</v>
      </c>
    </row>
    <row r="836" spans="1:8" x14ac:dyDescent="0.3">
      <c r="A836">
        <v>837</v>
      </c>
      <c r="B836" s="1">
        <v>45506</v>
      </c>
      <c r="C836" t="s">
        <v>7</v>
      </c>
      <c r="D836" t="s">
        <v>17</v>
      </c>
      <c r="E836" t="s">
        <v>10</v>
      </c>
      <c r="F836">
        <v>4</v>
      </c>
      <c r="G836">
        <v>255.68</v>
      </c>
      <c r="H836">
        <v>1022.72</v>
      </c>
    </row>
    <row r="837" spans="1:8" x14ac:dyDescent="0.3">
      <c r="A837">
        <v>838</v>
      </c>
      <c r="B837" s="1">
        <v>45158</v>
      </c>
      <c r="C837" t="s">
        <v>7</v>
      </c>
      <c r="D837" t="s">
        <v>17</v>
      </c>
      <c r="E837" t="s">
        <v>10</v>
      </c>
      <c r="F837">
        <v>4</v>
      </c>
      <c r="G837">
        <v>344.24</v>
      </c>
      <c r="H837">
        <v>1376.96</v>
      </c>
    </row>
    <row r="838" spans="1:8" x14ac:dyDescent="0.3">
      <c r="A838">
        <v>839</v>
      </c>
      <c r="B838" s="1">
        <v>45161</v>
      </c>
      <c r="C838" t="s">
        <v>11</v>
      </c>
      <c r="D838" t="s">
        <v>3</v>
      </c>
      <c r="E838" t="s">
        <v>4</v>
      </c>
      <c r="F838">
        <v>10</v>
      </c>
      <c r="G838">
        <v>761.9</v>
      </c>
      <c r="H838">
        <v>7619</v>
      </c>
    </row>
    <row r="839" spans="1:8" x14ac:dyDescent="0.3">
      <c r="A839">
        <v>840</v>
      </c>
      <c r="B839" s="1">
        <v>45867</v>
      </c>
      <c r="C839" t="s">
        <v>12</v>
      </c>
      <c r="D839" t="s">
        <v>13</v>
      </c>
      <c r="E839" t="s">
        <v>4</v>
      </c>
      <c r="F839">
        <v>1</v>
      </c>
      <c r="G839">
        <v>569.04</v>
      </c>
      <c r="H839">
        <v>569.04</v>
      </c>
    </row>
    <row r="840" spans="1:8" x14ac:dyDescent="0.3">
      <c r="A840">
        <v>841</v>
      </c>
      <c r="B840" s="1">
        <v>45686</v>
      </c>
      <c r="C840" t="s">
        <v>12</v>
      </c>
      <c r="D840" t="s">
        <v>1</v>
      </c>
      <c r="E840" t="s">
        <v>2</v>
      </c>
      <c r="F840">
        <v>10</v>
      </c>
      <c r="G840">
        <v>82.39</v>
      </c>
      <c r="H840">
        <v>823.9</v>
      </c>
    </row>
    <row r="841" spans="1:8" x14ac:dyDescent="0.3">
      <c r="A841">
        <v>842</v>
      </c>
      <c r="B841" s="1">
        <v>45808</v>
      </c>
      <c r="C841" t="s">
        <v>0</v>
      </c>
      <c r="D841" t="s">
        <v>14</v>
      </c>
      <c r="E841" t="s">
        <v>4</v>
      </c>
      <c r="F841">
        <v>1</v>
      </c>
      <c r="G841">
        <v>81.87</v>
      </c>
      <c r="H841">
        <v>81.87</v>
      </c>
    </row>
    <row r="842" spans="1:8" x14ac:dyDescent="0.3">
      <c r="A842">
        <v>843</v>
      </c>
      <c r="B842" s="1">
        <v>45593</v>
      </c>
      <c r="C842" t="s">
        <v>7</v>
      </c>
      <c r="D842" t="s">
        <v>13</v>
      </c>
      <c r="E842" t="s">
        <v>4</v>
      </c>
      <c r="F842">
        <v>7</v>
      </c>
      <c r="G842">
        <v>194.16</v>
      </c>
      <c r="H842">
        <v>1359.12</v>
      </c>
    </row>
    <row r="843" spans="1:8" x14ac:dyDescent="0.3">
      <c r="A843">
        <v>844</v>
      </c>
      <c r="B843" s="1">
        <v>45857</v>
      </c>
      <c r="C843" t="s">
        <v>7</v>
      </c>
      <c r="D843" t="s">
        <v>22</v>
      </c>
      <c r="E843" t="s">
        <v>4</v>
      </c>
      <c r="F843">
        <v>3</v>
      </c>
      <c r="G843">
        <v>316.19</v>
      </c>
      <c r="H843">
        <v>948.57</v>
      </c>
    </row>
    <row r="844" spans="1:8" x14ac:dyDescent="0.3">
      <c r="A844">
        <v>845</v>
      </c>
      <c r="B844" s="1">
        <v>45447</v>
      </c>
      <c r="C844" t="s">
        <v>0</v>
      </c>
      <c r="D844" t="s">
        <v>1</v>
      </c>
      <c r="E844" t="s">
        <v>2</v>
      </c>
      <c r="F844">
        <v>7</v>
      </c>
      <c r="G844">
        <v>995.88</v>
      </c>
      <c r="H844">
        <v>6971.16</v>
      </c>
    </row>
    <row r="845" spans="1:8" x14ac:dyDescent="0.3">
      <c r="A845">
        <v>846</v>
      </c>
      <c r="B845" s="1">
        <v>45776</v>
      </c>
      <c r="C845" t="s">
        <v>12</v>
      </c>
      <c r="D845" t="s">
        <v>1</v>
      </c>
      <c r="E845" t="s">
        <v>2</v>
      </c>
      <c r="F845">
        <v>10</v>
      </c>
      <c r="G845">
        <v>1054.08</v>
      </c>
      <c r="H845">
        <v>10540.8</v>
      </c>
    </row>
    <row r="846" spans="1:8" x14ac:dyDescent="0.3">
      <c r="A846">
        <v>847</v>
      </c>
      <c r="B846" s="1">
        <v>45662</v>
      </c>
      <c r="C846" t="s">
        <v>0</v>
      </c>
      <c r="D846" t="s">
        <v>5</v>
      </c>
      <c r="E846" t="s">
        <v>4</v>
      </c>
      <c r="F846">
        <v>10</v>
      </c>
      <c r="G846">
        <v>185.42</v>
      </c>
      <c r="H846">
        <v>1854.2</v>
      </c>
    </row>
    <row r="847" spans="1:8" x14ac:dyDescent="0.3">
      <c r="A847">
        <v>848</v>
      </c>
      <c r="B847" s="1">
        <v>45648</v>
      </c>
      <c r="C847" t="s">
        <v>0</v>
      </c>
      <c r="D847" t="s">
        <v>13</v>
      </c>
      <c r="E847" t="s">
        <v>4</v>
      </c>
      <c r="F847">
        <v>4</v>
      </c>
      <c r="G847">
        <v>917.41</v>
      </c>
      <c r="H847">
        <v>3669.64</v>
      </c>
    </row>
    <row r="848" spans="1:8" x14ac:dyDescent="0.3">
      <c r="A848">
        <v>849</v>
      </c>
      <c r="B848" s="1">
        <v>45674</v>
      </c>
      <c r="C848" t="s">
        <v>12</v>
      </c>
      <c r="D848" t="s">
        <v>9</v>
      </c>
      <c r="E848" t="s">
        <v>10</v>
      </c>
      <c r="F848">
        <v>4</v>
      </c>
      <c r="G848">
        <v>543.29999999999995</v>
      </c>
      <c r="H848">
        <v>2173.1999999999998</v>
      </c>
    </row>
    <row r="849" spans="1:8" x14ac:dyDescent="0.3">
      <c r="A849">
        <v>850</v>
      </c>
      <c r="B849" s="1">
        <v>45303</v>
      </c>
      <c r="C849" t="s">
        <v>12</v>
      </c>
      <c r="D849" t="s">
        <v>5</v>
      </c>
      <c r="E849" t="s">
        <v>4</v>
      </c>
      <c r="F849">
        <v>1</v>
      </c>
      <c r="G849">
        <v>826.73</v>
      </c>
      <c r="H849">
        <v>826.73</v>
      </c>
    </row>
    <row r="850" spans="1:8" x14ac:dyDescent="0.3">
      <c r="A850">
        <v>851</v>
      </c>
      <c r="B850" s="1">
        <v>45843</v>
      </c>
      <c r="C850" t="s">
        <v>11</v>
      </c>
      <c r="D850" t="s">
        <v>17</v>
      </c>
      <c r="E850" t="s">
        <v>10</v>
      </c>
      <c r="F850">
        <v>8</v>
      </c>
      <c r="G850">
        <v>502.6</v>
      </c>
      <c r="H850">
        <v>4020.8</v>
      </c>
    </row>
    <row r="851" spans="1:8" x14ac:dyDescent="0.3">
      <c r="A851">
        <v>852</v>
      </c>
      <c r="B851" s="1">
        <v>45826</v>
      </c>
      <c r="C851" t="s">
        <v>0</v>
      </c>
      <c r="D851" t="s">
        <v>14</v>
      </c>
      <c r="E851" t="s">
        <v>4</v>
      </c>
      <c r="F851">
        <v>2</v>
      </c>
      <c r="G851">
        <v>1361.25</v>
      </c>
      <c r="H851">
        <v>2722.5</v>
      </c>
    </row>
    <row r="852" spans="1:8" x14ac:dyDescent="0.3">
      <c r="A852">
        <v>853</v>
      </c>
      <c r="B852" s="1">
        <v>45291</v>
      </c>
      <c r="C852" t="s">
        <v>7</v>
      </c>
      <c r="D852" t="s">
        <v>16</v>
      </c>
      <c r="E852" t="s">
        <v>10</v>
      </c>
      <c r="F852">
        <v>2</v>
      </c>
      <c r="G852">
        <v>1171.49</v>
      </c>
      <c r="H852">
        <v>2342.98</v>
      </c>
    </row>
    <row r="853" spans="1:8" x14ac:dyDescent="0.3">
      <c r="A853">
        <v>854</v>
      </c>
      <c r="B853" s="1">
        <v>45401</v>
      </c>
      <c r="C853" t="s">
        <v>0</v>
      </c>
      <c r="D853" t="s">
        <v>13</v>
      </c>
      <c r="E853" t="s">
        <v>4</v>
      </c>
      <c r="F853">
        <v>4</v>
      </c>
      <c r="G853">
        <v>690.56</v>
      </c>
      <c r="H853">
        <v>2762.24</v>
      </c>
    </row>
    <row r="854" spans="1:8" x14ac:dyDescent="0.3">
      <c r="A854">
        <v>855</v>
      </c>
      <c r="B854" s="1">
        <v>45614</v>
      </c>
      <c r="C854" t="s">
        <v>12</v>
      </c>
      <c r="D854" t="s">
        <v>22</v>
      </c>
      <c r="E854" t="s">
        <v>4</v>
      </c>
      <c r="F854">
        <v>1</v>
      </c>
      <c r="G854">
        <v>158.72</v>
      </c>
      <c r="H854">
        <v>158.72</v>
      </c>
    </row>
    <row r="855" spans="1:8" x14ac:dyDescent="0.3">
      <c r="A855">
        <v>856</v>
      </c>
      <c r="B855" s="1">
        <v>45436</v>
      </c>
      <c r="C855" t="s">
        <v>0</v>
      </c>
      <c r="D855" t="s">
        <v>3</v>
      </c>
      <c r="E855" t="s">
        <v>4</v>
      </c>
      <c r="F855">
        <v>6</v>
      </c>
      <c r="G855">
        <v>1204.3800000000001</v>
      </c>
      <c r="H855">
        <v>7226.28</v>
      </c>
    </row>
    <row r="856" spans="1:8" x14ac:dyDescent="0.3">
      <c r="A856">
        <v>857</v>
      </c>
      <c r="B856" s="1">
        <v>45257</v>
      </c>
      <c r="C856" t="s">
        <v>7</v>
      </c>
      <c r="D856" t="s">
        <v>21</v>
      </c>
      <c r="E856" t="s">
        <v>4</v>
      </c>
      <c r="F856">
        <v>2</v>
      </c>
      <c r="G856">
        <v>1278.3599999999999</v>
      </c>
      <c r="H856">
        <v>2556.7199999999998</v>
      </c>
    </row>
    <row r="857" spans="1:8" x14ac:dyDescent="0.3">
      <c r="A857">
        <v>858</v>
      </c>
      <c r="B857" s="1">
        <v>45148</v>
      </c>
      <c r="C857" t="s">
        <v>0</v>
      </c>
      <c r="D857" t="s">
        <v>17</v>
      </c>
      <c r="E857" t="s">
        <v>10</v>
      </c>
      <c r="F857">
        <v>3</v>
      </c>
      <c r="G857">
        <v>998.4</v>
      </c>
      <c r="H857">
        <v>2995.2</v>
      </c>
    </row>
    <row r="858" spans="1:8" x14ac:dyDescent="0.3">
      <c r="A858">
        <v>859</v>
      </c>
      <c r="B858" s="1">
        <v>45505</v>
      </c>
      <c r="C858" t="s">
        <v>12</v>
      </c>
      <c r="D858" t="s">
        <v>3</v>
      </c>
      <c r="E858" t="s">
        <v>4</v>
      </c>
      <c r="F858">
        <v>8</v>
      </c>
      <c r="G858">
        <v>1433.08</v>
      </c>
      <c r="H858">
        <v>11464.64</v>
      </c>
    </row>
    <row r="859" spans="1:8" x14ac:dyDescent="0.3">
      <c r="A859">
        <v>860</v>
      </c>
      <c r="B859" s="1">
        <v>45520</v>
      </c>
      <c r="C859" t="s">
        <v>0</v>
      </c>
      <c r="D859" t="s">
        <v>22</v>
      </c>
      <c r="E859" t="s">
        <v>4</v>
      </c>
      <c r="F859">
        <v>6</v>
      </c>
      <c r="G859">
        <v>282.48</v>
      </c>
      <c r="H859">
        <v>1694.88</v>
      </c>
    </row>
    <row r="860" spans="1:8" x14ac:dyDescent="0.3">
      <c r="A860">
        <v>861</v>
      </c>
      <c r="B860" s="1">
        <v>45606</v>
      </c>
      <c r="C860" t="s">
        <v>7</v>
      </c>
      <c r="D860" t="s">
        <v>5</v>
      </c>
      <c r="E860" t="s">
        <v>4</v>
      </c>
      <c r="F860">
        <v>5</v>
      </c>
      <c r="G860">
        <v>1255.21</v>
      </c>
      <c r="H860">
        <v>6276.05</v>
      </c>
    </row>
    <row r="861" spans="1:8" x14ac:dyDescent="0.3">
      <c r="A861">
        <v>862</v>
      </c>
      <c r="B861" s="1">
        <v>45570</v>
      </c>
      <c r="C861" t="s">
        <v>7</v>
      </c>
      <c r="D861" t="s">
        <v>8</v>
      </c>
      <c r="E861" t="s">
        <v>2</v>
      </c>
      <c r="F861">
        <v>3</v>
      </c>
      <c r="G861">
        <v>178.45</v>
      </c>
      <c r="H861">
        <v>535.35</v>
      </c>
    </row>
    <row r="862" spans="1:8" x14ac:dyDescent="0.3">
      <c r="A862">
        <v>863</v>
      </c>
      <c r="B862" s="1">
        <v>45302</v>
      </c>
      <c r="C862" t="s">
        <v>0</v>
      </c>
      <c r="D862" t="s">
        <v>8</v>
      </c>
      <c r="E862" t="s">
        <v>2</v>
      </c>
      <c r="F862">
        <v>2</v>
      </c>
      <c r="G862">
        <v>629.88</v>
      </c>
      <c r="H862">
        <v>1259.76</v>
      </c>
    </row>
    <row r="863" spans="1:8" x14ac:dyDescent="0.3">
      <c r="A863">
        <v>864</v>
      </c>
      <c r="B863" s="1">
        <v>45721</v>
      </c>
      <c r="C863" t="s">
        <v>7</v>
      </c>
      <c r="D863" t="s">
        <v>15</v>
      </c>
      <c r="E863" t="s">
        <v>4</v>
      </c>
      <c r="F863">
        <v>8</v>
      </c>
      <c r="G863">
        <v>280.08</v>
      </c>
      <c r="H863">
        <v>2240.64</v>
      </c>
    </row>
    <row r="864" spans="1:8" x14ac:dyDescent="0.3">
      <c r="A864">
        <v>865</v>
      </c>
      <c r="B864" s="1">
        <v>45765</v>
      </c>
      <c r="C864" t="s">
        <v>12</v>
      </c>
      <c r="D864" t="s">
        <v>5</v>
      </c>
      <c r="E864" t="s">
        <v>4</v>
      </c>
      <c r="F864">
        <v>1</v>
      </c>
      <c r="G864">
        <v>1295.24</v>
      </c>
      <c r="H864">
        <v>1295.24</v>
      </c>
    </row>
    <row r="865" spans="1:8" x14ac:dyDescent="0.3">
      <c r="A865">
        <v>866</v>
      </c>
      <c r="B865" s="1">
        <v>45633</v>
      </c>
      <c r="C865" t="s">
        <v>11</v>
      </c>
      <c r="D865" t="s">
        <v>17</v>
      </c>
      <c r="E865" t="s">
        <v>10</v>
      </c>
      <c r="F865">
        <v>8</v>
      </c>
      <c r="G865">
        <v>178.28</v>
      </c>
      <c r="H865">
        <v>1426.24</v>
      </c>
    </row>
    <row r="866" spans="1:8" x14ac:dyDescent="0.3">
      <c r="A866">
        <v>867</v>
      </c>
      <c r="B866" s="1">
        <v>45186</v>
      </c>
      <c r="C866" t="s">
        <v>7</v>
      </c>
      <c r="D866" t="s">
        <v>5</v>
      </c>
      <c r="E866" t="s">
        <v>4</v>
      </c>
      <c r="F866">
        <v>2</v>
      </c>
      <c r="G866">
        <v>399.8</v>
      </c>
      <c r="H866">
        <v>799.6</v>
      </c>
    </row>
    <row r="867" spans="1:8" x14ac:dyDescent="0.3">
      <c r="A867">
        <v>868</v>
      </c>
      <c r="B867" s="1">
        <v>45860</v>
      </c>
      <c r="C867" t="s">
        <v>0</v>
      </c>
      <c r="D867" t="s">
        <v>21</v>
      </c>
      <c r="E867" t="s">
        <v>4</v>
      </c>
      <c r="F867">
        <v>9</v>
      </c>
      <c r="G867">
        <v>1153.6199999999999</v>
      </c>
      <c r="H867">
        <v>10382.58</v>
      </c>
    </row>
    <row r="868" spans="1:8" x14ac:dyDescent="0.3">
      <c r="A868">
        <v>869</v>
      </c>
      <c r="B868" s="1">
        <v>45824</v>
      </c>
      <c r="C868" t="s">
        <v>11</v>
      </c>
      <c r="D868" t="s">
        <v>15</v>
      </c>
      <c r="E868" t="s">
        <v>4</v>
      </c>
      <c r="F868">
        <v>6</v>
      </c>
      <c r="G868">
        <v>783.46</v>
      </c>
      <c r="H868">
        <v>4700.76</v>
      </c>
    </row>
    <row r="869" spans="1:8" x14ac:dyDescent="0.3">
      <c r="A869">
        <v>870</v>
      </c>
      <c r="B869" s="1">
        <v>45582</v>
      </c>
      <c r="C869" t="s">
        <v>0</v>
      </c>
      <c r="D869" t="s">
        <v>8</v>
      </c>
      <c r="E869" t="s">
        <v>2</v>
      </c>
      <c r="F869">
        <v>4</v>
      </c>
      <c r="G869">
        <v>728.08</v>
      </c>
      <c r="H869">
        <v>2912.32</v>
      </c>
    </row>
    <row r="870" spans="1:8" x14ac:dyDescent="0.3">
      <c r="A870">
        <v>871</v>
      </c>
      <c r="B870" s="1">
        <v>45291</v>
      </c>
      <c r="C870" t="s">
        <v>7</v>
      </c>
      <c r="D870" t="s">
        <v>1</v>
      </c>
      <c r="E870" t="s">
        <v>2</v>
      </c>
      <c r="F870">
        <v>9</v>
      </c>
      <c r="G870">
        <v>1339.17</v>
      </c>
      <c r="H870">
        <v>12052.53</v>
      </c>
    </row>
    <row r="871" spans="1:8" x14ac:dyDescent="0.3">
      <c r="A871">
        <v>872</v>
      </c>
      <c r="B871" s="1">
        <v>45150</v>
      </c>
      <c r="C871" t="s">
        <v>0</v>
      </c>
      <c r="D871" t="s">
        <v>15</v>
      </c>
      <c r="E871" t="s">
        <v>4</v>
      </c>
      <c r="F871">
        <v>3</v>
      </c>
      <c r="G871">
        <v>763.3</v>
      </c>
      <c r="H871">
        <v>2289.9</v>
      </c>
    </row>
    <row r="872" spans="1:8" x14ac:dyDescent="0.3">
      <c r="A872">
        <v>873</v>
      </c>
      <c r="B872" s="1">
        <v>45308</v>
      </c>
      <c r="C872" t="s">
        <v>7</v>
      </c>
      <c r="D872" t="s">
        <v>20</v>
      </c>
      <c r="E872" t="s">
        <v>4</v>
      </c>
      <c r="F872">
        <v>2</v>
      </c>
      <c r="G872">
        <v>1129.6300000000001</v>
      </c>
      <c r="H872">
        <v>2259.2600000000002</v>
      </c>
    </row>
    <row r="873" spans="1:8" x14ac:dyDescent="0.3">
      <c r="A873">
        <v>874</v>
      </c>
      <c r="B873" s="1">
        <v>45477</v>
      </c>
      <c r="C873" t="s">
        <v>11</v>
      </c>
      <c r="D873" t="s">
        <v>21</v>
      </c>
      <c r="E873" t="s">
        <v>4</v>
      </c>
      <c r="F873">
        <v>5</v>
      </c>
      <c r="G873">
        <v>85.02</v>
      </c>
      <c r="H873">
        <v>425.1</v>
      </c>
    </row>
    <row r="874" spans="1:8" x14ac:dyDescent="0.3">
      <c r="A874">
        <v>875</v>
      </c>
      <c r="B874" s="1">
        <v>45551</v>
      </c>
      <c r="C874" t="s">
        <v>7</v>
      </c>
      <c r="D874" t="s">
        <v>18</v>
      </c>
      <c r="E874" t="s">
        <v>4</v>
      </c>
      <c r="F874">
        <v>4</v>
      </c>
      <c r="G874">
        <v>127.46</v>
      </c>
      <c r="H874">
        <v>509.84</v>
      </c>
    </row>
    <row r="875" spans="1:8" x14ac:dyDescent="0.3">
      <c r="A875">
        <v>876</v>
      </c>
      <c r="B875" s="1">
        <v>45229</v>
      </c>
      <c r="C875" t="s">
        <v>7</v>
      </c>
      <c r="D875" t="s">
        <v>20</v>
      </c>
      <c r="E875" t="s">
        <v>4</v>
      </c>
      <c r="F875">
        <v>8</v>
      </c>
      <c r="G875">
        <v>676.13</v>
      </c>
      <c r="H875">
        <v>5409.04</v>
      </c>
    </row>
    <row r="876" spans="1:8" x14ac:dyDescent="0.3">
      <c r="A876">
        <v>877</v>
      </c>
      <c r="B876" s="1">
        <v>45808</v>
      </c>
      <c r="C876" t="s">
        <v>7</v>
      </c>
      <c r="D876" t="s">
        <v>13</v>
      </c>
      <c r="E876" t="s">
        <v>4</v>
      </c>
      <c r="F876">
        <v>1</v>
      </c>
      <c r="G876">
        <v>162.94</v>
      </c>
      <c r="H876">
        <v>162.94</v>
      </c>
    </row>
    <row r="877" spans="1:8" x14ac:dyDescent="0.3">
      <c r="A877">
        <v>878</v>
      </c>
      <c r="B877" s="1">
        <v>45709</v>
      </c>
      <c r="C877" t="s">
        <v>0</v>
      </c>
      <c r="D877" t="s">
        <v>5</v>
      </c>
      <c r="E877" t="s">
        <v>4</v>
      </c>
      <c r="F877">
        <v>9</v>
      </c>
      <c r="G877">
        <v>10.25</v>
      </c>
      <c r="H877">
        <v>92.25</v>
      </c>
    </row>
    <row r="878" spans="1:8" x14ac:dyDescent="0.3">
      <c r="A878">
        <v>879</v>
      </c>
      <c r="B878" s="1">
        <v>45659</v>
      </c>
      <c r="C878" t="s">
        <v>12</v>
      </c>
      <c r="D878" t="s">
        <v>13</v>
      </c>
      <c r="E878" t="s">
        <v>4</v>
      </c>
      <c r="F878">
        <v>9</v>
      </c>
      <c r="G878">
        <v>318.20999999999998</v>
      </c>
      <c r="H878">
        <v>2863.89</v>
      </c>
    </row>
    <row r="879" spans="1:8" x14ac:dyDescent="0.3">
      <c r="A879">
        <v>880</v>
      </c>
      <c r="B879" s="1">
        <v>45488</v>
      </c>
      <c r="C879" t="s">
        <v>7</v>
      </c>
      <c r="D879" t="s">
        <v>1</v>
      </c>
      <c r="E879" t="s">
        <v>2</v>
      </c>
      <c r="F879">
        <v>6</v>
      </c>
      <c r="G879">
        <v>1239.71</v>
      </c>
      <c r="H879">
        <v>7438.26</v>
      </c>
    </row>
    <row r="880" spans="1:8" x14ac:dyDescent="0.3">
      <c r="A880">
        <v>881</v>
      </c>
      <c r="B880" s="1">
        <v>45604</v>
      </c>
      <c r="C880" t="s">
        <v>11</v>
      </c>
      <c r="D880" t="s">
        <v>16</v>
      </c>
      <c r="E880" t="s">
        <v>10</v>
      </c>
      <c r="F880">
        <v>6</v>
      </c>
      <c r="G880">
        <v>844.62</v>
      </c>
      <c r="H880">
        <v>5067.72</v>
      </c>
    </row>
    <row r="881" spans="1:8" x14ac:dyDescent="0.3">
      <c r="A881">
        <v>882</v>
      </c>
      <c r="B881" s="1">
        <v>45811</v>
      </c>
      <c r="C881" t="s">
        <v>7</v>
      </c>
      <c r="D881" t="s">
        <v>15</v>
      </c>
      <c r="E881" t="s">
        <v>4</v>
      </c>
      <c r="F881">
        <v>6</v>
      </c>
      <c r="G881">
        <v>1076.71</v>
      </c>
      <c r="H881">
        <v>6460.26</v>
      </c>
    </row>
    <row r="882" spans="1:8" x14ac:dyDescent="0.3">
      <c r="A882">
        <v>883</v>
      </c>
      <c r="B882" s="1">
        <v>45813</v>
      </c>
      <c r="C882" t="s">
        <v>0</v>
      </c>
      <c r="D882" t="s">
        <v>13</v>
      </c>
      <c r="E882" t="s">
        <v>4</v>
      </c>
      <c r="F882">
        <v>4</v>
      </c>
      <c r="G882">
        <v>13.27</v>
      </c>
      <c r="H882">
        <v>53.08</v>
      </c>
    </row>
    <row r="883" spans="1:8" x14ac:dyDescent="0.3">
      <c r="A883">
        <v>884</v>
      </c>
      <c r="B883" s="1">
        <v>45699</v>
      </c>
      <c r="C883" t="s">
        <v>12</v>
      </c>
      <c r="D883" t="s">
        <v>21</v>
      </c>
      <c r="E883" t="s">
        <v>4</v>
      </c>
      <c r="F883">
        <v>9</v>
      </c>
      <c r="G883">
        <v>567.1</v>
      </c>
      <c r="H883">
        <v>5103.8999999999996</v>
      </c>
    </row>
    <row r="884" spans="1:8" x14ac:dyDescent="0.3">
      <c r="A884">
        <v>885</v>
      </c>
      <c r="B884" s="1">
        <v>45307</v>
      </c>
      <c r="C884" t="s">
        <v>0</v>
      </c>
      <c r="D884" t="s">
        <v>13</v>
      </c>
      <c r="E884" t="s">
        <v>4</v>
      </c>
      <c r="F884">
        <v>8</v>
      </c>
      <c r="G884">
        <v>219.27</v>
      </c>
      <c r="H884">
        <v>1754.16</v>
      </c>
    </row>
    <row r="885" spans="1:8" x14ac:dyDescent="0.3">
      <c r="A885">
        <v>886</v>
      </c>
      <c r="B885" s="1">
        <v>45248</v>
      </c>
      <c r="C885" t="s">
        <v>7</v>
      </c>
      <c r="D885" t="s">
        <v>8</v>
      </c>
      <c r="E885" t="s">
        <v>2</v>
      </c>
      <c r="F885">
        <v>5</v>
      </c>
      <c r="G885">
        <v>920.17</v>
      </c>
      <c r="H885">
        <v>4600.8500000000004</v>
      </c>
    </row>
    <row r="886" spans="1:8" x14ac:dyDescent="0.3">
      <c r="A886">
        <v>887</v>
      </c>
      <c r="B886" s="1">
        <v>45541</v>
      </c>
      <c r="C886" t="s">
        <v>0</v>
      </c>
      <c r="D886" t="s">
        <v>18</v>
      </c>
      <c r="E886" t="s">
        <v>4</v>
      </c>
      <c r="F886">
        <v>4</v>
      </c>
      <c r="G886">
        <v>691</v>
      </c>
      <c r="H886">
        <v>2764</v>
      </c>
    </row>
    <row r="887" spans="1:8" x14ac:dyDescent="0.3">
      <c r="A887">
        <v>888</v>
      </c>
      <c r="B887" s="1">
        <v>45485</v>
      </c>
      <c r="C887" t="s">
        <v>11</v>
      </c>
      <c r="D887" t="s">
        <v>9</v>
      </c>
      <c r="E887" t="s">
        <v>10</v>
      </c>
      <c r="F887">
        <v>2</v>
      </c>
      <c r="G887">
        <v>1138.1500000000001</v>
      </c>
      <c r="H887">
        <v>2276.3000000000002</v>
      </c>
    </row>
    <row r="888" spans="1:8" x14ac:dyDescent="0.3">
      <c r="A888">
        <v>889</v>
      </c>
      <c r="B888" s="1">
        <v>45600</v>
      </c>
      <c r="C888" t="s">
        <v>0</v>
      </c>
      <c r="D888" t="s">
        <v>14</v>
      </c>
      <c r="E888" t="s">
        <v>4</v>
      </c>
      <c r="F888">
        <v>8</v>
      </c>
      <c r="G888">
        <v>991.1</v>
      </c>
      <c r="H888">
        <v>7928.8</v>
      </c>
    </row>
    <row r="889" spans="1:8" x14ac:dyDescent="0.3">
      <c r="A889">
        <v>890</v>
      </c>
      <c r="B889" s="1">
        <v>45649</v>
      </c>
      <c r="C889" t="s">
        <v>11</v>
      </c>
      <c r="D889" t="s">
        <v>6</v>
      </c>
      <c r="E889" t="s">
        <v>4</v>
      </c>
      <c r="F889">
        <v>1</v>
      </c>
      <c r="G889">
        <v>800.24</v>
      </c>
      <c r="H889">
        <v>800.24</v>
      </c>
    </row>
    <row r="890" spans="1:8" x14ac:dyDescent="0.3">
      <c r="A890">
        <v>891</v>
      </c>
      <c r="B890" s="1">
        <v>45738</v>
      </c>
      <c r="C890" t="s">
        <v>7</v>
      </c>
      <c r="D890" t="s">
        <v>14</v>
      </c>
      <c r="E890" t="s">
        <v>4</v>
      </c>
      <c r="F890">
        <v>8</v>
      </c>
      <c r="G890">
        <v>1387.31</v>
      </c>
      <c r="H890">
        <v>11098.48</v>
      </c>
    </row>
    <row r="891" spans="1:8" x14ac:dyDescent="0.3">
      <c r="A891">
        <v>892</v>
      </c>
      <c r="B891" s="1">
        <v>45847</v>
      </c>
      <c r="C891" t="s">
        <v>11</v>
      </c>
      <c r="D891" t="s">
        <v>9</v>
      </c>
      <c r="E891" t="s">
        <v>10</v>
      </c>
      <c r="F891">
        <v>10</v>
      </c>
      <c r="G891">
        <v>268.74</v>
      </c>
      <c r="H891">
        <v>2687.4</v>
      </c>
    </row>
    <row r="892" spans="1:8" x14ac:dyDescent="0.3">
      <c r="A892">
        <v>893</v>
      </c>
      <c r="B892" s="1">
        <v>45245</v>
      </c>
      <c r="C892" t="s">
        <v>11</v>
      </c>
      <c r="D892" t="s">
        <v>16</v>
      </c>
      <c r="E892" t="s">
        <v>10</v>
      </c>
      <c r="F892">
        <v>7</v>
      </c>
      <c r="G892">
        <v>989.71</v>
      </c>
      <c r="H892">
        <v>6927.97</v>
      </c>
    </row>
    <row r="893" spans="1:8" x14ac:dyDescent="0.3">
      <c r="A893">
        <v>894</v>
      </c>
      <c r="B893" s="1">
        <v>45655</v>
      </c>
      <c r="C893" t="s">
        <v>12</v>
      </c>
      <c r="D893" t="s">
        <v>15</v>
      </c>
      <c r="E893" t="s">
        <v>4</v>
      </c>
      <c r="F893">
        <v>7</v>
      </c>
      <c r="G893">
        <v>633.80999999999995</v>
      </c>
      <c r="H893">
        <v>4436.67</v>
      </c>
    </row>
    <row r="894" spans="1:8" x14ac:dyDescent="0.3">
      <c r="A894">
        <v>895</v>
      </c>
      <c r="B894" s="1">
        <v>45419</v>
      </c>
      <c r="C894" t="s">
        <v>11</v>
      </c>
      <c r="D894" t="s">
        <v>15</v>
      </c>
      <c r="E894" t="s">
        <v>4</v>
      </c>
      <c r="F894">
        <v>7</v>
      </c>
      <c r="G894">
        <v>1445.75</v>
      </c>
      <c r="H894">
        <v>10120.25</v>
      </c>
    </row>
    <row r="895" spans="1:8" x14ac:dyDescent="0.3">
      <c r="A895">
        <v>896</v>
      </c>
      <c r="B895" s="1">
        <v>45275</v>
      </c>
      <c r="C895" t="s">
        <v>7</v>
      </c>
      <c r="D895" t="s">
        <v>22</v>
      </c>
      <c r="E895" t="s">
        <v>4</v>
      </c>
      <c r="F895">
        <v>3</v>
      </c>
      <c r="G895">
        <v>624.99</v>
      </c>
      <c r="H895">
        <v>1874.97</v>
      </c>
    </row>
    <row r="896" spans="1:8" x14ac:dyDescent="0.3">
      <c r="A896">
        <v>897</v>
      </c>
      <c r="B896" s="1">
        <v>45857</v>
      </c>
      <c r="C896" t="s">
        <v>12</v>
      </c>
      <c r="D896" t="s">
        <v>8</v>
      </c>
      <c r="E896" t="s">
        <v>2</v>
      </c>
      <c r="F896">
        <v>9</v>
      </c>
      <c r="G896">
        <v>1292.45</v>
      </c>
      <c r="H896">
        <v>11632.05</v>
      </c>
    </row>
    <row r="897" spans="1:8" x14ac:dyDescent="0.3">
      <c r="A897">
        <v>898</v>
      </c>
      <c r="B897" s="1">
        <v>45344</v>
      </c>
      <c r="C897" t="s">
        <v>11</v>
      </c>
      <c r="D897" t="s">
        <v>8</v>
      </c>
      <c r="E897" t="s">
        <v>2</v>
      </c>
      <c r="F897">
        <v>4</v>
      </c>
      <c r="G897">
        <v>940.01</v>
      </c>
      <c r="H897">
        <v>3760.04</v>
      </c>
    </row>
    <row r="898" spans="1:8" x14ac:dyDescent="0.3">
      <c r="A898">
        <v>899</v>
      </c>
      <c r="B898" s="1">
        <v>45827</v>
      </c>
      <c r="C898" t="s">
        <v>12</v>
      </c>
      <c r="D898" t="s">
        <v>22</v>
      </c>
      <c r="E898" t="s">
        <v>4</v>
      </c>
      <c r="F898">
        <v>3</v>
      </c>
      <c r="G898">
        <v>1472.19</v>
      </c>
      <c r="H898">
        <v>4416.57</v>
      </c>
    </row>
    <row r="899" spans="1:8" x14ac:dyDescent="0.3">
      <c r="A899">
        <v>900</v>
      </c>
      <c r="B899" s="1">
        <v>45654</v>
      </c>
      <c r="C899" t="s">
        <v>11</v>
      </c>
      <c r="D899" t="s">
        <v>1</v>
      </c>
      <c r="E899" t="s">
        <v>2</v>
      </c>
      <c r="F899">
        <v>9</v>
      </c>
      <c r="G899">
        <v>1044.52</v>
      </c>
      <c r="H899">
        <v>9400.68</v>
      </c>
    </row>
    <row r="900" spans="1:8" x14ac:dyDescent="0.3">
      <c r="A900">
        <v>901</v>
      </c>
      <c r="B900" s="1">
        <v>45499</v>
      </c>
      <c r="C900" t="s">
        <v>0</v>
      </c>
      <c r="D900" t="s">
        <v>21</v>
      </c>
      <c r="E900" t="s">
        <v>4</v>
      </c>
      <c r="F900">
        <v>9</v>
      </c>
      <c r="G900">
        <v>725.75</v>
      </c>
      <c r="H900">
        <v>6531.75</v>
      </c>
    </row>
    <row r="901" spans="1:8" x14ac:dyDescent="0.3">
      <c r="A901">
        <v>902</v>
      </c>
      <c r="B901" s="1">
        <v>45829</v>
      </c>
      <c r="C901" t="s">
        <v>7</v>
      </c>
      <c r="D901" t="s">
        <v>15</v>
      </c>
      <c r="E901" t="s">
        <v>4</v>
      </c>
      <c r="F901">
        <v>9</v>
      </c>
      <c r="G901">
        <v>436.03</v>
      </c>
      <c r="H901">
        <v>3924.27</v>
      </c>
    </row>
    <row r="902" spans="1:8" x14ac:dyDescent="0.3">
      <c r="A902">
        <v>903</v>
      </c>
      <c r="B902" s="1">
        <v>45152</v>
      </c>
      <c r="C902" t="s">
        <v>7</v>
      </c>
      <c r="D902" t="s">
        <v>16</v>
      </c>
      <c r="E902" t="s">
        <v>10</v>
      </c>
      <c r="F902">
        <v>9</v>
      </c>
      <c r="G902">
        <v>168.64</v>
      </c>
      <c r="H902">
        <v>1517.76</v>
      </c>
    </row>
    <row r="903" spans="1:8" x14ac:dyDescent="0.3">
      <c r="A903">
        <v>904</v>
      </c>
      <c r="B903" s="1">
        <v>45193</v>
      </c>
      <c r="C903" t="s">
        <v>11</v>
      </c>
      <c r="D903" t="s">
        <v>5</v>
      </c>
      <c r="E903" t="s">
        <v>4</v>
      </c>
      <c r="F903">
        <v>1</v>
      </c>
      <c r="G903">
        <v>307.85000000000002</v>
      </c>
      <c r="H903">
        <v>307.85000000000002</v>
      </c>
    </row>
    <row r="904" spans="1:8" x14ac:dyDescent="0.3">
      <c r="A904">
        <v>905</v>
      </c>
      <c r="B904" s="1">
        <v>45432</v>
      </c>
      <c r="C904" t="s">
        <v>11</v>
      </c>
      <c r="D904" t="s">
        <v>9</v>
      </c>
      <c r="E904" t="s">
        <v>10</v>
      </c>
      <c r="F904">
        <v>5</v>
      </c>
      <c r="G904">
        <v>228.18</v>
      </c>
      <c r="H904">
        <v>1140.9000000000001</v>
      </c>
    </row>
    <row r="905" spans="1:8" x14ac:dyDescent="0.3">
      <c r="A905">
        <v>906</v>
      </c>
      <c r="B905" s="1">
        <v>45347</v>
      </c>
      <c r="C905" t="s">
        <v>12</v>
      </c>
      <c r="D905" t="s">
        <v>14</v>
      </c>
      <c r="E905" t="s">
        <v>4</v>
      </c>
      <c r="F905">
        <v>9</v>
      </c>
      <c r="G905">
        <v>58.14</v>
      </c>
      <c r="H905">
        <v>523.26</v>
      </c>
    </row>
    <row r="906" spans="1:8" x14ac:dyDescent="0.3">
      <c r="A906">
        <v>907</v>
      </c>
      <c r="B906" s="1">
        <v>45243</v>
      </c>
      <c r="C906" t="s">
        <v>7</v>
      </c>
      <c r="D906" t="s">
        <v>16</v>
      </c>
      <c r="E906" t="s">
        <v>10</v>
      </c>
      <c r="F906">
        <v>10</v>
      </c>
      <c r="G906">
        <v>1303.3699999999999</v>
      </c>
      <c r="H906">
        <v>13033.7</v>
      </c>
    </row>
    <row r="907" spans="1:8" x14ac:dyDescent="0.3">
      <c r="A907">
        <v>908</v>
      </c>
      <c r="B907" s="1">
        <v>45801</v>
      </c>
      <c r="C907" t="s">
        <v>11</v>
      </c>
      <c r="D907" t="s">
        <v>8</v>
      </c>
      <c r="E907" t="s">
        <v>2</v>
      </c>
      <c r="F907">
        <v>9</v>
      </c>
      <c r="G907">
        <v>589.44000000000005</v>
      </c>
      <c r="H907">
        <v>5304.96</v>
      </c>
    </row>
    <row r="908" spans="1:8" x14ac:dyDescent="0.3">
      <c r="A908">
        <v>909</v>
      </c>
      <c r="B908" s="1">
        <v>45848</v>
      </c>
      <c r="C908" t="s">
        <v>12</v>
      </c>
      <c r="D908" t="s">
        <v>6</v>
      </c>
      <c r="E908" t="s">
        <v>4</v>
      </c>
      <c r="F908">
        <v>1</v>
      </c>
      <c r="G908">
        <v>1390.46</v>
      </c>
      <c r="H908">
        <v>1390.46</v>
      </c>
    </row>
    <row r="909" spans="1:8" x14ac:dyDescent="0.3">
      <c r="A909">
        <v>910</v>
      </c>
      <c r="B909" s="1">
        <v>45840</v>
      </c>
      <c r="C909" t="s">
        <v>7</v>
      </c>
      <c r="D909" t="s">
        <v>5</v>
      </c>
      <c r="E909" t="s">
        <v>4</v>
      </c>
      <c r="F909">
        <v>6</v>
      </c>
      <c r="G909">
        <v>1449.09</v>
      </c>
      <c r="H909">
        <v>8694.5400000000009</v>
      </c>
    </row>
    <row r="910" spans="1:8" x14ac:dyDescent="0.3">
      <c r="A910">
        <v>911</v>
      </c>
      <c r="B910" s="1">
        <v>45396</v>
      </c>
      <c r="C910" t="s">
        <v>0</v>
      </c>
      <c r="D910" t="s">
        <v>14</v>
      </c>
      <c r="E910" t="s">
        <v>4</v>
      </c>
      <c r="F910">
        <v>4</v>
      </c>
      <c r="G910">
        <v>934.64</v>
      </c>
      <c r="H910">
        <v>3738.56</v>
      </c>
    </row>
    <row r="911" spans="1:8" x14ac:dyDescent="0.3">
      <c r="A911">
        <v>912</v>
      </c>
      <c r="B911" s="1">
        <v>45369</v>
      </c>
      <c r="C911" t="s">
        <v>7</v>
      </c>
      <c r="D911" t="s">
        <v>9</v>
      </c>
      <c r="E911" t="s">
        <v>10</v>
      </c>
      <c r="F911">
        <v>6</v>
      </c>
      <c r="G911">
        <v>1135.1099999999999</v>
      </c>
      <c r="H911">
        <v>6810.66</v>
      </c>
    </row>
    <row r="912" spans="1:8" x14ac:dyDescent="0.3">
      <c r="A912">
        <v>913</v>
      </c>
      <c r="B912" s="1">
        <v>45337</v>
      </c>
      <c r="C912" t="s">
        <v>11</v>
      </c>
      <c r="D912" t="s">
        <v>6</v>
      </c>
      <c r="E912" t="s">
        <v>4</v>
      </c>
      <c r="F912">
        <v>5</v>
      </c>
      <c r="G912">
        <v>678.73</v>
      </c>
      <c r="H912">
        <v>3393.65</v>
      </c>
    </row>
    <row r="913" spans="1:8" x14ac:dyDescent="0.3">
      <c r="A913">
        <v>914</v>
      </c>
      <c r="B913" s="1">
        <v>45330</v>
      </c>
      <c r="C913" t="s">
        <v>0</v>
      </c>
      <c r="D913" t="s">
        <v>1</v>
      </c>
      <c r="E913" t="s">
        <v>2</v>
      </c>
      <c r="F913">
        <v>3</v>
      </c>
      <c r="G913">
        <v>1105.27</v>
      </c>
      <c r="H913">
        <v>3315.81</v>
      </c>
    </row>
    <row r="914" spans="1:8" x14ac:dyDescent="0.3">
      <c r="A914">
        <v>915</v>
      </c>
      <c r="B914" s="1">
        <v>45180</v>
      </c>
      <c r="C914" t="s">
        <v>7</v>
      </c>
      <c r="D914" t="s">
        <v>13</v>
      </c>
      <c r="E914" t="s">
        <v>4</v>
      </c>
      <c r="F914">
        <v>7</v>
      </c>
      <c r="G914">
        <v>425.88</v>
      </c>
      <c r="H914">
        <v>2981.16</v>
      </c>
    </row>
    <row r="915" spans="1:8" x14ac:dyDescent="0.3">
      <c r="A915">
        <v>916</v>
      </c>
      <c r="B915" s="1">
        <v>45303</v>
      </c>
      <c r="C915" t="s">
        <v>11</v>
      </c>
      <c r="D915" t="s">
        <v>22</v>
      </c>
      <c r="E915" t="s">
        <v>4</v>
      </c>
      <c r="F915">
        <v>10</v>
      </c>
      <c r="G915">
        <v>1270.56</v>
      </c>
      <c r="H915">
        <v>12705.6</v>
      </c>
    </row>
    <row r="916" spans="1:8" x14ac:dyDescent="0.3">
      <c r="A916">
        <v>917</v>
      </c>
      <c r="B916" s="1">
        <v>45616</v>
      </c>
      <c r="C916" t="s">
        <v>12</v>
      </c>
      <c r="D916" t="s">
        <v>14</v>
      </c>
      <c r="E916" t="s">
        <v>4</v>
      </c>
      <c r="F916">
        <v>3</v>
      </c>
      <c r="G916">
        <v>69.510000000000005</v>
      </c>
      <c r="H916">
        <v>208.53</v>
      </c>
    </row>
    <row r="917" spans="1:8" x14ac:dyDescent="0.3">
      <c r="A917">
        <v>918</v>
      </c>
      <c r="B917" s="1">
        <v>45750</v>
      </c>
      <c r="C917" t="s">
        <v>12</v>
      </c>
      <c r="D917" t="s">
        <v>17</v>
      </c>
      <c r="E917" t="s">
        <v>10</v>
      </c>
      <c r="F917">
        <v>1</v>
      </c>
      <c r="G917">
        <v>1162.75</v>
      </c>
      <c r="H917">
        <v>1162.75</v>
      </c>
    </row>
    <row r="918" spans="1:8" x14ac:dyDescent="0.3">
      <c r="A918">
        <v>919</v>
      </c>
      <c r="B918" s="1">
        <v>45641</v>
      </c>
      <c r="C918" t="s">
        <v>12</v>
      </c>
      <c r="D918" t="s">
        <v>1</v>
      </c>
      <c r="E918" t="s">
        <v>2</v>
      </c>
      <c r="F918">
        <v>10</v>
      </c>
      <c r="G918">
        <v>829.74</v>
      </c>
      <c r="H918">
        <v>8297.4</v>
      </c>
    </row>
    <row r="919" spans="1:8" x14ac:dyDescent="0.3">
      <c r="A919">
        <v>920</v>
      </c>
      <c r="B919" s="1">
        <v>45677</v>
      </c>
      <c r="C919" t="s">
        <v>12</v>
      </c>
      <c r="D919" t="s">
        <v>13</v>
      </c>
      <c r="E919" t="s">
        <v>4</v>
      </c>
      <c r="F919">
        <v>4</v>
      </c>
      <c r="G919">
        <v>1435.91</v>
      </c>
      <c r="H919">
        <v>5743.64</v>
      </c>
    </row>
    <row r="920" spans="1:8" x14ac:dyDescent="0.3">
      <c r="A920">
        <v>921</v>
      </c>
      <c r="B920" s="1">
        <v>45656</v>
      </c>
      <c r="C920" t="s">
        <v>0</v>
      </c>
      <c r="D920" t="s">
        <v>6</v>
      </c>
      <c r="E920" t="s">
        <v>4</v>
      </c>
      <c r="F920">
        <v>3</v>
      </c>
      <c r="G920">
        <v>629.74</v>
      </c>
      <c r="H920">
        <v>1889.22</v>
      </c>
    </row>
    <row r="921" spans="1:8" x14ac:dyDescent="0.3">
      <c r="A921">
        <v>922</v>
      </c>
      <c r="B921" s="1">
        <v>45233</v>
      </c>
      <c r="C921" t="s">
        <v>7</v>
      </c>
      <c r="D921" t="s">
        <v>6</v>
      </c>
      <c r="E921" t="s">
        <v>4</v>
      </c>
      <c r="F921">
        <v>6</v>
      </c>
      <c r="G921">
        <v>339.59</v>
      </c>
      <c r="H921">
        <v>2037.54</v>
      </c>
    </row>
    <row r="922" spans="1:8" x14ac:dyDescent="0.3">
      <c r="A922">
        <v>923</v>
      </c>
      <c r="B922" s="1">
        <v>45478</v>
      </c>
      <c r="C922" t="s">
        <v>12</v>
      </c>
      <c r="D922" t="s">
        <v>18</v>
      </c>
      <c r="E922" t="s">
        <v>4</v>
      </c>
      <c r="F922">
        <v>6</v>
      </c>
      <c r="G922">
        <v>447.43</v>
      </c>
      <c r="H922">
        <v>2684.58</v>
      </c>
    </row>
    <row r="923" spans="1:8" x14ac:dyDescent="0.3">
      <c r="A923">
        <v>924</v>
      </c>
      <c r="B923" s="1">
        <v>45713</v>
      </c>
      <c r="C923" t="s">
        <v>7</v>
      </c>
      <c r="D923" t="s">
        <v>9</v>
      </c>
      <c r="E923" t="s">
        <v>10</v>
      </c>
      <c r="F923">
        <v>1</v>
      </c>
      <c r="G923">
        <v>180.94</v>
      </c>
      <c r="H923">
        <v>180.94</v>
      </c>
    </row>
    <row r="924" spans="1:8" x14ac:dyDescent="0.3">
      <c r="A924">
        <v>925</v>
      </c>
      <c r="B924" s="1">
        <v>45385</v>
      </c>
      <c r="C924" t="s">
        <v>7</v>
      </c>
      <c r="D924" t="s">
        <v>21</v>
      </c>
      <c r="E924" t="s">
        <v>4</v>
      </c>
      <c r="F924">
        <v>10</v>
      </c>
      <c r="G924">
        <v>1378.72</v>
      </c>
      <c r="H924">
        <v>13787.2</v>
      </c>
    </row>
    <row r="925" spans="1:8" x14ac:dyDescent="0.3">
      <c r="A925">
        <v>926</v>
      </c>
      <c r="B925" s="1">
        <v>45837</v>
      </c>
      <c r="C925" t="s">
        <v>0</v>
      </c>
      <c r="D925" t="s">
        <v>18</v>
      </c>
      <c r="E925" t="s">
        <v>4</v>
      </c>
      <c r="F925">
        <v>6</v>
      </c>
      <c r="G925">
        <v>578.25</v>
      </c>
      <c r="H925">
        <v>3469.5</v>
      </c>
    </row>
    <row r="926" spans="1:8" x14ac:dyDescent="0.3">
      <c r="A926">
        <v>927</v>
      </c>
      <c r="B926" s="1">
        <v>45534</v>
      </c>
      <c r="C926" t="s">
        <v>0</v>
      </c>
      <c r="D926" t="s">
        <v>9</v>
      </c>
      <c r="E926" t="s">
        <v>10</v>
      </c>
      <c r="F926">
        <v>5</v>
      </c>
      <c r="G926">
        <v>814.95</v>
      </c>
      <c r="H926">
        <v>4074.75</v>
      </c>
    </row>
    <row r="927" spans="1:8" x14ac:dyDescent="0.3">
      <c r="A927">
        <v>928</v>
      </c>
      <c r="B927" s="1">
        <v>45668</v>
      </c>
      <c r="C927" t="s">
        <v>0</v>
      </c>
      <c r="D927" t="s">
        <v>22</v>
      </c>
      <c r="E927" t="s">
        <v>4</v>
      </c>
      <c r="F927">
        <v>6</v>
      </c>
      <c r="G927">
        <v>776.32</v>
      </c>
      <c r="H927">
        <v>4657.92</v>
      </c>
    </row>
    <row r="928" spans="1:8" x14ac:dyDescent="0.3">
      <c r="A928">
        <v>929</v>
      </c>
      <c r="B928" s="1">
        <v>45637</v>
      </c>
      <c r="C928" t="s">
        <v>7</v>
      </c>
      <c r="D928" t="s">
        <v>6</v>
      </c>
      <c r="E928" t="s">
        <v>4</v>
      </c>
      <c r="F928">
        <v>1</v>
      </c>
      <c r="G928">
        <v>451.69</v>
      </c>
      <c r="H928">
        <v>451.69</v>
      </c>
    </row>
    <row r="929" spans="1:8" x14ac:dyDescent="0.3">
      <c r="A929">
        <v>930</v>
      </c>
      <c r="B929" s="1">
        <v>45467</v>
      </c>
      <c r="C929" t="s">
        <v>11</v>
      </c>
      <c r="D929" t="s">
        <v>1</v>
      </c>
      <c r="E929" t="s">
        <v>2</v>
      </c>
      <c r="F929">
        <v>9</v>
      </c>
      <c r="G929">
        <v>132.69</v>
      </c>
      <c r="H929">
        <v>1194.21</v>
      </c>
    </row>
    <row r="930" spans="1:8" x14ac:dyDescent="0.3">
      <c r="A930">
        <v>931</v>
      </c>
      <c r="B930" s="1">
        <v>45689</v>
      </c>
      <c r="C930" t="s">
        <v>11</v>
      </c>
      <c r="D930" t="s">
        <v>13</v>
      </c>
      <c r="E930" t="s">
        <v>4</v>
      </c>
      <c r="F930">
        <v>9</v>
      </c>
      <c r="G930">
        <v>20.92</v>
      </c>
      <c r="H930">
        <v>188.28</v>
      </c>
    </row>
    <row r="931" spans="1:8" x14ac:dyDescent="0.3">
      <c r="A931">
        <v>932</v>
      </c>
      <c r="B931" s="1">
        <v>45825</v>
      </c>
      <c r="C931" t="s">
        <v>11</v>
      </c>
      <c r="D931" t="s">
        <v>13</v>
      </c>
      <c r="E931" t="s">
        <v>4</v>
      </c>
      <c r="F931">
        <v>4</v>
      </c>
      <c r="G931">
        <v>1298.78</v>
      </c>
      <c r="H931">
        <v>5195.12</v>
      </c>
    </row>
    <row r="932" spans="1:8" x14ac:dyDescent="0.3">
      <c r="A932">
        <v>933</v>
      </c>
      <c r="B932" s="1">
        <v>45349</v>
      </c>
      <c r="C932" t="s">
        <v>0</v>
      </c>
      <c r="D932" t="s">
        <v>5</v>
      </c>
      <c r="E932" t="s">
        <v>4</v>
      </c>
      <c r="F932">
        <v>9</v>
      </c>
      <c r="G932">
        <v>1244.8399999999999</v>
      </c>
      <c r="H932">
        <v>11203.56</v>
      </c>
    </row>
    <row r="933" spans="1:8" x14ac:dyDescent="0.3">
      <c r="A933">
        <v>934</v>
      </c>
      <c r="B933" s="1">
        <v>45801</v>
      </c>
      <c r="C933" t="s">
        <v>7</v>
      </c>
      <c r="D933" t="s">
        <v>17</v>
      </c>
      <c r="E933" t="s">
        <v>10</v>
      </c>
      <c r="F933">
        <v>2</v>
      </c>
      <c r="G933">
        <v>1122.8699999999999</v>
      </c>
      <c r="H933">
        <v>2245.7399999999998</v>
      </c>
    </row>
    <row r="934" spans="1:8" x14ac:dyDescent="0.3">
      <c r="A934">
        <v>935</v>
      </c>
      <c r="B934" s="1">
        <v>45609</v>
      </c>
      <c r="C934" t="s">
        <v>0</v>
      </c>
      <c r="D934" t="s">
        <v>3</v>
      </c>
      <c r="E934" t="s">
        <v>4</v>
      </c>
      <c r="F934">
        <v>6</v>
      </c>
      <c r="G934">
        <v>66.45</v>
      </c>
      <c r="H934">
        <v>398.7</v>
      </c>
    </row>
    <row r="935" spans="1:8" x14ac:dyDescent="0.3">
      <c r="A935">
        <v>936</v>
      </c>
      <c r="B935" s="1">
        <v>45321</v>
      </c>
      <c r="C935" t="s">
        <v>0</v>
      </c>
      <c r="D935" t="s">
        <v>13</v>
      </c>
      <c r="E935" t="s">
        <v>4</v>
      </c>
      <c r="F935">
        <v>5</v>
      </c>
      <c r="G935">
        <v>841.55</v>
      </c>
      <c r="H935">
        <v>4207.75</v>
      </c>
    </row>
    <row r="936" spans="1:8" x14ac:dyDescent="0.3">
      <c r="A936">
        <v>937</v>
      </c>
      <c r="B936" s="1">
        <v>45403</v>
      </c>
      <c r="C936" t="s">
        <v>11</v>
      </c>
      <c r="D936" t="s">
        <v>15</v>
      </c>
      <c r="E936" t="s">
        <v>4</v>
      </c>
      <c r="F936">
        <v>7</v>
      </c>
      <c r="G936">
        <v>588.16999999999996</v>
      </c>
      <c r="H936">
        <v>4117.1899999999996</v>
      </c>
    </row>
    <row r="937" spans="1:8" x14ac:dyDescent="0.3">
      <c r="A937">
        <v>938</v>
      </c>
      <c r="B937" s="1">
        <v>45582</v>
      </c>
      <c r="C937" t="s">
        <v>7</v>
      </c>
      <c r="D937" t="s">
        <v>1</v>
      </c>
      <c r="E937" t="s">
        <v>2</v>
      </c>
      <c r="F937">
        <v>6</v>
      </c>
      <c r="G937">
        <v>35.17</v>
      </c>
      <c r="H937">
        <v>211.02</v>
      </c>
    </row>
    <row r="938" spans="1:8" x14ac:dyDescent="0.3">
      <c r="A938">
        <v>939</v>
      </c>
      <c r="B938" s="1">
        <v>45686</v>
      </c>
      <c r="C938" t="s">
        <v>0</v>
      </c>
      <c r="D938" t="s">
        <v>1</v>
      </c>
      <c r="E938" t="s">
        <v>2</v>
      </c>
      <c r="F938">
        <v>1</v>
      </c>
      <c r="G938">
        <v>965.72</v>
      </c>
      <c r="H938">
        <v>965.72</v>
      </c>
    </row>
    <row r="939" spans="1:8" x14ac:dyDescent="0.3">
      <c r="A939">
        <v>940</v>
      </c>
      <c r="B939" s="1">
        <v>45738</v>
      </c>
      <c r="C939" t="s">
        <v>0</v>
      </c>
      <c r="D939" t="s">
        <v>15</v>
      </c>
      <c r="E939" t="s">
        <v>4</v>
      </c>
      <c r="F939">
        <v>1</v>
      </c>
      <c r="G939">
        <v>1054.31</v>
      </c>
      <c r="H939">
        <v>1054.31</v>
      </c>
    </row>
    <row r="940" spans="1:8" x14ac:dyDescent="0.3">
      <c r="A940">
        <v>941</v>
      </c>
      <c r="B940" s="1">
        <v>45653</v>
      </c>
      <c r="C940" t="s">
        <v>12</v>
      </c>
      <c r="D940" t="s">
        <v>13</v>
      </c>
      <c r="E940" t="s">
        <v>4</v>
      </c>
      <c r="F940">
        <v>2</v>
      </c>
      <c r="G940">
        <v>441.86</v>
      </c>
      <c r="H940">
        <v>883.72</v>
      </c>
    </row>
    <row r="941" spans="1:8" x14ac:dyDescent="0.3">
      <c r="A941">
        <v>942</v>
      </c>
      <c r="B941" s="1">
        <v>45760</v>
      </c>
      <c r="C941" t="s">
        <v>12</v>
      </c>
      <c r="D941" t="s">
        <v>1</v>
      </c>
      <c r="E941" t="s">
        <v>2</v>
      </c>
      <c r="F941">
        <v>2</v>
      </c>
      <c r="G941">
        <v>429.46</v>
      </c>
      <c r="H941">
        <v>858.92</v>
      </c>
    </row>
    <row r="942" spans="1:8" x14ac:dyDescent="0.3">
      <c r="A942">
        <v>943</v>
      </c>
      <c r="B942" s="1">
        <v>45529</v>
      </c>
      <c r="C942" t="s">
        <v>7</v>
      </c>
      <c r="D942" t="s">
        <v>17</v>
      </c>
      <c r="E942" t="s">
        <v>10</v>
      </c>
      <c r="F942">
        <v>7</v>
      </c>
      <c r="G942">
        <v>1234.96</v>
      </c>
      <c r="H942">
        <v>8644.7199999999993</v>
      </c>
    </row>
    <row r="943" spans="1:8" x14ac:dyDescent="0.3">
      <c r="A943">
        <v>944</v>
      </c>
      <c r="B943" s="1">
        <v>45299</v>
      </c>
      <c r="C943" t="s">
        <v>7</v>
      </c>
      <c r="D943" t="s">
        <v>14</v>
      </c>
      <c r="E943" t="s">
        <v>4</v>
      </c>
      <c r="F943">
        <v>9</v>
      </c>
      <c r="G943">
        <v>337.6</v>
      </c>
      <c r="H943">
        <v>3038.4</v>
      </c>
    </row>
    <row r="944" spans="1:8" x14ac:dyDescent="0.3">
      <c r="A944">
        <v>945</v>
      </c>
      <c r="B944" s="1">
        <v>45697</v>
      </c>
      <c r="C944" t="s">
        <v>7</v>
      </c>
      <c r="D944" t="s">
        <v>8</v>
      </c>
      <c r="E944" t="s">
        <v>2</v>
      </c>
      <c r="F944">
        <v>5</v>
      </c>
      <c r="G944">
        <v>1440.6</v>
      </c>
      <c r="H944">
        <v>7203</v>
      </c>
    </row>
    <row r="945" spans="1:8" x14ac:dyDescent="0.3">
      <c r="A945">
        <v>946</v>
      </c>
      <c r="B945" s="1">
        <v>45832</v>
      </c>
      <c r="C945" t="s">
        <v>12</v>
      </c>
      <c r="D945" t="s">
        <v>3</v>
      </c>
      <c r="E945" t="s">
        <v>4</v>
      </c>
      <c r="F945">
        <v>6</v>
      </c>
      <c r="G945">
        <v>1436.51</v>
      </c>
      <c r="H945">
        <v>8619.06</v>
      </c>
    </row>
    <row r="946" spans="1:8" x14ac:dyDescent="0.3">
      <c r="A946">
        <v>947</v>
      </c>
      <c r="B946" s="1">
        <v>45265</v>
      </c>
      <c r="C946" t="s">
        <v>11</v>
      </c>
      <c r="D946" t="s">
        <v>14</v>
      </c>
      <c r="E946" t="s">
        <v>4</v>
      </c>
      <c r="F946">
        <v>1</v>
      </c>
      <c r="G946">
        <v>17.489999999999998</v>
      </c>
      <c r="H946">
        <v>17.489999999999998</v>
      </c>
    </row>
    <row r="947" spans="1:8" x14ac:dyDescent="0.3">
      <c r="A947">
        <v>948</v>
      </c>
      <c r="B947" s="1">
        <v>45689</v>
      </c>
      <c r="C947" t="s">
        <v>7</v>
      </c>
      <c r="D947" t="s">
        <v>15</v>
      </c>
      <c r="E947" t="s">
        <v>4</v>
      </c>
      <c r="F947">
        <v>9</v>
      </c>
      <c r="G947">
        <v>1421</v>
      </c>
      <c r="H947">
        <v>12789</v>
      </c>
    </row>
    <row r="948" spans="1:8" x14ac:dyDescent="0.3">
      <c r="A948">
        <v>949</v>
      </c>
      <c r="B948" s="1">
        <v>45491</v>
      </c>
      <c r="C948" t="s">
        <v>11</v>
      </c>
      <c r="D948" t="s">
        <v>22</v>
      </c>
      <c r="E948" t="s">
        <v>4</v>
      </c>
      <c r="F948">
        <v>4</v>
      </c>
      <c r="G948">
        <v>624.86</v>
      </c>
      <c r="H948">
        <v>2499.44</v>
      </c>
    </row>
    <row r="949" spans="1:8" x14ac:dyDescent="0.3">
      <c r="A949">
        <v>950</v>
      </c>
      <c r="B949" s="1">
        <v>45303</v>
      </c>
      <c r="C949" t="s">
        <v>11</v>
      </c>
      <c r="D949" t="s">
        <v>1</v>
      </c>
      <c r="E949" t="s">
        <v>2</v>
      </c>
      <c r="F949">
        <v>3</v>
      </c>
      <c r="G949">
        <v>338.97</v>
      </c>
      <c r="H949">
        <v>1016.91</v>
      </c>
    </row>
    <row r="950" spans="1:8" x14ac:dyDescent="0.3">
      <c r="A950">
        <v>951</v>
      </c>
      <c r="B950" s="1">
        <v>45337</v>
      </c>
      <c r="C950" t="s">
        <v>12</v>
      </c>
      <c r="D950" t="s">
        <v>16</v>
      </c>
      <c r="E950" t="s">
        <v>10</v>
      </c>
      <c r="F950">
        <v>2</v>
      </c>
      <c r="G950">
        <v>280.22000000000003</v>
      </c>
      <c r="H950">
        <v>560.44000000000005</v>
      </c>
    </row>
    <row r="951" spans="1:8" x14ac:dyDescent="0.3">
      <c r="A951">
        <v>952</v>
      </c>
      <c r="B951" s="1">
        <v>45701</v>
      </c>
      <c r="C951" t="s">
        <v>0</v>
      </c>
      <c r="D951" t="s">
        <v>9</v>
      </c>
      <c r="E951" t="s">
        <v>10</v>
      </c>
      <c r="F951">
        <v>8</v>
      </c>
      <c r="G951">
        <v>970.57</v>
      </c>
      <c r="H951">
        <v>7764.56</v>
      </c>
    </row>
    <row r="952" spans="1:8" x14ac:dyDescent="0.3">
      <c r="A952">
        <v>953</v>
      </c>
      <c r="B952" s="1">
        <v>45826</v>
      </c>
      <c r="C952" t="s">
        <v>12</v>
      </c>
      <c r="D952" t="s">
        <v>13</v>
      </c>
      <c r="E952" t="s">
        <v>4</v>
      </c>
      <c r="F952">
        <v>2</v>
      </c>
      <c r="G952">
        <v>383.52</v>
      </c>
      <c r="H952">
        <v>767.04</v>
      </c>
    </row>
    <row r="953" spans="1:8" x14ac:dyDescent="0.3">
      <c r="A953">
        <v>954</v>
      </c>
      <c r="B953" s="1">
        <v>45477</v>
      </c>
      <c r="C953" t="s">
        <v>7</v>
      </c>
      <c r="D953" t="s">
        <v>18</v>
      </c>
      <c r="E953" t="s">
        <v>4</v>
      </c>
      <c r="F953">
        <v>6</v>
      </c>
      <c r="G953">
        <v>201.04</v>
      </c>
      <c r="H953">
        <v>1206.24</v>
      </c>
    </row>
    <row r="954" spans="1:8" x14ac:dyDescent="0.3">
      <c r="A954">
        <v>955</v>
      </c>
      <c r="B954" s="1">
        <v>45241</v>
      </c>
      <c r="C954" t="s">
        <v>11</v>
      </c>
      <c r="D954" t="s">
        <v>1</v>
      </c>
      <c r="E954" t="s">
        <v>2</v>
      </c>
      <c r="F954">
        <v>5</v>
      </c>
      <c r="G954">
        <v>933.08</v>
      </c>
      <c r="H954">
        <v>4665.3999999999996</v>
      </c>
    </row>
    <row r="955" spans="1:8" x14ac:dyDescent="0.3">
      <c r="A955">
        <v>956</v>
      </c>
      <c r="B955" s="1">
        <v>45464</v>
      </c>
      <c r="C955" t="s">
        <v>11</v>
      </c>
      <c r="D955" t="s">
        <v>17</v>
      </c>
      <c r="E955" t="s">
        <v>10</v>
      </c>
      <c r="F955">
        <v>8</v>
      </c>
      <c r="G955">
        <v>681.46</v>
      </c>
      <c r="H955">
        <v>5451.68</v>
      </c>
    </row>
    <row r="956" spans="1:8" x14ac:dyDescent="0.3">
      <c r="A956">
        <v>957</v>
      </c>
      <c r="B956" s="1">
        <v>45849</v>
      </c>
      <c r="C956" t="s">
        <v>12</v>
      </c>
      <c r="D956" t="s">
        <v>15</v>
      </c>
      <c r="E956" t="s">
        <v>4</v>
      </c>
      <c r="F956">
        <v>10</v>
      </c>
      <c r="G956">
        <v>237.07</v>
      </c>
      <c r="H956">
        <v>2370.6999999999998</v>
      </c>
    </row>
    <row r="957" spans="1:8" x14ac:dyDescent="0.3">
      <c r="A957">
        <v>958</v>
      </c>
      <c r="B957" s="1">
        <v>45462</v>
      </c>
      <c r="C957" t="s">
        <v>12</v>
      </c>
      <c r="D957" t="s">
        <v>15</v>
      </c>
      <c r="E957" t="s">
        <v>4</v>
      </c>
      <c r="F957">
        <v>7</v>
      </c>
      <c r="G957">
        <v>261.27</v>
      </c>
      <c r="H957">
        <v>1828.89</v>
      </c>
    </row>
    <row r="958" spans="1:8" x14ac:dyDescent="0.3">
      <c r="A958">
        <v>959</v>
      </c>
      <c r="B958" s="1">
        <v>45365</v>
      </c>
      <c r="C958" t="s">
        <v>11</v>
      </c>
      <c r="D958" t="s">
        <v>21</v>
      </c>
      <c r="E958" t="s">
        <v>4</v>
      </c>
      <c r="F958">
        <v>7</v>
      </c>
      <c r="G958">
        <v>422.25</v>
      </c>
      <c r="H958">
        <v>2955.75</v>
      </c>
    </row>
    <row r="959" spans="1:8" x14ac:dyDescent="0.3">
      <c r="A959">
        <v>960</v>
      </c>
      <c r="B959" s="1">
        <v>45834</v>
      </c>
      <c r="C959" t="s">
        <v>11</v>
      </c>
      <c r="D959" t="s">
        <v>21</v>
      </c>
      <c r="E959" t="s">
        <v>4</v>
      </c>
      <c r="F959">
        <v>6</v>
      </c>
      <c r="G959">
        <v>1318.05</v>
      </c>
      <c r="H959">
        <v>7908.3</v>
      </c>
    </row>
    <row r="960" spans="1:8" x14ac:dyDescent="0.3">
      <c r="A960">
        <v>961</v>
      </c>
      <c r="B960" s="1">
        <v>45506</v>
      </c>
      <c r="C960" t="s">
        <v>7</v>
      </c>
      <c r="D960" t="s">
        <v>20</v>
      </c>
      <c r="E960" t="s">
        <v>4</v>
      </c>
      <c r="F960">
        <v>5</v>
      </c>
      <c r="G960">
        <v>735.59</v>
      </c>
      <c r="H960">
        <v>3677.95</v>
      </c>
    </row>
    <row r="961" spans="1:8" x14ac:dyDescent="0.3">
      <c r="A961">
        <v>962</v>
      </c>
      <c r="B961" s="1">
        <v>45800</v>
      </c>
      <c r="C961" t="s">
        <v>11</v>
      </c>
      <c r="D961" t="s">
        <v>13</v>
      </c>
      <c r="E961" t="s">
        <v>4</v>
      </c>
      <c r="F961">
        <v>10</v>
      </c>
      <c r="G961">
        <v>132.13999999999999</v>
      </c>
      <c r="H961">
        <v>1321.4</v>
      </c>
    </row>
    <row r="962" spans="1:8" x14ac:dyDescent="0.3">
      <c r="A962">
        <v>963</v>
      </c>
      <c r="B962" s="1">
        <v>45690</v>
      </c>
      <c r="C962" t="s">
        <v>11</v>
      </c>
      <c r="D962" t="s">
        <v>22</v>
      </c>
      <c r="E962" t="s">
        <v>4</v>
      </c>
      <c r="F962">
        <v>4</v>
      </c>
      <c r="G962">
        <v>402.22</v>
      </c>
      <c r="H962">
        <v>1608.88</v>
      </c>
    </row>
    <row r="963" spans="1:8" x14ac:dyDescent="0.3">
      <c r="A963">
        <v>964</v>
      </c>
      <c r="B963" s="1">
        <v>45216</v>
      </c>
      <c r="C963" t="s">
        <v>0</v>
      </c>
      <c r="D963" t="s">
        <v>17</v>
      </c>
      <c r="E963" t="s">
        <v>10</v>
      </c>
      <c r="F963">
        <v>1</v>
      </c>
      <c r="G963">
        <v>1275.8900000000001</v>
      </c>
      <c r="H963">
        <v>1275.8900000000001</v>
      </c>
    </row>
    <row r="964" spans="1:8" x14ac:dyDescent="0.3">
      <c r="A964">
        <v>965</v>
      </c>
      <c r="B964" s="1">
        <v>45734</v>
      </c>
      <c r="C964" t="s">
        <v>0</v>
      </c>
      <c r="D964" t="s">
        <v>1</v>
      </c>
      <c r="E964" t="s">
        <v>2</v>
      </c>
      <c r="F964">
        <v>10</v>
      </c>
      <c r="G964">
        <v>613.65</v>
      </c>
      <c r="H964">
        <v>6136.5</v>
      </c>
    </row>
    <row r="965" spans="1:8" x14ac:dyDescent="0.3">
      <c r="A965">
        <v>966</v>
      </c>
      <c r="B965" s="1">
        <v>45176</v>
      </c>
      <c r="C965" t="s">
        <v>11</v>
      </c>
      <c r="D965" t="s">
        <v>15</v>
      </c>
      <c r="E965" t="s">
        <v>4</v>
      </c>
      <c r="F965">
        <v>9</v>
      </c>
      <c r="G965">
        <v>398.32</v>
      </c>
      <c r="H965">
        <v>3584.88</v>
      </c>
    </row>
    <row r="966" spans="1:8" x14ac:dyDescent="0.3">
      <c r="A966">
        <v>967</v>
      </c>
      <c r="B966" s="1">
        <v>45808</v>
      </c>
      <c r="C966" t="s">
        <v>7</v>
      </c>
      <c r="D966" t="s">
        <v>17</v>
      </c>
      <c r="E966" t="s">
        <v>10</v>
      </c>
      <c r="F966">
        <v>3</v>
      </c>
      <c r="G966">
        <v>555.07000000000005</v>
      </c>
      <c r="H966">
        <v>1665.21</v>
      </c>
    </row>
    <row r="967" spans="1:8" x14ac:dyDescent="0.3">
      <c r="A967">
        <v>968</v>
      </c>
      <c r="B967" s="1">
        <v>45276</v>
      </c>
      <c r="C967" t="s">
        <v>12</v>
      </c>
      <c r="D967" t="s">
        <v>18</v>
      </c>
      <c r="E967" t="s">
        <v>4</v>
      </c>
      <c r="F967">
        <v>8</v>
      </c>
      <c r="G967">
        <v>756.67</v>
      </c>
      <c r="H967">
        <v>6053.36</v>
      </c>
    </row>
    <row r="968" spans="1:8" x14ac:dyDescent="0.3">
      <c r="A968">
        <v>969</v>
      </c>
      <c r="B968" s="1">
        <v>45511</v>
      </c>
      <c r="C968" t="s">
        <v>7</v>
      </c>
      <c r="D968" t="s">
        <v>13</v>
      </c>
      <c r="E968" t="s">
        <v>4</v>
      </c>
      <c r="F968">
        <v>9</v>
      </c>
      <c r="G968">
        <v>25.78</v>
      </c>
      <c r="H968">
        <v>232.02</v>
      </c>
    </row>
    <row r="969" spans="1:8" x14ac:dyDescent="0.3">
      <c r="A969">
        <v>970</v>
      </c>
      <c r="B969" s="1">
        <v>45665</v>
      </c>
      <c r="C969" t="s">
        <v>11</v>
      </c>
      <c r="D969" t="s">
        <v>18</v>
      </c>
      <c r="E969" t="s">
        <v>4</v>
      </c>
      <c r="F969">
        <v>3</v>
      </c>
      <c r="G969">
        <v>674.87</v>
      </c>
      <c r="H969">
        <v>2024.61</v>
      </c>
    </row>
    <row r="970" spans="1:8" x14ac:dyDescent="0.3">
      <c r="A970">
        <v>971</v>
      </c>
      <c r="B970" s="1">
        <v>45634</v>
      </c>
      <c r="C970" t="s">
        <v>11</v>
      </c>
      <c r="D970" t="s">
        <v>3</v>
      </c>
      <c r="E970" t="s">
        <v>4</v>
      </c>
      <c r="F970">
        <v>6</v>
      </c>
      <c r="G970">
        <v>70.23</v>
      </c>
      <c r="H970">
        <v>421.38</v>
      </c>
    </row>
    <row r="971" spans="1:8" x14ac:dyDescent="0.3">
      <c r="A971">
        <v>972</v>
      </c>
      <c r="B971" s="1">
        <v>45376</v>
      </c>
      <c r="C971" t="s">
        <v>7</v>
      </c>
      <c r="D971" t="s">
        <v>9</v>
      </c>
      <c r="E971" t="s">
        <v>10</v>
      </c>
      <c r="F971">
        <v>2</v>
      </c>
      <c r="G971">
        <v>403.89</v>
      </c>
      <c r="H971">
        <v>807.78</v>
      </c>
    </row>
    <row r="972" spans="1:8" x14ac:dyDescent="0.3">
      <c r="A972">
        <v>973</v>
      </c>
      <c r="B972" s="1">
        <v>45823</v>
      </c>
      <c r="C972" t="s">
        <v>0</v>
      </c>
      <c r="D972" t="s">
        <v>18</v>
      </c>
      <c r="E972" t="s">
        <v>4</v>
      </c>
      <c r="F972">
        <v>4</v>
      </c>
      <c r="G972">
        <v>781.65</v>
      </c>
      <c r="H972">
        <v>3126.6</v>
      </c>
    </row>
    <row r="973" spans="1:8" x14ac:dyDescent="0.3">
      <c r="A973">
        <v>974</v>
      </c>
      <c r="B973" s="1">
        <v>45536</v>
      </c>
      <c r="C973" t="s">
        <v>12</v>
      </c>
      <c r="D973" t="s">
        <v>9</v>
      </c>
      <c r="E973" t="s">
        <v>10</v>
      </c>
      <c r="F973">
        <v>8</v>
      </c>
      <c r="G973">
        <v>1377.67</v>
      </c>
      <c r="H973">
        <v>11021.36</v>
      </c>
    </row>
    <row r="974" spans="1:8" x14ac:dyDescent="0.3">
      <c r="A974">
        <v>975</v>
      </c>
      <c r="B974" s="1">
        <v>45179</v>
      </c>
      <c r="C974" t="s">
        <v>0</v>
      </c>
      <c r="D974" t="s">
        <v>17</v>
      </c>
      <c r="E974" t="s">
        <v>10</v>
      </c>
      <c r="F974">
        <v>6</v>
      </c>
      <c r="G974">
        <v>163.81</v>
      </c>
      <c r="H974">
        <v>982.86</v>
      </c>
    </row>
    <row r="975" spans="1:8" x14ac:dyDescent="0.3">
      <c r="A975">
        <v>976</v>
      </c>
      <c r="B975" s="1">
        <v>45408</v>
      </c>
      <c r="C975" t="s">
        <v>12</v>
      </c>
      <c r="D975" t="s">
        <v>6</v>
      </c>
      <c r="E975" t="s">
        <v>4</v>
      </c>
      <c r="F975">
        <v>10</v>
      </c>
      <c r="G975">
        <v>821.08</v>
      </c>
      <c r="H975">
        <v>8210.7999999999993</v>
      </c>
    </row>
    <row r="976" spans="1:8" x14ac:dyDescent="0.3">
      <c r="A976">
        <v>977</v>
      </c>
      <c r="B976" s="1">
        <v>45808</v>
      </c>
      <c r="C976" t="s">
        <v>7</v>
      </c>
      <c r="D976" t="s">
        <v>3</v>
      </c>
      <c r="E976" t="s">
        <v>4</v>
      </c>
      <c r="F976">
        <v>7</v>
      </c>
      <c r="G976">
        <v>554.29</v>
      </c>
      <c r="H976">
        <v>3880.03</v>
      </c>
    </row>
    <row r="977" spans="1:8" x14ac:dyDescent="0.3">
      <c r="A977">
        <v>978</v>
      </c>
      <c r="B977" s="1">
        <v>45668</v>
      </c>
      <c r="C977" t="s">
        <v>0</v>
      </c>
      <c r="D977" t="s">
        <v>1</v>
      </c>
      <c r="E977" t="s">
        <v>2</v>
      </c>
      <c r="F977">
        <v>5</v>
      </c>
      <c r="G977">
        <v>570.73</v>
      </c>
      <c r="H977">
        <v>2853.65</v>
      </c>
    </row>
    <row r="978" spans="1:8" x14ac:dyDescent="0.3">
      <c r="A978">
        <v>979</v>
      </c>
      <c r="B978" s="1">
        <v>45667</v>
      </c>
      <c r="C978" t="s">
        <v>11</v>
      </c>
      <c r="D978" t="s">
        <v>17</v>
      </c>
      <c r="E978" t="s">
        <v>10</v>
      </c>
      <c r="F978">
        <v>7</v>
      </c>
      <c r="G978">
        <v>535.82000000000005</v>
      </c>
      <c r="H978">
        <v>3750.74</v>
      </c>
    </row>
    <row r="979" spans="1:8" x14ac:dyDescent="0.3">
      <c r="A979">
        <v>980</v>
      </c>
      <c r="B979" s="1">
        <v>45637</v>
      </c>
      <c r="C979" t="s">
        <v>12</v>
      </c>
      <c r="D979" t="s">
        <v>16</v>
      </c>
      <c r="E979" t="s">
        <v>10</v>
      </c>
      <c r="F979">
        <v>8</v>
      </c>
      <c r="G979">
        <v>1331.89</v>
      </c>
      <c r="H979">
        <v>10655.12</v>
      </c>
    </row>
    <row r="980" spans="1:8" x14ac:dyDescent="0.3">
      <c r="A980">
        <v>981</v>
      </c>
      <c r="B980" s="1">
        <v>45589</v>
      </c>
      <c r="C980" t="s">
        <v>11</v>
      </c>
      <c r="D980" t="s">
        <v>14</v>
      </c>
      <c r="E980" t="s">
        <v>4</v>
      </c>
      <c r="F980">
        <v>3</v>
      </c>
      <c r="G980">
        <v>352.69</v>
      </c>
      <c r="H980">
        <v>1058.07</v>
      </c>
    </row>
    <row r="981" spans="1:8" x14ac:dyDescent="0.3">
      <c r="A981">
        <v>982</v>
      </c>
      <c r="B981" s="1">
        <v>45355</v>
      </c>
      <c r="C981" t="s">
        <v>12</v>
      </c>
      <c r="D981" t="s">
        <v>6</v>
      </c>
      <c r="E981" t="s">
        <v>4</v>
      </c>
      <c r="F981">
        <v>3</v>
      </c>
      <c r="G981">
        <v>288.49</v>
      </c>
      <c r="H981">
        <v>865.47</v>
      </c>
    </row>
    <row r="982" spans="1:8" x14ac:dyDescent="0.3">
      <c r="A982">
        <v>983</v>
      </c>
      <c r="B982" s="1">
        <v>45815</v>
      </c>
      <c r="C982" t="s">
        <v>0</v>
      </c>
      <c r="D982" t="s">
        <v>21</v>
      </c>
      <c r="E982" t="s">
        <v>4</v>
      </c>
      <c r="F982">
        <v>4</v>
      </c>
      <c r="G982">
        <v>627.77</v>
      </c>
      <c r="H982">
        <v>2511.08</v>
      </c>
    </row>
    <row r="983" spans="1:8" x14ac:dyDescent="0.3">
      <c r="A983">
        <v>984</v>
      </c>
      <c r="B983" s="1">
        <v>45632</v>
      </c>
      <c r="C983" t="s">
        <v>0</v>
      </c>
      <c r="D983" t="s">
        <v>21</v>
      </c>
      <c r="E983" t="s">
        <v>4</v>
      </c>
      <c r="F983">
        <v>8</v>
      </c>
      <c r="G983">
        <v>723.74</v>
      </c>
      <c r="H983">
        <v>5789.92</v>
      </c>
    </row>
    <row r="984" spans="1:8" x14ac:dyDescent="0.3">
      <c r="A984">
        <v>985</v>
      </c>
      <c r="B984" s="1">
        <v>45801</v>
      </c>
      <c r="C984" t="s">
        <v>11</v>
      </c>
      <c r="D984" t="s">
        <v>15</v>
      </c>
      <c r="E984" t="s">
        <v>4</v>
      </c>
      <c r="F984">
        <v>7</v>
      </c>
      <c r="G984">
        <v>43.44</v>
      </c>
      <c r="H984">
        <v>304.08</v>
      </c>
    </row>
    <row r="985" spans="1:8" x14ac:dyDescent="0.3">
      <c r="A985">
        <v>986</v>
      </c>
      <c r="B985" s="1">
        <v>45726</v>
      </c>
      <c r="C985" t="s">
        <v>11</v>
      </c>
      <c r="D985" t="s">
        <v>14</v>
      </c>
      <c r="E985" t="s">
        <v>4</v>
      </c>
      <c r="F985">
        <v>10</v>
      </c>
      <c r="G985">
        <v>250.08</v>
      </c>
      <c r="H985">
        <v>2500.8000000000002</v>
      </c>
    </row>
    <row r="986" spans="1:8" x14ac:dyDescent="0.3">
      <c r="A986">
        <v>987</v>
      </c>
      <c r="B986" s="1">
        <v>45725</v>
      </c>
      <c r="C986" t="s">
        <v>0</v>
      </c>
      <c r="D986" t="s">
        <v>1</v>
      </c>
      <c r="E986" t="s">
        <v>2</v>
      </c>
      <c r="F986">
        <v>3</v>
      </c>
      <c r="G986">
        <v>93.31</v>
      </c>
      <c r="H986">
        <v>279.93</v>
      </c>
    </row>
    <row r="987" spans="1:8" x14ac:dyDescent="0.3">
      <c r="A987">
        <v>988</v>
      </c>
      <c r="B987" s="1">
        <v>45668</v>
      </c>
      <c r="C987" t="s">
        <v>11</v>
      </c>
      <c r="D987" t="s">
        <v>22</v>
      </c>
      <c r="E987" t="s">
        <v>4</v>
      </c>
      <c r="F987">
        <v>7</v>
      </c>
      <c r="G987">
        <v>903.04</v>
      </c>
      <c r="H987">
        <v>6321.28</v>
      </c>
    </row>
    <row r="988" spans="1:8" x14ac:dyDescent="0.3">
      <c r="A988">
        <v>989</v>
      </c>
      <c r="B988" s="1">
        <v>45816</v>
      </c>
      <c r="C988" t="s">
        <v>0</v>
      </c>
      <c r="D988" t="s">
        <v>15</v>
      </c>
      <c r="E988" t="s">
        <v>4</v>
      </c>
      <c r="F988">
        <v>5</v>
      </c>
      <c r="G988">
        <v>1421.41</v>
      </c>
      <c r="H988">
        <v>7107.05</v>
      </c>
    </row>
    <row r="989" spans="1:8" x14ac:dyDescent="0.3">
      <c r="A989">
        <v>990</v>
      </c>
      <c r="B989" s="1">
        <v>45760</v>
      </c>
      <c r="C989" t="s">
        <v>7</v>
      </c>
      <c r="D989" t="s">
        <v>18</v>
      </c>
      <c r="E989" t="s">
        <v>4</v>
      </c>
      <c r="F989">
        <v>8</v>
      </c>
      <c r="G989">
        <v>1302.28</v>
      </c>
      <c r="H989">
        <v>10418.24</v>
      </c>
    </row>
    <row r="990" spans="1:8" x14ac:dyDescent="0.3">
      <c r="A990">
        <v>991</v>
      </c>
      <c r="B990" s="1">
        <v>45559</v>
      </c>
      <c r="C990" t="s">
        <v>11</v>
      </c>
      <c r="D990" t="s">
        <v>3</v>
      </c>
      <c r="E990" t="s">
        <v>4</v>
      </c>
      <c r="F990">
        <v>10</v>
      </c>
      <c r="G990">
        <v>222.64</v>
      </c>
      <c r="H990">
        <v>2226.4</v>
      </c>
    </row>
    <row r="991" spans="1:8" x14ac:dyDescent="0.3">
      <c r="A991">
        <v>992</v>
      </c>
      <c r="B991" s="1">
        <v>45777</v>
      </c>
      <c r="C991" t="s">
        <v>11</v>
      </c>
      <c r="D991" t="s">
        <v>15</v>
      </c>
      <c r="E991" t="s">
        <v>4</v>
      </c>
      <c r="F991">
        <v>9</v>
      </c>
      <c r="G991">
        <v>404.14</v>
      </c>
      <c r="H991">
        <v>3637.26</v>
      </c>
    </row>
    <row r="992" spans="1:8" x14ac:dyDescent="0.3">
      <c r="A992">
        <v>993</v>
      </c>
      <c r="B992" s="1">
        <v>45603</v>
      </c>
      <c r="C992" t="s">
        <v>12</v>
      </c>
      <c r="D992" t="s">
        <v>8</v>
      </c>
      <c r="E992" t="s">
        <v>2</v>
      </c>
      <c r="F992">
        <v>10</v>
      </c>
      <c r="G992">
        <v>889.99</v>
      </c>
      <c r="H992">
        <v>8899.9</v>
      </c>
    </row>
    <row r="993" spans="1:8" x14ac:dyDescent="0.3">
      <c r="A993">
        <v>994</v>
      </c>
      <c r="B993" s="1">
        <v>45533</v>
      </c>
      <c r="C993" t="s">
        <v>7</v>
      </c>
      <c r="D993" t="s">
        <v>18</v>
      </c>
      <c r="E993" t="s">
        <v>4</v>
      </c>
      <c r="F993">
        <v>3</v>
      </c>
      <c r="G993">
        <v>171.77</v>
      </c>
      <c r="H993">
        <v>515.30999999999995</v>
      </c>
    </row>
    <row r="994" spans="1:8" x14ac:dyDescent="0.3">
      <c r="A994">
        <v>995</v>
      </c>
      <c r="B994" s="1">
        <v>45292</v>
      </c>
      <c r="C994" t="s">
        <v>7</v>
      </c>
      <c r="D994" t="s">
        <v>18</v>
      </c>
      <c r="E994" t="s">
        <v>4</v>
      </c>
      <c r="F994">
        <v>10</v>
      </c>
      <c r="G994">
        <v>153.47999999999999</v>
      </c>
      <c r="H994">
        <v>1534.8</v>
      </c>
    </row>
    <row r="995" spans="1:8" x14ac:dyDescent="0.3">
      <c r="A995">
        <v>996</v>
      </c>
      <c r="B995" s="1">
        <v>45683</v>
      </c>
      <c r="C995" t="s">
        <v>0</v>
      </c>
      <c r="D995" t="s">
        <v>20</v>
      </c>
      <c r="E995" t="s">
        <v>4</v>
      </c>
      <c r="F995">
        <v>9</v>
      </c>
      <c r="G995">
        <v>1131.05</v>
      </c>
      <c r="H995">
        <v>10179.450000000001</v>
      </c>
    </row>
    <row r="996" spans="1:8" x14ac:dyDescent="0.3">
      <c r="A996">
        <v>997</v>
      </c>
      <c r="B996" s="1">
        <v>45814</v>
      </c>
      <c r="C996" t="s">
        <v>7</v>
      </c>
      <c r="D996" t="s">
        <v>13</v>
      </c>
      <c r="E996" t="s">
        <v>4</v>
      </c>
      <c r="F996">
        <v>3</v>
      </c>
      <c r="G996">
        <v>1353.96</v>
      </c>
      <c r="H996">
        <v>4061.88</v>
      </c>
    </row>
    <row r="997" spans="1:8" x14ac:dyDescent="0.3">
      <c r="A997">
        <v>998</v>
      </c>
      <c r="B997" s="1">
        <v>45833</v>
      </c>
      <c r="C997" t="s">
        <v>0</v>
      </c>
      <c r="D997" t="s">
        <v>6</v>
      </c>
      <c r="E997" t="s">
        <v>4</v>
      </c>
      <c r="F997">
        <v>7</v>
      </c>
      <c r="G997">
        <v>787.85</v>
      </c>
      <c r="H997">
        <v>5514.95</v>
      </c>
    </row>
    <row r="998" spans="1:8" x14ac:dyDescent="0.3">
      <c r="A998">
        <v>999</v>
      </c>
      <c r="B998" s="1">
        <v>45853</v>
      </c>
      <c r="C998" t="s">
        <v>0</v>
      </c>
      <c r="D998" t="s">
        <v>21</v>
      </c>
      <c r="E998" t="s">
        <v>4</v>
      </c>
      <c r="F998">
        <v>9</v>
      </c>
      <c r="G998">
        <v>649.14</v>
      </c>
      <c r="H998">
        <v>5842.26</v>
      </c>
    </row>
    <row r="999" spans="1:8" x14ac:dyDescent="0.3">
      <c r="A999">
        <v>1000</v>
      </c>
      <c r="B999" s="1">
        <v>45529</v>
      </c>
      <c r="C999" t="s">
        <v>7</v>
      </c>
      <c r="D999" t="s">
        <v>9</v>
      </c>
      <c r="E999" t="s">
        <v>10</v>
      </c>
      <c r="F999">
        <v>6</v>
      </c>
      <c r="G999">
        <v>887.68</v>
      </c>
      <c r="H999">
        <v>5326.08</v>
      </c>
    </row>
    <row r="1000" spans="1:8" x14ac:dyDescent="0.3">
      <c r="A1000">
        <v>1001</v>
      </c>
      <c r="B1000" s="1">
        <v>45574</v>
      </c>
      <c r="C1000" t="s">
        <v>0</v>
      </c>
      <c r="D1000" t="s">
        <v>8</v>
      </c>
      <c r="E1000" t="s">
        <v>2</v>
      </c>
      <c r="F1000">
        <v>3</v>
      </c>
      <c r="G1000">
        <v>389.23</v>
      </c>
      <c r="H1000">
        <v>1167.69</v>
      </c>
    </row>
    <row r="1001" spans="1:8" x14ac:dyDescent="0.3">
      <c r="A1001">
        <v>1002</v>
      </c>
      <c r="B1001" s="1">
        <v>45224</v>
      </c>
      <c r="C1001" t="s">
        <v>11</v>
      </c>
      <c r="D1001" t="s">
        <v>9</v>
      </c>
      <c r="E1001" t="s">
        <v>10</v>
      </c>
      <c r="F1001">
        <v>5</v>
      </c>
      <c r="G1001">
        <v>901.46</v>
      </c>
      <c r="H1001">
        <v>4507.3</v>
      </c>
    </row>
    <row r="1002" spans="1:8" x14ac:dyDescent="0.3">
      <c r="A1002">
        <v>1003</v>
      </c>
      <c r="B1002" s="1">
        <v>45402</v>
      </c>
      <c r="C1002" t="s">
        <v>7</v>
      </c>
      <c r="D1002" t="s">
        <v>6</v>
      </c>
      <c r="E1002" t="s">
        <v>4</v>
      </c>
      <c r="F1002">
        <v>4</v>
      </c>
      <c r="G1002">
        <v>18.149999999999999</v>
      </c>
      <c r="H1002">
        <v>72.599999999999994</v>
      </c>
    </row>
    <row r="1003" spans="1:8" x14ac:dyDescent="0.3">
      <c r="A1003">
        <v>1004</v>
      </c>
      <c r="B1003" s="1">
        <v>45730</v>
      </c>
      <c r="C1003" t="s">
        <v>0</v>
      </c>
      <c r="D1003" t="s">
        <v>8</v>
      </c>
      <c r="E1003" t="s">
        <v>2</v>
      </c>
      <c r="F1003">
        <v>9</v>
      </c>
      <c r="G1003">
        <v>185.56</v>
      </c>
      <c r="H1003">
        <v>1670.04</v>
      </c>
    </row>
    <row r="1004" spans="1:8" x14ac:dyDescent="0.3">
      <c r="A1004">
        <v>1005</v>
      </c>
      <c r="B1004" s="1">
        <v>45809</v>
      </c>
      <c r="C1004" t="s">
        <v>7</v>
      </c>
      <c r="D1004" t="s">
        <v>14</v>
      </c>
      <c r="E1004" t="s">
        <v>4</v>
      </c>
      <c r="F1004">
        <v>4</v>
      </c>
      <c r="G1004">
        <v>1034.77</v>
      </c>
      <c r="H1004">
        <v>4139.08</v>
      </c>
    </row>
    <row r="1005" spans="1:8" x14ac:dyDescent="0.3">
      <c r="A1005">
        <v>1006</v>
      </c>
      <c r="B1005" s="1">
        <v>45509</v>
      </c>
      <c r="C1005" t="s">
        <v>7</v>
      </c>
      <c r="D1005" t="s">
        <v>21</v>
      </c>
      <c r="E1005" t="s">
        <v>4</v>
      </c>
      <c r="F1005">
        <v>2</v>
      </c>
      <c r="G1005">
        <v>240.62</v>
      </c>
      <c r="H1005">
        <v>481.24</v>
      </c>
    </row>
    <row r="1006" spans="1:8" x14ac:dyDescent="0.3">
      <c r="A1006">
        <v>1007</v>
      </c>
      <c r="B1006" s="1">
        <v>45406</v>
      </c>
      <c r="C1006" t="s">
        <v>12</v>
      </c>
      <c r="D1006" t="s">
        <v>1</v>
      </c>
      <c r="E1006" t="s">
        <v>2</v>
      </c>
      <c r="F1006">
        <v>9</v>
      </c>
      <c r="G1006">
        <v>641.11</v>
      </c>
      <c r="H1006">
        <v>5769.99</v>
      </c>
    </row>
    <row r="1007" spans="1:8" x14ac:dyDescent="0.3">
      <c r="A1007">
        <v>1008</v>
      </c>
      <c r="B1007" s="1">
        <v>45835</v>
      </c>
      <c r="C1007" t="s">
        <v>12</v>
      </c>
      <c r="D1007" t="s">
        <v>21</v>
      </c>
      <c r="E1007" t="s">
        <v>4</v>
      </c>
      <c r="F1007">
        <v>7</v>
      </c>
      <c r="G1007">
        <v>1134.9100000000001</v>
      </c>
      <c r="H1007">
        <v>7944.37</v>
      </c>
    </row>
    <row r="1008" spans="1:8" x14ac:dyDescent="0.3">
      <c r="A1008">
        <v>1009</v>
      </c>
      <c r="B1008" s="1">
        <v>45322</v>
      </c>
      <c r="C1008" t="s">
        <v>7</v>
      </c>
      <c r="D1008" t="s">
        <v>5</v>
      </c>
      <c r="E1008" t="s">
        <v>4</v>
      </c>
      <c r="F1008">
        <v>6</v>
      </c>
      <c r="G1008">
        <v>843.05</v>
      </c>
      <c r="H1008">
        <v>5058.3</v>
      </c>
    </row>
    <row r="1009" spans="1:8" x14ac:dyDescent="0.3">
      <c r="A1009">
        <v>1010</v>
      </c>
      <c r="B1009" s="1">
        <v>45453</v>
      </c>
      <c r="C1009" t="s">
        <v>12</v>
      </c>
      <c r="D1009" t="s">
        <v>20</v>
      </c>
      <c r="E1009" t="s">
        <v>4</v>
      </c>
      <c r="F1009">
        <v>10</v>
      </c>
      <c r="G1009">
        <v>523.09</v>
      </c>
      <c r="H1009">
        <v>5230.8999999999996</v>
      </c>
    </row>
    <row r="1010" spans="1:8" x14ac:dyDescent="0.3">
      <c r="A1010">
        <v>1011</v>
      </c>
      <c r="B1010" s="1">
        <v>45280</v>
      </c>
      <c r="C1010" t="s">
        <v>7</v>
      </c>
      <c r="D1010" t="s">
        <v>8</v>
      </c>
      <c r="E1010" t="s">
        <v>2</v>
      </c>
      <c r="F1010">
        <v>2</v>
      </c>
      <c r="G1010">
        <v>1124.24</v>
      </c>
      <c r="H1010">
        <v>2248.48</v>
      </c>
    </row>
    <row r="1011" spans="1:8" x14ac:dyDescent="0.3">
      <c r="A1011">
        <v>1012</v>
      </c>
      <c r="B1011" s="1">
        <v>45241</v>
      </c>
      <c r="C1011" t="s">
        <v>11</v>
      </c>
      <c r="D1011" t="s">
        <v>20</v>
      </c>
      <c r="E1011" t="s">
        <v>4</v>
      </c>
      <c r="F1011">
        <v>4</v>
      </c>
      <c r="G1011">
        <v>767.43</v>
      </c>
      <c r="H1011">
        <v>3069.72</v>
      </c>
    </row>
    <row r="1012" spans="1:8" x14ac:dyDescent="0.3">
      <c r="A1012">
        <v>1013</v>
      </c>
      <c r="B1012" s="1">
        <v>45702</v>
      </c>
      <c r="C1012" t="s">
        <v>12</v>
      </c>
      <c r="D1012" t="s">
        <v>9</v>
      </c>
      <c r="E1012" t="s">
        <v>10</v>
      </c>
      <c r="F1012">
        <v>10</v>
      </c>
      <c r="G1012">
        <v>1048.6199999999999</v>
      </c>
      <c r="H1012">
        <v>10486.2</v>
      </c>
    </row>
    <row r="1013" spans="1:8" x14ac:dyDescent="0.3">
      <c r="A1013">
        <v>1014</v>
      </c>
      <c r="B1013" s="1">
        <v>45303</v>
      </c>
      <c r="C1013" t="s">
        <v>0</v>
      </c>
      <c r="D1013" t="s">
        <v>8</v>
      </c>
      <c r="E1013" t="s">
        <v>2</v>
      </c>
      <c r="F1013">
        <v>7</v>
      </c>
      <c r="G1013">
        <v>1447.21</v>
      </c>
      <c r="H1013">
        <v>10130.469999999999</v>
      </c>
    </row>
    <row r="1014" spans="1:8" x14ac:dyDescent="0.3">
      <c r="A1014">
        <v>1015</v>
      </c>
      <c r="B1014" s="1">
        <v>45287</v>
      </c>
      <c r="C1014" t="s">
        <v>0</v>
      </c>
      <c r="D1014" t="s">
        <v>14</v>
      </c>
      <c r="E1014" t="s">
        <v>4</v>
      </c>
      <c r="F1014">
        <v>8</v>
      </c>
      <c r="G1014">
        <v>1389.53</v>
      </c>
      <c r="H1014">
        <v>11116.24</v>
      </c>
    </row>
    <row r="1015" spans="1:8" x14ac:dyDescent="0.3">
      <c r="A1015">
        <v>1016</v>
      </c>
      <c r="B1015" s="1">
        <v>45204</v>
      </c>
      <c r="C1015" t="s">
        <v>0</v>
      </c>
      <c r="D1015" t="s">
        <v>5</v>
      </c>
      <c r="E1015" t="s">
        <v>4</v>
      </c>
      <c r="F1015">
        <v>5</v>
      </c>
      <c r="G1015">
        <v>340.44</v>
      </c>
      <c r="H1015">
        <v>1702.2</v>
      </c>
    </row>
    <row r="1016" spans="1:8" x14ac:dyDescent="0.3">
      <c r="A1016">
        <v>1017</v>
      </c>
      <c r="B1016" s="1">
        <v>45532</v>
      </c>
      <c r="C1016" t="s">
        <v>0</v>
      </c>
      <c r="D1016" t="s">
        <v>13</v>
      </c>
      <c r="E1016" t="s">
        <v>4</v>
      </c>
      <c r="F1016">
        <v>7</v>
      </c>
      <c r="G1016">
        <v>924.81</v>
      </c>
      <c r="H1016">
        <v>6473.67</v>
      </c>
    </row>
    <row r="1017" spans="1:8" x14ac:dyDescent="0.3">
      <c r="A1017">
        <v>1018</v>
      </c>
      <c r="B1017" s="1">
        <v>45867</v>
      </c>
      <c r="C1017" t="s">
        <v>12</v>
      </c>
      <c r="D1017" t="s">
        <v>6</v>
      </c>
      <c r="E1017" t="s">
        <v>4</v>
      </c>
      <c r="F1017">
        <v>10</v>
      </c>
      <c r="G1017">
        <v>95.62</v>
      </c>
      <c r="H1017">
        <v>956.2</v>
      </c>
    </row>
    <row r="1018" spans="1:8" x14ac:dyDescent="0.3">
      <c r="A1018">
        <v>1019</v>
      </c>
      <c r="B1018" s="1">
        <v>45794</v>
      </c>
      <c r="C1018" t="s">
        <v>11</v>
      </c>
      <c r="D1018" t="s">
        <v>9</v>
      </c>
      <c r="E1018" t="s">
        <v>10</v>
      </c>
      <c r="F1018">
        <v>8</v>
      </c>
      <c r="G1018">
        <v>664.07</v>
      </c>
      <c r="H1018">
        <v>5312.56</v>
      </c>
    </row>
    <row r="1019" spans="1:8" x14ac:dyDescent="0.3">
      <c r="A1019">
        <v>1020</v>
      </c>
      <c r="B1019" s="1">
        <v>45338</v>
      </c>
      <c r="C1019" t="s">
        <v>12</v>
      </c>
      <c r="D1019" t="s">
        <v>18</v>
      </c>
      <c r="E1019" t="s">
        <v>4</v>
      </c>
      <c r="F1019">
        <v>1</v>
      </c>
      <c r="G1019">
        <v>1178.0999999999999</v>
      </c>
      <c r="H1019">
        <v>1178.0999999999999</v>
      </c>
    </row>
    <row r="1020" spans="1:8" x14ac:dyDescent="0.3">
      <c r="A1020">
        <v>1021</v>
      </c>
      <c r="B1020" s="1">
        <v>45768</v>
      </c>
      <c r="C1020" t="s">
        <v>11</v>
      </c>
      <c r="D1020" t="s">
        <v>6</v>
      </c>
      <c r="E1020" t="s">
        <v>4</v>
      </c>
      <c r="F1020">
        <v>3</v>
      </c>
      <c r="G1020">
        <v>1014.3</v>
      </c>
      <c r="H1020">
        <v>3042.9</v>
      </c>
    </row>
    <row r="1021" spans="1:8" x14ac:dyDescent="0.3">
      <c r="A1021">
        <v>1022</v>
      </c>
      <c r="B1021" s="1">
        <v>45809</v>
      </c>
      <c r="C1021" t="s">
        <v>11</v>
      </c>
      <c r="D1021" t="s">
        <v>21</v>
      </c>
      <c r="E1021" t="s">
        <v>4</v>
      </c>
      <c r="F1021">
        <v>1</v>
      </c>
      <c r="G1021">
        <v>1463.71</v>
      </c>
      <c r="H1021">
        <v>1463.71</v>
      </c>
    </row>
    <row r="1022" spans="1:8" x14ac:dyDescent="0.3">
      <c r="A1022">
        <v>1023</v>
      </c>
      <c r="B1022" s="1">
        <v>45548</v>
      </c>
      <c r="C1022" t="s">
        <v>12</v>
      </c>
      <c r="D1022" t="s">
        <v>13</v>
      </c>
      <c r="E1022" t="s">
        <v>4</v>
      </c>
      <c r="F1022">
        <v>6</v>
      </c>
      <c r="G1022">
        <v>1007.8</v>
      </c>
      <c r="H1022">
        <v>6046.8</v>
      </c>
    </row>
    <row r="1023" spans="1:8" x14ac:dyDescent="0.3">
      <c r="A1023">
        <v>1024</v>
      </c>
      <c r="B1023" s="1">
        <v>45669</v>
      </c>
      <c r="C1023" t="s">
        <v>11</v>
      </c>
      <c r="D1023" t="s">
        <v>5</v>
      </c>
      <c r="E1023" t="s">
        <v>4</v>
      </c>
      <c r="F1023">
        <v>1</v>
      </c>
      <c r="G1023">
        <v>1108.02</v>
      </c>
      <c r="H1023">
        <v>1108.02</v>
      </c>
    </row>
    <row r="1024" spans="1:8" x14ac:dyDescent="0.3">
      <c r="A1024">
        <v>1025</v>
      </c>
      <c r="B1024" s="1">
        <v>45701</v>
      </c>
      <c r="C1024" t="s">
        <v>0</v>
      </c>
      <c r="D1024" t="s">
        <v>13</v>
      </c>
      <c r="E1024" t="s">
        <v>4</v>
      </c>
      <c r="F1024">
        <v>5</v>
      </c>
      <c r="G1024">
        <v>1091.95</v>
      </c>
      <c r="H1024">
        <v>5459.75</v>
      </c>
    </row>
    <row r="1025" spans="1:8" x14ac:dyDescent="0.3">
      <c r="A1025">
        <v>1026</v>
      </c>
      <c r="B1025" s="1">
        <v>45494</v>
      </c>
      <c r="C1025" t="s">
        <v>12</v>
      </c>
      <c r="D1025" t="s">
        <v>6</v>
      </c>
      <c r="E1025" t="s">
        <v>4</v>
      </c>
      <c r="F1025">
        <v>5</v>
      </c>
      <c r="G1025">
        <v>347.18</v>
      </c>
      <c r="H1025">
        <v>1735.9</v>
      </c>
    </row>
    <row r="1026" spans="1:8" x14ac:dyDescent="0.3">
      <c r="A1026">
        <v>1027</v>
      </c>
      <c r="B1026" s="1">
        <v>45552</v>
      </c>
      <c r="C1026" t="s">
        <v>7</v>
      </c>
      <c r="D1026" t="s">
        <v>18</v>
      </c>
      <c r="E1026" t="s">
        <v>4</v>
      </c>
      <c r="F1026">
        <v>10</v>
      </c>
      <c r="G1026">
        <v>16.93</v>
      </c>
      <c r="H1026">
        <v>169.3</v>
      </c>
    </row>
    <row r="1027" spans="1:8" x14ac:dyDescent="0.3">
      <c r="A1027">
        <v>1028</v>
      </c>
      <c r="B1027" s="1">
        <v>45657</v>
      </c>
      <c r="C1027" t="s">
        <v>7</v>
      </c>
      <c r="D1027" t="s">
        <v>3</v>
      </c>
      <c r="E1027" t="s">
        <v>4</v>
      </c>
      <c r="F1027">
        <v>2</v>
      </c>
      <c r="G1027">
        <v>842.36</v>
      </c>
      <c r="H1027">
        <v>1684.72</v>
      </c>
    </row>
    <row r="1028" spans="1:8" x14ac:dyDescent="0.3">
      <c r="A1028">
        <v>1029</v>
      </c>
      <c r="B1028" s="1">
        <v>45487</v>
      </c>
      <c r="C1028" t="s">
        <v>12</v>
      </c>
      <c r="D1028" t="s">
        <v>6</v>
      </c>
      <c r="E1028" t="s">
        <v>4</v>
      </c>
      <c r="F1028">
        <v>2</v>
      </c>
      <c r="G1028">
        <v>1206.3800000000001</v>
      </c>
      <c r="H1028">
        <v>2412.7600000000002</v>
      </c>
    </row>
    <row r="1029" spans="1:8" x14ac:dyDescent="0.3">
      <c r="A1029">
        <v>1030</v>
      </c>
      <c r="B1029" s="1">
        <v>45849</v>
      </c>
      <c r="C1029" t="s">
        <v>12</v>
      </c>
      <c r="D1029" t="s">
        <v>22</v>
      </c>
      <c r="E1029" t="s">
        <v>4</v>
      </c>
      <c r="F1029">
        <v>8</v>
      </c>
      <c r="G1029">
        <v>1449.42</v>
      </c>
      <c r="H1029">
        <v>11595.36</v>
      </c>
    </row>
    <row r="1030" spans="1:8" x14ac:dyDescent="0.3">
      <c r="A1030">
        <v>1031</v>
      </c>
      <c r="B1030" s="1">
        <v>45388</v>
      </c>
      <c r="C1030" t="s">
        <v>7</v>
      </c>
      <c r="D1030" t="s">
        <v>15</v>
      </c>
      <c r="E1030" t="s">
        <v>4</v>
      </c>
      <c r="F1030">
        <v>6</v>
      </c>
      <c r="G1030">
        <v>1442.25</v>
      </c>
      <c r="H1030">
        <v>8653.5</v>
      </c>
    </row>
    <row r="1031" spans="1:8" x14ac:dyDescent="0.3">
      <c r="A1031">
        <v>1032</v>
      </c>
      <c r="B1031" s="1">
        <v>45739</v>
      </c>
      <c r="C1031" t="s">
        <v>7</v>
      </c>
      <c r="D1031" t="s">
        <v>20</v>
      </c>
      <c r="E1031" t="s">
        <v>4</v>
      </c>
      <c r="F1031">
        <v>1</v>
      </c>
      <c r="G1031">
        <v>728.14</v>
      </c>
      <c r="H1031">
        <v>728.14</v>
      </c>
    </row>
    <row r="1032" spans="1:8" x14ac:dyDescent="0.3">
      <c r="A1032">
        <v>1033</v>
      </c>
      <c r="B1032" s="1">
        <v>45530</v>
      </c>
      <c r="C1032" t="s">
        <v>0</v>
      </c>
      <c r="D1032" t="s">
        <v>22</v>
      </c>
      <c r="E1032" t="s">
        <v>4</v>
      </c>
      <c r="F1032">
        <v>4</v>
      </c>
      <c r="G1032">
        <v>1018.6</v>
      </c>
      <c r="H1032">
        <v>4074.4</v>
      </c>
    </row>
    <row r="1033" spans="1:8" x14ac:dyDescent="0.3">
      <c r="A1033">
        <v>1034</v>
      </c>
      <c r="B1033" s="1">
        <v>45561</v>
      </c>
      <c r="C1033" t="s">
        <v>12</v>
      </c>
      <c r="D1033" t="s">
        <v>18</v>
      </c>
      <c r="E1033" t="s">
        <v>4</v>
      </c>
      <c r="F1033">
        <v>6</v>
      </c>
      <c r="G1033">
        <v>779.59</v>
      </c>
      <c r="H1033">
        <v>4677.54</v>
      </c>
    </row>
    <row r="1034" spans="1:8" x14ac:dyDescent="0.3">
      <c r="A1034">
        <v>1035</v>
      </c>
      <c r="B1034" s="1">
        <v>45393</v>
      </c>
      <c r="C1034" t="s">
        <v>12</v>
      </c>
      <c r="D1034" t="s">
        <v>14</v>
      </c>
      <c r="E1034" t="s">
        <v>4</v>
      </c>
      <c r="F1034">
        <v>5</v>
      </c>
      <c r="G1034">
        <v>148.58000000000001</v>
      </c>
      <c r="H1034">
        <v>742.9</v>
      </c>
    </row>
    <row r="1035" spans="1:8" x14ac:dyDescent="0.3">
      <c r="A1035">
        <v>1036</v>
      </c>
      <c r="B1035" s="1">
        <v>45216</v>
      </c>
      <c r="C1035" t="s">
        <v>12</v>
      </c>
      <c r="D1035" t="s">
        <v>1</v>
      </c>
      <c r="E1035" t="s">
        <v>2</v>
      </c>
      <c r="F1035">
        <v>9</v>
      </c>
      <c r="G1035">
        <v>1397.78</v>
      </c>
      <c r="H1035">
        <v>12580.02</v>
      </c>
    </row>
    <row r="1036" spans="1:8" x14ac:dyDescent="0.3">
      <c r="A1036">
        <v>1037</v>
      </c>
      <c r="B1036" s="1">
        <v>45501</v>
      </c>
      <c r="C1036" t="s">
        <v>12</v>
      </c>
      <c r="D1036" t="s">
        <v>20</v>
      </c>
      <c r="E1036" t="s">
        <v>4</v>
      </c>
      <c r="F1036">
        <v>4</v>
      </c>
      <c r="G1036">
        <v>1342.53</v>
      </c>
      <c r="H1036">
        <v>5370.12</v>
      </c>
    </row>
    <row r="1037" spans="1:8" x14ac:dyDescent="0.3">
      <c r="A1037">
        <v>1038</v>
      </c>
      <c r="B1037" s="1">
        <v>45838</v>
      </c>
      <c r="C1037" t="s">
        <v>11</v>
      </c>
      <c r="D1037" t="s">
        <v>22</v>
      </c>
      <c r="E1037" t="s">
        <v>4</v>
      </c>
      <c r="F1037">
        <v>4</v>
      </c>
      <c r="G1037">
        <v>753.51</v>
      </c>
      <c r="H1037">
        <v>3014.04</v>
      </c>
    </row>
    <row r="1038" spans="1:8" x14ac:dyDescent="0.3">
      <c r="A1038">
        <v>1039</v>
      </c>
      <c r="B1038" s="1">
        <v>45386</v>
      </c>
      <c r="C1038" t="s">
        <v>11</v>
      </c>
      <c r="D1038" t="s">
        <v>18</v>
      </c>
      <c r="E1038" t="s">
        <v>4</v>
      </c>
      <c r="F1038">
        <v>5</v>
      </c>
      <c r="G1038">
        <v>318.10000000000002</v>
      </c>
      <c r="H1038">
        <v>1590.5</v>
      </c>
    </row>
    <row r="1039" spans="1:8" x14ac:dyDescent="0.3">
      <c r="A1039">
        <v>1040</v>
      </c>
      <c r="B1039" s="1">
        <v>45772</v>
      </c>
      <c r="C1039" t="s">
        <v>11</v>
      </c>
      <c r="D1039" t="s">
        <v>18</v>
      </c>
      <c r="E1039" t="s">
        <v>4</v>
      </c>
      <c r="F1039">
        <v>6</v>
      </c>
      <c r="G1039">
        <v>242.43</v>
      </c>
      <c r="H1039">
        <v>1454.58</v>
      </c>
    </row>
    <row r="1040" spans="1:8" x14ac:dyDescent="0.3">
      <c r="A1040">
        <v>1041</v>
      </c>
      <c r="B1040" s="1">
        <v>45219</v>
      </c>
      <c r="C1040" t="s">
        <v>0</v>
      </c>
      <c r="D1040" t="s">
        <v>13</v>
      </c>
      <c r="E1040" t="s">
        <v>4</v>
      </c>
      <c r="F1040">
        <v>8</v>
      </c>
      <c r="G1040">
        <v>924.6</v>
      </c>
      <c r="H1040">
        <v>7396.8</v>
      </c>
    </row>
    <row r="1041" spans="1:8" x14ac:dyDescent="0.3">
      <c r="A1041">
        <v>1042</v>
      </c>
      <c r="B1041" s="1">
        <v>45632</v>
      </c>
      <c r="C1041" t="s">
        <v>0</v>
      </c>
      <c r="D1041" t="s">
        <v>9</v>
      </c>
      <c r="E1041" t="s">
        <v>10</v>
      </c>
      <c r="F1041">
        <v>6</v>
      </c>
      <c r="G1041">
        <v>934.79</v>
      </c>
      <c r="H1041">
        <v>5608.74</v>
      </c>
    </row>
    <row r="1042" spans="1:8" x14ac:dyDescent="0.3">
      <c r="A1042">
        <v>1043</v>
      </c>
      <c r="B1042" s="1">
        <v>45641</v>
      </c>
      <c r="C1042" t="s">
        <v>12</v>
      </c>
      <c r="D1042" t="s">
        <v>20</v>
      </c>
      <c r="E1042" t="s">
        <v>4</v>
      </c>
      <c r="F1042">
        <v>3</v>
      </c>
      <c r="G1042">
        <v>1476.75</v>
      </c>
      <c r="H1042">
        <v>4430.25</v>
      </c>
    </row>
    <row r="1043" spans="1:8" x14ac:dyDescent="0.3">
      <c r="A1043">
        <v>1044</v>
      </c>
      <c r="B1043" s="1">
        <v>45546</v>
      </c>
      <c r="C1043" t="s">
        <v>12</v>
      </c>
      <c r="D1043" t="s">
        <v>17</v>
      </c>
      <c r="E1043" t="s">
        <v>10</v>
      </c>
      <c r="F1043">
        <v>4</v>
      </c>
      <c r="G1043">
        <v>1127.75</v>
      </c>
      <c r="H1043">
        <v>4511</v>
      </c>
    </row>
    <row r="1044" spans="1:8" x14ac:dyDescent="0.3">
      <c r="A1044">
        <v>1045</v>
      </c>
      <c r="B1044" s="1">
        <v>45677</v>
      </c>
      <c r="C1044" t="s">
        <v>0</v>
      </c>
      <c r="D1044" t="s">
        <v>3</v>
      </c>
      <c r="E1044" t="s">
        <v>4</v>
      </c>
      <c r="F1044">
        <v>7</v>
      </c>
      <c r="G1044">
        <v>722.7</v>
      </c>
      <c r="H1044">
        <v>5058.8999999999996</v>
      </c>
    </row>
    <row r="1045" spans="1:8" x14ac:dyDescent="0.3">
      <c r="A1045">
        <v>1046</v>
      </c>
      <c r="B1045" s="1">
        <v>45653</v>
      </c>
      <c r="C1045" t="s">
        <v>0</v>
      </c>
      <c r="D1045" t="s">
        <v>6</v>
      </c>
      <c r="E1045" t="s">
        <v>4</v>
      </c>
      <c r="F1045">
        <v>6</v>
      </c>
      <c r="G1045">
        <v>596.64</v>
      </c>
      <c r="H1045">
        <v>3579.84</v>
      </c>
    </row>
    <row r="1046" spans="1:8" x14ac:dyDescent="0.3">
      <c r="A1046">
        <v>1047</v>
      </c>
      <c r="B1046" s="1">
        <v>45607</v>
      </c>
      <c r="C1046" t="s">
        <v>11</v>
      </c>
      <c r="D1046" t="s">
        <v>1</v>
      </c>
      <c r="E1046" t="s">
        <v>2</v>
      </c>
      <c r="F1046">
        <v>2</v>
      </c>
      <c r="G1046">
        <v>1050.3800000000001</v>
      </c>
      <c r="H1046">
        <v>2100.7600000000002</v>
      </c>
    </row>
    <row r="1047" spans="1:8" x14ac:dyDescent="0.3">
      <c r="A1047">
        <v>1048</v>
      </c>
      <c r="B1047" s="1">
        <v>45844</v>
      </c>
      <c r="C1047" t="s">
        <v>12</v>
      </c>
      <c r="D1047" t="s">
        <v>20</v>
      </c>
      <c r="E1047" t="s">
        <v>4</v>
      </c>
      <c r="F1047">
        <v>1</v>
      </c>
      <c r="G1047">
        <v>27.61</v>
      </c>
      <c r="H1047">
        <v>27.61</v>
      </c>
    </row>
    <row r="1048" spans="1:8" x14ac:dyDescent="0.3">
      <c r="A1048">
        <v>1049</v>
      </c>
      <c r="B1048" s="1">
        <v>45733</v>
      </c>
      <c r="C1048" t="s">
        <v>7</v>
      </c>
      <c r="D1048" t="s">
        <v>18</v>
      </c>
      <c r="E1048" t="s">
        <v>4</v>
      </c>
      <c r="F1048">
        <v>2</v>
      </c>
      <c r="G1048">
        <v>494.9</v>
      </c>
      <c r="H1048">
        <v>989.8</v>
      </c>
    </row>
    <row r="1049" spans="1:8" x14ac:dyDescent="0.3">
      <c r="A1049">
        <v>1050</v>
      </c>
      <c r="B1049" s="1">
        <v>45330</v>
      </c>
      <c r="C1049" t="s">
        <v>12</v>
      </c>
      <c r="D1049" t="s">
        <v>15</v>
      </c>
      <c r="E1049" t="s">
        <v>4</v>
      </c>
      <c r="F1049">
        <v>9</v>
      </c>
      <c r="G1049">
        <v>401.65</v>
      </c>
      <c r="H1049">
        <v>3614.85</v>
      </c>
    </row>
    <row r="1050" spans="1:8" x14ac:dyDescent="0.3">
      <c r="A1050">
        <v>1051</v>
      </c>
      <c r="B1050" s="1">
        <v>45766</v>
      </c>
      <c r="C1050" t="s">
        <v>7</v>
      </c>
      <c r="D1050" t="s">
        <v>22</v>
      </c>
      <c r="E1050" t="s">
        <v>4</v>
      </c>
      <c r="F1050">
        <v>6</v>
      </c>
      <c r="G1050">
        <v>555.23</v>
      </c>
      <c r="H1050">
        <v>3331.38</v>
      </c>
    </row>
    <row r="1051" spans="1:8" x14ac:dyDescent="0.3">
      <c r="A1051">
        <v>1052</v>
      </c>
      <c r="B1051" s="1">
        <v>45354</v>
      </c>
      <c r="C1051" t="s">
        <v>7</v>
      </c>
      <c r="D1051" t="s">
        <v>20</v>
      </c>
      <c r="E1051" t="s">
        <v>4</v>
      </c>
      <c r="F1051">
        <v>7</v>
      </c>
      <c r="G1051">
        <v>1054.06</v>
      </c>
      <c r="H1051">
        <v>7378.42</v>
      </c>
    </row>
    <row r="1052" spans="1:8" x14ac:dyDescent="0.3">
      <c r="A1052">
        <v>1053</v>
      </c>
      <c r="B1052" s="1">
        <v>45549</v>
      </c>
      <c r="C1052" t="s">
        <v>12</v>
      </c>
      <c r="D1052" t="s">
        <v>21</v>
      </c>
      <c r="E1052" t="s">
        <v>4</v>
      </c>
      <c r="F1052">
        <v>5</v>
      </c>
      <c r="G1052">
        <v>681.59</v>
      </c>
      <c r="H1052">
        <v>3407.95</v>
      </c>
    </row>
    <row r="1053" spans="1:8" x14ac:dyDescent="0.3">
      <c r="A1053">
        <v>1054</v>
      </c>
      <c r="B1053" s="1">
        <v>45728</v>
      </c>
      <c r="C1053" t="s">
        <v>11</v>
      </c>
      <c r="D1053" t="s">
        <v>15</v>
      </c>
      <c r="E1053" t="s">
        <v>4</v>
      </c>
      <c r="F1053">
        <v>4</v>
      </c>
      <c r="G1053">
        <v>1223.1400000000001</v>
      </c>
      <c r="H1053">
        <v>4892.5600000000004</v>
      </c>
    </row>
    <row r="1054" spans="1:8" x14ac:dyDescent="0.3">
      <c r="A1054">
        <v>1055</v>
      </c>
      <c r="B1054" s="1">
        <v>45380</v>
      </c>
      <c r="C1054" t="s">
        <v>12</v>
      </c>
      <c r="D1054" t="s">
        <v>8</v>
      </c>
      <c r="E1054" t="s">
        <v>2</v>
      </c>
      <c r="F1054">
        <v>9</v>
      </c>
      <c r="G1054">
        <v>654.01</v>
      </c>
      <c r="H1054">
        <v>5886.09</v>
      </c>
    </row>
    <row r="1055" spans="1:8" x14ac:dyDescent="0.3">
      <c r="A1055">
        <v>1056</v>
      </c>
      <c r="B1055" s="1">
        <v>45288</v>
      </c>
      <c r="C1055" t="s">
        <v>11</v>
      </c>
      <c r="D1055" t="s">
        <v>5</v>
      </c>
      <c r="E1055" t="s">
        <v>4</v>
      </c>
      <c r="F1055">
        <v>3</v>
      </c>
      <c r="G1055">
        <v>714.75</v>
      </c>
      <c r="H1055">
        <v>2144.25</v>
      </c>
    </row>
    <row r="1056" spans="1:8" x14ac:dyDescent="0.3">
      <c r="A1056">
        <v>1057</v>
      </c>
      <c r="B1056" s="1">
        <v>45570</v>
      </c>
      <c r="C1056" t="s">
        <v>11</v>
      </c>
      <c r="D1056" t="s">
        <v>14</v>
      </c>
      <c r="E1056" t="s">
        <v>4</v>
      </c>
      <c r="F1056">
        <v>8</v>
      </c>
      <c r="G1056">
        <v>210.36</v>
      </c>
      <c r="H1056">
        <v>1682.88</v>
      </c>
    </row>
    <row r="1057" spans="1:8" x14ac:dyDescent="0.3">
      <c r="A1057">
        <v>1058</v>
      </c>
      <c r="B1057" s="1">
        <v>45637</v>
      </c>
      <c r="C1057" t="s">
        <v>12</v>
      </c>
      <c r="D1057" t="s">
        <v>17</v>
      </c>
      <c r="E1057" t="s">
        <v>10</v>
      </c>
      <c r="F1057">
        <v>5</v>
      </c>
      <c r="G1057">
        <v>383.95</v>
      </c>
      <c r="H1057">
        <v>1919.75</v>
      </c>
    </row>
    <row r="1058" spans="1:8" x14ac:dyDescent="0.3">
      <c r="A1058">
        <v>1059</v>
      </c>
      <c r="B1058" s="1">
        <v>45546</v>
      </c>
      <c r="C1058" t="s">
        <v>0</v>
      </c>
      <c r="D1058" t="s">
        <v>16</v>
      </c>
      <c r="E1058" t="s">
        <v>10</v>
      </c>
      <c r="F1058">
        <v>2</v>
      </c>
      <c r="G1058">
        <v>1038.9100000000001</v>
      </c>
      <c r="H1058">
        <v>2077.8200000000002</v>
      </c>
    </row>
    <row r="1059" spans="1:8" x14ac:dyDescent="0.3">
      <c r="A1059">
        <v>1060</v>
      </c>
      <c r="B1059" s="1">
        <v>45399</v>
      </c>
      <c r="C1059" t="s">
        <v>11</v>
      </c>
      <c r="D1059" t="s">
        <v>14</v>
      </c>
      <c r="E1059" t="s">
        <v>4</v>
      </c>
      <c r="F1059">
        <v>8</v>
      </c>
      <c r="G1059">
        <v>1260.07</v>
      </c>
      <c r="H1059">
        <v>10080.56</v>
      </c>
    </row>
    <row r="1060" spans="1:8" x14ac:dyDescent="0.3">
      <c r="A1060">
        <v>1061</v>
      </c>
      <c r="B1060" s="1">
        <v>45481</v>
      </c>
      <c r="C1060" t="s">
        <v>7</v>
      </c>
      <c r="D1060" t="s">
        <v>13</v>
      </c>
      <c r="E1060" t="s">
        <v>4</v>
      </c>
      <c r="F1060">
        <v>5</v>
      </c>
      <c r="G1060">
        <v>547.83000000000004</v>
      </c>
      <c r="H1060">
        <v>2739.15</v>
      </c>
    </row>
    <row r="1061" spans="1:8" x14ac:dyDescent="0.3">
      <c r="A1061">
        <v>1062</v>
      </c>
      <c r="B1061" s="1">
        <v>45491</v>
      </c>
      <c r="C1061" t="s">
        <v>12</v>
      </c>
      <c r="D1061" t="s">
        <v>6</v>
      </c>
      <c r="E1061" t="s">
        <v>4</v>
      </c>
      <c r="F1061">
        <v>1</v>
      </c>
      <c r="G1061">
        <v>623.52</v>
      </c>
      <c r="H1061">
        <v>623.52</v>
      </c>
    </row>
    <row r="1062" spans="1:8" x14ac:dyDescent="0.3">
      <c r="A1062">
        <v>1063</v>
      </c>
      <c r="B1062" s="1">
        <v>45729</v>
      </c>
      <c r="C1062" t="s">
        <v>11</v>
      </c>
      <c r="D1062" t="s">
        <v>21</v>
      </c>
      <c r="E1062" t="s">
        <v>4</v>
      </c>
      <c r="F1062">
        <v>10</v>
      </c>
      <c r="G1062">
        <v>978.3</v>
      </c>
      <c r="H1062">
        <v>9783</v>
      </c>
    </row>
    <row r="1063" spans="1:8" x14ac:dyDescent="0.3">
      <c r="A1063">
        <v>1064</v>
      </c>
      <c r="B1063" s="1">
        <v>45430</v>
      </c>
      <c r="C1063" t="s">
        <v>11</v>
      </c>
      <c r="D1063" t="s">
        <v>6</v>
      </c>
      <c r="E1063" t="s">
        <v>4</v>
      </c>
      <c r="F1063">
        <v>6</v>
      </c>
      <c r="G1063">
        <v>494.38</v>
      </c>
      <c r="H1063">
        <v>2966.28</v>
      </c>
    </row>
    <row r="1064" spans="1:8" x14ac:dyDescent="0.3">
      <c r="A1064">
        <v>1065</v>
      </c>
      <c r="B1064" s="1">
        <v>45596</v>
      </c>
      <c r="C1064" t="s">
        <v>7</v>
      </c>
      <c r="D1064" t="s">
        <v>6</v>
      </c>
      <c r="E1064" t="s">
        <v>4</v>
      </c>
      <c r="F1064">
        <v>2</v>
      </c>
      <c r="G1064">
        <v>577.79999999999995</v>
      </c>
      <c r="H1064">
        <v>1155.5999999999999</v>
      </c>
    </row>
    <row r="1065" spans="1:8" x14ac:dyDescent="0.3">
      <c r="A1065">
        <v>1066</v>
      </c>
      <c r="B1065" s="1">
        <v>45785</v>
      </c>
      <c r="C1065" t="s">
        <v>7</v>
      </c>
      <c r="D1065" t="s">
        <v>22</v>
      </c>
      <c r="E1065" t="s">
        <v>4</v>
      </c>
      <c r="F1065">
        <v>3</v>
      </c>
      <c r="G1065">
        <v>1303.7</v>
      </c>
      <c r="H1065">
        <v>3911.1</v>
      </c>
    </row>
    <row r="1066" spans="1:8" x14ac:dyDescent="0.3">
      <c r="A1066">
        <v>1067</v>
      </c>
      <c r="B1066" s="1">
        <v>45570</v>
      </c>
      <c r="C1066" t="s">
        <v>12</v>
      </c>
      <c r="D1066" t="s">
        <v>1</v>
      </c>
      <c r="E1066" t="s">
        <v>2</v>
      </c>
      <c r="F1066">
        <v>10</v>
      </c>
      <c r="G1066">
        <v>861.74</v>
      </c>
      <c r="H1066">
        <v>8617.4</v>
      </c>
    </row>
    <row r="1067" spans="1:8" x14ac:dyDescent="0.3">
      <c r="A1067">
        <v>1068</v>
      </c>
      <c r="B1067" s="1">
        <v>45220</v>
      </c>
      <c r="C1067" t="s">
        <v>0</v>
      </c>
      <c r="D1067" t="s">
        <v>16</v>
      </c>
      <c r="E1067" t="s">
        <v>10</v>
      </c>
      <c r="F1067">
        <v>3</v>
      </c>
      <c r="G1067">
        <v>522</v>
      </c>
      <c r="H1067">
        <v>1566</v>
      </c>
    </row>
    <row r="1068" spans="1:8" x14ac:dyDescent="0.3">
      <c r="A1068">
        <v>1069</v>
      </c>
      <c r="B1068" s="1">
        <v>45807</v>
      </c>
      <c r="C1068" t="s">
        <v>12</v>
      </c>
      <c r="D1068" t="s">
        <v>21</v>
      </c>
      <c r="E1068" t="s">
        <v>4</v>
      </c>
      <c r="F1068">
        <v>5</v>
      </c>
      <c r="G1068">
        <v>1068.55</v>
      </c>
      <c r="H1068">
        <v>5342.75</v>
      </c>
    </row>
    <row r="1069" spans="1:8" x14ac:dyDescent="0.3">
      <c r="A1069">
        <v>1070</v>
      </c>
      <c r="B1069" s="1">
        <v>45416</v>
      </c>
      <c r="C1069" t="s">
        <v>7</v>
      </c>
      <c r="D1069" t="s">
        <v>15</v>
      </c>
      <c r="E1069" t="s">
        <v>4</v>
      </c>
      <c r="F1069">
        <v>8</v>
      </c>
      <c r="G1069">
        <v>1173.6500000000001</v>
      </c>
      <c r="H1069">
        <v>9389.2000000000007</v>
      </c>
    </row>
    <row r="1070" spans="1:8" x14ac:dyDescent="0.3">
      <c r="A1070">
        <v>1071</v>
      </c>
      <c r="B1070" s="1">
        <v>45562</v>
      </c>
      <c r="C1070" t="s">
        <v>7</v>
      </c>
      <c r="D1070" t="s">
        <v>21</v>
      </c>
      <c r="E1070" t="s">
        <v>4</v>
      </c>
      <c r="F1070">
        <v>3</v>
      </c>
      <c r="G1070">
        <v>283.99</v>
      </c>
      <c r="H1070">
        <v>851.97</v>
      </c>
    </row>
    <row r="1071" spans="1:8" x14ac:dyDescent="0.3">
      <c r="A1071">
        <v>1072</v>
      </c>
      <c r="B1071" s="1">
        <v>45379</v>
      </c>
      <c r="C1071" t="s">
        <v>11</v>
      </c>
      <c r="D1071" t="s">
        <v>14</v>
      </c>
      <c r="E1071" t="s">
        <v>4</v>
      </c>
      <c r="F1071">
        <v>5</v>
      </c>
      <c r="G1071">
        <v>1411.25</v>
      </c>
      <c r="H1071">
        <v>7056.25</v>
      </c>
    </row>
    <row r="1072" spans="1:8" x14ac:dyDescent="0.3">
      <c r="A1072">
        <v>1073</v>
      </c>
      <c r="B1072" s="1">
        <v>45354</v>
      </c>
      <c r="C1072" t="s">
        <v>0</v>
      </c>
      <c r="D1072" t="s">
        <v>8</v>
      </c>
      <c r="E1072" t="s">
        <v>2</v>
      </c>
      <c r="F1072">
        <v>3</v>
      </c>
      <c r="G1072">
        <v>601.6</v>
      </c>
      <c r="H1072">
        <v>1804.8</v>
      </c>
    </row>
    <row r="1073" spans="1:8" x14ac:dyDescent="0.3">
      <c r="A1073">
        <v>1074</v>
      </c>
      <c r="B1073" s="1">
        <v>45623</v>
      </c>
      <c r="C1073" t="s">
        <v>0</v>
      </c>
      <c r="D1073" t="s">
        <v>13</v>
      </c>
      <c r="E1073" t="s">
        <v>4</v>
      </c>
      <c r="F1073">
        <v>9</v>
      </c>
      <c r="G1073">
        <v>90.2</v>
      </c>
      <c r="H1073">
        <v>811.8</v>
      </c>
    </row>
    <row r="1074" spans="1:8" x14ac:dyDescent="0.3">
      <c r="A1074">
        <v>1075</v>
      </c>
      <c r="B1074" s="1">
        <v>45675</v>
      </c>
      <c r="C1074" t="s">
        <v>7</v>
      </c>
      <c r="D1074" t="s">
        <v>9</v>
      </c>
      <c r="E1074" t="s">
        <v>10</v>
      </c>
      <c r="F1074">
        <v>2</v>
      </c>
      <c r="G1074">
        <v>164.85</v>
      </c>
      <c r="H1074">
        <v>329.7</v>
      </c>
    </row>
    <row r="1075" spans="1:8" x14ac:dyDescent="0.3">
      <c r="A1075">
        <v>1076</v>
      </c>
      <c r="B1075" s="1">
        <v>45225</v>
      </c>
      <c r="C1075" t="s">
        <v>11</v>
      </c>
      <c r="D1075" t="s">
        <v>15</v>
      </c>
      <c r="E1075" t="s">
        <v>4</v>
      </c>
      <c r="F1075">
        <v>7</v>
      </c>
      <c r="G1075">
        <v>470.96</v>
      </c>
      <c r="H1075">
        <v>3296.72</v>
      </c>
    </row>
    <row r="1076" spans="1:8" x14ac:dyDescent="0.3">
      <c r="A1076">
        <v>1077</v>
      </c>
      <c r="B1076" s="1">
        <v>45592</v>
      </c>
      <c r="C1076" t="s">
        <v>12</v>
      </c>
      <c r="D1076" t="s">
        <v>18</v>
      </c>
      <c r="E1076" t="s">
        <v>4</v>
      </c>
      <c r="F1076">
        <v>3</v>
      </c>
      <c r="G1076">
        <v>205.6</v>
      </c>
      <c r="H1076">
        <v>616.79999999999995</v>
      </c>
    </row>
    <row r="1077" spans="1:8" x14ac:dyDescent="0.3">
      <c r="A1077">
        <v>1078</v>
      </c>
      <c r="B1077" s="1">
        <v>45168</v>
      </c>
      <c r="C1077" t="s">
        <v>11</v>
      </c>
      <c r="D1077" t="s">
        <v>16</v>
      </c>
      <c r="E1077" t="s">
        <v>10</v>
      </c>
      <c r="F1077">
        <v>1</v>
      </c>
      <c r="G1077">
        <v>998.69</v>
      </c>
      <c r="H1077">
        <v>998.69</v>
      </c>
    </row>
    <row r="1078" spans="1:8" x14ac:dyDescent="0.3">
      <c r="A1078">
        <v>1079</v>
      </c>
      <c r="B1078" s="1">
        <v>45626</v>
      </c>
      <c r="C1078" t="s">
        <v>12</v>
      </c>
      <c r="D1078" t="s">
        <v>16</v>
      </c>
      <c r="E1078" t="s">
        <v>10</v>
      </c>
      <c r="F1078">
        <v>8</v>
      </c>
      <c r="G1078">
        <v>1462.72</v>
      </c>
      <c r="H1078">
        <v>11701.76</v>
      </c>
    </row>
    <row r="1079" spans="1:8" x14ac:dyDescent="0.3">
      <c r="A1079">
        <v>1080</v>
      </c>
      <c r="B1079" s="1">
        <v>45700</v>
      </c>
      <c r="C1079" t="s">
        <v>12</v>
      </c>
      <c r="D1079" t="s">
        <v>6</v>
      </c>
      <c r="E1079" t="s">
        <v>4</v>
      </c>
      <c r="F1079">
        <v>8</v>
      </c>
      <c r="G1079">
        <v>211.32</v>
      </c>
      <c r="H1079">
        <v>1690.56</v>
      </c>
    </row>
    <row r="1080" spans="1:8" x14ac:dyDescent="0.3">
      <c r="A1080">
        <v>1081</v>
      </c>
      <c r="B1080" s="1">
        <v>45744</v>
      </c>
      <c r="C1080" t="s">
        <v>11</v>
      </c>
      <c r="D1080" t="s">
        <v>8</v>
      </c>
      <c r="E1080" t="s">
        <v>2</v>
      </c>
      <c r="F1080">
        <v>10</v>
      </c>
      <c r="G1080">
        <v>690.25</v>
      </c>
      <c r="H1080">
        <v>6902.5</v>
      </c>
    </row>
    <row r="1081" spans="1:8" x14ac:dyDescent="0.3">
      <c r="A1081">
        <v>1082</v>
      </c>
      <c r="B1081" s="1">
        <v>45675</v>
      </c>
      <c r="C1081" t="s">
        <v>7</v>
      </c>
      <c r="D1081" t="s">
        <v>8</v>
      </c>
      <c r="E1081" t="s">
        <v>2</v>
      </c>
      <c r="F1081">
        <v>9</v>
      </c>
      <c r="G1081">
        <v>471.4</v>
      </c>
      <c r="H1081">
        <v>4242.6000000000004</v>
      </c>
    </row>
    <row r="1082" spans="1:8" x14ac:dyDescent="0.3">
      <c r="A1082">
        <v>1083</v>
      </c>
      <c r="B1082" s="1">
        <v>45691</v>
      </c>
      <c r="C1082" t="s">
        <v>7</v>
      </c>
      <c r="D1082" t="s">
        <v>21</v>
      </c>
      <c r="E1082" t="s">
        <v>4</v>
      </c>
      <c r="F1082">
        <v>4</v>
      </c>
      <c r="G1082">
        <v>1209.01</v>
      </c>
      <c r="H1082">
        <v>4836.04</v>
      </c>
    </row>
    <row r="1083" spans="1:8" x14ac:dyDescent="0.3">
      <c r="A1083">
        <v>1084</v>
      </c>
      <c r="B1083" s="1">
        <v>45513</v>
      </c>
      <c r="C1083" t="s">
        <v>12</v>
      </c>
      <c r="D1083" t="s">
        <v>20</v>
      </c>
      <c r="E1083" t="s">
        <v>4</v>
      </c>
      <c r="F1083">
        <v>7</v>
      </c>
      <c r="G1083">
        <v>397.11</v>
      </c>
      <c r="H1083">
        <v>2779.77</v>
      </c>
    </row>
    <row r="1084" spans="1:8" x14ac:dyDescent="0.3">
      <c r="A1084">
        <v>1085</v>
      </c>
      <c r="B1084" s="1">
        <v>45139</v>
      </c>
      <c r="C1084" t="s">
        <v>0</v>
      </c>
      <c r="D1084" t="s">
        <v>22</v>
      </c>
      <c r="E1084" t="s">
        <v>4</v>
      </c>
      <c r="F1084">
        <v>9</v>
      </c>
      <c r="G1084">
        <v>1224.92</v>
      </c>
      <c r="H1084">
        <v>11024.28</v>
      </c>
    </row>
    <row r="1085" spans="1:8" x14ac:dyDescent="0.3">
      <c r="A1085">
        <v>1086</v>
      </c>
      <c r="B1085" s="1">
        <v>45491</v>
      </c>
      <c r="C1085" t="s">
        <v>11</v>
      </c>
      <c r="D1085" t="s">
        <v>16</v>
      </c>
      <c r="E1085" t="s">
        <v>10</v>
      </c>
      <c r="F1085">
        <v>5</v>
      </c>
      <c r="G1085">
        <v>709.1</v>
      </c>
      <c r="H1085">
        <v>3545.5</v>
      </c>
    </row>
    <row r="1086" spans="1:8" x14ac:dyDescent="0.3">
      <c r="A1086">
        <v>1087</v>
      </c>
      <c r="B1086" s="1">
        <v>45627</v>
      </c>
      <c r="C1086" t="s">
        <v>7</v>
      </c>
      <c r="D1086" t="s">
        <v>14</v>
      </c>
      <c r="E1086" t="s">
        <v>4</v>
      </c>
      <c r="F1086">
        <v>5</v>
      </c>
      <c r="G1086">
        <v>23.61</v>
      </c>
      <c r="H1086">
        <v>118.05</v>
      </c>
    </row>
    <row r="1087" spans="1:8" x14ac:dyDescent="0.3">
      <c r="A1087">
        <v>1088</v>
      </c>
      <c r="B1087" s="1">
        <v>45750</v>
      </c>
      <c r="C1087" t="s">
        <v>12</v>
      </c>
      <c r="D1087" t="s">
        <v>5</v>
      </c>
      <c r="E1087" t="s">
        <v>4</v>
      </c>
      <c r="F1087">
        <v>4</v>
      </c>
      <c r="G1087">
        <v>1197.18</v>
      </c>
      <c r="H1087">
        <v>4788.72</v>
      </c>
    </row>
    <row r="1088" spans="1:8" x14ac:dyDescent="0.3">
      <c r="A1088">
        <v>1089</v>
      </c>
      <c r="B1088" s="1">
        <v>45332</v>
      </c>
      <c r="C1088" t="s">
        <v>12</v>
      </c>
      <c r="D1088" t="s">
        <v>6</v>
      </c>
      <c r="E1088" t="s">
        <v>4</v>
      </c>
      <c r="F1088">
        <v>7</v>
      </c>
      <c r="G1088">
        <v>1324.42</v>
      </c>
      <c r="H1088">
        <v>9270.94</v>
      </c>
    </row>
    <row r="1089" spans="1:8" x14ac:dyDescent="0.3">
      <c r="A1089">
        <v>1090</v>
      </c>
      <c r="B1089" s="1">
        <v>45394</v>
      </c>
      <c r="C1089" t="s">
        <v>7</v>
      </c>
      <c r="D1089" t="s">
        <v>5</v>
      </c>
      <c r="E1089" t="s">
        <v>4</v>
      </c>
      <c r="F1089">
        <v>3</v>
      </c>
      <c r="G1089">
        <v>1075.26</v>
      </c>
      <c r="H1089">
        <v>3225.78</v>
      </c>
    </row>
    <row r="1090" spans="1:8" x14ac:dyDescent="0.3">
      <c r="A1090">
        <v>1091</v>
      </c>
      <c r="B1090" s="1">
        <v>45526</v>
      </c>
      <c r="C1090" t="s">
        <v>7</v>
      </c>
      <c r="D1090" t="s">
        <v>1</v>
      </c>
      <c r="E1090" t="s">
        <v>2</v>
      </c>
      <c r="F1090">
        <v>4</v>
      </c>
      <c r="G1090">
        <v>401.84</v>
      </c>
      <c r="H1090">
        <v>1607.36</v>
      </c>
    </row>
    <row r="1091" spans="1:8" x14ac:dyDescent="0.3">
      <c r="A1091">
        <v>1092</v>
      </c>
      <c r="B1091" s="1">
        <v>45668</v>
      </c>
      <c r="C1091" t="s">
        <v>11</v>
      </c>
      <c r="D1091" t="s">
        <v>5</v>
      </c>
      <c r="E1091" t="s">
        <v>4</v>
      </c>
      <c r="F1091">
        <v>10</v>
      </c>
      <c r="G1091">
        <v>1213.29</v>
      </c>
      <c r="H1091">
        <v>12132.9</v>
      </c>
    </row>
    <row r="1092" spans="1:8" x14ac:dyDescent="0.3">
      <c r="A1092">
        <v>1093</v>
      </c>
      <c r="B1092" s="1">
        <v>45430</v>
      </c>
      <c r="C1092" t="s">
        <v>12</v>
      </c>
      <c r="D1092" t="s">
        <v>1</v>
      </c>
      <c r="E1092" t="s">
        <v>2</v>
      </c>
      <c r="F1092">
        <v>9</v>
      </c>
      <c r="G1092">
        <v>1215.1199999999999</v>
      </c>
      <c r="H1092">
        <v>10936.08</v>
      </c>
    </row>
    <row r="1093" spans="1:8" x14ac:dyDescent="0.3">
      <c r="A1093">
        <v>1094</v>
      </c>
      <c r="B1093" s="1">
        <v>45209</v>
      </c>
      <c r="C1093" t="s">
        <v>11</v>
      </c>
      <c r="D1093" t="s">
        <v>5</v>
      </c>
      <c r="E1093" t="s">
        <v>4</v>
      </c>
      <c r="F1093">
        <v>3</v>
      </c>
      <c r="G1093">
        <v>213.57</v>
      </c>
      <c r="H1093">
        <v>640.71</v>
      </c>
    </row>
    <row r="1094" spans="1:8" x14ac:dyDescent="0.3">
      <c r="A1094">
        <v>1095</v>
      </c>
      <c r="B1094" s="1">
        <v>45771</v>
      </c>
      <c r="C1094" t="s">
        <v>7</v>
      </c>
      <c r="D1094" t="s">
        <v>13</v>
      </c>
      <c r="E1094" t="s">
        <v>4</v>
      </c>
      <c r="F1094">
        <v>8</v>
      </c>
      <c r="G1094">
        <v>415.48</v>
      </c>
      <c r="H1094">
        <v>3323.84</v>
      </c>
    </row>
    <row r="1095" spans="1:8" x14ac:dyDescent="0.3">
      <c r="A1095">
        <v>1096</v>
      </c>
      <c r="B1095" s="1">
        <v>45331</v>
      </c>
      <c r="C1095" t="s">
        <v>7</v>
      </c>
      <c r="D1095" t="s">
        <v>15</v>
      </c>
      <c r="E1095" t="s">
        <v>4</v>
      </c>
      <c r="F1095">
        <v>6</v>
      </c>
      <c r="G1095">
        <v>38.9</v>
      </c>
      <c r="H1095">
        <v>233.4</v>
      </c>
    </row>
    <row r="1096" spans="1:8" x14ac:dyDescent="0.3">
      <c r="A1096">
        <v>1097</v>
      </c>
      <c r="B1096" s="1">
        <v>45329</v>
      </c>
      <c r="C1096" t="s">
        <v>0</v>
      </c>
      <c r="D1096" t="s">
        <v>14</v>
      </c>
      <c r="E1096" t="s">
        <v>4</v>
      </c>
      <c r="F1096">
        <v>2</v>
      </c>
      <c r="G1096">
        <v>430.35</v>
      </c>
      <c r="H1096">
        <v>860.7</v>
      </c>
    </row>
    <row r="1097" spans="1:8" x14ac:dyDescent="0.3">
      <c r="A1097">
        <v>1098</v>
      </c>
      <c r="B1097" s="1">
        <v>45147</v>
      </c>
      <c r="C1097" t="s">
        <v>7</v>
      </c>
      <c r="D1097" t="s">
        <v>3</v>
      </c>
      <c r="E1097" t="s">
        <v>4</v>
      </c>
      <c r="F1097">
        <v>4</v>
      </c>
      <c r="G1097">
        <v>144.38999999999999</v>
      </c>
      <c r="H1097">
        <v>577.55999999999995</v>
      </c>
    </row>
    <row r="1098" spans="1:8" x14ac:dyDescent="0.3">
      <c r="A1098">
        <v>1099</v>
      </c>
      <c r="B1098" s="1">
        <v>45361</v>
      </c>
      <c r="C1098" t="s">
        <v>7</v>
      </c>
      <c r="D1098" t="s">
        <v>14</v>
      </c>
      <c r="E1098" t="s">
        <v>4</v>
      </c>
      <c r="F1098">
        <v>6</v>
      </c>
      <c r="G1098">
        <v>636.16</v>
      </c>
      <c r="H1098">
        <v>3816.96</v>
      </c>
    </row>
    <row r="1099" spans="1:8" x14ac:dyDescent="0.3">
      <c r="A1099">
        <v>1100</v>
      </c>
      <c r="B1099" s="1">
        <v>45519</v>
      </c>
      <c r="C1099" t="s">
        <v>7</v>
      </c>
      <c r="D1099" t="s">
        <v>9</v>
      </c>
      <c r="E1099" t="s">
        <v>10</v>
      </c>
      <c r="F1099">
        <v>8</v>
      </c>
      <c r="G1099">
        <v>1048.43</v>
      </c>
      <c r="H1099">
        <v>8387.44</v>
      </c>
    </row>
    <row r="1100" spans="1:8" x14ac:dyDescent="0.3">
      <c r="A1100">
        <v>1101</v>
      </c>
      <c r="B1100" s="1">
        <v>45221</v>
      </c>
      <c r="C1100" t="s">
        <v>12</v>
      </c>
      <c r="D1100" t="s">
        <v>14</v>
      </c>
      <c r="E1100" t="s">
        <v>4</v>
      </c>
      <c r="F1100">
        <v>3</v>
      </c>
      <c r="G1100">
        <v>93.5</v>
      </c>
      <c r="H1100">
        <v>280.5</v>
      </c>
    </row>
    <row r="1101" spans="1:8" x14ac:dyDescent="0.3">
      <c r="A1101">
        <v>1102</v>
      </c>
      <c r="B1101" s="1">
        <v>45212</v>
      </c>
      <c r="C1101" t="s">
        <v>7</v>
      </c>
      <c r="D1101" t="s">
        <v>9</v>
      </c>
      <c r="E1101" t="s">
        <v>10</v>
      </c>
      <c r="F1101">
        <v>9</v>
      </c>
      <c r="G1101">
        <v>710.52</v>
      </c>
      <c r="H1101">
        <v>6394.68</v>
      </c>
    </row>
    <row r="1102" spans="1:8" x14ac:dyDescent="0.3">
      <c r="A1102">
        <v>1103</v>
      </c>
      <c r="B1102" s="1">
        <v>45529</v>
      </c>
      <c r="C1102" t="s">
        <v>12</v>
      </c>
      <c r="D1102" t="s">
        <v>18</v>
      </c>
      <c r="E1102" t="s">
        <v>4</v>
      </c>
      <c r="F1102">
        <v>1</v>
      </c>
      <c r="G1102">
        <v>191.72</v>
      </c>
      <c r="H1102">
        <v>191.72</v>
      </c>
    </row>
    <row r="1103" spans="1:8" x14ac:dyDescent="0.3">
      <c r="A1103">
        <v>1104</v>
      </c>
      <c r="B1103" s="1">
        <v>45533</v>
      </c>
      <c r="C1103" t="s">
        <v>11</v>
      </c>
      <c r="D1103" t="s">
        <v>9</v>
      </c>
      <c r="E1103" t="s">
        <v>10</v>
      </c>
      <c r="F1103">
        <v>8</v>
      </c>
      <c r="G1103">
        <v>378.27</v>
      </c>
      <c r="H1103">
        <v>3026.16</v>
      </c>
    </row>
    <row r="1104" spans="1:8" x14ac:dyDescent="0.3">
      <c r="A1104">
        <v>1105</v>
      </c>
      <c r="B1104" s="1">
        <v>45610</v>
      </c>
      <c r="C1104" t="s">
        <v>11</v>
      </c>
      <c r="D1104" t="s">
        <v>14</v>
      </c>
      <c r="E1104" t="s">
        <v>4</v>
      </c>
      <c r="F1104">
        <v>2</v>
      </c>
      <c r="G1104">
        <v>786.5</v>
      </c>
      <c r="H1104">
        <v>1573</v>
      </c>
    </row>
    <row r="1105" spans="1:8" x14ac:dyDescent="0.3">
      <c r="A1105">
        <v>1106</v>
      </c>
      <c r="B1105" s="1">
        <v>45537</v>
      </c>
      <c r="C1105" t="s">
        <v>7</v>
      </c>
      <c r="D1105" t="s">
        <v>18</v>
      </c>
      <c r="E1105" t="s">
        <v>4</v>
      </c>
      <c r="F1105">
        <v>5</v>
      </c>
      <c r="G1105">
        <v>1404.96</v>
      </c>
      <c r="H1105">
        <v>7024.8</v>
      </c>
    </row>
    <row r="1106" spans="1:8" x14ac:dyDescent="0.3">
      <c r="A1106">
        <v>1107</v>
      </c>
      <c r="B1106" s="1">
        <v>45701</v>
      </c>
      <c r="C1106" t="s">
        <v>0</v>
      </c>
      <c r="D1106" t="s">
        <v>3</v>
      </c>
      <c r="E1106" t="s">
        <v>4</v>
      </c>
      <c r="F1106">
        <v>9</v>
      </c>
      <c r="G1106">
        <v>191.99</v>
      </c>
      <c r="H1106">
        <v>1727.91</v>
      </c>
    </row>
    <row r="1107" spans="1:8" x14ac:dyDescent="0.3">
      <c r="A1107">
        <v>1108</v>
      </c>
      <c r="B1107" s="1">
        <v>45342</v>
      </c>
      <c r="C1107" t="s">
        <v>12</v>
      </c>
      <c r="D1107" t="s">
        <v>20</v>
      </c>
      <c r="E1107" t="s">
        <v>4</v>
      </c>
      <c r="F1107">
        <v>6</v>
      </c>
      <c r="G1107">
        <v>1332.4</v>
      </c>
      <c r="H1107">
        <v>7994.4</v>
      </c>
    </row>
    <row r="1108" spans="1:8" x14ac:dyDescent="0.3">
      <c r="A1108">
        <v>1109</v>
      </c>
      <c r="B1108" s="1">
        <v>45254</v>
      </c>
      <c r="C1108" t="s">
        <v>11</v>
      </c>
      <c r="D1108" t="s">
        <v>16</v>
      </c>
      <c r="E1108" t="s">
        <v>10</v>
      </c>
      <c r="F1108">
        <v>4</v>
      </c>
      <c r="G1108">
        <v>953.03</v>
      </c>
      <c r="H1108">
        <v>3812.12</v>
      </c>
    </row>
    <row r="1109" spans="1:8" x14ac:dyDescent="0.3">
      <c r="A1109">
        <v>1110</v>
      </c>
      <c r="B1109" s="1">
        <v>45310</v>
      </c>
      <c r="C1109" t="s">
        <v>0</v>
      </c>
      <c r="D1109" t="s">
        <v>21</v>
      </c>
      <c r="E1109" t="s">
        <v>4</v>
      </c>
      <c r="F1109">
        <v>5</v>
      </c>
      <c r="G1109">
        <v>881.2</v>
      </c>
      <c r="H1109">
        <v>4406</v>
      </c>
    </row>
    <row r="1110" spans="1:8" x14ac:dyDescent="0.3">
      <c r="A1110">
        <v>1111</v>
      </c>
      <c r="B1110" s="1">
        <v>45148</v>
      </c>
      <c r="C1110" t="s">
        <v>11</v>
      </c>
      <c r="D1110" t="s">
        <v>5</v>
      </c>
      <c r="E1110" t="s">
        <v>4</v>
      </c>
      <c r="F1110">
        <v>1</v>
      </c>
      <c r="G1110">
        <v>875.8</v>
      </c>
      <c r="H1110">
        <v>875.8</v>
      </c>
    </row>
    <row r="1111" spans="1:8" x14ac:dyDescent="0.3">
      <c r="A1111">
        <v>1112</v>
      </c>
      <c r="B1111" s="1">
        <v>45843</v>
      </c>
      <c r="C1111" t="s">
        <v>7</v>
      </c>
      <c r="D1111" t="s">
        <v>8</v>
      </c>
      <c r="E1111" t="s">
        <v>2</v>
      </c>
      <c r="F1111">
        <v>10</v>
      </c>
      <c r="G1111">
        <v>240.94</v>
      </c>
      <c r="H1111">
        <v>2409.4</v>
      </c>
    </row>
    <row r="1112" spans="1:8" x14ac:dyDescent="0.3">
      <c r="A1112">
        <v>1113</v>
      </c>
      <c r="B1112" s="1">
        <v>45393</v>
      </c>
      <c r="C1112" t="s">
        <v>0</v>
      </c>
      <c r="D1112" t="s">
        <v>9</v>
      </c>
      <c r="E1112" t="s">
        <v>10</v>
      </c>
      <c r="F1112">
        <v>3</v>
      </c>
      <c r="G1112">
        <v>754.88</v>
      </c>
      <c r="H1112">
        <v>2264.64</v>
      </c>
    </row>
    <row r="1113" spans="1:8" x14ac:dyDescent="0.3">
      <c r="A1113">
        <v>1114</v>
      </c>
      <c r="B1113" s="1">
        <v>45779</v>
      </c>
      <c r="C1113" t="s">
        <v>12</v>
      </c>
      <c r="D1113" t="s">
        <v>1</v>
      </c>
      <c r="E1113" t="s">
        <v>2</v>
      </c>
      <c r="F1113">
        <v>1</v>
      </c>
      <c r="G1113">
        <v>99.06</v>
      </c>
      <c r="H1113">
        <v>99.06</v>
      </c>
    </row>
    <row r="1114" spans="1:8" x14ac:dyDescent="0.3">
      <c r="A1114">
        <v>1115</v>
      </c>
      <c r="B1114" s="1">
        <v>45857</v>
      </c>
      <c r="C1114" t="s">
        <v>11</v>
      </c>
      <c r="D1114" t="s">
        <v>1</v>
      </c>
      <c r="E1114" t="s">
        <v>2</v>
      </c>
      <c r="F1114">
        <v>9</v>
      </c>
      <c r="G1114">
        <v>1189.28</v>
      </c>
      <c r="H1114">
        <v>10703.52</v>
      </c>
    </row>
    <row r="1115" spans="1:8" x14ac:dyDescent="0.3">
      <c r="A1115">
        <v>1116</v>
      </c>
      <c r="B1115" s="1">
        <v>45377</v>
      </c>
      <c r="C1115" t="s">
        <v>7</v>
      </c>
      <c r="D1115" t="s">
        <v>3</v>
      </c>
      <c r="E1115" t="s">
        <v>4</v>
      </c>
      <c r="F1115">
        <v>6</v>
      </c>
      <c r="G1115">
        <v>1472.7</v>
      </c>
      <c r="H1115">
        <v>8836.2000000000007</v>
      </c>
    </row>
    <row r="1116" spans="1:8" x14ac:dyDescent="0.3">
      <c r="A1116">
        <v>1117</v>
      </c>
      <c r="B1116" s="1">
        <v>45588</v>
      </c>
      <c r="C1116" t="s">
        <v>12</v>
      </c>
      <c r="D1116" t="s">
        <v>9</v>
      </c>
      <c r="E1116" t="s">
        <v>10</v>
      </c>
      <c r="F1116">
        <v>4</v>
      </c>
      <c r="G1116">
        <v>41.82</v>
      </c>
      <c r="H1116">
        <v>167.28</v>
      </c>
    </row>
    <row r="1117" spans="1:8" x14ac:dyDescent="0.3">
      <c r="A1117">
        <v>1118</v>
      </c>
      <c r="B1117" s="1">
        <v>45276</v>
      </c>
      <c r="C1117" t="s">
        <v>12</v>
      </c>
      <c r="D1117" t="s">
        <v>5</v>
      </c>
      <c r="E1117" t="s">
        <v>4</v>
      </c>
      <c r="F1117">
        <v>5</v>
      </c>
      <c r="G1117">
        <v>1349.01</v>
      </c>
      <c r="H1117">
        <v>6745.05</v>
      </c>
    </row>
    <row r="1118" spans="1:8" x14ac:dyDescent="0.3">
      <c r="A1118">
        <v>1119</v>
      </c>
      <c r="B1118" s="1">
        <v>45711</v>
      </c>
      <c r="C1118" t="s">
        <v>7</v>
      </c>
      <c r="D1118" t="s">
        <v>20</v>
      </c>
      <c r="E1118" t="s">
        <v>4</v>
      </c>
      <c r="F1118">
        <v>5</v>
      </c>
      <c r="G1118">
        <v>818.67</v>
      </c>
      <c r="H1118">
        <v>4093.35</v>
      </c>
    </row>
    <row r="1119" spans="1:8" x14ac:dyDescent="0.3">
      <c r="A1119">
        <v>1120</v>
      </c>
      <c r="B1119" s="1">
        <v>45719</v>
      </c>
      <c r="C1119" t="s">
        <v>11</v>
      </c>
      <c r="D1119" t="s">
        <v>20</v>
      </c>
      <c r="E1119" t="s">
        <v>4</v>
      </c>
      <c r="F1119">
        <v>3</v>
      </c>
      <c r="G1119">
        <v>819.99</v>
      </c>
      <c r="H1119">
        <v>2459.9699999999998</v>
      </c>
    </row>
    <row r="1120" spans="1:8" x14ac:dyDescent="0.3">
      <c r="A1120">
        <v>1121</v>
      </c>
      <c r="B1120" s="1">
        <v>45420</v>
      </c>
      <c r="C1120" t="s">
        <v>7</v>
      </c>
      <c r="D1120" t="s">
        <v>21</v>
      </c>
      <c r="E1120" t="s">
        <v>4</v>
      </c>
      <c r="F1120">
        <v>10</v>
      </c>
      <c r="G1120">
        <v>1372.57</v>
      </c>
      <c r="H1120">
        <v>13725.7</v>
      </c>
    </row>
    <row r="1121" spans="1:8" x14ac:dyDescent="0.3">
      <c r="A1121">
        <v>1122</v>
      </c>
      <c r="B1121" s="1">
        <v>45209</v>
      </c>
      <c r="C1121" t="s">
        <v>11</v>
      </c>
      <c r="D1121" t="s">
        <v>6</v>
      </c>
      <c r="E1121" t="s">
        <v>4</v>
      </c>
      <c r="F1121">
        <v>9</v>
      </c>
      <c r="G1121">
        <v>240.99</v>
      </c>
      <c r="H1121">
        <v>2168.91</v>
      </c>
    </row>
    <row r="1122" spans="1:8" x14ac:dyDescent="0.3">
      <c r="A1122">
        <v>1123</v>
      </c>
      <c r="B1122" s="1">
        <v>45693</v>
      </c>
      <c r="C1122" t="s">
        <v>12</v>
      </c>
      <c r="D1122" t="s">
        <v>22</v>
      </c>
      <c r="E1122" t="s">
        <v>4</v>
      </c>
      <c r="F1122">
        <v>6</v>
      </c>
      <c r="G1122">
        <v>686.58</v>
      </c>
      <c r="H1122">
        <v>4119.4799999999996</v>
      </c>
    </row>
    <row r="1123" spans="1:8" x14ac:dyDescent="0.3">
      <c r="A1123">
        <v>1124</v>
      </c>
      <c r="B1123" s="1">
        <v>45328</v>
      </c>
      <c r="C1123" t="s">
        <v>7</v>
      </c>
      <c r="D1123" t="s">
        <v>9</v>
      </c>
      <c r="E1123" t="s">
        <v>10</v>
      </c>
      <c r="F1123">
        <v>1</v>
      </c>
      <c r="G1123">
        <v>933.4</v>
      </c>
      <c r="H1123">
        <v>933.4</v>
      </c>
    </row>
    <row r="1124" spans="1:8" x14ac:dyDescent="0.3">
      <c r="A1124">
        <v>1125</v>
      </c>
      <c r="B1124" s="1">
        <v>45467</v>
      </c>
      <c r="C1124" t="s">
        <v>11</v>
      </c>
      <c r="D1124" t="s">
        <v>21</v>
      </c>
      <c r="E1124" t="s">
        <v>4</v>
      </c>
      <c r="F1124">
        <v>2</v>
      </c>
      <c r="G1124">
        <v>990.85</v>
      </c>
      <c r="H1124">
        <v>1981.7</v>
      </c>
    </row>
    <row r="1125" spans="1:8" x14ac:dyDescent="0.3">
      <c r="A1125">
        <v>1126</v>
      </c>
      <c r="B1125" s="1">
        <v>45333</v>
      </c>
      <c r="C1125" t="s">
        <v>7</v>
      </c>
      <c r="D1125" t="s">
        <v>6</v>
      </c>
      <c r="E1125" t="s">
        <v>4</v>
      </c>
      <c r="F1125">
        <v>9</v>
      </c>
      <c r="G1125">
        <v>1028</v>
      </c>
      <c r="H1125">
        <v>9252</v>
      </c>
    </row>
    <row r="1126" spans="1:8" x14ac:dyDescent="0.3">
      <c r="A1126">
        <v>1127</v>
      </c>
      <c r="B1126" s="1">
        <v>45766</v>
      </c>
      <c r="C1126" t="s">
        <v>11</v>
      </c>
      <c r="D1126" t="s">
        <v>9</v>
      </c>
      <c r="E1126" t="s">
        <v>10</v>
      </c>
      <c r="F1126">
        <v>5</v>
      </c>
      <c r="G1126">
        <v>490.67</v>
      </c>
      <c r="H1126">
        <v>2453.35</v>
      </c>
    </row>
    <row r="1127" spans="1:8" x14ac:dyDescent="0.3">
      <c r="A1127">
        <v>1128</v>
      </c>
      <c r="B1127" s="1">
        <v>45252</v>
      </c>
      <c r="C1127" t="s">
        <v>12</v>
      </c>
      <c r="D1127" t="s">
        <v>1</v>
      </c>
      <c r="E1127" t="s">
        <v>2</v>
      </c>
      <c r="F1127">
        <v>2</v>
      </c>
      <c r="G1127">
        <v>789.57</v>
      </c>
      <c r="H1127">
        <v>1579.14</v>
      </c>
    </row>
    <row r="1128" spans="1:8" x14ac:dyDescent="0.3">
      <c r="A1128">
        <v>1129</v>
      </c>
      <c r="B1128" s="1">
        <v>45271</v>
      </c>
      <c r="C1128" t="s">
        <v>0</v>
      </c>
      <c r="D1128" t="s">
        <v>13</v>
      </c>
      <c r="E1128" t="s">
        <v>4</v>
      </c>
      <c r="F1128">
        <v>3</v>
      </c>
      <c r="G1128">
        <v>1311.5</v>
      </c>
      <c r="H1128">
        <v>3934.5</v>
      </c>
    </row>
    <row r="1129" spans="1:8" x14ac:dyDescent="0.3">
      <c r="A1129">
        <v>1130</v>
      </c>
      <c r="B1129" s="1">
        <v>45636</v>
      </c>
      <c r="C1129" t="s">
        <v>0</v>
      </c>
      <c r="D1129" t="s">
        <v>18</v>
      </c>
      <c r="E1129" t="s">
        <v>4</v>
      </c>
      <c r="F1129">
        <v>4</v>
      </c>
      <c r="G1129">
        <v>157.13999999999999</v>
      </c>
      <c r="H1129">
        <v>628.55999999999995</v>
      </c>
    </row>
    <row r="1130" spans="1:8" x14ac:dyDescent="0.3">
      <c r="A1130">
        <v>1131</v>
      </c>
      <c r="B1130" s="1">
        <v>45812</v>
      </c>
      <c r="C1130" t="s">
        <v>7</v>
      </c>
      <c r="D1130" t="s">
        <v>15</v>
      </c>
      <c r="E1130" t="s">
        <v>4</v>
      </c>
      <c r="F1130">
        <v>8</v>
      </c>
      <c r="G1130">
        <v>793.47</v>
      </c>
      <c r="H1130">
        <v>6347.76</v>
      </c>
    </row>
    <row r="1131" spans="1:8" x14ac:dyDescent="0.3">
      <c r="A1131">
        <v>1132</v>
      </c>
      <c r="B1131" s="1">
        <v>45189</v>
      </c>
      <c r="C1131" t="s">
        <v>12</v>
      </c>
      <c r="D1131" t="s">
        <v>8</v>
      </c>
      <c r="E1131" t="s">
        <v>2</v>
      </c>
      <c r="F1131">
        <v>6</v>
      </c>
      <c r="G1131">
        <v>338.88</v>
      </c>
      <c r="H1131">
        <v>2033.28</v>
      </c>
    </row>
    <row r="1132" spans="1:8" x14ac:dyDescent="0.3">
      <c r="A1132">
        <v>1133</v>
      </c>
      <c r="B1132" s="1">
        <v>45152</v>
      </c>
      <c r="C1132" t="s">
        <v>0</v>
      </c>
      <c r="D1132" t="s">
        <v>8</v>
      </c>
      <c r="E1132" t="s">
        <v>2</v>
      </c>
      <c r="F1132">
        <v>4</v>
      </c>
      <c r="G1132">
        <v>987.07</v>
      </c>
      <c r="H1132">
        <v>3948.28</v>
      </c>
    </row>
    <row r="1133" spans="1:8" x14ac:dyDescent="0.3">
      <c r="A1133">
        <v>1134</v>
      </c>
      <c r="B1133" s="1">
        <v>45618</v>
      </c>
      <c r="C1133" t="s">
        <v>0</v>
      </c>
      <c r="D1133" t="s">
        <v>17</v>
      </c>
      <c r="E1133" t="s">
        <v>10</v>
      </c>
      <c r="F1133">
        <v>1</v>
      </c>
      <c r="G1133">
        <v>547.78</v>
      </c>
      <c r="H1133">
        <v>547.78</v>
      </c>
    </row>
    <row r="1134" spans="1:8" x14ac:dyDescent="0.3">
      <c r="A1134">
        <v>1135</v>
      </c>
      <c r="B1134" s="1">
        <v>45516</v>
      </c>
      <c r="C1134" t="s">
        <v>7</v>
      </c>
      <c r="D1134" t="s">
        <v>8</v>
      </c>
      <c r="E1134" t="s">
        <v>2</v>
      </c>
      <c r="F1134">
        <v>1</v>
      </c>
      <c r="G1134">
        <v>1237.23</v>
      </c>
      <c r="H1134">
        <v>1237.23</v>
      </c>
    </row>
    <row r="1135" spans="1:8" x14ac:dyDescent="0.3">
      <c r="A1135">
        <v>1136</v>
      </c>
      <c r="B1135" s="1">
        <v>45211</v>
      </c>
      <c r="C1135" t="s">
        <v>0</v>
      </c>
      <c r="D1135" t="s">
        <v>22</v>
      </c>
      <c r="E1135" t="s">
        <v>4</v>
      </c>
      <c r="F1135">
        <v>5</v>
      </c>
      <c r="G1135">
        <v>126.12</v>
      </c>
      <c r="H1135">
        <v>630.6</v>
      </c>
    </row>
    <row r="1136" spans="1:8" x14ac:dyDescent="0.3">
      <c r="A1136">
        <v>1137</v>
      </c>
      <c r="B1136" s="1">
        <v>45242</v>
      </c>
      <c r="C1136" t="s">
        <v>0</v>
      </c>
      <c r="D1136" t="s">
        <v>18</v>
      </c>
      <c r="E1136" t="s">
        <v>4</v>
      </c>
      <c r="F1136">
        <v>4</v>
      </c>
      <c r="G1136">
        <v>802.17</v>
      </c>
      <c r="H1136">
        <v>3208.68</v>
      </c>
    </row>
    <row r="1137" spans="1:8" x14ac:dyDescent="0.3">
      <c r="A1137">
        <v>1138</v>
      </c>
      <c r="B1137" s="1">
        <v>45677</v>
      </c>
      <c r="C1137" t="s">
        <v>11</v>
      </c>
      <c r="D1137" t="s">
        <v>18</v>
      </c>
      <c r="E1137" t="s">
        <v>4</v>
      </c>
      <c r="F1137">
        <v>4</v>
      </c>
      <c r="G1137">
        <v>859.34</v>
      </c>
      <c r="H1137">
        <v>3437.36</v>
      </c>
    </row>
    <row r="1138" spans="1:8" x14ac:dyDescent="0.3">
      <c r="A1138">
        <v>1139</v>
      </c>
      <c r="B1138" s="1">
        <v>45247</v>
      </c>
      <c r="C1138" t="s">
        <v>7</v>
      </c>
      <c r="D1138" t="s">
        <v>3</v>
      </c>
      <c r="E1138" t="s">
        <v>4</v>
      </c>
      <c r="F1138">
        <v>10</v>
      </c>
      <c r="G1138">
        <v>543.37</v>
      </c>
      <c r="H1138">
        <v>5433.7</v>
      </c>
    </row>
    <row r="1139" spans="1:8" x14ac:dyDescent="0.3">
      <c r="A1139">
        <v>1140</v>
      </c>
      <c r="B1139" s="1">
        <v>45245</v>
      </c>
      <c r="C1139" t="s">
        <v>7</v>
      </c>
      <c r="D1139" t="s">
        <v>20</v>
      </c>
      <c r="E1139" t="s">
        <v>4</v>
      </c>
      <c r="F1139">
        <v>3</v>
      </c>
      <c r="G1139">
        <v>1190.77</v>
      </c>
      <c r="H1139">
        <v>3572.31</v>
      </c>
    </row>
    <row r="1140" spans="1:8" x14ac:dyDescent="0.3">
      <c r="A1140">
        <v>1141</v>
      </c>
      <c r="B1140" s="1">
        <v>45655</v>
      </c>
      <c r="C1140" t="s">
        <v>7</v>
      </c>
      <c r="D1140" t="s">
        <v>6</v>
      </c>
      <c r="E1140" t="s">
        <v>4</v>
      </c>
      <c r="F1140">
        <v>6</v>
      </c>
      <c r="G1140">
        <v>989.72</v>
      </c>
      <c r="H1140">
        <v>5938.32</v>
      </c>
    </row>
    <row r="1141" spans="1:8" x14ac:dyDescent="0.3">
      <c r="A1141">
        <v>1142</v>
      </c>
      <c r="B1141" s="1">
        <v>45499</v>
      </c>
      <c r="C1141" t="s">
        <v>7</v>
      </c>
      <c r="D1141" t="s">
        <v>6</v>
      </c>
      <c r="E1141" t="s">
        <v>4</v>
      </c>
      <c r="F1141">
        <v>6</v>
      </c>
      <c r="G1141">
        <v>829.62</v>
      </c>
      <c r="H1141">
        <v>4977.72</v>
      </c>
    </row>
    <row r="1142" spans="1:8" x14ac:dyDescent="0.3">
      <c r="A1142">
        <v>1143</v>
      </c>
      <c r="B1142" s="1">
        <v>45561</v>
      </c>
      <c r="C1142" t="s">
        <v>12</v>
      </c>
      <c r="D1142" t="s">
        <v>21</v>
      </c>
      <c r="E1142" t="s">
        <v>4</v>
      </c>
      <c r="F1142">
        <v>7</v>
      </c>
      <c r="G1142">
        <v>1240.97</v>
      </c>
      <c r="H1142">
        <v>8686.7900000000009</v>
      </c>
    </row>
    <row r="1143" spans="1:8" x14ac:dyDescent="0.3">
      <c r="A1143">
        <v>1144</v>
      </c>
      <c r="B1143" s="1">
        <v>45715</v>
      </c>
      <c r="C1143" t="s">
        <v>11</v>
      </c>
      <c r="D1143" t="s">
        <v>21</v>
      </c>
      <c r="E1143" t="s">
        <v>4</v>
      </c>
      <c r="F1143">
        <v>9</v>
      </c>
      <c r="G1143">
        <v>328.75</v>
      </c>
      <c r="H1143">
        <v>2958.75</v>
      </c>
    </row>
    <row r="1144" spans="1:8" x14ac:dyDescent="0.3">
      <c r="A1144">
        <v>1145</v>
      </c>
      <c r="B1144" s="1">
        <v>45507</v>
      </c>
      <c r="C1144" t="s">
        <v>12</v>
      </c>
      <c r="D1144" t="s">
        <v>9</v>
      </c>
      <c r="E1144" t="s">
        <v>10</v>
      </c>
      <c r="F1144">
        <v>8</v>
      </c>
      <c r="G1144">
        <v>676.77</v>
      </c>
      <c r="H1144">
        <v>5414.16</v>
      </c>
    </row>
    <row r="1145" spans="1:8" x14ac:dyDescent="0.3">
      <c r="A1145">
        <v>1146</v>
      </c>
      <c r="B1145" s="1">
        <v>45174</v>
      </c>
      <c r="C1145" t="s">
        <v>0</v>
      </c>
      <c r="D1145" t="s">
        <v>5</v>
      </c>
      <c r="E1145" t="s">
        <v>4</v>
      </c>
      <c r="F1145">
        <v>5</v>
      </c>
      <c r="G1145">
        <v>897.69</v>
      </c>
      <c r="H1145">
        <v>4488.45</v>
      </c>
    </row>
    <row r="1146" spans="1:8" x14ac:dyDescent="0.3">
      <c r="A1146">
        <v>1147</v>
      </c>
      <c r="B1146" s="1">
        <v>45448</v>
      </c>
      <c r="C1146" t="s">
        <v>11</v>
      </c>
      <c r="D1146" t="s">
        <v>6</v>
      </c>
      <c r="E1146" t="s">
        <v>4</v>
      </c>
      <c r="F1146">
        <v>1</v>
      </c>
      <c r="G1146">
        <v>457.5</v>
      </c>
      <c r="H1146">
        <v>457.5</v>
      </c>
    </row>
    <row r="1147" spans="1:8" x14ac:dyDescent="0.3">
      <c r="A1147">
        <v>1148</v>
      </c>
      <c r="B1147" s="1">
        <v>45461</v>
      </c>
      <c r="C1147" t="s">
        <v>11</v>
      </c>
      <c r="D1147" t="s">
        <v>18</v>
      </c>
      <c r="E1147" t="s">
        <v>4</v>
      </c>
      <c r="F1147">
        <v>1</v>
      </c>
      <c r="G1147">
        <v>1159.57</v>
      </c>
      <c r="H1147">
        <v>1159.57</v>
      </c>
    </row>
    <row r="1148" spans="1:8" x14ac:dyDescent="0.3">
      <c r="A1148">
        <v>1149</v>
      </c>
      <c r="B1148" s="1">
        <v>45705</v>
      </c>
      <c r="C1148" t="s">
        <v>12</v>
      </c>
      <c r="D1148" t="s">
        <v>8</v>
      </c>
      <c r="E1148" t="s">
        <v>2</v>
      </c>
      <c r="F1148">
        <v>9</v>
      </c>
      <c r="G1148">
        <v>838.92</v>
      </c>
      <c r="H1148">
        <v>7550.28</v>
      </c>
    </row>
    <row r="1149" spans="1:8" x14ac:dyDescent="0.3">
      <c r="A1149">
        <v>1150</v>
      </c>
      <c r="B1149" s="1">
        <v>45235</v>
      </c>
      <c r="C1149" t="s">
        <v>11</v>
      </c>
      <c r="D1149" t="s">
        <v>17</v>
      </c>
      <c r="E1149" t="s">
        <v>10</v>
      </c>
      <c r="F1149">
        <v>1</v>
      </c>
      <c r="G1149">
        <v>695.95</v>
      </c>
      <c r="H1149">
        <v>695.95</v>
      </c>
    </row>
    <row r="1150" spans="1:8" x14ac:dyDescent="0.3">
      <c r="A1150">
        <v>1151</v>
      </c>
      <c r="B1150" s="1">
        <v>45410</v>
      </c>
      <c r="C1150" t="s">
        <v>11</v>
      </c>
      <c r="D1150" t="s">
        <v>3</v>
      </c>
      <c r="E1150" t="s">
        <v>4</v>
      </c>
      <c r="F1150">
        <v>6</v>
      </c>
      <c r="G1150">
        <v>1335.54</v>
      </c>
      <c r="H1150">
        <v>8013.24</v>
      </c>
    </row>
    <row r="1151" spans="1:8" x14ac:dyDescent="0.3">
      <c r="A1151">
        <v>1152</v>
      </c>
      <c r="B1151" s="1">
        <v>45401</v>
      </c>
      <c r="C1151" t="s">
        <v>11</v>
      </c>
      <c r="D1151" t="s">
        <v>18</v>
      </c>
      <c r="E1151" t="s">
        <v>4</v>
      </c>
      <c r="F1151">
        <v>5</v>
      </c>
      <c r="G1151">
        <v>146.94</v>
      </c>
      <c r="H1151">
        <v>734.7</v>
      </c>
    </row>
    <row r="1152" spans="1:8" x14ac:dyDescent="0.3">
      <c r="A1152">
        <v>1153</v>
      </c>
      <c r="B1152" s="1">
        <v>45218</v>
      </c>
      <c r="C1152" t="s">
        <v>11</v>
      </c>
      <c r="D1152" t="s">
        <v>5</v>
      </c>
      <c r="E1152" t="s">
        <v>4</v>
      </c>
      <c r="F1152">
        <v>6</v>
      </c>
      <c r="G1152">
        <v>1191.43</v>
      </c>
      <c r="H1152">
        <v>7148.58</v>
      </c>
    </row>
    <row r="1153" spans="1:8" x14ac:dyDescent="0.3">
      <c r="A1153">
        <v>1154</v>
      </c>
      <c r="B1153" s="1">
        <v>45845</v>
      </c>
      <c r="C1153" t="s">
        <v>7</v>
      </c>
      <c r="D1153" t="s">
        <v>3</v>
      </c>
      <c r="E1153" t="s">
        <v>4</v>
      </c>
      <c r="F1153">
        <v>10</v>
      </c>
      <c r="G1153">
        <v>1231.08</v>
      </c>
      <c r="H1153">
        <v>12310.8</v>
      </c>
    </row>
    <row r="1154" spans="1:8" x14ac:dyDescent="0.3">
      <c r="A1154">
        <v>1155</v>
      </c>
      <c r="B1154" s="1">
        <v>45177</v>
      </c>
      <c r="C1154" t="s">
        <v>12</v>
      </c>
      <c r="D1154" t="s">
        <v>13</v>
      </c>
      <c r="E1154" t="s">
        <v>4</v>
      </c>
      <c r="F1154">
        <v>10</v>
      </c>
      <c r="G1154">
        <v>578.5</v>
      </c>
      <c r="H1154">
        <v>5785</v>
      </c>
    </row>
    <row r="1155" spans="1:8" x14ac:dyDescent="0.3">
      <c r="A1155">
        <v>1156</v>
      </c>
      <c r="B1155" s="1">
        <v>45481</v>
      </c>
      <c r="C1155" t="s">
        <v>0</v>
      </c>
      <c r="D1155" t="s">
        <v>9</v>
      </c>
      <c r="E1155" t="s">
        <v>10</v>
      </c>
      <c r="F1155">
        <v>6</v>
      </c>
      <c r="G1155">
        <v>1320.89</v>
      </c>
      <c r="H1155">
        <v>7925.34</v>
      </c>
    </row>
    <row r="1156" spans="1:8" x14ac:dyDescent="0.3">
      <c r="A1156">
        <v>1157</v>
      </c>
      <c r="B1156" s="1">
        <v>45262</v>
      </c>
      <c r="C1156" t="s">
        <v>7</v>
      </c>
      <c r="D1156" t="s">
        <v>5</v>
      </c>
      <c r="E1156" t="s">
        <v>4</v>
      </c>
      <c r="F1156">
        <v>4</v>
      </c>
      <c r="G1156">
        <v>1124.04</v>
      </c>
      <c r="H1156">
        <v>4496.16</v>
      </c>
    </row>
    <row r="1157" spans="1:8" x14ac:dyDescent="0.3">
      <c r="A1157">
        <v>1158</v>
      </c>
      <c r="B1157" s="1">
        <v>45788</v>
      </c>
      <c r="C1157" t="s">
        <v>0</v>
      </c>
      <c r="D1157" t="s">
        <v>16</v>
      </c>
      <c r="E1157" t="s">
        <v>10</v>
      </c>
      <c r="F1157">
        <v>7</v>
      </c>
      <c r="G1157">
        <v>90.65</v>
      </c>
      <c r="H1157">
        <v>634.54999999999995</v>
      </c>
    </row>
    <row r="1158" spans="1:8" x14ac:dyDescent="0.3">
      <c r="A1158">
        <v>1159</v>
      </c>
      <c r="B1158" s="1">
        <v>45465</v>
      </c>
      <c r="C1158" t="s">
        <v>0</v>
      </c>
      <c r="D1158" t="s">
        <v>6</v>
      </c>
      <c r="E1158" t="s">
        <v>4</v>
      </c>
      <c r="F1158">
        <v>9</v>
      </c>
      <c r="G1158">
        <v>851.72</v>
      </c>
      <c r="H1158">
        <v>7665.48</v>
      </c>
    </row>
    <row r="1159" spans="1:8" x14ac:dyDescent="0.3">
      <c r="A1159">
        <v>1160</v>
      </c>
      <c r="B1159" s="1">
        <v>45295</v>
      </c>
      <c r="C1159" t="s">
        <v>11</v>
      </c>
      <c r="D1159" t="s">
        <v>21</v>
      </c>
      <c r="E1159" t="s">
        <v>4</v>
      </c>
      <c r="F1159">
        <v>1</v>
      </c>
      <c r="G1159">
        <v>1013.72</v>
      </c>
      <c r="H1159">
        <v>1013.72</v>
      </c>
    </row>
    <row r="1160" spans="1:8" x14ac:dyDescent="0.3">
      <c r="A1160">
        <v>1161</v>
      </c>
      <c r="B1160" s="1">
        <v>45748</v>
      </c>
      <c r="C1160" t="s">
        <v>7</v>
      </c>
      <c r="D1160" t="s">
        <v>5</v>
      </c>
      <c r="E1160" t="s">
        <v>4</v>
      </c>
      <c r="F1160">
        <v>10</v>
      </c>
      <c r="G1160">
        <v>762.05</v>
      </c>
      <c r="H1160">
        <v>7620.5</v>
      </c>
    </row>
    <row r="1161" spans="1:8" x14ac:dyDescent="0.3">
      <c r="A1161">
        <v>1162</v>
      </c>
      <c r="B1161" s="1">
        <v>45435</v>
      </c>
      <c r="C1161" t="s">
        <v>7</v>
      </c>
      <c r="D1161" t="s">
        <v>18</v>
      </c>
      <c r="E1161" t="s">
        <v>4</v>
      </c>
      <c r="F1161">
        <v>7</v>
      </c>
      <c r="G1161">
        <v>230.54</v>
      </c>
      <c r="H1161">
        <v>1613.78</v>
      </c>
    </row>
    <row r="1162" spans="1:8" x14ac:dyDescent="0.3">
      <c r="A1162">
        <v>1163</v>
      </c>
      <c r="B1162" s="1">
        <v>45626</v>
      </c>
      <c r="C1162" t="s">
        <v>0</v>
      </c>
      <c r="D1162" t="s">
        <v>21</v>
      </c>
      <c r="E1162" t="s">
        <v>4</v>
      </c>
      <c r="F1162">
        <v>10</v>
      </c>
      <c r="G1162">
        <v>1120.52</v>
      </c>
      <c r="H1162">
        <v>11205.2</v>
      </c>
    </row>
    <row r="1163" spans="1:8" x14ac:dyDescent="0.3">
      <c r="A1163">
        <v>1164</v>
      </c>
      <c r="B1163" s="1">
        <v>45407</v>
      </c>
      <c r="C1163" t="s">
        <v>7</v>
      </c>
      <c r="D1163" t="s">
        <v>6</v>
      </c>
      <c r="E1163" t="s">
        <v>4</v>
      </c>
      <c r="F1163">
        <v>2</v>
      </c>
      <c r="G1163">
        <v>603.80999999999995</v>
      </c>
      <c r="H1163">
        <v>1207.6199999999999</v>
      </c>
    </row>
    <row r="1164" spans="1:8" x14ac:dyDescent="0.3">
      <c r="A1164">
        <v>1165</v>
      </c>
      <c r="B1164" s="1">
        <v>45277</v>
      </c>
      <c r="C1164" t="s">
        <v>11</v>
      </c>
      <c r="D1164" t="s">
        <v>5</v>
      </c>
      <c r="E1164" t="s">
        <v>4</v>
      </c>
      <c r="F1164">
        <v>8</v>
      </c>
      <c r="G1164">
        <v>843.35</v>
      </c>
      <c r="H1164">
        <v>6746.8</v>
      </c>
    </row>
    <row r="1165" spans="1:8" x14ac:dyDescent="0.3">
      <c r="A1165">
        <v>1166</v>
      </c>
      <c r="B1165" s="1">
        <v>45806</v>
      </c>
      <c r="C1165" t="s">
        <v>7</v>
      </c>
      <c r="D1165" t="s">
        <v>20</v>
      </c>
      <c r="E1165" t="s">
        <v>4</v>
      </c>
      <c r="F1165">
        <v>10</v>
      </c>
      <c r="G1165">
        <v>302.19</v>
      </c>
      <c r="H1165">
        <v>3021.9</v>
      </c>
    </row>
    <row r="1166" spans="1:8" x14ac:dyDescent="0.3">
      <c r="A1166">
        <v>1167</v>
      </c>
      <c r="B1166" s="1">
        <v>45387</v>
      </c>
      <c r="C1166" t="s">
        <v>11</v>
      </c>
      <c r="D1166" t="s">
        <v>15</v>
      </c>
      <c r="E1166" t="s">
        <v>4</v>
      </c>
      <c r="F1166">
        <v>2</v>
      </c>
      <c r="G1166">
        <v>406.72</v>
      </c>
      <c r="H1166">
        <v>813.44</v>
      </c>
    </row>
    <row r="1167" spans="1:8" x14ac:dyDescent="0.3">
      <c r="A1167">
        <v>1168</v>
      </c>
      <c r="B1167" s="1">
        <v>45840</v>
      </c>
      <c r="C1167" t="s">
        <v>12</v>
      </c>
      <c r="D1167" t="s">
        <v>5</v>
      </c>
      <c r="E1167" t="s">
        <v>4</v>
      </c>
      <c r="F1167">
        <v>10</v>
      </c>
      <c r="G1167">
        <v>143.5</v>
      </c>
      <c r="H1167">
        <v>1435</v>
      </c>
    </row>
    <row r="1168" spans="1:8" x14ac:dyDescent="0.3">
      <c r="A1168">
        <v>1169</v>
      </c>
      <c r="B1168" s="1">
        <v>45572</v>
      </c>
      <c r="C1168" t="s">
        <v>7</v>
      </c>
      <c r="D1168" t="s">
        <v>1</v>
      </c>
      <c r="E1168" t="s">
        <v>2</v>
      </c>
      <c r="F1168">
        <v>6</v>
      </c>
      <c r="G1168">
        <v>528.98</v>
      </c>
      <c r="H1168">
        <v>3173.88</v>
      </c>
    </row>
    <row r="1169" spans="1:8" x14ac:dyDescent="0.3">
      <c r="A1169">
        <v>1170</v>
      </c>
      <c r="B1169" s="1">
        <v>45747</v>
      </c>
      <c r="C1169" t="s">
        <v>12</v>
      </c>
      <c r="D1169" t="s">
        <v>21</v>
      </c>
      <c r="E1169" t="s">
        <v>4</v>
      </c>
      <c r="F1169">
        <v>1</v>
      </c>
      <c r="G1169">
        <v>1156.83</v>
      </c>
      <c r="H1169">
        <v>1156.83</v>
      </c>
    </row>
    <row r="1170" spans="1:8" x14ac:dyDescent="0.3">
      <c r="A1170">
        <v>1171</v>
      </c>
      <c r="B1170" s="1">
        <v>45770</v>
      </c>
      <c r="C1170" t="s">
        <v>12</v>
      </c>
      <c r="D1170" t="s">
        <v>3</v>
      </c>
      <c r="E1170" t="s">
        <v>4</v>
      </c>
      <c r="F1170">
        <v>8</v>
      </c>
      <c r="G1170">
        <v>938.54</v>
      </c>
      <c r="H1170">
        <v>7508.32</v>
      </c>
    </row>
    <row r="1171" spans="1:8" x14ac:dyDescent="0.3">
      <c r="A1171">
        <v>1172</v>
      </c>
      <c r="B1171" s="1">
        <v>45378</v>
      </c>
      <c r="C1171" t="s">
        <v>0</v>
      </c>
      <c r="D1171" t="s">
        <v>20</v>
      </c>
      <c r="E1171" t="s">
        <v>4</v>
      </c>
      <c r="F1171">
        <v>4</v>
      </c>
      <c r="G1171">
        <v>1031.19</v>
      </c>
      <c r="H1171">
        <v>4124.76</v>
      </c>
    </row>
    <row r="1172" spans="1:8" x14ac:dyDescent="0.3">
      <c r="A1172">
        <v>1173</v>
      </c>
      <c r="B1172" s="1">
        <v>45254</v>
      </c>
      <c r="C1172" t="s">
        <v>0</v>
      </c>
      <c r="D1172" t="s">
        <v>3</v>
      </c>
      <c r="E1172" t="s">
        <v>4</v>
      </c>
      <c r="F1172">
        <v>1</v>
      </c>
      <c r="G1172">
        <v>372.14</v>
      </c>
      <c r="H1172">
        <v>372.14</v>
      </c>
    </row>
    <row r="1173" spans="1:8" x14ac:dyDescent="0.3">
      <c r="A1173">
        <v>1174</v>
      </c>
      <c r="B1173" s="1">
        <v>45433</v>
      </c>
      <c r="C1173" t="s">
        <v>11</v>
      </c>
      <c r="D1173" t="s">
        <v>15</v>
      </c>
      <c r="E1173" t="s">
        <v>4</v>
      </c>
      <c r="F1173">
        <v>1</v>
      </c>
      <c r="G1173">
        <v>521.47</v>
      </c>
      <c r="H1173">
        <v>521.47</v>
      </c>
    </row>
    <row r="1174" spans="1:8" x14ac:dyDescent="0.3">
      <c r="A1174">
        <v>1175</v>
      </c>
      <c r="B1174" s="1">
        <v>45451</v>
      </c>
      <c r="C1174" t="s">
        <v>0</v>
      </c>
      <c r="D1174" t="s">
        <v>9</v>
      </c>
      <c r="E1174" t="s">
        <v>10</v>
      </c>
      <c r="F1174">
        <v>8</v>
      </c>
      <c r="G1174">
        <v>712.07</v>
      </c>
      <c r="H1174">
        <v>5696.56</v>
      </c>
    </row>
    <row r="1175" spans="1:8" x14ac:dyDescent="0.3">
      <c r="A1175">
        <v>1176</v>
      </c>
      <c r="B1175" s="1">
        <v>45689</v>
      </c>
      <c r="C1175" t="s">
        <v>11</v>
      </c>
      <c r="D1175" t="s">
        <v>21</v>
      </c>
      <c r="E1175" t="s">
        <v>4</v>
      </c>
      <c r="F1175">
        <v>4</v>
      </c>
      <c r="G1175">
        <v>313.66000000000003</v>
      </c>
      <c r="H1175">
        <v>1254.6400000000001</v>
      </c>
    </row>
    <row r="1176" spans="1:8" x14ac:dyDescent="0.3">
      <c r="A1176">
        <v>1177</v>
      </c>
      <c r="B1176" s="1">
        <v>45700</v>
      </c>
      <c r="C1176" t="s">
        <v>12</v>
      </c>
      <c r="D1176" t="s">
        <v>6</v>
      </c>
      <c r="E1176" t="s">
        <v>4</v>
      </c>
      <c r="F1176">
        <v>8</v>
      </c>
      <c r="G1176">
        <v>938.33</v>
      </c>
      <c r="H1176">
        <v>7506.64</v>
      </c>
    </row>
    <row r="1177" spans="1:8" x14ac:dyDescent="0.3">
      <c r="A1177">
        <v>1178</v>
      </c>
      <c r="B1177" s="1">
        <v>45524</v>
      </c>
      <c r="C1177" t="s">
        <v>0</v>
      </c>
      <c r="D1177" t="s">
        <v>3</v>
      </c>
      <c r="E1177" t="s">
        <v>4</v>
      </c>
      <c r="F1177">
        <v>10</v>
      </c>
      <c r="G1177">
        <v>1360</v>
      </c>
      <c r="H1177">
        <v>13600</v>
      </c>
    </row>
    <row r="1178" spans="1:8" x14ac:dyDescent="0.3">
      <c r="A1178">
        <v>1179</v>
      </c>
      <c r="B1178" s="1">
        <v>45400</v>
      </c>
      <c r="C1178" t="s">
        <v>0</v>
      </c>
      <c r="D1178" t="s">
        <v>6</v>
      </c>
      <c r="E1178" t="s">
        <v>4</v>
      </c>
      <c r="F1178">
        <v>3</v>
      </c>
      <c r="G1178">
        <v>99.56</v>
      </c>
      <c r="H1178">
        <v>298.68</v>
      </c>
    </row>
    <row r="1179" spans="1:8" x14ac:dyDescent="0.3">
      <c r="A1179">
        <v>1180</v>
      </c>
      <c r="B1179" s="1">
        <v>45193</v>
      </c>
      <c r="C1179" t="s">
        <v>12</v>
      </c>
      <c r="D1179" t="s">
        <v>18</v>
      </c>
      <c r="E1179" t="s">
        <v>4</v>
      </c>
      <c r="F1179">
        <v>8</v>
      </c>
      <c r="G1179">
        <v>985.59</v>
      </c>
      <c r="H1179">
        <v>7884.72</v>
      </c>
    </row>
    <row r="1180" spans="1:8" x14ac:dyDescent="0.3">
      <c r="A1180">
        <v>1181</v>
      </c>
      <c r="B1180" s="1">
        <v>45536</v>
      </c>
      <c r="C1180" t="s">
        <v>0</v>
      </c>
      <c r="D1180" t="s">
        <v>14</v>
      </c>
      <c r="E1180" t="s">
        <v>4</v>
      </c>
      <c r="F1180">
        <v>5</v>
      </c>
      <c r="G1180">
        <v>997.84</v>
      </c>
      <c r="H1180">
        <v>4989.2</v>
      </c>
    </row>
    <row r="1181" spans="1:8" x14ac:dyDescent="0.3">
      <c r="A1181">
        <v>1182</v>
      </c>
      <c r="B1181" s="1">
        <v>45249</v>
      </c>
      <c r="C1181" t="s">
        <v>12</v>
      </c>
      <c r="D1181" t="s">
        <v>17</v>
      </c>
      <c r="E1181" t="s">
        <v>10</v>
      </c>
      <c r="F1181">
        <v>1</v>
      </c>
      <c r="G1181">
        <v>445.82</v>
      </c>
      <c r="H1181">
        <v>445.82</v>
      </c>
    </row>
    <row r="1182" spans="1:8" x14ac:dyDescent="0.3">
      <c r="A1182">
        <v>1183</v>
      </c>
      <c r="B1182" s="1">
        <v>45375</v>
      </c>
      <c r="C1182" t="s">
        <v>7</v>
      </c>
      <c r="D1182" t="s">
        <v>17</v>
      </c>
      <c r="E1182" t="s">
        <v>10</v>
      </c>
      <c r="F1182">
        <v>7</v>
      </c>
      <c r="G1182">
        <v>767.73</v>
      </c>
      <c r="H1182">
        <v>5374.11</v>
      </c>
    </row>
    <row r="1183" spans="1:8" x14ac:dyDescent="0.3">
      <c r="A1183">
        <v>1184</v>
      </c>
      <c r="B1183" s="1">
        <v>45462</v>
      </c>
      <c r="C1183" t="s">
        <v>0</v>
      </c>
      <c r="D1183" t="s">
        <v>8</v>
      </c>
      <c r="E1183" t="s">
        <v>2</v>
      </c>
      <c r="F1183">
        <v>8</v>
      </c>
      <c r="G1183">
        <v>1301.49</v>
      </c>
      <c r="H1183">
        <v>10411.92</v>
      </c>
    </row>
    <row r="1184" spans="1:8" x14ac:dyDescent="0.3">
      <c r="A1184">
        <v>1185</v>
      </c>
      <c r="B1184" s="1">
        <v>45329</v>
      </c>
      <c r="C1184" t="s">
        <v>0</v>
      </c>
      <c r="D1184" t="s">
        <v>6</v>
      </c>
      <c r="E1184" t="s">
        <v>4</v>
      </c>
      <c r="F1184">
        <v>4</v>
      </c>
      <c r="G1184">
        <v>755.97</v>
      </c>
      <c r="H1184">
        <v>3023.88</v>
      </c>
    </row>
    <row r="1185" spans="1:8" x14ac:dyDescent="0.3">
      <c r="A1185">
        <v>1186</v>
      </c>
      <c r="B1185" s="1">
        <v>45179</v>
      </c>
      <c r="C1185" t="s">
        <v>0</v>
      </c>
      <c r="D1185" t="s">
        <v>20</v>
      </c>
      <c r="E1185" t="s">
        <v>4</v>
      </c>
      <c r="F1185">
        <v>4</v>
      </c>
      <c r="G1185">
        <v>1384.18</v>
      </c>
      <c r="H1185">
        <v>5536.72</v>
      </c>
    </row>
    <row r="1186" spans="1:8" x14ac:dyDescent="0.3">
      <c r="A1186">
        <v>1187</v>
      </c>
      <c r="B1186" s="1">
        <v>45640</v>
      </c>
      <c r="C1186" t="s">
        <v>12</v>
      </c>
      <c r="D1186" t="s">
        <v>22</v>
      </c>
      <c r="E1186" t="s">
        <v>4</v>
      </c>
      <c r="F1186">
        <v>7</v>
      </c>
      <c r="G1186">
        <v>1119.1400000000001</v>
      </c>
      <c r="H1186">
        <v>7833.98</v>
      </c>
    </row>
    <row r="1187" spans="1:8" x14ac:dyDescent="0.3">
      <c r="A1187">
        <v>1188</v>
      </c>
      <c r="B1187" s="1">
        <v>45839</v>
      </c>
      <c r="C1187" t="s">
        <v>12</v>
      </c>
      <c r="D1187" t="s">
        <v>14</v>
      </c>
      <c r="E1187" t="s">
        <v>4</v>
      </c>
      <c r="F1187">
        <v>6</v>
      </c>
      <c r="G1187">
        <v>539.51</v>
      </c>
      <c r="H1187">
        <v>3237.06</v>
      </c>
    </row>
    <row r="1188" spans="1:8" x14ac:dyDescent="0.3">
      <c r="A1188">
        <v>1189</v>
      </c>
      <c r="B1188" s="1">
        <v>45652</v>
      </c>
      <c r="C1188" t="s">
        <v>11</v>
      </c>
      <c r="D1188" t="s">
        <v>22</v>
      </c>
      <c r="E1188" t="s">
        <v>4</v>
      </c>
      <c r="F1188">
        <v>5</v>
      </c>
      <c r="G1188">
        <v>1219.72</v>
      </c>
      <c r="H1188">
        <v>6098.6</v>
      </c>
    </row>
    <row r="1189" spans="1:8" x14ac:dyDescent="0.3">
      <c r="A1189">
        <v>1190</v>
      </c>
      <c r="B1189" s="1">
        <v>45535</v>
      </c>
      <c r="C1189" t="s">
        <v>12</v>
      </c>
      <c r="D1189" t="s">
        <v>1</v>
      </c>
      <c r="E1189" t="s">
        <v>2</v>
      </c>
      <c r="F1189">
        <v>1</v>
      </c>
      <c r="G1189">
        <v>1416.76</v>
      </c>
      <c r="H1189">
        <v>1416.76</v>
      </c>
    </row>
    <row r="1190" spans="1:8" x14ac:dyDescent="0.3">
      <c r="A1190">
        <v>1191</v>
      </c>
      <c r="B1190" s="1">
        <v>45294</v>
      </c>
      <c r="C1190" t="s">
        <v>11</v>
      </c>
      <c r="D1190" t="s">
        <v>22</v>
      </c>
      <c r="E1190" t="s">
        <v>4</v>
      </c>
      <c r="F1190">
        <v>6</v>
      </c>
      <c r="G1190">
        <v>1346.79</v>
      </c>
      <c r="H1190">
        <v>8080.74</v>
      </c>
    </row>
    <row r="1191" spans="1:8" x14ac:dyDescent="0.3">
      <c r="A1191">
        <v>1192</v>
      </c>
      <c r="B1191" s="1">
        <v>45228</v>
      </c>
      <c r="C1191" t="s">
        <v>11</v>
      </c>
      <c r="D1191" t="s">
        <v>1</v>
      </c>
      <c r="E1191" t="s">
        <v>2</v>
      </c>
      <c r="F1191">
        <v>7</v>
      </c>
      <c r="G1191">
        <v>785.87</v>
      </c>
      <c r="H1191">
        <v>5501.09</v>
      </c>
    </row>
    <row r="1192" spans="1:8" x14ac:dyDescent="0.3">
      <c r="A1192">
        <v>1193</v>
      </c>
      <c r="B1192" s="1">
        <v>45566</v>
      </c>
      <c r="C1192" t="s">
        <v>11</v>
      </c>
      <c r="D1192" t="s">
        <v>1</v>
      </c>
      <c r="E1192" t="s">
        <v>2</v>
      </c>
      <c r="F1192">
        <v>4</v>
      </c>
      <c r="G1192">
        <v>863.62</v>
      </c>
      <c r="H1192">
        <v>3454.48</v>
      </c>
    </row>
    <row r="1193" spans="1:8" x14ac:dyDescent="0.3">
      <c r="A1193">
        <v>1194</v>
      </c>
      <c r="B1193" s="1">
        <v>45758</v>
      </c>
      <c r="C1193" t="s">
        <v>12</v>
      </c>
      <c r="D1193" t="s">
        <v>5</v>
      </c>
      <c r="E1193" t="s">
        <v>4</v>
      </c>
      <c r="F1193">
        <v>6</v>
      </c>
      <c r="G1193">
        <v>679.26</v>
      </c>
      <c r="H1193">
        <v>4075.56</v>
      </c>
    </row>
    <row r="1194" spans="1:8" x14ac:dyDescent="0.3">
      <c r="A1194">
        <v>1195</v>
      </c>
      <c r="B1194" s="1">
        <v>45807</v>
      </c>
      <c r="C1194" t="s">
        <v>11</v>
      </c>
      <c r="D1194" t="s">
        <v>3</v>
      </c>
      <c r="E1194" t="s">
        <v>4</v>
      </c>
      <c r="F1194">
        <v>3</v>
      </c>
      <c r="G1194">
        <v>875.74</v>
      </c>
      <c r="H1194">
        <v>2627.22</v>
      </c>
    </row>
    <row r="1195" spans="1:8" x14ac:dyDescent="0.3">
      <c r="A1195">
        <v>1196</v>
      </c>
      <c r="B1195" s="1">
        <v>45280</v>
      </c>
      <c r="C1195" t="s">
        <v>11</v>
      </c>
      <c r="D1195" t="s">
        <v>1</v>
      </c>
      <c r="E1195" t="s">
        <v>2</v>
      </c>
      <c r="F1195">
        <v>5</v>
      </c>
      <c r="G1195">
        <v>1035.9100000000001</v>
      </c>
      <c r="H1195">
        <v>5179.55</v>
      </c>
    </row>
    <row r="1196" spans="1:8" x14ac:dyDescent="0.3">
      <c r="A1196">
        <v>1197</v>
      </c>
      <c r="B1196" s="1">
        <v>45579</v>
      </c>
      <c r="C1196" t="s">
        <v>11</v>
      </c>
      <c r="D1196" t="s">
        <v>17</v>
      </c>
      <c r="E1196" t="s">
        <v>10</v>
      </c>
      <c r="F1196">
        <v>3</v>
      </c>
      <c r="G1196">
        <v>987.79</v>
      </c>
      <c r="H1196">
        <v>2963.37</v>
      </c>
    </row>
    <row r="1197" spans="1:8" x14ac:dyDescent="0.3">
      <c r="A1197">
        <v>1198</v>
      </c>
      <c r="B1197" s="1">
        <v>45464</v>
      </c>
      <c r="C1197" t="s">
        <v>11</v>
      </c>
      <c r="D1197" t="s">
        <v>15</v>
      </c>
      <c r="E1197" t="s">
        <v>4</v>
      </c>
      <c r="F1197">
        <v>2</v>
      </c>
      <c r="G1197">
        <v>840.44</v>
      </c>
      <c r="H1197">
        <v>1680.88</v>
      </c>
    </row>
    <row r="1198" spans="1:8" x14ac:dyDescent="0.3">
      <c r="A1198">
        <v>1199</v>
      </c>
      <c r="B1198" s="1">
        <v>45327</v>
      </c>
      <c r="C1198" t="s">
        <v>0</v>
      </c>
      <c r="D1198" t="s">
        <v>8</v>
      </c>
      <c r="E1198" t="s">
        <v>2</v>
      </c>
      <c r="F1198">
        <v>6</v>
      </c>
      <c r="G1198">
        <v>1260.8900000000001</v>
      </c>
      <c r="H1198">
        <v>7565.34</v>
      </c>
    </row>
    <row r="1199" spans="1:8" x14ac:dyDescent="0.3">
      <c r="A1199">
        <v>1200</v>
      </c>
      <c r="B1199" s="1">
        <v>45465</v>
      </c>
      <c r="C1199" t="s">
        <v>0</v>
      </c>
      <c r="D1199" t="s">
        <v>3</v>
      </c>
      <c r="E1199" t="s">
        <v>4</v>
      </c>
      <c r="F1199">
        <v>7</v>
      </c>
      <c r="G1199">
        <v>1442.18</v>
      </c>
      <c r="H1199">
        <v>10095.26</v>
      </c>
    </row>
    <row r="1200" spans="1:8" x14ac:dyDescent="0.3">
      <c r="A1200">
        <v>1201</v>
      </c>
      <c r="B1200" s="1">
        <v>45791</v>
      </c>
      <c r="C1200" t="s">
        <v>7</v>
      </c>
      <c r="D1200" t="s">
        <v>22</v>
      </c>
      <c r="E1200" t="s">
        <v>4</v>
      </c>
      <c r="F1200">
        <v>5</v>
      </c>
      <c r="G1200">
        <v>236.42</v>
      </c>
      <c r="H1200">
        <v>1182.0999999999999</v>
      </c>
    </row>
    <row r="1201" spans="1:8" x14ac:dyDescent="0.3">
      <c r="A1201">
        <v>1202</v>
      </c>
      <c r="B1201" s="1">
        <v>45273</v>
      </c>
      <c r="C1201" t="s">
        <v>0</v>
      </c>
      <c r="D1201" t="s">
        <v>18</v>
      </c>
      <c r="E1201" t="s">
        <v>4</v>
      </c>
      <c r="F1201">
        <v>3</v>
      </c>
      <c r="G1201">
        <v>49.04</v>
      </c>
      <c r="H1201">
        <v>147.12</v>
      </c>
    </row>
    <row r="1202" spans="1:8" x14ac:dyDescent="0.3">
      <c r="A1202">
        <v>1203</v>
      </c>
      <c r="B1202" s="1">
        <v>45759</v>
      </c>
      <c r="C1202" t="s">
        <v>12</v>
      </c>
      <c r="D1202" t="s">
        <v>15</v>
      </c>
      <c r="E1202" t="s">
        <v>4</v>
      </c>
      <c r="F1202">
        <v>10</v>
      </c>
      <c r="G1202">
        <v>922.42</v>
      </c>
      <c r="H1202">
        <v>9224.2000000000007</v>
      </c>
    </row>
    <row r="1203" spans="1:8" x14ac:dyDescent="0.3">
      <c r="A1203">
        <v>1204</v>
      </c>
      <c r="B1203" s="1">
        <v>45375</v>
      </c>
      <c r="C1203" t="s">
        <v>11</v>
      </c>
      <c r="D1203" t="s">
        <v>15</v>
      </c>
      <c r="E1203" t="s">
        <v>4</v>
      </c>
      <c r="F1203">
        <v>1</v>
      </c>
      <c r="G1203">
        <v>545.29999999999995</v>
      </c>
      <c r="H1203">
        <v>545.29999999999995</v>
      </c>
    </row>
    <row r="1204" spans="1:8" x14ac:dyDescent="0.3">
      <c r="A1204">
        <v>1205</v>
      </c>
      <c r="B1204" s="1">
        <v>45276</v>
      </c>
      <c r="C1204" t="s">
        <v>7</v>
      </c>
      <c r="D1204" t="s">
        <v>8</v>
      </c>
      <c r="E1204" t="s">
        <v>2</v>
      </c>
      <c r="F1204">
        <v>9</v>
      </c>
      <c r="G1204">
        <v>1270.75</v>
      </c>
      <c r="H1204">
        <v>11436.75</v>
      </c>
    </row>
    <row r="1205" spans="1:8" x14ac:dyDescent="0.3">
      <c r="A1205">
        <v>1206</v>
      </c>
      <c r="B1205" s="1">
        <v>45327</v>
      </c>
      <c r="C1205" t="s">
        <v>12</v>
      </c>
      <c r="D1205" t="s">
        <v>20</v>
      </c>
      <c r="E1205" t="s">
        <v>4</v>
      </c>
      <c r="F1205">
        <v>7</v>
      </c>
      <c r="G1205">
        <v>742.25</v>
      </c>
      <c r="H1205">
        <v>5195.75</v>
      </c>
    </row>
    <row r="1206" spans="1:8" x14ac:dyDescent="0.3">
      <c r="A1206">
        <v>1207</v>
      </c>
      <c r="B1206" s="1">
        <v>45336</v>
      </c>
      <c r="C1206" t="s">
        <v>11</v>
      </c>
      <c r="D1206" t="s">
        <v>3</v>
      </c>
      <c r="E1206" t="s">
        <v>4</v>
      </c>
      <c r="F1206">
        <v>4</v>
      </c>
      <c r="G1206">
        <v>58.02</v>
      </c>
      <c r="H1206">
        <v>232.08</v>
      </c>
    </row>
    <row r="1207" spans="1:8" x14ac:dyDescent="0.3">
      <c r="A1207">
        <v>1208</v>
      </c>
      <c r="B1207" s="1">
        <v>45415</v>
      </c>
      <c r="C1207" t="s">
        <v>0</v>
      </c>
      <c r="D1207" t="s">
        <v>9</v>
      </c>
      <c r="E1207" t="s">
        <v>10</v>
      </c>
      <c r="F1207">
        <v>7</v>
      </c>
      <c r="G1207">
        <v>341.61</v>
      </c>
      <c r="H1207">
        <v>2391.27</v>
      </c>
    </row>
    <row r="1208" spans="1:8" x14ac:dyDescent="0.3">
      <c r="A1208">
        <v>1209</v>
      </c>
      <c r="B1208" s="1">
        <v>45348</v>
      </c>
      <c r="C1208" t="s">
        <v>11</v>
      </c>
      <c r="D1208" t="s">
        <v>1</v>
      </c>
      <c r="E1208" t="s">
        <v>2</v>
      </c>
      <c r="F1208">
        <v>2</v>
      </c>
      <c r="G1208">
        <v>273.85000000000002</v>
      </c>
      <c r="H1208">
        <v>547.70000000000005</v>
      </c>
    </row>
    <row r="1209" spans="1:8" x14ac:dyDescent="0.3">
      <c r="A1209">
        <v>1210</v>
      </c>
      <c r="B1209" s="1">
        <v>45843</v>
      </c>
      <c r="C1209" t="s">
        <v>7</v>
      </c>
      <c r="D1209" t="s">
        <v>20</v>
      </c>
      <c r="E1209" t="s">
        <v>4</v>
      </c>
      <c r="F1209">
        <v>6</v>
      </c>
      <c r="G1209">
        <v>1301.49</v>
      </c>
      <c r="H1209">
        <v>7808.94</v>
      </c>
    </row>
    <row r="1210" spans="1:8" x14ac:dyDescent="0.3">
      <c r="A1210">
        <v>1211</v>
      </c>
      <c r="B1210" s="1">
        <v>45576</v>
      </c>
      <c r="C1210" t="s">
        <v>11</v>
      </c>
      <c r="D1210" t="s">
        <v>17</v>
      </c>
      <c r="E1210" t="s">
        <v>10</v>
      </c>
      <c r="F1210">
        <v>7</v>
      </c>
      <c r="G1210">
        <v>1166.56</v>
      </c>
      <c r="H1210">
        <v>8165.92</v>
      </c>
    </row>
    <row r="1211" spans="1:8" x14ac:dyDescent="0.3">
      <c r="A1211">
        <v>1212</v>
      </c>
      <c r="B1211" s="1">
        <v>45459</v>
      </c>
      <c r="C1211" t="s">
        <v>7</v>
      </c>
      <c r="D1211" t="s">
        <v>15</v>
      </c>
      <c r="E1211" t="s">
        <v>4</v>
      </c>
      <c r="F1211">
        <v>7</v>
      </c>
      <c r="G1211">
        <v>921.14</v>
      </c>
      <c r="H1211">
        <v>6447.98</v>
      </c>
    </row>
    <row r="1212" spans="1:8" x14ac:dyDescent="0.3">
      <c r="A1212">
        <v>1213</v>
      </c>
      <c r="B1212" s="1">
        <v>45672</v>
      </c>
      <c r="C1212" t="s">
        <v>0</v>
      </c>
      <c r="D1212" t="s">
        <v>8</v>
      </c>
      <c r="E1212" t="s">
        <v>2</v>
      </c>
      <c r="F1212">
        <v>2</v>
      </c>
      <c r="G1212">
        <v>682.9</v>
      </c>
      <c r="H1212">
        <v>1365.8</v>
      </c>
    </row>
    <row r="1213" spans="1:8" x14ac:dyDescent="0.3">
      <c r="A1213">
        <v>1214</v>
      </c>
      <c r="B1213" s="1">
        <v>45390</v>
      </c>
      <c r="C1213" t="s">
        <v>0</v>
      </c>
      <c r="D1213" t="s">
        <v>16</v>
      </c>
      <c r="E1213" t="s">
        <v>10</v>
      </c>
      <c r="F1213">
        <v>9</v>
      </c>
      <c r="G1213">
        <v>811.43</v>
      </c>
      <c r="H1213">
        <v>7302.87</v>
      </c>
    </row>
    <row r="1214" spans="1:8" x14ac:dyDescent="0.3">
      <c r="A1214">
        <v>1215</v>
      </c>
      <c r="B1214" s="1">
        <v>45710</v>
      </c>
      <c r="C1214" t="s">
        <v>0</v>
      </c>
      <c r="D1214" t="s">
        <v>8</v>
      </c>
      <c r="E1214" t="s">
        <v>2</v>
      </c>
      <c r="F1214">
        <v>7</v>
      </c>
      <c r="G1214">
        <v>779.03</v>
      </c>
      <c r="H1214">
        <v>5453.21</v>
      </c>
    </row>
    <row r="1215" spans="1:8" x14ac:dyDescent="0.3">
      <c r="A1215">
        <v>1216</v>
      </c>
      <c r="B1215" s="1">
        <v>45333</v>
      </c>
      <c r="C1215" t="s">
        <v>0</v>
      </c>
      <c r="D1215" t="s">
        <v>1</v>
      </c>
      <c r="E1215" t="s">
        <v>2</v>
      </c>
      <c r="F1215">
        <v>5</v>
      </c>
      <c r="G1215">
        <v>664.94</v>
      </c>
      <c r="H1215">
        <v>3324.7</v>
      </c>
    </row>
    <row r="1216" spans="1:8" x14ac:dyDescent="0.3">
      <c r="A1216">
        <v>1217</v>
      </c>
      <c r="B1216" s="1">
        <v>45431</v>
      </c>
      <c r="C1216" t="s">
        <v>12</v>
      </c>
      <c r="D1216" t="s">
        <v>17</v>
      </c>
      <c r="E1216" t="s">
        <v>10</v>
      </c>
      <c r="F1216">
        <v>8</v>
      </c>
      <c r="G1216">
        <v>258.07</v>
      </c>
      <c r="H1216">
        <v>2064.56</v>
      </c>
    </row>
    <row r="1217" spans="1:8" x14ac:dyDescent="0.3">
      <c r="A1217">
        <v>1218</v>
      </c>
      <c r="B1217" s="1">
        <v>45845</v>
      </c>
      <c r="C1217" t="s">
        <v>0</v>
      </c>
      <c r="D1217" t="s">
        <v>22</v>
      </c>
      <c r="E1217" t="s">
        <v>4</v>
      </c>
      <c r="F1217">
        <v>9</v>
      </c>
      <c r="G1217">
        <v>1356.48</v>
      </c>
      <c r="H1217">
        <v>12208.32</v>
      </c>
    </row>
    <row r="1218" spans="1:8" x14ac:dyDescent="0.3">
      <c r="A1218">
        <v>1219</v>
      </c>
      <c r="B1218" s="1">
        <v>45231</v>
      </c>
      <c r="C1218" t="s">
        <v>7</v>
      </c>
      <c r="D1218" t="s">
        <v>20</v>
      </c>
      <c r="E1218" t="s">
        <v>4</v>
      </c>
      <c r="F1218">
        <v>9</v>
      </c>
      <c r="G1218">
        <v>178.63</v>
      </c>
      <c r="H1218">
        <v>1607.67</v>
      </c>
    </row>
    <row r="1219" spans="1:8" x14ac:dyDescent="0.3">
      <c r="A1219">
        <v>1220</v>
      </c>
      <c r="B1219" s="1">
        <v>45541</v>
      </c>
      <c r="C1219" t="s">
        <v>11</v>
      </c>
      <c r="D1219" t="s">
        <v>9</v>
      </c>
      <c r="E1219" t="s">
        <v>10</v>
      </c>
      <c r="F1219">
        <v>7</v>
      </c>
      <c r="G1219">
        <v>491.96</v>
      </c>
      <c r="H1219">
        <v>3443.72</v>
      </c>
    </row>
    <row r="1220" spans="1:8" x14ac:dyDescent="0.3">
      <c r="A1220">
        <v>1221</v>
      </c>
      <c r="B1220" s="1">
        <v>45603</v>
      </c>
      <c r="C1220" t="s">
        <v>11</v>
      </c>
      <c r="D1220" t="s">
        <v>14</v>
      </c>
      <c r="E1220" t="s">
        <v>4</v>
      </c>
      <c r="F1220">
        <v>10</v>
      </c>
      <c r="G1220">
        <v>1345.96</v>
      </c>
      <c r="H1220">
        <v>13459.6</v>
      </c>
    </row>
    <row r="1221" spans="1:8" x14ac:dyDescent="0.3">
      <c r="A1221">
        <v>1222</v>
      </c>
      <c r="B1221" s="1">
        <v>45604</v>
      </c>
      <c r="C1221" t="s">
        <v>11</v>
      </c>
      <c r="D1221" t="s">
        <v>17</v>
      </c>
      <c r="E1221" t="s">
        <v>10</v>
      </c>
      <c r="F1221">
        <v>2</v>
      </c>
      <c r="G1221">
        <v>382.62</v>
      </c>
      <c r="H1221">
        <v>765.24</v>
      </c>
    </row>
    <row r="1222" spans="1:8" x14ac:dyDescent="0.3">
      <c r="A1222">
        <v>1223</v>
      </c>
      <c r="B1222" s="1">
        <v>45265</v>
      </c>
      <c r="C1222" t="s">
        <v>11</v>
      </c>
      <c r="D1222" t="s">
        <v>8</v>
      </c>
      <c r="E1222" t="s">
        <v>2</v>
      </c>
      <c r="F1222">
        <v>2</v>
      </c>
      <c r="G1222">
        <v>180.11</v>
      </c>
      <c r="H1222">
        <v>360.22</v>
      </c>
    </row>
    <row r="1223" spans="1:8" x14ac:dyDescent="0.3">
      <c r="A1223">
        <v>1224</v>
      </c>
      <c r="B1223" s="1">
        <v>45226</v>
      </c>
      <c r="C1223" t="s">
        <v>12</v>
      </c>
      <c r="D1223" t="s">
        <v>20</v>
      </c>
      <c r="E1223" t="s">
        <v>4</v>
      </c>
      <c r="F1223">
        <v>9</v>
      </c>
      <c r="G1223">
        <v>1063.8499999999999</v>
      </c>
      <c r="H1223">
        <v>9574.65</v>
      </c>
    </row>
    <row r="1224" spans="1:8" x14ac:dyDescent="0.3">
      <c r="A1224">
        <v>1225</v>
      </c>
      <c r="B1224" s="1">
        <v>45526</v>
      </c>
      <c r="C1224" t="s">
        <v>11</v>
      </c>
      <c r="D1224" t="s">
        <v>8</v>
      </c>
      <c r="E1224" t="s">
        <v>2</v>
      </c>
      <c r="F1224">
        <v>9</v>
      </c>
      <c r="G1224">
        <v>577.1</v>
      </c>
      <c r="H1224">
        <v>5193.8999999999996</v>
      </c>
    </row>
    <row r="1225" spans="1:8" x14ac:dyDescent="0.3">
      <c r="A1225">
        <v>1226</v>
      </c>
      <c r="B1225" s="1">
        <v>45482</v>
      </c>
      <c r="C1225" t="s">
        <v>11</v>
      </c>
      <c r="D1225" t="s">
        <v>9</v>
      </c>
      <c r="E1225" t="s">
        <v>10</v>
      </c>
      <c r="F1225">
        <v>10</v>
      </c>
      <c r="G1225">
        <v>1308.25</v>
      </c>
      <c r="H1225">
        <v>13082.5</v>
      </c>
    </row>
    <row r="1226" spans="1:8" x14ac:dyDescent="0.3">
      <c r="A1226">
        <v>1227</v>
      </c>
      <c r="B1226" s="1">
        <v>45305</v>
      </c>
      <c r="C1226" t="s">
        <v>11</v>
      </c>
      <c r="D1226" t="s">
        <v>16</v>
      </c>
      <c r="E1226" t="s">
        <v>10</v>
      </c>
      <c r="F1226">
        <v>3</v>
      </c>
      <c r="G1226">
        <v>276.51</v>
      </c>
      <c r="H1226">
        <v>829.53</v>
      </c>
    </row>
    <row r="1227" spans="1:8" x14ac:dyDescent="0.3">
      <c r="A1227">
        <v>1228</v>
      </c>
      <c r="B1227" s="1">
        <v>45568</v>
      </c>
      <c r="C1227" t="s">
        <v>0</v>
      </c>
      <c r="D1227" t="s">
        <v>8</v>
      </c>
      <c r="E1227" t="s">
        <v>2</v>
      </c>
      <c r="F1227">
        <v>5</v>
      </c>
      <c r="G1227">
        <v>471.18</v>
      </c>
      <c r="H1227">
        <v>2355.9</v>
      </c>
    </row>
    <row r="1228" spans="1:8" x14ac:dyDescent="0.3">
      <c r="A1228">
        <v>1229</v>
      </c>
      <c r="B1228" s="1">
        <v>45434</v>
      </c>
      <c r="C1228" t="s">
        <v>7</v>
      </c>
      <c r="D1228" t="s">
        <v>9</v>
      </c>
      <c r="E1228" t="s">
        <v>10</v>
      </c>
      <c r="F1228">
        <v>3</v>
      </c>
      <c r="G1228">
        <v>185.16</v>
      </c>
      <c r="H1228">
        <v>555.48</v>
      </c>
    </row>
    <row r="1229" spans="1:8" x14ac:dyDescent="0.3">
      <c r="A1229">
        <v>1230</v>
      </c>
      <c r="B1229" s="1">
        <v>45142</v>
      </c>
      <c r="C1229" t="s">
        <v>11</v>
      </c>
      <c r="D1229" t="s">
        <v>3</v>
      </c>
      <c r="E1229" t="s">
        <v>4</v>
      </c>
      <c r="F1229">
        <v>10</v>
      </c>
      <c r="G1229">
        <v>1150.44</v>
      </c>
      <c r="H1229">
        <v>11504.4</v>
      </c>
    </row>
    <row r="1230" spans="1:8" x14ac:dyDescent="0.3">
      <c r="A1230">
        <v>1231</v>
      </c>
      <c r="B1230" s="1">
        <v>45648</v>
      </c>
      <c r="C1230" t="s">
        <v>7</v>
      </c>
      <c r="D1230" t="s">
        <v>14</v>
      </c>
      <c r="E1230" t="s">
        <v>4</v>
      </c>
      <c r="F1230">
        <v>8</v>
      </c>
      <c r="G1230">
        <v>819.82</v>
      </c>
      <c r="H1230">
        <v>6558.56</v>
      </c>
    </row>
    <row r="1231" spans="1:8" x14ac:dyDescent="0.3">
      <c r="A1231">
        <v>1232</v>
      </c>
      <c r="B1231" s="1">
        <v>45382</v>
      </c>
      <c r="C1231" t="s">
        <v>7</v>
      </c>
      <c r="D1231" t="s">
        <v>14</v>
      </c>
      <c r="E1231" t="s">
        <v>4</v>
      </c>
      <c r="F1231">
        <v>4</v>
      </c>
      <c r="G1231">
        <v>887.4</v>
      </c>
      <c r="H1231">
        <v>3549.6</v>
      </c>
    </row>
    <row r="1232" spans="1:8" x14ac:dyDescent="0.3">
      <c r="A1232">
        <v>1233</v>
      </c>
      <c r="B1232" s="1">
        <v>45558</v>
      </c>
      <c r="C1232" t="s">
        <v>7</v>
      </c>
      <c r="D1232" t="s">
        <v>20</v>
      </c>
      <c r="E1232" t="s">
        <v>4</v>
      </c>
      <c r="F1232">
        <v>8</v>
      </c>
      <c r="G1232">
        <v>128.31</v>
      </c>
      <c r="H1232">
        <v>1026.48</v>
      </c>
    </row>
    <row r="1233" spans="1:8" x14ac:dyDescent="0.3">
      <c r="A1233">
        <v>1234</v>
      </c>
      <c r="B1233" s="1">
        <v>45389</v>
      </c>
      <c r="C1233" t="s">
        <v>0</v>
      </c>
      <c r="D1233" t="s">
        <v>15</v>
      </c>
      <c r="E1233" t="s">
        <v>4</v>
      </c>
      <c r="F1233">
        <v>9</v>
      </c>
      <c r="G1233">
        <v>424.39</v>
      </c>
      <c r="H1233">
        <v>3819.51</v>
      </c>
    </row>
    <row r="1234" spans="1:8" x14ac:dyDescent="0.3">
      <c r="A1234">
        <v>1235</v>
      </c>
      <c r="B1234" s="1">
        <v>45189</v>
      </c>
      <c r="C1234" t="s">
        <v>11</v>
      </c>
      <c r="D1234" t="s">
        <v>1</v>
      </c>
      <c r="E1234" t="s">
        <v>2</v>
      </c>
      <c r="F1234">
        <v>3</v>
      </c>
      <c r="G1234">
        <v>230.9</v>
      </c>
      <c r="H1234">
        <v>692.7</v>
      </c>
    </row>
    <row r="1235" spans="1:8" x14ac:dyDescent="0.3">
      <c r="A1235">
        <v>1236</v>
      </c>
      <c r="B1235" s="1">
        <v>45176</v>
      </c>
      <c r="C1235" t="s">
        <v>12</v>
      </c>
      <c r="D1235" t="s">
        <v>1</v>
      </c>
      <c r="E1235" t="s">
        <v>2</v>
      </c>
      <c r="F1235">
        <v>3</v>
      </c>
      <c r="G1235">
        <v>1282.21</v>
      </c>
      <c r="H1235">
        <v>3846.63</v>
      </c>
    </row>
    <row r="1236" spans="1:8" x14ac:dyDescent="0.3">
      <c r="A1236">
        <v>1237</v>
      </c>
      <c r="B1236" s="1">
        <v>45478</v>
      </c>
      <c r="C1236" t="s">
        <v>12</v>
      </c>
      <c r="D1236" t="s">
        <v>1</v>
      </c>
      <c r="E1236" t="s">
        <v>2</v>
      </c>
      <c r="F1236">
        <v>2</v>
      </c>
      <c r="G1236">
        <v>83.06</v>
      </c>
      <c r="H1236">
        <v>166.12</v>
      </c>
    </row>
    <row r="1237" spans="1:8" x14ac:dyDescent="0.3">
      <c r="A1237">
        <v>1238</v>
      </c>
      <c r="B1237" s="1">
        <v>45304</v>
      </c>
      <c r="C1237" t="s">
        <v>11</v>
      </c>
      <c r="D1237" t="s">
        <v>5</v>
      </c>
      <c r="E1237" t="s">
        <v>4</v>
      </c>
      <c r="F1237">
        <v>5</v>
      </c>
      <c r="G1237">
        <v>920.52</v>
      </c>
      <c r="H1237">
        <v>4602.6000000000004</v>
      </c>
    </row>
    <row r="1238" spans="1:8" x14ac:dyDescent="0.3">
      <c r="A1238">
        <v>1239</v>
      </c>
      <c r="B1238" s="1">
        <v>45605</v>
      </c>
      <c r="C1238" t="s">
        <v>11</v>
      </c>
      <c r="D1238" t="s">
        <v>8</v>
      </c>
      <c r="E1238" t="s">
        <v>2</v>
      </c>
      <c r="F1238">
        <v>10</v>
      </c>
      <c r="G1238">
        <v>546.67999999999995</v>
      </c>
      <c r="H1238">
        <v>5466.8</v>
      </c>
    </row>
    <row r="1239" spans="1:8" x14ac:dyDescent="0.3">
      <c r="A1239">
        <v>1240</v>
      </c>
      <c r="B1239" s="1">
        <v>45445</v>
      </c>
      <c r="C1239" t="s">
        <v>0</v>
      </c>
      <c r="D1239" t="s">
        <v>14</v>
      </c>
      <c r="E1239" t="s">
        <v>4</v>
      </c>
      <c r="F1239">
        <v>6</v>
      </c>
      <c r="G1239">
        <v>559.16999999999996</v>
      </c>
      <c r="H1239">
        <v>3355.02</v>
      </c>
    </row>
    <row r="1240" spans="1:8" x14ac:dyDescent="0.3">
      <c r="A1240">
        <v>1241</v>
      </c>
      <c r="B1240" s="1">
        <v>45576</v>
      </c>
      <c r="C1240" t="s">
        <v>0</v>
      </c>
      <c r="D1240" t="s">
        <v>5</v>
      </c>
      <c r="E1240" t="s">
        <v>4</v>
      </c>
      <c r="F1240">
        <v>9</v>
      </c>
      <c r="G1240">
        <v>106.74</v>
      </c>
      <c r="H1240">
        <v>960.66</v>
      </c>
    </row>
    <row r="1241" spans="1:8" x14ac:dyDescent="0.3">
      <c r="A1241">
        <v>1242</v>
      </c>
      <c r="B1241" s="1">
        <v>45263</v>
      </c>
      <c r="C1241" t="s">
        <v>11</v>
      </c>
      <c r="D1241" t="s">
        <v>20</v>
      </c>
      <c r="E1241" t="s">
        <v>4</v>
      </c>
      <c r="F1241">
        <v>5</v>
      </c>
      <c r="G1241">
        <v>500.52</v>
      </c>
      <c r="H1241">
        <v>2502.6</v>
      </c>
    </row>
    <row r="1242" spans="1:8" x14ac:dyDescent="0.3">
      <c r="A1242">
        <v>1243</v>
      </c>
      <c r="B1242" s="1">
        <v>45851</v>
      </c>
      <c r="C1242" t="s">
        <v>11</v>
      </c>
      <c r="D1242" t="s">
        <v>5</v>
      </c>
      <c r="E1242" t="s">
        <v>4</v>
      </c>
      <c r="F1242">
        <v>4</v>
      </c>
      <c r="G1242">
        <v>921.96</v>
      </c>
      <c r="H1242">
        <v>3687.84</v>
      </c>
    </row>
    <row r="1243" spans="1:8" x14ac:dyDescent="0.3">
      <c r="A1243">
        <v>1244</v>
      </c>
      <c r="B1243" s="1">
        <v>45634</v>
      </c>
      <c r="C1243" t="s">
        <v>0</v>
      </c>
      <c r="D1243" t="s">
        <v>13</v>
      </c>
      <c r="E1243" t="s">
        <v>4</v>
      </c>
      <c r="F1243">
        <v>10</v>
      </c>
      <c r="G1243">
        <v>1401.5</v>
      </c>
      <c r="H1243">
        <v>14015</v>
      </c>
    </row>
    <row r="1244" spans="1:8" x14ac:dyDescent="0.3">
      <c r="A1244">
        <v>1245</v>
      </c>
      <c r="B1244" s="1">
        <v>45576</v>
      </c>
      <c r="C1244" t="s">
        <v>12</v>
      </c>
      <c r="D1244" t="s">
        <v>8</v>
      </c>
      <c r="E1244" t="s">
        <v>2</v>
      </c>
      <c r="F1244">
        <v>10</v>
      </c>
      <c r="G1244">
        <v>1273.22</v>
      </c>
      <c r="H1244">
        <v>12732.2</v>
      </c>
    </row>
    <row r="1245" spans="1:8" x14ac:dyDescent="0.3">
      <c r="A1245">
        <v>1246</v>
      </c>
      <c r="B1245" s="1">
        <v>45271</v>
      </c>
      <c r="C1245" t="s">
        <v>12</v>
      </c>
      <c r="D1245" t="s">
        <v>22</v>
      </c>
      <c r="E1245" t="s">
        <v>4</v>
      </c>
      <c r="F1245">
        <v>10</v>
      </c>
      <c r="G1245">
        <v>848.33</v>
      </c>
      <c r="H1245">
        <v>8483.2999999999993</v>
      </c>
    </row>
    <row r="1246" spans="1:8" x14ac:dyDescent="0.3">
      <c r="A1246">
        <v>1247</v>
      </c>
      <c r="B1246" s="1">
        <v>45643</v>
      </c>
      <c r="C1246" t="s">
        <v>7</v>
      </c>
      <c r="D1246" t="s">
        <v>6</v>
      </c>
      <c r="E1246" t="s">
        <v>4</v>
      </c>
      <c r="F1246">
        <v>3</v>
      </c>
      <c r="G1246">
        <v>1326.66</v>
      </c>
      <c r="H1246">
        <v>3979.98</v>
      </c>
    </row>
    <row r="1247" spans="1:8" x14ac:dyDescent="0.3">
      <c r="A1247">
        <v>1248</v>
      </c>
      <c r="B1247" s="1">
        <v>45337</v>
      </c>
      <c r="C1247" t="s">
        <v>12</v>
      </c>
      <c r="D1247" t="s">
        <v>18</v>
      </c>
      <c r="E1247" t="s">
        <v>4</v>
      </c>
      <c r="F1247">
        <v>1</v>
      </c>
      <c r="G1247">
        <v>186.13</v>
      </c>
      <c r="H1247">
        <v>186.13</v>
      </c>
    </row>
    <row r="1248" spans="1:8" x14ac:dyDescent="0.3">
      <c r="A1248">
        <v>1249</v>
      </c>
      <c r="B1248" s="1">
        <v>45351</v>
      </c>
      <c r="C1248" t="s">
        <v>0</v>
      </c>
      <c r="D1248" t="s">
        <v>20</v>
      </c>
      <c r="E1248" t="s">
        <v>4</v>
      </c>
      <c r="F1248">
        <v>10</v>
      </c>
      <c r="G1248">
        <v>1498.49</v>
      </c>
      <c r="H1248">
        <v>14984.9</v>
      </c>
    </row>
    <row r="1249" spans="1:8" x14ac:dyDescent="0.3">
      <c r="A1249">
        <v>1250</v>
      </c>
      <c r="B1249" s="1">
        <v>45480</v>
      </c>
      <c r="C1249" t="s">
        <v>0</v>
      </c>
      <c r="D1249" t="s">
        <v>5</v>
      </c>
      <c r="E1249" t="s">
        <v>4</v>
      </c>
      <c r="F1249">
        <v>6</v>
      </c>
      <c r="G1249">
        <v>845.02</v>
      </c>
      <c r="H1249">
        <v>5070.12</v>
      </c>
    </row>
    <row r="1250" spans="1:8" x14ac:dyDescent="0.3">
      <c r="A1250">
        <v>1251</v>
      </c>
      <c r="B1250" s="1">
        <v>45150</v>
      </c>
      <c r="C1250" t="s">
        <v>11</v>
      </c>
      <c r="D1250" t="s">
        <v>1</v>
      </c>
      <c r="E1250" t="s">
        <v>2</v>
      </c>
      <c r="F1250">
        <v>4</v>
      </c>
      <c r="G1250">
        <v>1038.1300000000001</v>
      </c>
      <c r="H1250">
        <v>4152.5200000000004</v>
      </c>
    </row>
    <row r="1251" spans="1:8" x14ac:dyDescent="0.3">
      <c r="A1251">
        <v>1252</v>
      </c>
      <c r="B1251" s="1">
        <v>45454</v>
      </c>
      <c r="C1251" t="s">
        <v>0</v>
      </c>
      <c r="D1251" t="s">
        <v>22</v>
      </c>
      <c r="E1251" t="s">
        <v>4</v>
      </c>
      <c r="F1251">
        <v>5</v>
      </c>
      <c r="G1251">
        <v>764.97</v>
      </c>
      <c r="H1251">
        <v>3824.85</v>
      </c>
    </row>
    <row r="1252" spans="1:8" x14ac:dyDescent="0.3">
      <c r="A1252">
        <v>1253</v>
      </c>
      <c r="B1252" s="1">
        <v>45255</v>
      </c>
      <c r="C1252" t="s">
        <v>0</v>
      </c>
      <c r="D1252" t="s">
        <v>21</v>
      </c>
      <c r="E1252" t="s">
        <v>4</v>
      </c>
      <c r="F1252">
        <v>6</v>
      </c>
      <c r="G1252">
        <v>518.63</v>
      </c>
      <c r="H1252">
        <v>3111.78</v>
      </c>
    </row>
    <row r="1253" spans="1:8" x14ac:dyDescent="0.3">
      <c r="A1253">
        <v>1254</v>
      </c>
      <c r="B1253" s="1">
        <v>45318</v>
      </c>
      <c r="C1253" t="s">
        <v>0</v>
      </c>
      <c r="D1253" t="s">
        <v>8</v>
      </c>
      <c r="E1253" t="s">
        <v>2</v>
      </c>
      <c r="F1253">
        <v>4</v>
      </c>
      <c r="G1253">
        <v>502.47</v>
      </c>
      <c r="H1253">
        <v>2009.88</v>
      </c>
    </row>
    <row r="1254" spans="1:8" x14ac:dyDescent="0.3">
      <c r="A1254">
        <v>1255</v>
      </c>
      <c r="B1254" s="1">
        <v>45624</v>
      </c>
      <c r="C1254" t="s">
        <v>7</v>
      </c>
      <c r="D1254" t="s">
        <v>21</v>
      </c>
      <c r="E1254" t="s">
        <v>4</v>
      </c>
      <c r="F1254">
        <v>1</v>
      </c>
      <c r="G1254">
        <v>972.02</v>
      </c>
      <c r="H1254">
        <v>972.02</v>
      </c>
    </row>
    <row r="1255" spans="1:8" x14ac:dyDescent="0.3">
      <c r="A1255">
        <v>1256</v>
      </c>
      <c r="B1255" s="1">
        <v>45781</v>
      </c>
      <c r="C1255" t="s">
        <v>11</v>
      </c>
      <c r="D1255" t="s">
        <v>20</v>
      </c>
      <c r="E1255" t="s">
        <v>4</v>
      </c>
      <c r="F1255">
        <v>8</v>
      </c>
      <c r="G1255">
        <v>1339.17</v>
      </c>
      <c r="H1255">
        <v>10713.36</v>
      </c>
    </row>
    <row r="1256" spans="1:8" x14ac:dyDescent="0.3">
      <c r="A1256">
        <v>1257</v>
      </c>
      <c r="B1256" s="1">
        <v>45612</v>
      </c>
      <c r="C1256" t="s">
        <v>12</v>
      </c>
      <c r="D1256" t="s">
        <v>6</v>
      </c>
      <c r="E1256" t="s">
        <v>4</v>
      </c>
      <c r="F1256">
        <v>7</v>
      </c>
      <c r="G1256">
        <v>1392.41</v>
      </c>
      <c r="H1256">
        <v>9746.8700000000008</v>
      </c>
    </row>
    <row r="1257" spans="1:8" x14ac:dyDescent="0.3">
      <c r="A1257">
        <v>1258</v>
      </c>
      <c r="B1257" s="1">
        <v>45717</v>
      </c>
      <c r="C1257" t="s">
        <v>12</v>
      </c>
      <c r="D1257" t="s">
        <v>14</v>
      </c>
      <c r="E1257" t="s">
        <v>4</v>
      </c>
      <c r="F1257">
        <v>6</v>
      </c>
      <c r="G1257">
        <v>837.21</v>
      </c>
      <c r="H1257">
        <v>5023.26</v>
      </c>
    </row>
    <row r="1258" spans="1:8" x14ac:dyDescent="0.3">
      <c r="A1258">
        <v>1259</v>
      </c>
      <c r="B1258" s="1">
        <v>45730</v>
      </c>
      <c r="C1258" t="s">
        <v>11</v>
      </c>
      <c r="D1258" t="s">
        <v>14</v>
      </c>
      <c r="E1258" t="s">
        <v>4</v>
      </c>
      <c r="F1258">
        <v>6</v>
      </c>
      <c r="G1258">
        <v>1201.31</v>
      </c>
      <c r="H1258">
        <v>7207.86</v>
      </c>
    </row>
    <row r="1259" spans="1:8" x14ac:dyDescent="0.3">
      <c r="A1259">
        <v>1260</v>
      </c>
      <c r="B1259" s="1">
        <v>45206</v>
      </c>
      <c r="C1259" t="s">
        <v>12</v>
      </c>
      <c r="D1259" t="s">
        <v>17</v>
      </c>
      <c r="E1259" t="s">
        <v>10</v>
      </c>
      <c r="F1259">
        <v>3</v>
      </c>
      <c r="G1259">
        <v>427.89</v>
      </c>
      <c r="H1259">
        <v>1283.67</v>
      </c>
    </row>
    <row r="1260" spans="1:8" x14ac:dyDescent="0.3">
      <c r="A1260">
        <v>1261</v>
      </c>
      <c r="B1260" s="1">
        <v>45523</v>
      </c>
      <c r="C1260" t="s">
        <v>12</v>
      </c>
      <c r="D1260" t="s">
        <v>14</v>
      </c>
      <c r="E1260" t="s">
        <v>4</v>
      </c>
      <c r="F1260">
        <v>9</v>
      </c>
      <c r="G1260">
        <v>1265.18</v>
      </c>
      <c r="H1260">
        <v>11386.62</v>
      </c>
    </row>
    <row r="1261" spans="1:8" x14ac:dyDescent="0.3">
      <c r="A1261">
        <v>1262</v>
      </c>
      <c r="B1261" s="1">
        <v>45330</v>
      </c>
      <c r="C1261" t="s">
        <v>7</v>
      </c>
      <c r="D1261" t="s">
        <v>15</v>
      </c>
      <c r="E1261" t="s">
        <v>4</v>
      </c>
      <c r="F1261">
        <v>10</v>
      </c>
      <c r="G1261">
        <v>184.1</v>
      </c>
      <c r="H1261">
        <v>1841</v>
      </c>
    </row>
    <row r="1262" spans="1:8" x14ac:dyDescent="0.3">
      <c r="A1262">
        <v>1263</v>
      </c>
      <c r="B1262" s="1">
        <v>45861</v>
      </c>
      <c r="C1262" t="s">
        <v>12</v>
      </c>
      <c r="D1262" t="s">
        <v>9</v>
      </c>
      <c r="E1262" t="s">
        <v>10</v>
      </c>
      <c r="F1262">
        <v>6</v>
      </c>
      <c r="G1262">
        <v>1067.6600000000001</v>
      </c>
      <c r="H1262">
        <v>6405.96</v>
      </c>
    </row>
    <row r="1263" spans="1:8" x14ac:dyDescent="0.3">
      <c r="A1263">
        <v>1264</v>
      </c>
      <c r="B1263" s="1">
        <v>45227</v>
      </c>
      <c r="C1263" t="s">
        <v>7</v>
      </c>
      <c r="D1263" t="s">
        <v>22</v>
      </c>
      <c r="E1263" t="s">
        <v>4</v>
      </c>
      <c r="F1263">
        <v>8</v>
      </c>
      <c r="G1263">
        <v>1316.8</v>
      </c>
      <c r="H1263">
        <v>10534.4</v>
      </c>
    </row>
    <row r="1264" spans="1:8" x14ac:dyDescent="0.3">
      <c r="A1264">
        <v>1265</v>
      </c>
      <c r="B1264" s="1">
        <v>45448</v>
      </c>
      <c r="C1264" t="s">
        <v>7</v>
      </c>
      <c r="D1264" t="s">
        <v>21</v>
      </c>
      <c r="E1264" t="s">
        <v>4</v>
      </c>
      <c r="F1264">
        <v>4</v>
      </c>
      <c r="G1264">
        <v>792.4</v>
      </c>
      <c r="H1264">
        <v>3169.6</v>
      </c>
    </row>
    <row r="1265" spans="1:8" x14ac:dyDescent="0.3">
      <c r="A1265">
        <v>1266</v>
      </c>
      <c r="B1265" s="1">
        <v>45522</v>
      </c>
      <c r="C1265" t="s">
        <v>0</v>
      </c>
      <c r="D1265" t="s">
        <v>3</v>
      </c>
      <c r="E1265" t="s">
        <v>4</v>
      </c>
      <c r="F1265">
        <v>1</v>
      </c>
      <c r="G1265">
        <v>1168.9100000000001</v>
      </c>
      <c r="H1265">
        <v>1168.9100000000001</v>
      </c>
    </row>
    <row r="1266" spans="1:8" x14ac:dyDescent="0.3">
      <c r="A1266">
        <v>1267</v>
      </c>
      <c r="B1266" s="1">
        <v>45593</v>
      </c>
      <c r="C1266" t="s">
        <v>0</v>
      </c>
      <c r="D1266" t="s">
        <v>17</v>
      </c>
      <c r="E1266" t="s">
        <v>10</v>
      </c>
      <c r="F1266">
        <v>9</v>
      </c>
      <c r="G1266">
        <v>47.15</v>
      </c>
      <c r="H1266">
        <v>424.35</v>
      </c>
    </row>
    <row r="1267" spans="1:8" x14ac:dyDescent="0.3">
      <c r="A1267">
        <v>1268</v>
      </c>
      <c r="B1267" s="1">
        <v>45333</v>
      </c>
      <c r="C1267" t="s">
        <v>11</v>
      </c>
      <c r="D1267" t="s">
        <v>20</v>
      </c>
      <c r="E1267" t="s">
        <v>4</v>
      </c>
      <c r="F1267">
        <v>6</v>
      </c>
      <c r="G1267">
        <v>1386.22</v>
      </c>
      <c r="H1267">
        <v>8317.32</v>
      </c>
    </row>
    <row r="1268" spans="1:8" x14ac:dyDescent="0.3">
      <c r="A1268">
        <v>1269</v>
      </c>
      <c r="B1268" s="1">
        <v>45474</v>
      </c>
      <c r="C1268" t="s">
        <v>12</v>
      </c>
      <c r="D1268" t="s">
        <v>8</v>
      </c>
      <c r="E1268" t="s">
        <v>2</v>
      </c>
      <c r="F1268">
        <v>3</v>
      </c>
      <c r="G1268">
        <v>1156.53</v>
      </c>
      <c r="H1268">
        <v>3469.59</v>
      </c>
    </row>
    <row r="1269" spans="1:8" x14ac:dyDescent="0.3">
      <c r="A1269">
        <v>1270</v>
      </c>
      <c r="B1269" s="1">
        <v>45349</v>
      </c>
      <c r="C1269" t="s">
        <v>11</v>
      </c>
      <c r="D1269" t="s">
        <v>13</v>
      </c>
      <c r="E1269" t="s">
        <v>4</v>
      </c>
      <c r="F1269">
        <v>1</v>
      </c>
      <c r="G1269">
        <v>694.46</v>
      </c>
      <c r="H1269">
        <v>694.46</v>
      </c>
    </row>
    <row r="1270" spans="1:8" x14ac:dyDescent="0.3">
      <c r="A1270">
        <v>1271</v>
      </c>
      <c r="B1270" s="1">
        <v>45143</v>
      </c>
      <c r="C1270" t="s">
        <v>0</v>
      </c>
      <c r="D1270" t="s">
        <v>8</v>
      </c>
      <c r="E1270" t="s">
        <v>2</v>
      </c>
      <c r="F1270">
        <v>5</v>
      </c>
      <c r="G1270">
        <v>1399.18</v>
      </c>
      <c r="H1270">
        <v>6995.9</v>
      </c>
    </row>
    <row r="1271" spans="1:8" x14ac:dyDescent="0.3">
      <c r="A1271">
        <v>1272</v>
      </c>
      <c r="B1271" s="1">
        <v>45480</v>
      </c>
      <c r="C1271" t="s">
        <v>0</v>
      </c>
      <c r="D1271" t="s">
        <v>1</v>
      </c>
      <c r="E1271" t="s">
        <v>2</v>
      </c>
      <c r="F1271">
        <v>8</v>
      </c>
      <c r="G1271">
        <v>1334.89</v>
      </c>
      <c r="H1271">
        <v>10679.12</v>
      </c>
    </row>
    <row r="1272" spans="1:8" x14ac:dyDescent="0.3">
      <c r="A1272">
        <v>1273</v>
      </c>
      <c r="B1272" s="1">
        <v>45162</v>
      </c>
      <c r="C1272" t="s">
        <v>12</v>
      </c>
      <c r="D1272" t="s">
        <v>13</v>
      </c>
      <c r="E1272" t="s">
        <v>4</v>
      </c>
      <c r="F1272">
        <v>10</v>
      </c>
      <c r="G1272">
        <v>1140.1600000000001</v>
      </c>
      <c r="H1272">
        <v>11401.6</v>
      </c>
    </row>
    <row r="1273" spans="1:8" x14ac:dyDescent="0.3">
      <c r="A1273">
        <v>1274</v>
      </c>
      <c r="B1273" s="1">
        <v>45467</v>
      </c>
      <c r="C1273" t="s">
        <v>11</v>
      </c>
      <c r="D1273" t="s">
        <v>1</v>
      </c>
      <c r="E1273" t="s">
        <v>2</v>
      </c>
      <c r="F1273">
        <v>4</v>
      </c>
      <c r="G1273">
        <v>296.89</v>
      </c>
      <c r="H1273">
        <v>1187.56</v>
      </c>
    </row>
    <row r="1274" spans="1:8" x14ac:dyDescent="0.3">
      <c r="A1274">
        <v>1275</v>
      </c>
      <c r="B1274" s="1">
        <v>45590</v>
      </c>
      <c r="C1274" t="s">
        <v>12</v>
      </c>
      <c r="D1274" t="s">
        <v>22</v>
      </c>
      <c r="E1274" t="s">
        <v>4</v>
      </c>
      <c r="F1274">
        <v>2</v>
      </c>
      <c r="G1274">
        <v>416.25</v>
      </c>
      <c r="H1274">
        <v>832.5</v>
      </c>
    </row>
    <row r="1275" spans="1:8" x14ac:dyDescent="0.3">
      <c r="A1275">
        <v>1276</v>
      </c>
      <c r="B1275" s="1">
        <v>45256</v>
      </c>
      <c r="C1275" t="s">
        <v>12</v>
      </c>
      <c r="D1275" t="s">
        <v>3</v>
      </c>
      <c r="E1275" t="s">
        <v>4</v>
      </c>
      <c r="F1275">
        <v>1</v>
      </c>
      <c r="G1275">
        <v>1437.86</v>
      </c>
      <c r="H1275">
        <v>1437.86</v>
      </c>
    </row>
    <row r="1276" spans="1:8" x14ac:dyDescent="0.3">
      <c r="A1276">
        <v>1277</v>
      </c>
      <c r="B1276" s="1">
        <v>45350</v>
      </c>
      <c r="C1276" t="s">
        <v>0</v>
      </c>
      <c r="D1276" t="s">
        <v>6</v>
      </c>
      <c r="E1276" t="s">
        <v>4</v>
      </c>
      <c r="F1276">
        <v>9</v>
      </c>
      <c r="G1276">
        <v>531.97</v>
      </c>
      <c r="H1276">
        <v>4787.7299999999996</v>
      </c>
    </row>
    <row r="1277" spans="1:8" x14ac:dyDescent="0.3">
      <c r="A1277">
        <v>1278</v>
      </c>
      <c r="B1277" s="1">
        <v>45283</v>
      </c>
      <c r="C1277" t="s">
        <v>12</v>
      </c>
      <c r="D1277" t="s">
        <v>21</v>
      </c>
      <c r="E1277" t="s">
        <v>4</v>
      </c>
      <c r="F1277">
        <v>5</v>
      </c>
      <c r="G1277">
        <v>865.38</v>
      </c>
      <c r="H1277">
        <v>4326.8999999999996</v>
      </c>
    </row>
    <row r="1278" spans="1:8" x14ac:dyDescent="0.3">
      <c r="A1278">
        <v>1279</v>
      </c>
      <c r="B1278" s="1">
        <v>45457</v>
      </c>
      <c r="C1278" t="s">
        <v>0</v>
      </c>
      <c r="D1278" t="s">
        <v>3</v>
      </c>
      <c r="E1278" t="s">
        <v>4</v>
      </c>
      <c r="F1278">
        <v>10</v>
      </c>
      <c r="G1278">
        <v>1339.44</v>
      </c>
      <c r="H1278">
        <v>13394.4</v>
      </c>
    </row>
    <row r="1279" spans="1:8" x14ac:dyDescent="0.3">
      <c r="A1279">
        <v>1280</v>
      </c>
      <c r="B1279" s="1">
        <v>45190</v>
      </c>
      <c r="C1279" t="s">
        <v>7</v>
      </c>
      <c r="D1279" t="s">
        <v>6</v>
      </c>
      <c r="E1279" t="s">
        <v>4</v>
      </c>
      <c r="F1279">
        <v>3</v>
      </c>
      <c r="G1279">
        <v>53.2</v>
      </c>
      <c r="H1279">
        <v>159.6</v>
      </c>
    </row>
    <row r="1280" spans="1:8" x14ac:dyDescent="0.3">
      <c r="A1280">
        <v>1281</v>
      </c>
      <c r="B1280" s="1">
        <v>45247</v>
      </c>
      <c r="C1280" t="s">
        <v>0</v>
      </c>
      <c r="D1280" t="s">
        <v>17</v>
      </c>
      <c r="E1280" t="s">
        <v>10</v>
      </c>
      <c r="F1280">
        <v>7</v>
      </c>
      <c r="G1280">
        <v>90.16</v>
      </c>
      <c r="H1280">
        <v>631.12</v>
      </c>
    </row>
    <row r="1281" spans="1:8" x14ac:dyDescent="0.3">
      <c r="A1281">
        <v>1282</v>
      </c>
      <c r="B1281" s="1">
        <v>45322</v>
      </c>
      <c r="C1281" t="s">
        <v>7</v>
      </c>
      <c r="D1281" t="s">
        <v>5</v>
      </c>
      <c r="E1281" t="s">
        <v>4</v>
      </c>
      <c r="F1281">
        <v>10</v>
      </c>
      <c r="G1281">
        <v>1338</v>
      </c>
      <c r="H1281">
        <v>13380</v>
      </c>
    </row>
    <row r="1282" spans="1:8" x14ac:dyDescent="0.3">
      <c r="A1282">
        <v>1283</v>
      </c>
      <c r="B1282" s="1">
        <v>45770</v>
      </c>
      <c r="C1282" t="s">
        <v>7</v>
      </c>
      <c r="D1282" t="s">
        <v>1</v>
      </c>
      <c r="E1282" t="s">
        <v>2</v>
      </c>
      <c r="F1282">
        <v>6</v>
      </c>
      <c r="G1282">
        <v>475.54</v>
      </c>
      <c r="H1282">
        <v>2853.24</v>
      </c>
    </row>
    <row r="1283" spans="1:8" x14ac:dyDescent="0.3">
      <c r="A1283">
        <v>1284</v>
      </c>
      <c r="B1283" s="1">
        <v>45869</v>
      </c>
      <c r="C1283" t="s">
        <v>11</v>
      </c>
      <c r="D1283" t="s">
        <v>16</v>
      </c>
      <c r="E1283" t="s">
        <v>10</v>
      </c>
      <c r="F1283">
        <v>9</v>
      </c>
      <c r="G1283">
        <v>127.03</v>
      </c>
      <c r="H1283">
        <v>1143.27</v>
      </c>
    </row>
    <row r="1284" spans="1:8" x14ac:dyDescent="0.3">
      <c r="A1284">
        <v>1285</v>
      </c>
      <c r="B1284" s="1">
        <v>45720</v>
      </c>
      <c r="C1284" t="s">
        <v>7</v>
      </c>
      <c r="D1284" t="s">
        <v>17</v>
      </c>
      <c r="E1284" t="s">
        <v>10</v>
      </c>
      <c r="F1284">
        <v>3</v>
      </c>
      <c r="G1284">
        <v>148.44999999999999</v>
      </c>
      <c r="H1284">
        <v>445.35</v>
      </c>
    </row>
    <row r="1285" spans="1:8" x14ac:dyDescent="0.3">
      <c r="A1285">
        <v>1286</v>
      </c>
      <c r="B1285" s="1">
        <v>45238</v>
      </c>
      <c r="C1285" t="s">
        <v>7</v>
      </c>
      <c r="D1285" t="s">
        <v>9</v>
      </c>
      <c r="E1285" t="s">
        <v>10</v>
      </c>
      <c r="F1285">
        <v>8</v>
      </c>
      <c r="G1285">
        <v>472.48</v>
      </c>
      <c r="H1285">
        <v>3779.84</v>
      </c>
    </row>
    <row r="1286" spans="1:8" x14ac:dyDescent="0.3">
      <c r="A1286">
        <v>1287</v>
      </c>
      <c r="B1286" s="1">
        <v>45620</v>
      </c>
      <c r="C1286" t="s">
        <v>7</v>
      </c>
      <c r="D1286" t="s">
        <v>1</v>
      </c>
      <c r="E1286" t="s">
        <v>2</v>
      </c>
      <c r="F1286">
        <v>4</v>
      </c>
      <c r="G1286">
        <v>1421.7</v>
      </c>
      <c r="H1286">
        <v>5686.8</v>
      </c>
    </row>
    <row r="1287" spans="1:8" x14ac:dyDescent="0.3">
      <c r="A1287">
        <v>1288</v>
      </c>
      <c r="B1287" s="1">
        <v>45511</v>
      </c>
      <c r="C1287" t="s">
        <v>12</v>
      </c>
      <c r="D1287" t="s">
        <v>3</v>
      </c>
      <c r="E1287" t="s">
        <v>4</v>
      </c>
      <c r="F1287">
        <v>7</v>
      </c>
      <c r="G1287">
        <v>283.2</v>
      </c>
      <c r="H1287">
        <v>1982.4</v>
      </c>
    </row>
    <row r="1288" spans="1:8" x14ac:dyDescent="0.3">
      <c r="A1288">
        <v>1289</v>
      </c>
      <c r="B1288" s="1">
        <v>45471</v>
      </c>
      <c r="C1288" t="s">
        <v>12</v>
      </c>
      <c r="D1288" t="s">
        <v>17</v>
      </c>
      <c r="E1288" t="s">
        <v>10</v>
      </c>
      <c r="F1288">
        <v>8</v>
      </c>
      <c r="G1288">
        <v>736.39</v>
      </c>
      <c r="H1288">
        <v>5891.12</v>
      </c>
    </row>
    <row r="1289" spans="1:8" x14ac:dyDescent="0.3">
      <c r="A1289">
        <v>1290</v>
      </c>
      <c r="B1289" s="1">
        <v>45254</v>
      </c>
      <c r="C1289" t="s">
        <v>7</v>
      </c>
      <c r="D1289" t="s">
        <v>13</v>
      </c>
      <c r="E1289" t="s">
        <v>4</v>
      </c>
      <c r="F1289">
        <v>6</v>
      </c>
      <c r="G1289">
        <v>723.19</v>
      </c>
      <c r="H1289">
        <v>4339.1400000000003</v>
      </c>
    </row>
    <row r="1290" spans="1:8" x14ac:dyDescent="0.3">
      <c r="A1290">
        <v>1291</v>
      </c>
      <c r="B1290" s="1">
        <v>45428</v>
      </c>
      <c r="C1290" t="s">
        <v>11</v>
      </c>
      <c r="D1290" t="s">
        <v>16</v>
      </c>
      <c r="E1290" t="s">
        <v>10</v>
      </c>
      <c r="F1290">
        <v>6</v>
      </c>
      <c r="G1290">
        <v>910.62</v>
      </c>
      <c r="H1290">
        <v>5463.72</v>
      </c>
    </row>
    <row r="1291" spans="1:8" x14ac:dyDescent="0.3">
      <c r="A1291">
        <v>1292</v>
      </c>
      <c r="B1291" s="1">
        <v>45554</v>
      </c>
      <c r="C1291" t="s">
        <v>0</v>
      </c>
      <c r="D1291" t="s">
        <v>3</v>
      </c>
      <c r="E1291" t="s">
        <v>4</v>
      </c>
      <c r="F1291">
        <v>2</v>
      </c>
      <c r="G1291">
        <v>495.55</v>
      </c>
      <c r="H1291">
        <v>991.1</v>
      </c>
    </row>
    <row r="1292" spans="1:8" x14ac:dyDescent="0.3">
      <c r="A1292">
        <v>1293</v>
      </c>
      <c r="B1292" s="1">
        <v>45448</v>
      </c>
      <c r="C1292" t="s">
        <v>0</v>
      </c>
      <c r="D1292" t="s">
        <v>1</v>
      </c>
      <c r="E1292" t="s">
        <v>2</v>
      </c>
      <c r="F1292">
        <v>9</v>
      </c>
      <c r="G1292">
        <v>696.85</v>
      </c>
      <c r="H1292">
        <v>6271.65</v>
      </c>
    </row>
    <row r="1293" spans="1:8" x14ac:dyDescent="0.3">
      <c r="A1293">
        <v>1294</v>
      </c>
      <c r="B1293" s="1">
        <v>45383</v>
      </c>
      <c r="C1293" t="s">
        <v>7</v>
      </c>
      <c r="D1293" t="s">
        <v>15</v>
      </c>
      <c r="E1293" t="s">
        <v>4</v>
      </c>
      <c r="F1293">
        <v>10</v>
      </c>
      <c r="G1293">
        <v>373.1</v>
      </c>
      <c r="H1293">
        <v>3731</v>
      </c>
    </row>
    <row r="1294" spans="1:8" x14ac:dyDescent="0.3">
      <c r="A1294">
        <v>1295</v>
      </c>
      <c r="B1294" s="1">
        <v>45532</v>
      </c>
      <c r="C1294" t="s">
        <v>7</v>
      </c>
      <c r="D1294" t="s">
        <v>3</v>
      </c>
      <c r="E1294" t="s">
        <v>4</v>
      </c>
      <c r="F1294">
        <v>2</v>
      </c>
      <c r="G1294">
        <v>517.66</v>
      </c>
      <c r="H1294">
        <v>1035.32</v>
      </c>
    </row>
    <row r="1295" spans="1:8" x14ac:dyDescent="0.3">
      <c r="A1295">
        <v>1296</v>
      </c>
      <c r="B1295" s="1">
        <v>45584</v>
      </c>
      <c r="C1295" t="s">
        <v>7</v>
      </c>
      <c r="D1295" t="s">
        <v>16</v>
      </c>
      <c r="E1295" t="s">
        <v>10</v>
      </c>
      <c r="F1295">
        <v>10</v>
      </c>
      <c r="G1295">
        <v>1183.1199999999999</v>
      </c>
      <c r="H1295">
        <v>11831.2</v>
      </c>
    </row>
    <row r="1296" spans="1:8" x14ac:dyDescent="0.3">
      <c r="A1296">
        <v>1297</v>
      </c>
      <c r="B1296" s="1">
        <v>45316</v>
      </c>
      <c r="C1296" t="s">
        <v>11</v>
      </c>
      <c r="D1296" t="s">
        <v>6</v>
      </c>
      <c r="E1296" t="s">
        <v>4</v>
      </c>
      <c r="F1296">
        <v>2</v>
      </c>
      <c r="G1296">
        <v>1111.6600000000001</v>
      </c>
      <c r="H1296">
        <v>2223.3200000000002</v>
      </c>
    </row>
    <row r="1297" spans="1:8" x14ac:dyDescent="0.3">
      <c r="A1297">
        <v>1298</v>
      </c>
      <c r="B1297" s="1">
        <v>45256</v>
      </c>
      <c r="C1297" t="s">
        <v>7</v>
      </c>
      <c r="D1297" t="s">
        <v>8</v>
      </c>
      <c r="E1297" t="s">
        <v>2</v>
      </c>
      <c r="F1297">
        <v>10</v>
      </c>
      <c r="G1297">
        <v>898.15</v>
      </c>
      <c r="H1297">
        <v>8981.5</v>
      </c>
    </row>
    <row r="1298" spans="1:8" x14ac:dyDescent="0.3">
      <c r="A1298">
        <v>1299</v>
      </c>
      <c r="B1298" s="1">
        <v>45594</v>
      </c>
      <c r="C1298" t="s">
        <v>0</v>
      </c>
      <c r="D1298" t="s">
        <v>21</v>
      </c>
      <c r="E1298" t="s">
        <v>4</v>
      </c>
      <c r="F1298">
        <v>3</v>
      </c>
      <c r="G1298">
        <v>468.97</v>
      </c>
      <c r="H1298">
        <v>1406.91</v>
      </c>
    </row>
    <row r="1299" spans="1:8" x14ac:dyDescent="0.3">
      <c r="A1299">
        <v>1300</v>
      </c>
      <c r="B1299" s="1">
        <v>45751</v>
      </c>
      <c r="C1299" t="s">
        <v>0</v>
      </c>
      <c r="D1299" t="s">
        <v>5</v>
      </c>
      <c r="E1299" t="s">
        <v>4</v>
      </c>
      <c r="F1299">
        <v>2</v>
      </c>
      <c r="G1299">
        <v>1031.4100000000001</v>
      </c>
      <c r="H1299">
        <v>2062.8200000000002</v>
      </c>
    </row>
    <row r="1300" spans="1:8" x14ac:dyDescent="0.3">
      <c r="A1300">
        <v>1301</v>
      </c>
      <c r="B1300" s="1">
        <v>45474</v>
      </c>
      <c r="C1300" t="s">
        <v>7</v>
      </c>
      <c r="D1300" t="s">
        <v>15</v>
      </c>
      <c r="E1300" t="s">
        <v>4</v>
      </c>
      <c r="F1300">
        <v>8</v>
      </c>
      <c r="G1300">
        <v>971.03</v>
      </c>
      <c r="H1300">
        <v>7768.24</v>
      </c>
    </row>
    <row r="1301" spans="1:8" x14ac:dyDescent="0.3">
      <c r="A1301">
        <v>1302</v>
      </c>
      <c r="B1301" s="1">
        <v>45361</v>
      </c>
      <c r="C1301" t="s">
        <v>0</v>
      </c>
      <c r="D1301" t="s">
        <v>14</v>
      </c>
      <c r="E1301" t="s">
        <v>4</v>
      </c>
      <c r="F1301">
        <v>3</v>
      </c>
      <c r="G1301">
        <v>1332.02</v>
      </c>
      <c r="H1301">
        <v>3996.06</v>
      </c>
    </row>
    <row r="1302" spans="1:8" x14ac:dyDescent="0.3">
      <c r="A1302">
        <v>1303</v>
      </c>
      <c r="B1302" s="1">
        <v>45289</v>
      </c>
      <c r="C1302" t="s">
        <v>0</v>
      </c>
      <c r="D1302" t="s">
        <v>17</v>
      </c>
      <c r="E1302" t="s">
        <v>10</v>
      </c>
      <c r="F1302">
        <v>3</v>
      </c>
      <c r="G1302">
        <v>684.93</v>
      </c>
      <c r="H1302">
        <v>2054.79</v>
      </c>
    </row>
    <row r="1303" spans="1:8" x14ac:dyDescent="0.3">
      <c r="A1303">
        <v>1304</v>
      </c>
      <c r="B1303" s="1">
        <v>45769</v>
      </c>
      <c r="C1303" t="s">
        <v>7</v>
      </c>
      <c r="D1303" t="s">
        <v>22</v>
      </c>
      <c r="E1303" t="s">
        <v>4</v>
      </c>
      <c r="F1303">
        <v>10</v>
      </c>
      <c r="G1303">
        <v>676.27</v>
      </c>
      <c r="H1303">
        <v>6762.7</v>
      </c>
    </row>
    <row r="1304" spans="1:8" x14ac:dyDescent="0.3">
      <c r="A1304">
        <v>1305</v>
      </c>
      <c r="B1304" s="1">
        <v>45445</v>
      </c>
      <c r="C1304" t="s">
        <v>12</v>
      </c>
      <c r="D1304" t="s">
        <v>18</v>
      </c>
      <c r="E1304" t="s">
        <v>4</v>
      </c>
      <c r="F1304">
        <v>10</v>
      </c>
      <c r="G1304">
        <v>1193.58</v>
      </c>
      <c r="H1304">
        <v>11935.8</v>
      </c>
    </row>
    <row r="1305" spans="1:8" x14ac:dyDescent="0.3">
      <c r="A1305">
        <v>1306</v>
      </c>
      <c r="B1305" s="1">
        <v>45584</v>
      </c>
      <c r="C1305" t="s">
        <v>12</v>
      </c>
      <c r="D1305" t="s">
        <v>1</v>
      </c>
      <c r="E1305" t="s">
        <v>2</v>
      </c>
      <c r="F1305">
        <v>6</v>
      </c>
      <c r="G1305">
        <v>1485.53</v>
      </c>
      <c r="H1305">
        <v>8913.18</v>
      </c>
    </row>
    <row r="1306" spans="1:8" x14ac:dyDescent="0.3">
      <c r="A1306">
        <v>1307</v>
      </c>
      <c r="B1306" s="1">
        <v>45765</v>
      </c>
      <c r="C1306" t="s">
        <v>0</v>
      </c>
      <c r="D1306" t="s">
        <v>15</v>
      </c>
      <c r="E1306" t="s">
        <v>4</v>
      </c>
      <c r="F1306">
        <v>9</v>
      </c>
      <c r="G1306">
        <v>612.25</v>
      </c>
      <c r="H1306">
        <v>5510.25</v>
      </c>
    </row>
    <row r="1307" spans="1:8" x14ac:dyDescent="0.3">
      <c r="A1307">
        <v>1308</v>
      </c>
      <c r="B1307" s="1">
        <v>45202</v>
      </c>
      <c r="C1307" t="s">
        <v>12</v>
      </c>
      <c r="D1307" t="s">
        <v>3</v>
      </c>
      <c r="E1307" t="s">
        <v>4</v>
      </c>
      <c r="F1307">
        <v>6</v>
      </c>
      <c r="G1307">
        <v>1352.6</v>
      </c>
      <c r="H1307">
        <v>8115.6</v>
      </c>
    </row>
    <row r="1308" spans="1:8" x14ac:dyDescent="0.3">
      <c r="A1308">
        <v>1309</v>
      </c>
      <c r="B1308" s="1">
        <v>45859</v>
      </c>
      <c r="C1308" t="s">
        <v>0</v>
      </c>
      <c r="D1308" t="s">
        <v>14</v>
      </c>
      <c r="E1308" t="s">
        <v>4</v>
      </c>
      <c r="F1308">
        <v>9</v>
      </c>
      <c r="G1308">
        <v>1232.92</v>
      </c>
      <c r="H1308">
        <v>11096.28</v>
      </c>
    </row>
    <row r="1309" spans="1:8" x14ac:dyDescent="0.3">
      <c r="A1309">
        <v>1310</v>
      </c>
      <c r="B1309" s="1">
        <v>45427</v>
      </c>
      <c r="C1309" t="s">
        <v>0</v>
      </c>
      <c r="D1309" t="s">
        <v>21</v>
      </c>
      <c r="E1309" t="s">
        <v>4</v>
      </c>
      <c r="F1309">
        <v>1</v>
      </c>
      <c r="G1309">
        <v>360.51</v>
      </c>
      <c r="H1309">
        <v>360.51</v>
      </c>
    </row>
    <row r="1310" spans="1:8" x14ac:dyDescent="0.3">
      <c r="A1310">
        <v>1311</v>
      </c>
      <c r="B1310" s="1">
        <v>45779</v>
      </c>
      <c r="C1310" t="s">
        <v>7</v>
      </c>
      <c r="D1310" t="s">
        <v>8</v>
      </c>
      <c r="E1310" t="s">
        <v>2</v>
      </c>
      <c r="F1310">
        <v>6</v>
      </c>
      <c r="G1310">
        <v>1070.54</v>
      </c>
      <c r="H1310">
        <v>6423.24</v>
      </c>
    </row>
    <row r="1311" spans="1:8" x14ac:dyDescent="0.3">
      <c r="A1311">
        <v>1312</v>
      </c>
      <c r="B1311" s="1">
        <v>45584</v>
      </c>
      <c r="C1311" t="s">
        <v>7</v>
      </c>
      <c r="D1311" t="s">
        <v>5</v>
      </c>
      <c r="E1311" t="s">
        <v>4</v>
      </c>
      <c r="F1311">
        <v>9</v>
      </c>
      <c r="G1311">
        <v>324.70999999999998</v>
      </c>
      <c r="H1311">
        <v>2922.39</v>
      </c>
    </row>
    <row r="1312" spans="1:8" x14ac:dyDescent="0.3">
      <c r="A1312">
        <v>1313</v>
      </c>
      <c r="B1312" s="1">
        <v>45281</v>
      </c>
      <c r="C1312" t="s">
        <v>7</v>
      </c>
      <c r="D1312" t="s">
        <v>3</v>
      </c>
      <c r="E1312" t="s">
        <v>4</v>
      </c>
      <c r="F1312">
        <v>4</v>
      </c>
      <c r="G1312">
        <v>837.58</v>
      </c>
      <c r="H1312">
        <v>3350.32</v>
      </c>
    </row>
    <row r="1313" spans="1:8" x14ac:dyDescent="0.3">
      <c r="A1313">
        <v>1314</v>
      </c>
      <c r="B1313" s="1">
        <v>45566</v>
      </c>
      <c r="C1313" t="s">
        <v>12</v>
      </c>
      <c r="D1313" t="s">
        <v>16</v>
      </c>
      <c r="E1313" t="s">
        <v>10</v>
      </c>
      <c r="F1313">
        <v>3</v>
      </c>
      <c r="G1313">
        <v>439.82</v>
      </c>
      <c r="H1313">
        <v>1319.46</v>
      </c>
    </row>
    <row r="1314" spans="1:8" x14ac:dyDescent="0.3">
      <c r="A1314">
        <v>1315</v>
      </c>
      <c r="B1314" s="1">
        <v>45276</v>
      </c>
      <c r="C1314" t="s">
        <v>11</v>
      </c>
      <c r="D1314" t="s">
        <v>16</v>
      </c>
      <c r="E1314" t="s">
        <v>10</v>
      </c>
      <c r="F1314">
        <v>1</v>
      </c>
      <c r="G1314">
        <v>116.9</v>
      </c>
      <c r="H1314">
        <v>116.9</v>
      </c>
    </row>
    <row r="1315" spans="1:8" x14ac:dyDescent="0.3">
      <c r="A1315">
        <v>1316</v>
      </c>
      <c r="B1315" s="1">
        <v>45637</v>
      </c>
      <c r="C1315" t="s">
        <v>11</v>
      </c>
      <c r="D1315" t="s">
        <v>14</v>
      </c>
      <c r="E1315" t="s">
        <v>4</v>
      </c>
      <c r="F1315">
        <v>7</v>
      </c>
      <c r="G1315">
        <v>1462.71</v>
      </c>
      <c r="H1315">
        <v>10238.969999999999</v>
      </c>
    </row>
    <row r="1316" spans="1:8" x14ac:dyDescent="0.3">
      <c r="A1316">
        <v>1317</v>
      </c>
      <c r="B1316" s="1">
        <v>45279</v>
      </c>
      <c r="C1316" t="s">
        <v>0</v>
      </c>
      <c r="D1316" t="s">
        <v>3</v>
      </c>
      <c r="E1316" t="s">
        <v>4</v>
      </c>
      <c r="F1316">
        <v>7</v>
      </c>
      <c r="G1316">
        <v>1291.6300000000001</v>
      </c>
      <c r="H1316">
        <v>9041.41</v>
      </c>
    </row>
    <row r="1317" spans="1:8" x14ac:dyDescent="0.3">
      <c r="A1317">
        <v>1318</v>
      </c>
      <c r="B1317" s="1">
        <v>45777</v>
      </c>
      <c r="C1317" t="s">
        <v>7</v>
      </c>
      <c r="D1317" t="s">
        <v>17</v>
      </c>
      <c r="E1317" t="s">
        <v>10</v>
      </c>
      <c r="F1317">
        <v>3</v>
      </c>
      <c r="G1317">
        <v>687.05</v>
      </c>
      <c r="H1317">
        <v>2061.15</v>
      </c>
    </row>
    <row r="1318" spans="1:8" x14ac:dyDescent="0.3">
      <c r="A1318">
        <v>1319</v>
      </c>
      <c r="B1318" s="1">
        <v>45532</v>
      </c>
      <c r="C1318" t="s">
        <v>7</v>
      </c>
      <c r="D1318" t="s">
        <v>5</v>
      </c>
      <c r="E1318" t="s">
        <v>4</v>
      </c>
      <c r="F1318">
        <v>6</v>
      </c>
      <c r="G1318">
        <v>346.35</v>
      </c>
      <c r="H1318">
        <v>2078.1</v>
      </c>
    </row>
    <row r="1319" spans="1:8" x14ac:dyDescent="0.3">
      <c r="A1319">
        <v>1320</v>
      </c>
      <c r="B1319" s="1">
        <v>45730</v>
      </c>
      <c r="C1319" t="s">
        <v>0</v>
      </c>
      <c r="D1319" t="s">
        <v>5</v>
      </c>
      <c r="E1319" t="s">
        <v>4</v>
      </c>
      <c r="F1319">
        <v>8</v>
      </c>
      <c r="G1319">
        <v>1271.74</v>
      </c>
      <c r="H1319">
        <v>10173.92</v>
      </c>
    </row>
    <row r="1320" spans="1:8" x14ac:dyDescent="0.3">
      <c r="A1320">
        <v>1321</v>
      </c>
      <c r="B1320" s="1">
        <v>45559</v>
      </c>
      <c r="C1320" t="s">
        <v>12</v>
      </c>
      <c r="D1320" t="s">
        <v>18</v>
      </c>
      <c r="E1320" t="s">
        <v>4</v>
      </c>
      <c r="F1320">
        <v>9</v>
      </c>
      <c r="G1320">
        <v>868.77</v>
      </c>
      <c r="H1320">
        <v>7818.93</v>
      </c>
    </row>
    <row r="1321" spans="1:8" x14ac:dyDescent="0.3">
      <c r="A1321">
        <v>1322</v>
      </c>
      <c r="B1321" s="1">
        <v>45720</v>
      </c>
      <c r="C1321" t="s">
        <v>0</v>
      </c>
      <c r="D1321" t="s">
        <v>14</v>
      </c>
      <c r="E1321" t="s">
        <v>4</v>
      </c>
      <c r="F1321">
        <v>8</v>
      </c>
      <c r="G1321">
        <v>1060.27</v>
      </c>
      <c r="H1321">
        <v>8482.16</v>
      </c>
    </row>
    <row r="1322" spans="1:8" x14ac:dyDescent="0.3">
      <c r="A1322">
        <v>1323</v>
      </c>
      <c r="B1322" s="1">
        <v>45846</v>
      </c>
      <c r="C1322" t="s">
        <v>7</v>
      </c>
      <c r="D1322" t="s">
        <v>13</v>
      </c>
      <c r="E1322" t="s">
        <v>4</v>
      </c>
      <c r="F1322">
        <v>2</v>
      </c>
      <c r="G1322">
        <v>221.71</v>
      </c>
      <c r="H1322">
        <v>443.42</v>
      </c>
    </row>
    <row r="1323" spans="1:8" x14ac:dyDescent="0.3">
      <c r="A1323">
        <v>1324</v>
      </c>
      <c r="B1323" s="1">
        <v>45615</v>
      </c>
      <c r="C1323" t="s">
        <v>12</v>
      </c>
      <c r="D1323" t="s">
        <v>8</v>
      </c>
      <c r="E1323" t="s">
        <v>2</v>
      </c>
      <c r="F1323">
        <v>9</v>
      </c>
      <c r="G1323">
        <v>126.57</v>
      </c>
      <c r="H1323">
        <v>1139.1300000000001</v>
      </c>
    </row>
    <row r="1324" spans="1:8" x14ac:dyDescent="0.3">
      <c r="A1324">
        <v>1325</v>
      </c>
      <c r="B1324" s="1">
        <v>45390</v>
      </c>
      <c r="C1324" t="s">
        <v>0</v>
      </c>
      <c r="D1324" t="s">
        <v>17</v>
      </c>
      <c r="E1324" t="s">
        <v>10</v>
      </c>
      <c r="F1324">
        <v>8</v>
      </c>
      <c r="G1324">
        <v>949.69</v>
      </c>
      <c r="H1324">
        <v>7597.52</v>
      </c>
    </row>
    <row r="1325" spans="1:8" x14ac:dyDescent="0.3">
      <c r="A1325">
        <v>1326</v>
      </c>
      <c r="B1325" s="1">
        <v>45839</v>
      </c>
      <c r="C1325" t="s">
        <v>0</v>
      </c>
      <c r="D1325" t="s">
        <v>1</v>
      </c>
      <c r="E1325" t="s">
        <v>2</v>
      </c>
      <c r="F1325">
        <v>9</v>
      </c>
      <c r="G1325">
        <v>1199.17</v>
      </c>
      <c r="H1325">
        <v>10792.53</v>
      </c>
    </row>
    <row r="1326" spans="1:8" x14ac:dyDescent="0.3">
      <c r="A1326">
        <v>1327</v>
      </c>
      <c r="B1326" s="1">
        <v>45490</v>
      </c>
      <c r="C1326" t="s">
        <v>0</v>
      </c>
      <c r="D1326" t="s">
        <v>22</v>
      </c>
      <c r="E1326" t="s">
        <v>4</v>
      </c>
      <c r="F1326">
        <v>9</v>
      </c>
      <c r="G1326">
        <v>1170.01</v>
      </c>
      <c r="H1326">
        <v>10530.09</v>
      </c>
    </row>
    <row r="1327" spans="1:8" x14ac:dyDescent="0.3">
      <c r="A1327">
        <v>1328</v>
      </c>
      <c r="B1327" s="1">
        <v>45663</v>
      </c>
      <c r="C1327" t="s">
        <v>7</v>
      </c>
      <c r="D1327" t="s">
        <v>20</v>
      </c>
      <c r="E1327" t="s">
        <v>4</v>
      </c>
      <c r="F1327">
        <v>8</v>
      </c>
      <c r="G1327">
        <v>865.21</v>
      </c>
      <c r="H1327">
        <v>6921.68</v>
      </c>
    </row>
    <row r="1328" spans="1:8" x14ac:dyDescent="0.3">
      <c r="A1328">
        <v>1329</v>
      </c>
      <c r="B1328" s="1">
        <v>45500</v>
      </c>
      <c r="C1328" t="s">
        <v>7</v>
      </c>
      <c r="D1328" t="s">
        <v>21</v>
      </c>
      <c r="E1328" t="s">
        <v>4</v>
      </c>
      <c r="F1328">
        <v>5</v>
      </c>
      <c r="G1328">
        <v>440.92</v>
      </c>
      <c r="H1328">
        <v>2204.6</v>
      </c>
    </row>
    <row r="1329" spans="1:8" x14ac:dyDescent="0.3">
      <c r="A1329">
        <v>1330</v>
      </c>
      <c r="B1329" s="1">
        <v>45716</v>
      </c>
      <c r="C1329" t="s">
        <v>12</v>
      </c>
      <c r="D1329" t="s">
        <v>14</v>
      </c>
      <c r="E1329" t="s">
        <v>4</v>
      </c>
      <c r="F1329">
        <v>5</v>
      </c>
      <c r="G1329">
        <v>101.51</v>
      </c>
      <c r="H1329">
        <v>507.55</v>
      </c>
    </row>
    <row r="1330" spans="1:8" x14ac:dyDescent="0.3">
      <c r="A1330">
        <v>1331</v>
      </c>
      <c r="B1330" s="1">
        <v>45725</v>
      </c>
      <c r="C1330" t="s">
        <v>11</v>
      </c>
      <c r="D1330" t="s">
        <v>20</v>
      </c>
      <c r="E1330" t="s">
        <v>4</v>
      </c>
      <c r="F1330">
        <v>1</v>
      </c>
      <c r="G1330">
        <v>987.92</v>
      </c>
      <c r="H1330">
        <v>987.92</v>
      </c>
    </row>
    <row r="1331" spans="1:8" x14ac:dyDescent="0.3">
      <c r="A1331">
        <v>1332</v>
      </c>
      <c r="B1331" s="1">
        <v>45432</v>
      </c>
      <c r="C1331" t="s">
        <v>0</v>
      </c>
      <c r="D1331" t="s">
        <v>22</v>
      </c>
      <c r="E1331" t="s">
        <v>4</v>
      </c>
      <c r="F1331">
        <v>8</v>
      </c>
      <c r="G1331">
        <v>132.94</v>
      </c>
      <c r="H1331">
        <v>1063.52</v>
      </c>
    </row>
    <row r="1332" spans="1:8" x14ac:dyDescent="0.3">
      <c r="A1332">
        <v>1333</v>
      </c>
      <c r="B1332" s="1">
        <v>45423</v>
      </c>
      <c r="C1332" t="s">
        <v>0</v>
      </c>
      <c r="D1332" t="s">
        <v>6</v>
      </c>
      <c r="E1332" t="s">
        <v>4</v>
      </c>
      <c r="F1332">
        <v>5</v>
      </c>
      <c r="G1332">
        <v>207.48</v>
      </c>
      <c r="H1332">
        <v>1037.4000000000001</v>
      </c>
    </row>
    <row r="1333" spans="1:8" x14ac:dyDescent="0.3">
      <c r="A1333">
        <v>1334</v>
      </c>
      <c r="B1333" s="1">
        <v>45402</v>
      </c>
      <c r="C1333" t="s">
        <v>12</v>
      </c>
      <c r="D1333" t="s">
        <v>22</v>
      </c>
      <c r="E1333" t="s">
        <v>4</v>
      </c>
      <c r="F1333">
        <v>1</v>
      </c>
      <c r="G1333">
        <v>1114.73</v>
      </c>
      <c r="H1333">
        <v>1114.73</v>
      </c>
    </row>
    <row r="1334" spans="1:8" x14ac:dyDescent="0.3">
      <c r="A1334">
        <v>1335</v>
      </c>
      <c r="B1334" s="1">
        <v>45744</v>
      </c>
      <c r="C1334" t="s">
        <v>11</v>
      </c>
      <c r="D1334" t="s">
        <v>15</v>
      </c>
      <c r="E1334" t="s">
        <v>4</v>
      </c>
      <c r="F1334">
        <v>3</v>
      </c>
      <c r="G1334">
        <v>992.14</v>
      </c>
      <c r="H1334">
        <v>2976.42</v>
      </c>
    </row>
    <row r="1335" spans="1:8" x14ac:dyDescent="0.3">
      <c r="A1335">
        <v>1336</v>
      </c>
      <c r="B1335" s="1">
        <v>45406</v>
      </c>
      <c r="C1335" t="s">
        <v>11</v>
      </c>
      <c r="D1335" t="s">
        <v>21</v>
      </c>
      <c r="E1335" t="s">
        <v>4</v>
      </c>
      <c r="F1335">
        <v>4</v>
      </c>
      <c r="G1335">
        <v>732.53</v>
      </c>
      <c r="H1335">
        <v>2930.12</v>
      </c>
    </row>
    <row r="1336" spans="1:8" x14ac:dyDescent="0.3">
      <c r="A1336">
        <v>1337</v>
      </c>
      <c r="B1336" s="1">
        <v>45490</v>
      </c>
      <c r="C1336" t="s">
        <v>0</v>
      </c>
      <c r="D1336" t="s">
        <v>9</v>
      </c>
      <c r="E1336" t="s">
        <v>10</v>
      </c>
      <c r="F1336">
        <v>2</v>
      </c>
      <c r="G1336">
        <v>1451.34</v>
      </c>
      <c r="H1336">
        <v>2902.68</v>
      </c>
    </row>
    <row r="1337" spans="1:8" x14ac:dyDescent="0.3">
      <c r="A1337">
        <v>1338</v>
      </c>
      <c r="B1337" s="1">
        <v>45646</v>
      </c>
      <c r="C1337" t="s">
        <v>11</v>
      </c>
      <c r="D1337" t="s">
        <v>15</v>
      </c>
      <c r="E1337" t="s">
        <v>4</v>
      </c>
      <c r="F1337">
        <v>7</v>
      </c>
      <c r="G1337">
        <v>1157.8499999999999</v>
      </c>
      <c r="H1337">
        <v>8104.95</v>
      </c>
    </row>
    <row r="1338" spans="1:8" x14ac:dyDescent="0.3">
      <c r="A1338">
        <v>1339</v>
      </c>
      <c r="B1338" s="1">
        <v>45791</v>
      </c>
      <c r="C1338" t="s">
        <v>7</v>
      </c>
      <c r="D1338" t="s">
        <v>18</v>
      </c>
      <c r="E1338" t="s">
        <v>4</v>
      </c>
      <c r="F1338">
        <v>3</v>
      </c>
      <c r="G1338">
        <v>324.18</v>
      </c>
      <c r="H1338">
        <v>972.54</v>
      </c>
    </row>
    <row r="1339" spans="1:8" x14ac:dyDescent="0.3">
      <c r="A1339">
        <v>1340</v>
      </c>
      <c r="B1339" s="1">
        <v>45194</v>
      </c>
      <c r="C1339" t="s">
        <v>12</v>
      </c>
      <c r="D1339" t="s">
        <v>8</v>
      </c>
      <c r="E1339" t="s">
        <v>2</v>
      </c>
      <c r="F1339">
        <v>5</v>
      </c>
      <c r="G1339">
        <v>1135.67</v>
      </c>
      <c r="H1339">
        <v>5678.35</v>
      </c>
    </row>
    <row r="1340" spans="1:8" x14ac:dyDescent="0.3">
      <c r="A1340">
        <v>1341</v>
      </c>
      <c r="B1340" s="1">
        <v>45310</v>
      </c>
      <c r="C1340" t="s">
        <v>0</v>
      </c>
      <c r="D1340" t="s">
        <v>13</v>
      </c>
      <c r="E1340" t="s">
        <v>4</v>
      </c>
      <c r="F1340">
        <v>8</v>
      </c>
      <c r="G1340">
        <v>604.13</v>
      </c>
      <c r="H1340">
        <v>4833.04</v>
      </c>
    </row>
    <row r="1341" spans="1:8" x14ac:dyDescent="0.3">
      <c r="A1341">
        <v>1342</v>
      </c>
      <c r="B1341" s="1">
        <v>45684</v>
      </c>
      <c r="C1341" t="s">
        <v>7</v>
      </c>
      <c r="D1341" t="s">
        <v>22</v>
      </c>
      <c r="E1341" t="s">
        <v>4</v>
      </c>
      <c r="F1341">
        <v>4</v>
      </c>
      <c r="G1341">
        <v>575.9</v>
      </c>
      <c r="H1341">
        <v>2303.6</v>
      </c>
    </row>
    <row r="1342" spans="1:8" x14ac:dyDescent="0.3">
      <c r="A1342">
        <v>1343</v>
      </c>
      <c r="B1342" s="1">
        <v>45624</v>
      </c>
      <c r="C1342" t="s">
        <v>7</v>
      </c>
      <c r="D1342" t="s">
        <v>8</v>
      </c>
      <c r="E1342" t="s">
        <v>2</v>
      </c>
      <c r="F1342">
        <v>5</v>
      </c>
      <c r="G1342">
        <v>226.27</v>
      </c>
      <c r="H1342">
        <v>1131.3499999999999</v>
      </c>
    </row>
    <row r="1343" spans="1:8" x14ac:dyDescent="0.3">
      <c r="A1343">
        <v>1344</v>
      </c>
      <c r="B1343" s="1">
        <v>45151</v>
      </c>
      <c r="C1343" t="s">
        <v>7</v>
      </c>
      <c r="D1343" t="s">
        <v>16</v>
      </c>
      <c r="E1343" t="s">
        <v>10</v>
      </c>
      <c r="F1343">
        <v>5</v>
      </c>
      <c r="G1343">
        <v>1391.56</v>
      </c>
      <c r="H1343">
        <v>6957.8</v>
      </c>
    </row>
    <row r="1344" spans="1:8" x14ac:dyDescent="0.3">
      <c r="A1344">
        <v>1345</v>
      </c>
      <c r="B1344" s="1">
        <v>45833</v>
      </c>
      <c r="C1344" t="s">
        <v>7</v>
      </c>
      <c r="D1344" t="s">
        <v>20</v>
      </c>
      <c r="E1344" t="s">
        <v>4</v>
      </c>
      <c r="F1344">
        <v>6</v>
      </c>
      <c r="G1344">
        <v>1443.03</v>
      </c>
      <c r="H1344">
        <v>8658.18</v>
      </c>
    </row>
    <row r="1345" spans="1:8" x14ac:dyDescent="0.3">
      <c r="A1345">
        <v>1346</v>
      </c>
      <c r="B1345" s="1">
        <v>45238</v>
      </c>
      <c r="C1345" t="s">
        <v>0</v>
      </c>
      <c r="D1345" t="s">
        <v>1</v>
      </c>
      <c r="E1345" t="s">
        <v>2</v>
      </c>
      <c r="F1345">
        <v>9</v>
      </c>
      <c r="G1345">
        <v>959.76</v>
      </c>
      <c r="H1345">
        <v>8637.84</v>
      </c>
    </row>
    <row r="1346" spans="1:8" x14ac:dyDescent="0.3">
      <c r="A1346">
        <v>1347</v>
      </c>
      <c r="B1346" s="1">
        <v>45764</v>
      </c>
      <c r="C1346" t="s">
        <v>7</v>
      </c>
      <c r="D1346" t="s">
        <v>16</v>
      </c>
      <c r="E1346" t="s">
        <v>10</v>
      </c>
      <c r="F1346">
        <v>5</v>
      </c>
      <c r="G1346">
        <v>509.1</v>
      </c>
      <c r="H1346">
        <v>2545.5</v>
      </c>
    </row>
    <row r="1347" spans="1:8" x14ac:dyDescent="0.3">
      <c r="A1347">
        <v>1348</v>
      </c>
      <c r="B1347" s="1">
        <v>45400</v>
      </c>
      <c r="C1347" t="s">
        <v>0</v>
      </c>
      <c r="D1347" t="s">
        <v>22</v>
      </c>
      <c r="E1347" t="s">
        <v>4</v>
      </c>
      <c r="F1347">
        <v>10</v>
      </c>
      <c r="G1347">
        <v>592.82000000000005</v>
      </c>
      <c r="H1347">
        <v>5928.2</v>
      </c>
    </row>
    <row r="1348" spans="1:8" x14ac:dyDescent="0.3">
      <c r="A1348">
        <v>1349</v>
      </c>
      <c r="B1348" s="1">
        <v>45827</v>
      </c>
      <c r="C1348" t="s">
        <v>11</v>
      </c>
      <c r="D1348" t="s">
        <v>9</v>
      </c>
      <c r="E1348" t="s">
        <v>10</v>
      </c>
      <c r="F1348">
        <v>10</v>
      </c>
      <c r="G1348">
        <v>1158.04</v>
      </c>
      <c r="H1348">
        <v>11580.4</v>
      </c>
    </row>
    <row r="1349" spans="1:8" x14ac:dyDescent="0.3">
      <c r="A1349">
        <v>1350</v>
      </c>
      <c r="B1349" s="1">
        <v>45832</v>
      </c>
      <c r="C1349" t="s">
        <v>12</v>
      </c>
      <c r="D1349" t="s">
        <v>6</v>
      </c>
      <c r="E1349" t="s">
        <v>4</v>
      </c>
      <c r="F1349">
        <v>3</v>
      </c>
      <c r="G1349">
        <v>476.77</v>
      </c>
      <c r="H1349">
        <v>1430.31</v>
      </c>
    </row>
    <row r="1350" spans="1:8" x14ac:dyDescent="0.3">
      <c r="A1350">
        <v>1351</v>
      </c>
      <c r="B1350" s="1">
        <v>45208</v>
      </c>
      <c r="C1350" t="s">
        <v>0</v>
      </c>
      <c r="D1350" t="s">
        <v>14</v>
      </c>
      <c r="E1350" t="s">
        <v>4</v>
      </c>
      <c r="F1350">
        <v>1</v>
      </c>
      <c r="G1350">
        <v>622.76</v>
      </c>
      <c r="H1350">
        <v>622.76</v>
      </c>
    </row>
    <row r="1351" spans="1:8" x14ac:dyDescent="0.3">
      <c r="A1351">
        <v>1352</v>
      </c>
      <c r="B1351" s="1">
        <v>45840</v>
      </c>
      <c r="C1351" t="s">
        <v>0</v>
      </c>
      <c r="D1351" t="s">
        <v>6</v>
      </c>
      <c r="E1351" t="s">
        <v>4</v>
      </c>
      <c r="F1351">
        <v>8</v>
      </c>
      <c r="G1351">
        <v>533.76</v>
      </c>
      <c r="H1351">
        <v>4270.08</v>
      </c>
    </row>
    <row r="1352" spans="1:8" x14ac:dyDescent="0.3">
      <c r="A1352">
        <v>1353</v>
      </c>
      <c r="B1352" s="1">
        <v>45396</v>
      </c>
      <c r="C1352" t="s">
        <v>12</v>
      </c>
      <c r="D1352" t="s">
        <v>8</v>
      </c>
      <c r="E1352" t="s">
        <v>2</v>
      </c>
      <c r="F1352">
        <v>4</v>
      </c>
      <c r="G1352">
        <v>60.72</v>
      </c>
      <c r="H1352">
        <v>242.88</v>
      </c>
    </row>
    <row r="1353" spans="1:8" x14ac:dyDescent="0.3">
      <c r="A1353">
        <v>1354</v>
      </c>
      <c r="B1353" s="1">
        <v>45197</v>
      </c>
      <c r="C1353" t="s">
        <v>0</v>
      </c>
      <c r="D1353" t="s">
        <v>15</v>
      </c>
      <c r="E1353" t="s">
        <v>4</v>
      </c>
      <c r="F1353">
        <v>10</v>
      </c>
      <c r="G1353">
        <v>988.34</v>
      </c>
      <c r="H1353">
        <v>9883.4</v>
      </c>
    </row>
    <row r="1354" spans="1:8" x14ac:dyDescent="0.3">
      <c r="A1354">
        <v>1355</v>
      </c>
      <c r="B1354" s="1">
        <v>45752</v>
      </c>
      <c r="C1354" t="s">
        <v>11</v>
      </c>
      <c r="D1354" t="s">
        <v>16</v>
      </c>
      <c r="E1354" t="s">
        <v>10</v>
      </c>
      <c r="F1354">
        <v>2</v>
      </c>
      <c r="G1354">
        <v>1065.03</v>
      </c>
      <c r="H1354">
        <v>2130.06</v>
      </c>
    </row>
    <row r="1355" spans="1:8" x14ac:dyDescent="0.3">
      <c r="A1355">
        <v>1356</v>
      </c>
      <c r="B1355" s="1">
        <v>45758</v>
      </c>
      <c r="C1355" t="s">
        <v>0</v>
      </c>
      <c r="D1355" t="s">
        <v>13</v>
      </c>
      <c r="E1355" t="s">
        <v>4</v>
      </c>
      <c r="F1355">
        <v>3</v>
      </c>
      <c r="G1355">
        <v>570.17999999999995</v>
      </c>
      <c r="H1355">
        <v>1710.54</v>
      </c>
    </row>
    <row r="1356" spans="1:8" x14ac:dyDescent="0.3">
      <c r="A1356">
        <v>1357</v>
      </c>
      <c r="B1356" s="1">
        <v>45252</v>
      </c>
      <c r="C1356" t="s">
        <v>11</v>
      </c>
      <c r="D1356" t="s">
        <v>9</v>
      </c>
      <c r="E1356" t="s">
        <v>10</v>
      </c>
      <c r="F1356">
        <v>3</v>
      </c>
      <c r="G1356">
        <v>387.47</v>
      </c>
      <c r="H1356">
        <v>1162.4100000000001</v>
      </c>
    </row>
    <row r="1357" spans="1:8" x14ac:dyDescent="0.3">
      <c r="A1357">
        <v>1358</v>
      </c>
      <c r="B1357" s="1">
        <v>45793</v>
      </c>
      <c r="C1357" t="s">
        <v>0</v>
      </c>
      <c r="D1357" t="s">
        <v>20</v>
      </c>
      <c r="E1357" t="s">
        <v>4</v>
      </c>
      <c r="F1357">
        <v>8</v>
      </c>
      <c r="G1357">
        <v>1384.82</v>
      </c>
      <c r="H1357">
        <v>11078.56</v>
      </c>
    </row>
    <row r="1358" spans="1:8" x14ac:dyDescent="0.3">
      <c r="A1358">
        <v>1359</v>
      </c>
      <c r="B1358" s="1">
        <v>45847</v>
      </c>
      <c r="C1358" t="s">
        <v>7</v>
      </c>
      <c r="D1358" t="s">
        <v>22</v>
      </c>
      <c r="E1358" t="s">
        <v>4</v>
      </c>
      <c r="F1358">
        <v>6</v>
      </c>
      <c r="G1358">
        <v>393.43</v>
      </c>
      <c r="H1358">
        <v>2360.58</v>
      </c>
    </row>
    <row r="1359" spans="1:8" x14ac:dyDescent="0.3">
      <c r="A1359">
        <v>1360</v>
      </c>
      <c r="B1359" s="1">
        <v>45422</v>
      </c>
      <c r="C1359" t="s">
        <v>0</v>
      </c>
      <c r="D1359" t="s">
        <v>9</v>
      </c>
      <c r="E1359" t="s">
        <v>10</v>
      </c>
      <c r="F1359">
        <v>1</v>
      </c>
      <c r="G1359">
        <v>580.37</v>
      </c>
      <c r="H1359">
        <v>580.37</v>
      </c>
    </row>
    <row r="1360" spans="1:8" x14ac:dyDescent="0.3">
      <c r="A1360">
        <v>1361</v>
      </c>
      <c r="B1360" s="1">
        <v>45403</v>
      </c>
      <c r="C1360" t="s">
        <v>0</v>
      </c>
      <c r="D1360" t="s">
        <v>21</v>
      </c>
      <c r="E1360" t="s">
        <v>4</v>
      </c>
      <c r="F1360">
        <v>5</v>
      </c>
      <c r="G1360">
        <v>275.11</v>
      </c>
      <c r="H1360">
        <v>1375.55</v>
      </c>
    </row>
    <row r="1361" spans="1:8" x14ac:dyDescent="0.3">
      <c r="A1361">
        <v>1362</v>
      </c>
      <c r="B1361" s="1">
        <v>45344</v>
      </c>
      <c r="C1361" t="s">
        <v>7</v>
      </c>
      <c r="D1361" t="s">
        <v>13</v>
      </c>
      <c r="E1361" t="s">
        <v>4</v>
      </c>
      <c r="F1361">
        <v>10</v>
      </c>
      <c r="G1361">
        <v>595.03</v>
      </c>
      <c r="H1361">
        <v>5950.3</v>
      </c>
    </row>
    <row r="1362" spans="1:8" x14ac:dyDescent="0.3">
      <c r="A1362">
        <v>1363</v>
      </c>
      <c r="B1362" s="1">
        <v>45250</v>
      </c>
      <c r="C1362" t="s">
        <v>7</v>
      </c>
      <c r="D1362" t="s">
        <v>1</v>
      </c>
      <c r="E1362" t="s">
        <v>2</v>
      </c>
      <c r="F1362">
        <v>3</v>
      </c>
      <c r="G1362">
        <v>815.54</v>
      </c>
      <c r="H1362">
        <v>2446.62</v>
      </c>
    </row>
    <row r="1363" spans="1:8" x14ac:dyDescent="0.3">
      <c r="A1363">
        <v>1364</v>
      </c>
      <c r="B1363" s="1">
        <v>45767</v>
      </c>
      <c r="C1363" t="s">
        <v>11</v>
      </c>
      <c r="D1363" t="s">
        <v>5</v>
      </c>
      <c r="E1363" t="s">
        <v>4</v>
      </c>
      <c r="F1363">
        <v>2</v>
      </c>
      <c r="G1363">
        <v>1369.79</v>
      </c>
      <c r="H1363">
        <v>2739.58</v>
      </c>
    </row>
    <row r="1364" spans="1:8" x14ac:dyDescent="0.3">
      <c r="A1364">
        <v>1365</v>
      </c>
      <c r="B1364" s="1">
        <v>45244</v>
      </c>
      <c r="C1364" t="s">
        <v>12</v>
      </c>
      <c r="D1364" t="s">
        <v>8</v>
      </c>
      <c r="E1364" t="s">
        <v>2</v>
      </c>
      <c r="F1364">
        <v>1</v>
      </c>
      <c r="G1364">
        <v>118.65</v>
      </c>
      <c r="H1364">
        <v>118.65</v>
      </c>
    </row>
    <row r="1365" spans="1:8" x14ac:dyDescent="0.3">
      <c r="A1365">
        <v>1366</v>
      </c>
      <c r="B1365" s="1">
        <v>45595</v>
      </c>
      <c r="C1365" t="s">
        <v>12</v>
      </c>
      <c r="D1365" t="s">
        <v>15</v>
      </c>
      <c r="E1365" t="s">
        <v>4</v>
      </c>
      <c r="F1365">
        <v>1</v>
      </c>
      <c r="G1365">
        <v>1345.8</v>
      </c>
      <c r="H1365">
        <v>1345.8</v>
      </c>
    </row>
    <row r="1366" spans="1:8" x14ac:dyDescent="0.3">
      <c r="A1366">
        <v>1367</v>
      </c>
      <c r="B1366" s="1">
        <v>45177</v>
      </c>
      <c r="C1366" t="s">
        <v>0</v>
      </c>
      <c r="D1366" t="s">
        <v>3</v>
      </c>
      <c r="E1366" t="s">
        <v>4</v>
      </c>
      <c r="F1366">
        <v>7</v>
      </c>
      <c r="G1366">
        <v>406.99</v>
      </c>
      <c r="H1366">
        <v>2848.93</v>
      </c>
    </row>
    <row r="1367" spans="1:8" x14ac:dyDescent="0.3">
      <c r="A1367">
        <v>1368</v>
      </c>
      <c r="B1367" s="1">
        <v>45539</v>
      </c>
      <c r="C1367" t="s">
        <v>12</v>
      </c>
      <c r="D1367" t="s">
        <v>8</v>
      </c>
      <c r="E1367" t="s">
        <v>2</v>
      </c>
      <c r="F1367">
        <v>10</v>
      </c>
      <c r="G1367">
        <v>15.52</v>
      </c>
      <c r="H1367">
        <v>155.19999999999999</v>
      </c>
    </row>
    <row r="1368" spans="1:8" x14ac:dyDescent="0.3">
      <c r="A1368">
        <v>1369</v>
      </c>
      <c r="B1368" s="1">
        <v>45628</v>
      </c>
      <c r="C1368" t="s">
        <v>7</v>
      </c>
      <c r="D1368" t="s">
        <v>8</v>
      </c>
      <c r="E1368" t="s">
        <v>2</v>
      </c>
      <c r="F1368">
        <v>7</v>
      </c>
      <c r="G1368">
        <v>611.83000000000004</v>
      </c>
      <c r="H1368">
        <v>4282.8100000000004</v>
      </c>
    </row>
    <row r="1369" spans="1:8" x14ac:dyDescent="0.3">
      <c r="A1369">
        <v>1370</v>
      </c>
      <c r="B1369" s="1">
        <v>45692</v>
      </c>
      <c r="C1369" t="s">
        <v>0</v>
      </c>
      <c r="D1369" t="s">
        <v>8</v>
      </c>
      <c r="E1369" t="s">
        <v>2</v>
      </c>
      <c r="F1369">
        <v>4</v>
      </c>
      <c r="G1369">
        <v>14.93</v>
      </c>
      <c r="H1369">
        <v>59.72</v>
      </c>
    </row>
    <row r="1370" spans="1:8" x14ac:dyDescent="0.3">
      <c r="A1370">
        <v>1371</v>
      </c>
      <c r="B1370" s="1">
        <v>45263</v>
      </c>
      <c r="C1370" t="s">
        <v>7</v>
      </c>
      <c r="D1370" t="s">
        <v>8</v>
      </c>
      <c r="E1370" t="s">
        <v>2</v>
      </c>
      <c r="F1370">
        <v>10</v>
      </c>
      <c r="G1370">
        <v>807.6</v>
      </c>
      <c r="H1370">
        <v>8076</v>
      </c>
    </row>
    <row r="1371" spans="1:8" x14ac:dyDescent="0.3">
      <c r="A1371">
        <v>1372</v>
      </c>
      <c r="B1371" s="1">
        <v>45837</v>
      </c>
      <c r="C1371" t="s">
        <v>12</v>
      </c>
      <c r="D1371" t="s">
        <v>21</v>
      </c>
      <c r="E1371" t="s">
        <v>4</v>
      </c>
      <c r="F1371">
        <v>5</v>
      </c>
      <c r="G1371">
        <v>606.91999999999996</v>
      </c>
      <c r="H1371">
        <v>3034.6</v>
      </c>
    </row>
    <row r="1372" spans="1:8" x14ac:dyDescent="0.3">
      <c r="A1372">
        <v>1373</v>
      </c>
      <c r="B1372" s="1">
        <v>45513</v>
      </c>
      <c r="C1372" t="s">
        <v>0</v>
      </c>
      <c r="D1372" t="s">
        <v>1</v>
      </c>
      <c r="E1372" t="s">
        <v>2</v>
      </c>
      <c r="F1372">
        <v>9</v>
      </c>
      <c r="G1372">
        <v>1281.48</v>
      </c>
      <c r="H1372">
        <v>11533.32</v>
      </c>
    </row>
    <row r="1373" spans="1:8" x14ac:dyDescent="0.3">
      <c r="A1373">
        <v>1374</v>
      </c>
      <c r="B1373" s="1">
        <v>45609</v>
      </c>
      <c r="C1373" t="s">
        <v>0</v>
      </c>
      <c r="D1373" t="s">
        <v>21</v>
      </c>
      <c r="E1373" t="s">
        <v>4</v>
      </c>
      <c r="F1373">
        <v>5</v>
      </c>
      <c r="G1373">
        <v>975.21</v>
      </c>
      <c r="H1373">
        <v>4876.05</v>
      </c>
    </row>
    <row r="1374" spans="1:8" x14ac:dyDescent="0.3">
      <c r="A1374">
        <v>1375</v>
      </c>
      <c r="B1374" s="1">
        <v>45532</v>
      </c>
      <c r="C1374" t="s">
        <v>0</v>
      </c>
      <c r="D1374" t="s">
        <v>3</v>
      </c>
      <c r="E1374" t="s">
        <v>4</v>
      </c>
      <c r="F1374">
        <v>4</v>
      </c>
      <c r="G1374">
        <v>455.32</v>
      </c>
      <c r="H1374">
        <v>1821.28</v>
      </c>
    </row>
    <row r="1375" spans="1:8" x14ac:dyDescent="0.3">
      <c r="A1375">
        <v>1376</v>
      </c>
      <c r="B1375" s="1">
        <v>45784</v>
      </c>
      <c r="C1375" t="s">
        <v>0</v>
      </c>
      <c r="D1375" t="s">
        <v>5</v>
      </c>
      <c r="E1375" t="s">
        <v>4</v>
      </c>
      <c r="F1375">
        <v>6</v>
      </c>
      <c r="G1375">
        <v>734.89</v>
      </c>
      <c r="H1375">
        <v>4409.34</v>
      </c>
    </row>
    <row r="1376" spans="1:8" x14ac:dyDescent="0.3">
      <c r="A1376">
        <v>1377</v>
      </c>
      <c r="B1376" s="1">
        <v>45333</v>
      </c>
      <c r="C1376" t="s">
        <v>7</v>
      </c>
      <c r="D1376" t="s">
        <v>17</v>
      </c>
      <c r="E1376" t="s">
        <v>10</v>
      </c>
      <c r="F1376">
        <v>3</v>
      </c>
      <c r="G1376">
        <v>63.19</v>
      </c>
      <c r="H1376">
        <v>189.57</v>
      </c>
    </row>
    <row r="1377" spans="1:8" x14ac:dyDescent="0.3">
      <c r="A1377">
        <v>1378</v>
      </c>
      <c r="B1377" s="1">
        <v>45639</v>
      </c>
      <c r="C1377" t="s">
        <v>11</v>
      </c>
      <c r="D1377" t="s">
        <v>14</v>
      </c>
      <c r="E1377" t="s">
        <v>4</v>
      </c>
      <c r="F1377">
        <v>7</v>
      </c>
      <c r="G1377">
        <v>103.86</v>
      </c>
      <c r="H1377">
        <v>727.02</v>
      </c>
    </row>
    <row r="1378" spans="1:8" x14ac:dyDescent="0.3">
      <c r="A1378">
        <v>1379</v>
      </c>
      <c r="B1378" s="1">
        <v>45650</v>
      </c>
      <c r="C1378" t="s">
        <v>12</v>
      </c>
      <c r="D1378" t="s">
        <v>6</v>
      </c>
      <c r="E1378" t="s">
        <v>4</v>
      </c>
      <c r="F1378">
        <v>9</v>
      </c>
      <c r="G1378">
        <v>1447.78</v>
      </c>
      <c r="H1378">
        <v>13030.02</v>
      </c>
    </row>
    <row r="1379" spans="1:8" x14ac:dyDescent="0.3">
      <c r="A1379">
        <v>1380</v>
      </c>
      <c r="B1379" s="1">
        <v>45155</v>
      </c>
      <c r="C1379" t="s">
        <v>7</v>
      </c>
      <c r="D1379" t="s">
        <v>9</v>
      </c>
      <c r="E1379" t="s">
        <v>10</v>
      </c>
      <c r="F1379">
        <v>1</v>
      </c>
      <c r="G1379">
        <v>515.53</v>
      </c>
      <c r="H1379">
        <v>515.53</v>
      </c>
    </row>
    <row r="1380" spans="1:8" x14ac:dyDescent="0.3">
      <c r="A1380">
        <v>1381</v>
      </c>
      <c r="B1380" s="1">
        <v>45554</v>
      </c>
      <c r="C1380" t="s">
        <v>0</v>
      </c>
      <c r="D1380" t="s">
        <v>21</v>
      </c>
      <c r="E1380" t="s">
        <v>4</v>
      </c>
      <c r="F1380">
        <v>2</v>
      </c>
      <c r="G1380">
        <v>325.39999999999998</v>
      </c>
      <c r="H1380">
        <v>650.79999999999995</v>
      </c>
    </row>
    <row r="1381" spans="1:8" x14ac:dyDescent="0.3">
      <c r="A1381">
        <v>1382</v>
      </c>
      <c r="B1381" s="1">
        <v>45833</v>
      </c>
      <c r="C1381" t="s">
        <v>7</v>
      </c>
      <c r="D1381" t="s">
        <v>1</v>
      </c>
      <c r="E1381" t="s">
        <v>2</v>
      </c>
      <c r="F1381">
        <v>9</v>
      </c>
      <c r="G1381">
        <v>231.94</v>
      </c>
      <c r="H1381">
        <v>2087.46</v>
      </c>
    </row>
    <row r="1382" spans="1:8" x14ac:dyDescent="0.3">
      <c r="A1382">
        <v>1383</v>
      </c>
      <c r="B1382" s="1">
        <v>45212</v>
      </c>
      <c r="C1382" t="s">
        <v>11</v>
      </c>
      <c r="D1382" t="s">
        <v>15</v>
      </c>
      <c r="E1382" t="s">
        <v>4</v>
      </c>
      <c r="F1382">
        <v>1</v>
      </c>
      <c r="G1382">
        <v>1105.83</v>
      </c>
      <c r="H1382">
        <v>1105.83</v>
      </c>
    </row>
    <row r="1383" spans="1:8" x14ac:dyDescent="0.3">
      <c r="A1383">
        <v>1384</v>
      </c>
      <c r="B1383" s="1">
        <v>45621</v>
      </c>
      <c r="C1383" t="s">
        <v>0</v>
      </c>
      <c r="D1383" t="s">
        <v>20</v>
      </c>
      <c r="E1383" t="s">
        <v>4</v>
      </c>
      <c r="F1383">
        <v>10</v>
      </c>
      <c r="G1383">
        <v>78.239999999999995</v>
      </c>
      <c r="H1383">
        <v>782.4</v>
      </c>
    </row>
    <row r="1384" spans="1:8" x14ac:dyDescent="0.3">
      <c r="A1384">
        <v>1385</v>
      </c>
      <c r="B1384" s="1">
        <v>45153</v>
      </c>
      <c r="C1384" t="s">
        <v>11</v>
      </c>
      <c r="D1384" t="s">
        <v>8</v>
      </c>
      <c r="E1384" t="s">
        <v>2</v>
      </c>
      <c r="F1384">
        <v>3</v>
      </c>
      <c r="G1384">
        <v>952.67</v>
      </c>
      <c r="H1384">
        <v>2858.01</v>
      </c>
    </row>
    <row r="1385" spans="1:8" x14ac:dyDescent="0.3">
      <c r="A1385">
        <v>1386</v>
      </c>
      <c r="B1385" s="1">
        <v>45238</v>
      </c>
      <c r="C1385" t="s">
        <v>12</v>
      </c>
      <c r="D1385" t="s">
        <v>17</v>
      </c>
      <c r="E1385" t="s">
        <v>10</v>
      </c>
      <c r="F1385">
        <v>8</v>
      </c>
      <c r="G1385">
        <v>920.73</v>
      </c>
      <c r="H1385">
        <v>7365.84</v>
      </c>
    </row>
    <row r="1386" spans="1:8" x14ac:dyDescent="0.3">
      <c r="A1386">
        <v>1387</v>
      </c>
      <c r="B1386" s="1">
        <v>45247</v>
      </c>
      <c r="C1386" t="s">
        <v>0</v>
      </c>
      <c r="D1386" t="s">
        <v>16</v>
      </c>
      <c r="E1386" t="s">
        <v>10</v>
      </c>
      <c r="F1386">
        <v>2</v>
      </c>
      <c r="G1386">
        <v>750.74</v>
      </c>
      <c r="H1386">
        <v>1501.48</v>
      </c>
    </row>
    <row r="1387" spans="1:8" x14ac:dyDescent="0.3">
      <c r="A1387">
        <v>1388</v>
      </c>
      <c r="B1387" s="1">
        <v>45203</v>
      </c>
      <c r="C1387" t="s">
        <v>11</v>
      </c>
      <c r="D1387" t="s">
        <v>9</v>
      </c>
      <c r="E1387" t="s">
        <v>10</v>
      </c>
      <c r="F1387">
        <v>4</v>
      </c>
      <c r="G1387">
        <v>645.05999999999995</v>
      </c>
      <c r="H1387">
        <v>2580.2399999999998</v>
      </c>
    </row>
    <row r="1388" spans="1:8" x14ac:dyDescent="0.3">
      <c r="A1388">
        <v>1389</v>
      </c>
      <c r="B1388" s="1">
        <v>45471</v>
      </c>
      <c r="C1388" t="s">
        <v>7</v>
      </c>
      <c r="D1388" t="s">
        <v>9</v>
      </c>
      <c r="E1388" t="s">
        <v>10</v>
      </c>
      <c r="F1388">
        <v>2</v>
      </c>
      <c r="G1388">
        <v>1464.02</v>
      </c>
      <c r="H1388">
        <v>2928.04</v>
      </c>
    </row>
    <row r="1389" spans="1:8" x14ac:dyDescent="0.3">
      <c r="A1389">
        <v>1390</v>
      </c>
      <c r="B1389" s="1">
        <v>45468</v>
      </c>
      <c r="C1389" t="s">
        <v>11</v>
      </c>
      <c r="D1389" t="s">
        <v>15</v>
      </c>
      <c r="E1389" t="s">
        <v>4</v>
      </c>
      <c r="F1389">
        <v>4</v>
      </c>
      <c r="G1389">
        <v>1148.7</v>
      </c>
      <c r="H1389">
        <v>4594.8</v>
      </c>
    </row>
    <row r="1390" spans="1:8" x14ac:dyDescent="0.3">
      <c r="A1390">
        <v>1391</v>
      </c>
      <c r="B1390" s="1">
        <v>45482</v>
      </c>
      <c r="C1390" t="s">
        <v>11</v>
      </c>
      <c r="D1390" t="s">
        <v>15</v>
      </c>
      <c r="E1390" t="s">
        <v>4</v>
      </c>
      <c r="F1390">
        <v>2</v>
      </c>
      <c r="G1390">
        <v>189.91</v>
      </c>
      <c r="H1390">
        <v>379.82</v>
      </c>
    </row>
    <row r="1391" spans="1:8" x14ac:dyDescent="0.3">
      <c r="A1391">
        <v>1392</v>
      </c>
      <c r="B1391" s="1">
        <v>45311</v>
      </c>
      <c r="C1391" t="s">
        <v>7</v>
      </c>
      <c r="D1391" t="s">
        <v>3</v>
      </c>
      <c r="E1391" t="s">
        <v>4</v>
      </c>
      <c r="F1391">
        <v>6</v>
      </c>
      <c r="G1391">
        <v>834.58</v>
      </c>
      <c r="H1391">
        <v>5007.4799999999996</v>
      </c>
    </row>
    <row r="1392" spans="1:8" x14ac:dyDescent="0.3">
      <c r="A1392">
        <v>1393</v>
      </c>
      <c r="B1392" s="1">
        <v>45734</v>
      </c>
      <c r="C1392" t="s">
        <v>11</v>
      </c>
      <c r="D1392" t="s">
        <v>20</v>
      </c>
      <c r="E1392" t="s">
        <v>4</v>
      </c>
      <c r="F1392">
        <v>1</v>
      </c>
      <c r="G1392">
        <v>208.72</v>
      </c>
      <c r="H1392">
        <v>208.72</v>
      </c>
    </row>
    <row r="1393" spans="1:8" x14ac:dyDescent="0.3">
      <c r="A1393">
        <v>1394</v>
      </c>
      <c r="B1393" s="1">
        <v>45300</v>
      </c>
      <c r="C1393" t="s">
        <v>7</v>
      </c>
      <c r="D1393" t="s">
        <v>9</v>
      </c>
      <c r="E1393" t="s">
        <v>10</v>
      </c>
      <c r="F1393">
        <v>1</v>
      </c>
      <c r="G1393">
        <v>1320.64</v>
      </c>
      <c r="H1393">
        <v>1320.64</v>
      </c>
    </row>
    <row r="1394" spans="1:8" x14ac:dyDescent="0.3">
      <c r="A1394">
        <v>1395</v>
      </c>
      <c r="B1394" s="1">
        <v>45146</v>
      </c>
      <c r="C1394" t="s">
        <v>0</v>
      </c>
      <c r="D1394" t="s">
        <v>13</v>
      </c>
      <c r="E1394" t="s">
        <v>4</v>
      </c>
      <c r="F1394">
        <v>3</v>
      </c>
      <c r="G1394">
        <v>1389.94</v>
      </c>
      <c r="H1394">
        <v>4169.82</v>
      </c>
    </row>
    <row r="1395" spans="1:8" x14ac:dyDescent="0.3">
      <c r="A1395">
        <v>1396</v>
      </c>
      <c r="B1395" s="1">
        <v>45565</v>
      </c>
      <c r="C1395" t="s">
        <v>12</v>
      </c>
      <c r="D1395" t="s">
        <v>8</v>
      </c>
      <c r="E1395" t="s">
        <v>2</v>
      </c>
      <c r="F1395">
        <v>8</v>
      </c>
      <c r="G1395">
        <v>1041.6099999999999</v>
      </c>
      <c r="H1395">
        <v>8332.8799999999992</v>
      </c>
    </row>
    <row r="1396" spans="1:8" x14ac:dyDescent="0.3">
      <c r="A1396">
        <v>1397</v>
      </c>
      <c r="B1396" s="1">
        <v>45794</v>
      </c>
      <c r="C1396" t="s">
        <v>11</v>
      </c>
      <c r="D1396" t="s">
        <v>18</v>
      </c>
      <c r="E1396" t="s">
        <v>4</v>
      </c>
      <c r="F1396">
        <v>5</v>
      </c>
      <c r="G1396">
        <v>789.4</v>
      </c>
      <c r="H1396">
        <v>3947</v>
      </c>
    </row>
    <row r="1397" spans="1:8" x14ac:dyDescent="0.3">
      <c r="A1397">
        <v>1398</v>
      </c>
      <c r="B1397" s="1">
        <v>45317</v>
      </c>
      <c r="C1397" t="s">
        <v>11</v>
      </c>
      <c r="D1397" t="s">
        <v>5</v>
      </c>
      <c r="E1397" t="s">
        <v>4</v>
      </c>
      <c r="F1397">
        <v>10</v>
      </c>
      <c r="G1397">
        <v>1040.5899999999999</v>
      </c>
      <c r="H1397">
        <v>10405.9</v>
      </c>
    </row>
    <row r="1398" spans="1:8" x14ac:dyDescent="0.3">
      <c r="A1398">
        <v>1399</v>
      </c>
      <c r="B1398" s="1">
        <v>45650</v>
      </c>
      <c r="C1398" t="s">
        <v>11</v>
      </c>
      <c r="D1398" t="s">
        <v>15</v>
      </c>
      <c r="E1398" t="s">
        <v>4</v>
      </c>
      <c r="F1398">
        <v>10</v>
      </c>
      <c r="G1398">
        <v>1425.94</v>
      </c>
      <c r="H1398">
        <v>14259.4</v>
      </c>
    </row>
    <row r="1399" spans="1:8" x14ac:dyDescent="0.3">
      <c r="A1399">
        <v>1400</v>
      </c>
      <c r="B1399" s="1">
        <v>45495</v>
      </c>
      <c r="C1399" t="s">
        <v>12</v>
      </c>
      <c r="D1399" t="s">
        <v>1</v>
      </c>
      <c r="E1399" t="s">
        <v>2</v>
      </c>
      <c r="F1399">
        <v>7</v>
      </c>
      <c r="G1399">
        <v>16.809999999999999</v>
      </c>
      <c r="H1399">
        <v>117.67</v>
      </c>
    </row>
    <row r="1400" spans="1:8" x14ac:dyDescent="0.3">
      <c r="A1400">
        <v>1401</v>
      </c>
      <c r="B1400" s="1">
        <v>45259</v>
      </c>
      <c r="C1400" t="s">
        <v>11</v>
      </c>
      <c r="D1400" t="s">
        <v>18</v>
      </c>
      <c r="E1400" t="s">
        <v>4</v>
      </c>
      <c r="F1400">
        <v>9</v>
      </c>
      <c r="G1400">
        <v>1465.42</v>
      </c>
      <c r="H1400">
        <v>13188.78</v>
      </c>
    </row>
    <row r="1401" spans="1:8" x14ac:dyDescent="0.3">
      <c r="A1401">
        <v>1402</v>
      </c>
      <c r="B1401" s="1">
        <v>45691</v>
      </c>
      <c r="C1401" t="s">
        <v>12</v>
      </c>
      <c r="D1401" t="s">
        <v>15</v>
      </c>
      <c r="E1401" t="s">
        <v>4</v>
      </c>
      <c r="F1401">
        <v>9</v>
      </c>
      <c r="G1401">
        <v>336.72</v>
      </c>
      <c r="H1401">
        <v>3030.48</v>
      </c>
    </row>
    <row r="1402" spans="1:8" x14ac:dyDescent="0.3">
      <c r="A1402">
        <v>1403</v>
      </c>
      <c r="B1402" s="1">
        <v>45422</v>
      </c>
      <c r="C1402" t="s">
        <v>11</v>
      </c>
      <c r="D1402" t="s">
        <v>9</v>
      </c>
      <c r="E1402" t="s">
        <v>10</v>
      </c>
      <c r="F1402">
        <v>1</v>
      </c>
      <c r="G1402">
        <v>298.64</v>
      </c>
      <c r="H1402">
        <v>298.64</v>
      </c>
    </row>
    <row r="1403" spans="1:8" x14ac:dyDescent="0.3">
      <c r="A1403">
        <v>1404</v>
      </c>
      <c r="B1403" s="1">
        <v>45840</v>
      </c>
      <c r="C1403" t="s">
        <v>11</v>
      </c>
      <c r="D1403" t="s">
        <v>9</v>
      </c>
      <c r="E1403" t="s">
        <v>10</v>
      </c>
      <c r="F1403">
        <v>8</v>
      </c>
      <c r="G1403">
        <v>751.3</v>
      </c>
      <c r="H1403">
        <v>6010.4</v>
      </c>
    </row>
    <row r="1404" spans="1:8" x14ac:dyDescent="0.3">
      <c r="A1404">
        <v>1405</v>
      </c>
      <c r="B1404" s="1">
        <v>45194</v>
      </c>
      <c r="C1404" t="s">
        <v>0</v>
      </c>
      <c r="D1404" t="s">
        <v>3</v>
      </c>
      <c r="E1404" t="s">
        <v>4</v>
      </c>
      <c r="F1404">
        <v>6</v>
      </c>
      <c r="G1404">
        <v>434.75</v>
      </c>
      <c r="H1404">
        <v>2608.5</v>
      </c>
    </row>
    <row r="1405" spans="1:8" x14ac:dyDescent="0.3">
      <c r="A1405">
        <v>1406</v>
      </c>
      <c r="B1405" s="1">
        <v>45481</v>
      </c>
      <c r="C1405" t="s">
        <v>12</v>
      </c>
      <c r="D1405" t="s">
        <v>5</v>
      </c>
      <c r="E1405" t="s">
        <v>4</v>
      </c>
      <c r="F1405">
        <v>10</v>
      </c>
      <c r="G1405">
        <v>1209.68</v>
      </c>
      <c r="H1405">
        <v>12096.8</v>
      </c>
    </row>
    <row r="1406" spans="1:8" x14ac:dyDescent="0.3">
      <c r="A1406">
        <v>1407</v>
      </c>
      <c r="B1406" s="1">
        <v>45183</v>
      </c>
      <c r="C1406" t="s">
        <v>7</v>
      </c>
      <c r="D1406" t="s">
        <v>9</v>
      </c>
      <c r="E1406" t="s">
        <v>10</v>
      </c>
      <c r="F1406">
        <v>2</v>
      </c>
      <c r="G1406">
        <v>1113.22</v>
      </c>
      <c r="H1406">
        <v>2226.44</v>
      </c>
    </row>
    <row r="1407" spans="1:8" x14ac:dyDescent="0.3">
      <c r="A1407">
        <v>1408</v>
      </c>
      <c r="B1407" s="1">
        <v>45300</v>
      </c>
      <c r="C1407" t="s">
        <v>11</v>
      </c>
      <c r="D1407" t="s">
        <v>17</v>
      </c>
      <c r="E1407" t="s">
        <v>10</v>
      </c>
      <c r="F1407">
        <v>1</v>
      </c>
      <c r="G1407">
        <v>732.74</v>
      </c>
      <c r="H1407">
        <v>732.74</v>
      </c>
    </row>
    <row r="1408" spans="1:8" x14ac:dyDescent="0.3">
      <c r="A1408">
        <v>1409</v>
      </c>
      <c r="B1408" s="1">
        <v>45379</v>
      </c>
      <c r="C1408" t="s">
        <v>0</v>
      </c>
      <c r="D1408" t="s">
        <v>13</v>
      </c>
      <c r="E1408" t="s">
        <v>4</v>
      </c>
      <c r="F1408">
        <v>8</v>
      </c>
      <c r="G1408">
        <v>893.13</v>
      </c>
      <c r="H1408">
        <v>7145.04</v>
      </c>
    </row>
    <row r="1409" spans="1:8" x14ac:dyDescent="0.3">
      <c r="A1409">
        <v>1410</v>
      </c>
      <c r="B1409" s="1">
        <v>45342</v>
      </c>
      <c r="C1409" t="s">
        <v>7</v>
      </c>
      <c r="D1409" t="s">
        <v>21</v>
      </c>
      <c r="E1409" t="s">
        <v>4</v>
      </c>
      <c r="F1409">
        <v>6</v>
      </c>
      <c r="G1409">
        <v>352.79</v>
      </c>
      <c r="H1409">
        <v>2116.7399999999998</v>
      </c>
    </row>
    <row r="1410" spans="1:8" x14ac:dyDescent="0.3">
      <c r="A1410">
        <v>1411</v>
      </c>
      <c r="B1410" s="1">
        <v>45372</v>
      </c>
      <c r="C1410" t="s">
        <v>12</v>
      </c>
      <c r="D1410" t="s">
        <v>13</v>
      </c>
      <c r="E1410" t="s">
        <v>4</v>
      </c>
      <c r="F1410">
        <v>2</v>
      </c>
      <c r="G1410">
        <v>363.31</v>
      </c>
      <c r="H1410">
        <v>726.62</v>
      </c>
    </row>
    <row r="1411" spans="1:8" x14ac:dyDescent="0.3">
      <c r="A1411">
        <v>1412</v>
      </c>
      <c r="B1411" s="1">
        <v>45523</v>
      </c>
      <c r="C1411" t="s">
        <v>11</v>
      </c>
      <c r="D1411" t="s">
        <v>5</v>
      </c>
      <c r="E1411" t="s">
        <v>4</v>
      </c>
      <c r="F1411">
        <v>4</v>
      </c>
      <c r="G1411">
        <v>119.56</v>
      </c>
      <c r="H1411">
        <v>478.24</v>
      </c>
    </row>
    <row r="1412" spans="1:8" x14ac:dyDescent="0.3">
      <c r="A1412">
        <v>1413</v>
      </c>
      <c r="B1412" s="1">
        <v>45194</v>
      </c>
      <c r="C1412" t="s">
        <v>7</v>
      </c>
      <c r="D1412" t="s">
        <v>15</v>
      </c>
      <c r="E1412" t="s">
        <v>4</v>
      </c>
      <c r="F1412">
        <v>7</v>
      </c>
      <c r="G1412">
        <v>225.96</v>
      </c>
      <c r="H1412">
        <v>1581.72</v>
      </c>
    </row>
    <row r="1413" spans="1:8" x14ac:dyDescent="0.3">
      <c r="A1413">
        <v>1414</v>
      </c>
      <c r="B1413" s="1">
        <v>45321</v>
      </c>
      <c r="C1413" t="s">
        <v>7</v>
      </c>
      <c r="D1413" t="s">
        <v>17</v>
      </c>
      <c r="E1413" t="s">
        <v>10</v>
      </c>
      <c r="F1413">
        <v>7</v>
      </c>
      <c r="G1413">
        <v>566.49</v>
      </c>
      <c r="H1413">
        <v>3965.43</v>
      </c>
    </row>
    <row r="1414" spans="1:8" x14ac:dyDescent="0.3">
      <c r="A1414">
        <v>1415</v>
      </c>
      <c r="B1414" s="1">
        <v>45786</v>
      </c>
      <c r="C1414" t="s">
        <v>11</v>
      </c>
      <c r="D1414" t="s">
        <v>20</v>
      </c>
      <c r="E1414" t="s">
        <v>4</v>
      </c>
      <c r="F1414">
        <v>6</v>
      </c>
      <c r="G1414">
        <v>1463.58</v>
      </c>
      <c r="H1414">
        <v>8781.48</v>
      </c>
    </row>
    <row r="1415" spans="1:8" x14ac:dyDescent="0.3">
      <c r="A1415">
        <v>1416</v>
      </c>
      <c r="B1415" s="1">
        <v>45269</v>
      </c>
      <c r="C1415" t="s">
        <v>12</v>
      </c>
      <c r="D1415" t="s">
        <v>18</v>
      </c>
      <c r="E1415" t="s">
        <v>4</v>
      </c>
      <c r="F1415">
        <v>1</v>
      </c>
      <c r="G1415">
        <v>1041.3900000000001</v>
      </c>
      <c r="H1415">
        <v>1041.3900000000001</v>
      </c>
    </row>
    <row r="1416" spans="1:8" x14ac:dyDescent="0.3">
      <c r="A1416">
        <v>1417</v>
      </c>
      <c r="B1416" s="1">
        <v>45278</v>
      </c>
      <c r="C1416" t="s">
        <v>12</v>
      </c>
      <c r="D1416" t="s">
        <v>14</v>
      </c>
      <c r="E1416" t="s">
        <v>4</v>
      </c>
      <c r="F1416">
        <v>2</v>
      </c>
      <c r="G1416">
        <v>1278.96</v>
      </c>
      <c r="H1416">
        <v>2557.92</v>
      </c>
    </row>
    <row r="1417" spans="1:8" x14ac:dyDescent="0.3">
      <c r="A1417">
        <v>1418</v>
      </c>
      <c r="B1417" s="1">
        <v>45314</v>
      </c>
      <c r="C1417" t="s">
        <v>7</v>
      </c>
      <c r="D1417" t="s">
        <v>20</v>
      </c>
      <c r="E1417" t="s">
        <v>4</v>
      </c>
      <c r="F1417">
        <v>6</v>
      </c>
      <c r="G1417">
        <v>337.58</v>
      </c>
      <c r="H1417">
        <v>2025.48</v>
      </c>
    </row>
    <row r="1418" spans="1:8" x14ac:dyDescent="0.3">
      <c r="A1418">
        <v>1419</v>
      </c>
      <c r="B1418" s="1">
        <v>45792</v>
      </c>
      <c r="C1418" t="s">
        <v>11</v>
      </c>
      <c r="D1418" t="s">
        <v>22</v>
      </c>
      <c r="E1418" t="s">
        <v>4</v>
      </c>
      <c r="F1418">
        <v>10</v>
      </c>
      <c r="G1418">
        <v>1359.31</v>
      </c>
      <c r="H1418">
        <v>13593.1</v>
      </c>
    </row>
    <row r="1419" spans="1:8" x14ac:dyDescent="0.3">
      <c r="A1419">
        <v>1420</v>
      </c>
      <c r="B1419" s="1">
        <v>45227</v>
      </c>
      <c r="C1419" t="s">
        <v>11</v>
      </c>
      <c r="D1419" t="s">
        <v>15</v>
      </c>
      <c r="E1419" t="s">
        <v>4</v>
      </c>
      <c r="F1419">
        <v>7</v>
      </c>
      <c r="G1419">
        <v>1286.8900000000001</v>
      </c>
      <c r="H1419">
        <v>9008.23</v>
      </c>
    </row>
    <row r="1420" spans="1:8" x14ac:dyDescent="0.3">
      <c r="A1420">
        <v>1421</v>
      </c>
      <c r="B1420" s="1">
        <v>45744</v>
      </c>
      <c r="C1420" t="s">
        <v>11</v>
      </c>
      <c r="D1420" t="s">
        <v>20</v>
      </c>
      <c r="E1420" t="s">
        <v>4</v>
      </c>
      <c r="F1420">
        <v>8</v>
      </c>
      <c r="G1420">
        <v>1257.1099999999999</v>
      </c>
      <c r="H1420">
        <v>10056.879999999999</v>
      </c>
    </row>
    <row r="1421" spans="1:8" x14ac:dyDescent="0.3">
      <c r="A1421">
        <v>1422</v>
      </c>
      <c r="B1421" s="1">
        <v>45577</v>
      </c>
      <c r="C1421" t="s">
        <v>0</v>
      </c>
      <c r="D1421" t="s">
        <v>22</v>
      </c>
      <c r="E1421" t="s">
        <v>4</v>
      </c>
      <c r="F1421">
        <v>4</v>
      </c>
      <c r="G1421">
        <v>379.27</v>
      </c>
      <c r="H1421">
        <v>1517.08</v>
      </c>
    </row>
    <row r="1422" spans="1:8" x14ac:dyDescent="0.3">
      <c r="A1422">
        <v>1423</v>
      </c>
      <c r="B1422" s="1">
        <v>45744</v>
      </c>
      <c r="C1422" t="s">
        <v>11</v>
      </c>
      <c r="D1422" t="s">
        <v>5</v>
      </c>
      <c r="E1422" t="s">
        <v>4</v>
      </c>
      <c r="F1422">
        <v>3</v>
      </c>
      <c r="G1422">
        <v>1371.49</v>
      </c>
      <c r="H1422">
        <v>4114.47</v>
      </c>
    </row>
    <row r="1423" spans="1:8" x14ac:dyDescent="0.3">
      <c r="A1423">
        <v>1424</v>
      </c>
      <c r="B1423" s="1">
        <v>45566</v>
      </c>
      <c r="C1423" t="s">
        <v>0</v>
      </c>
      <c r="D1423" t="s">
        <v>17</v>
      </c>
      <c r="E1423" t="s">
        <v>10</v>
      </c>
      <c r="F1423">
        <v>1</v>
      </c>
      <c r="G1423">
        <v>69.69</v>
      </c>
      <c r="H1423">
        <v>69.69</v>
      </c>
    </row>
    <row r="1424" spans="1:8" x14ac:dyDescent="0.3">
      <c r="A1424">
        <v>1425</v>
      </c>
      <c r="B1424" s="1">
        <v>45574</v>
      </c>
      <c r="C1424" t="s">
        <v>0</v>
      </c>
      <c r="D1424" t="s">
        <v>20</v>
      </c>
      <c r="E1424" t="s">
        <v>4</v>
      </c>
      <c r="F1424">
        <v>9</v>
      </c>
      <c r="G1424">
        <v>597.54</v>
      </c>
      <c r="H1424">
        <v>5377.86</v>
      </c>
    </row>
    <row r="1425" spans="1:8" x14ac:dyDescent="0.3">
      <c r="A1425">
        <v>1426</v>
      </c>
      <c r="B1425" s="1">
        <v>45602</v>
      </c>
      <c r="C1425" t="s">
        <v>0</v>
      </c>
      <c r="D1425" t="s">
        <v>9</v>
      </c>
      <c r="E1425" t="s">
        <v>10</v>
      </c>
      <c r="F1425">
        <v>8</v>
      </c>
      <c r="G1425">
        <v>368.36</v>
      </c>
      <c r="H1425">
        <v>2946.88</v>
      </c>
    </row>
    <row r="1426" spans="1:8" x14ac:dyDescent="0.3">
      <c r="A1426">
        <v>1427</v>
      </c>
      <c r="B1426" s="1">
        <v>45848</v>
      </c>
      <c r="C1426" t="s">
        <v>0</v>
      </c>
      <c r="D1426" t="s">
        <v>6</v>
      </c>
      <c r="E1426" t="s">
        <v>4</v>
      </c>
      <c r="F1426">
        <v>7</v>
      </c>
      <c r="G1426">
        <v>1425.4</v>
      </c>
      <c r="H1426">
        <v>9977.7999999999993</v>
      </c>
    </row>
    <row r="1427" spans="1:8" x14ac:dyDescent="0.3">
      <c r="A1427">
        <v>1428</v>
      </c>
      <c r="B1427" s="1">
        <v>45441</v>
      </c>
      <c r="C1427" t="s">
        <v>12</v>
      </c>
      <c r="D1427" t="s">
        <v>3</v>
      </c>
      <c r="E1427" t="s">
        <v>4</v>
      </c>
      <c r="F1427">
        <v>4</v>
      </c>
      <c r="G1427">
        <v>974.98</v>
      </c>
      <c r="H1427">
        <v>3899.92</v>
      </c>
    </row>
    <row r="1428" spans="1:8" x14ac:dyDescent="0.3">
      <c r="A1428">
        <v>1429</v>
      </c>
      <c r="B1428" s="1">
        <v>45630</v>
      </c>
      <c r="C1428" t="s">
        <v>0</v>
      </c>
      <c r="D1428" t="s">
        <v>13</v>
      </c>
      <c r="E1428" t="s">
        <v>4</v>
      </c>
      <c r="F1428">
        <v>5</v>
      </c>
      <c r="G1428">
        <v>251.09</v>
      </c>
      <c r="H1428">
        <v>1255.45</v>
      </c>
    </row>
    <row r="1429" spans="1:8" x14ac:dyDescent="0.3">
      <c r="A1429">
        <v>1430</v>
      </c>
      <c r="B1429" s="1">
        <v>45604</v>
      </c>
      <c r="C1429" t="s">
        <v>0</v>
      </c>
      <c r="D1429" t="s">
        <v>20</v>
      </c>
      <c r="E1429" t="s">
        <v>4</v>
      </c>
      <c r="F1429">
        <v>8</v>
      </c>
      <c r="G1429">
        <v>1160.03</v>
      </c>
      <c r="H1429">
        <v>9280.24</v>
      </c>
    </row>
    <row r="1430" spans="1:8" x14ac:dyDescent="0.3">
      <c r="A1430">
        <v>1431</v>
      </c>
      <c r="B1430" s="1">
        <v>45328</v>
      </c>
      <c r="C1430" t="s">
        <v>7</v>
      </c>
      <c r="D1430" t="s">
        <v>16</v>
      </c>
      <c r="E1430" t="s">
        <v>10</v>
      </c>
      <c r="F1430">
        <v>6</v>
      </c>
      <c r="G1430">
        <v>943.95</v>
      </c>
      <c r="H1430">
        <v>5663.7</v>
      </c>
    </row>
    <row r="1431" spans="1:8" x14ac:dyDescent="0.3">
      <c r="A1431">
        <v>1432</v>
      </c>
      <c r="B1431" s="1">
        <v>45781</v>
      </c>
      <c r="C1431" t="s">
        <v>0</v>
      </c>
      <c r="D1431" t="s">
        <v>8</v>
      </c>
      <c r="E1431" t="s">
        <v>2</v>
      </c>
      <c r="F1431">
        <v>2</v>
      </c>
      <c r="G1431">
        <v>583.47</v>
      </c>
      <c r="H1431">
        <v>1166.94</v>
      </c>
    </row>
    <row r="1432" spans="1:8" x14ac:dyDescent="0.3">
      <c r="A1432">
        <v>1433</v>
      </c>
      <c r="B1432" s="1">
        <v>45682</v>
      </c>
      <c r="C1432" t="s">
        <v>12</v>
      </c>
      <c r="D1432" t="s">
        <v>8</v>
      </c>
      <c r="E1432" t="s">
        <v>2</v>
      </c>
      <c r="F1432">
        <v>1</v>
      </c>
      <c r="G1432">
        <v>451.92</v>
      </c>
      <c r="H1432">
        <v>451.92</v>
      </c>
    </row>
    <row r="1433" spans="1:8" x14ac:dyDescent="0.3">
      <c r="A1433">
        <v>1434</v>
      </c>
      <c r="B1433" s="1">
        <v>45853</v>
      </c>
      <c r="C1433" t="s">
        <v>12</v>
      </c>
      <c r="D1433" t="s">
        <v>9</v>
      </c>
      <c r="E1433" t="s">
        <v>10</v>
      </c>
      <c r="F1433">
        <v>10</v>
      </c>
      <c r="G1433">
        <v>818.23</v>
      </c>
      <c r="H1433">
        <v>8182.3</v>
      </c>
    </row>
    <row r="1434" spans="1:8" x14ac:dyDescent="0.3">
      <c r="A1434">
        <v>1435</v>
      </c>
      <c r="B1434" s="1">
        <v>45840</v>
      </c>
      <c r="C1434" t="s">
        <v>11</v>
      </c>
      <c r="D1434" t="s">
        <v>9</v>
      </c>
      <c r="E1434" t="s">
        <v>10</v>
      </c>
      <c r="F1434">
        <v>2</v>
      </c>
      <c r="G1434">
        <v>934.48</v>
      </c>
      <c r="H1434">
        <v>1868.96</v>
      </c>
    </row>
    <row r="1435" spans="1:8" x14ac:dyDescent="0.3">
      <c r="A1435">
        <v>1436</v>
      </c>
      <c r="B1435" s="1">
        <v>45666</v>
      </c>
      <c r="C1435" t="s">
        <v>0</v>
      </c>
      <c r="D1435" t="s">
        <v>21</v>
      </c>
      <c r="E1435" t="s">
        <v>4</v>
      </c>
      <c r="F1435">
        <v>6</v>
      </c>
      <c r="G1435">
        <v>1333.09</v>
      </c>
      <c r="H1435">
        <v>7998.54</v>
      </c>
    </row>
    <row r="1436" spans="1:8" x14ac:dyDescent="0.3">
      <c r="A1436">
        <v>1437</v>
      </c>
      <c r="B1436" s="1">
        <v>45513</v>
      </c>
      <c r="C1436" t="s">
        <v>7</v>
      </c>
      <c r="D1436" t="s">
        <v>13</v>
      </c>
      <c r="E1436" t="s">
        <v>4</v>
      </c>
      <c r="F1436">
        <v>8</v>
      </c>
      <c r="G1436">
        <v>932.51</v>
      </c>
      <c r="H1436">
        <v>7460.08</v>
      </c>
    </row>
    <row r="1437" spans="1:8" x14ac:dyDescent="0.3">
      <c r="A1437">
        <v>1438</v>
      </c>
      <c r="B1437" s="1">
        <v>45318</v>
      </c>
      <c r="C1437" t="s">
        <v>12</v>
      </c>
      <c r="D1437" t="s">
        <v>21</v>
      </c>
      <c r="E1437" t="s">
        <v>4</v>
      </c>
      <c r="F1437">
        <v>9</v>
      </c>
      <c r="G1437">
        <v>1060.26</v>
      </c>
      <c r="H1437">
        <v>9542.34</v>
      </c>
    </row>
    <row r="1438" spans="1:8" x14ac:dyDescent="0.3">
      <c r="A1438">
        <v>1439</v>
      </c>
      <c r="B1438" s="1">
        <v>45280</v>
      </c>
      <c r="C1438" t="s">
        <v>11</v>
      </c>
      <c r="D1438" t="s">
        <v>6</v>
      </c>
      <c r="E1438" t="s">
        <v>4</v>
      </c>
      <c r="F1438">
        <v>6</v>
      </c>
      <c r="G1438">
        <v>365.56</v>
      </c>
      <c r="H1438">
        <v>2193.36</v>
      </c>
    </row>
    <row r="1439" spans="1:8" x14ac:dyDescent="0.3">
      <c r="A1439">
        <v>1440</v>
      </c>
      <c r="B1439" s="1">
        <v>45733</v>
      </c>
      <c r="C1439" t="s">
        <v>7</v>
      </c>
      <c r="D1439" t="s">
        <v>13</v>
      </c>
      <c r="E1439" t="s">
        <v>4</v>
      </c>
      <c r="F1439">
        <v>4</v>
      </c>
      <c r="G1439">
        <v>1132.23</v>
      </c>
      <c r="H1439">
        <v>4528.92</v>
      </c>
    </row>
    <row r="1440" spans="1:8" x14ac:dyDescent="0.3">
      <c r="A1440">
        <v>1441</v>
      </c>
      <c r="B1440" s="1">
        <v>45467</v>
      </c>
      <c r="C1440" t="s">
        <v>11</v>
      </c>
      <c r="D1440" t="s">
        <v>9</v>
      </c>
      <c r="E1440" t="s">
        <v>10</v>
      </c>
      <c r="F1440">
        <v>6</v>
      </c>
      <c r="G1440">
        <v>1347.92</v>
      </c>
      <c r="H1440">
        <v>8087.52</v>
      </c>
    </row>
    <row r="1441" spans="1:8" x14ac:dyDescent="0.3">
      <c r="A1441">
        <v>1442</v>
      </c>
      <c r="B1441" s="1">
        <v>45422</v>
      </c>
      <c r="C1441" t="s">
        <v>7</v>
      </c>
      <c r="D1441" t="s">
        <v>6</v>
      </c>
      <c r="E1441" t="s">
        <v>4</v>
      </c>
      <c r="F1441">
        <v>1</v>
      </c>
      <c r="G1441">
        <v>104.42</v>
      </c>
      <c r="H1441">
        <v>104.42</v>
      </c>
    </row>
    <row r="1442" spans="1:8" x14ac:dyDescent="0.3">
      <c r="A1442">
        <v>1443</v>
      </c>
      <c r="B1442" s="1">
        <v>45636</v>
      </c>
      <c r="C1442" t="s">
        <v>7</v>
      </c>
      <c r="D1442" t="s">
        <v>21</v>
      </c>
      <c r="E1442" t="s">
        <v>4</v>
      </c>
      <c r="F1442">
        <v>9</v>
      </c>
      <c r="G1442">
        <v>794.76</v>
      </c>
      <c r="H1442">
        <v>7152.84</v>
      </c>
    </row>
    <row r="1443" spans="1:8" x14ac:dyDescent="0.3">
      <c r="A1443">
        <v>1444</v>
      </c>
      <c r="B1443" s="1">
        <v>45865</v>
      </c>
      <c r="C1443" t="s">
        <v>7</v>
      </c>
      <c r="D1443" t="s">
        <v>13</v>
      </c>
      <c r="E1443" t="s">
        <v>4</v>
      </c>
      <c r="F1443">
        <v>9</v>
      </c>
      <c r="G1443">
        <v>1020.68</v>
      </c>
      <c r="H1443">
        <v>9186.1200000000008</v>
      </c>
    </row>
    <row r="1444" spans="1:8" x14ac:dyDescent="0.3">
      <c r="A1444">
        <v>1445</v>
      </c>
      <c r="B1444" s="1">
        <v>45601</v>
      </c>
      <c r="C1444" t="s">
        <v>12</v>
      </c>
      <c r="D1444" t="s">
        <v>6</v>
      </c>
      <c r="E1444" t="s">
        <v>4</v>
      </c>
      <c r="F1444">
        <v>10</v>
      </c>
      <c r="G1444">
        <v>558.54</v>
      </c>
      <c r="H1444">
        <v>5585.4</v>
      </c>
    </row>
    <row r="1445" spans="1:8" x14ac:dyDescent="0.3">
      <c r="A1445">
        <v>1446</v>
      </c>
      <c r="B1445" s="1">
        <v>45331</v>
      </c>
      <c r="C1445" t="s">
        <v>0</v>
      </c>
      <c r="D1445" t="s">
        <v>1</v>
      </c>
      <c r="E1445" t="s">
        <v>2</v>
      </c>
      <c r="F1445">
        <v>8</v>
      </c>
      <c r="G1445">
        <v>140.09</v>
      </c>
      <c r="H1445">
        <v>1120.72</v>
      </c>
    </row>
    <row r="1446" spans="1:8" x14ac:dyDescent="0.3">
      <c r="A1446">
        <v>1447</v>
      </c>
      <c r="B1446" s="1">
        <v>45434</v>
      </c>
      <c r="C1446" t="s">
        <v>11</v>
      </c>
      <c r="D1446" t="s">
        <v>5</v>
      </c>
      <c r="E1446" t="s">
        <v>4</v>
      </c>
      <c r="F1446">
        <v>2</v>
      </c>
      <c r="G1446">
        <v>172.95</v>
      </c>
      <c r="H1446">
        <v>345.9</v>
      </c>
    </row>
    <row r="1447" spans="1:8" x14ac:dyDescent="0.3">
      <c r="A1447">
        <v>1448</v>
      </c>
      <c r="B1447" s="1">
        <v>45852</v>
      </c>
      <c r="C1447" t="s">
        <v>0</v>
      </c>
      <c r="D1447" t="s">
        <v>22</v>
      </c>
      <c r="E1447" t="s">
        <v>4</v>
      </c>
      <c r="F1447">
        <v>3</v>
      </c>
      <c r="G1447">
        <v>749.53</v>
      </c>
      <c r="H1447">
        <v>2248.59</v>
      </c>
    </row>
    <row r="1448" spans="1:8" x14ac:dyDescent="0.3">
      <c r="A1448">
        <v>1449</v>
      </c>
      <c r="B1448" s="1">
        <v>45672</v>
      </c>
      <c r="C1448" t="s">
        <v>11</v>
      </c>
      <c r="D1448" t="s">
        <v>16</v>
      </c>
      <c r="E1448" t="s">
        <v>10</v>
      </c>
      <c r="F1448">
        <v>1</v>
      </c>
      <c r="G1448">
        <v>446.82</v>
      </c>
      <c r="H1448">
        <v>446.82</v>
      </c>
    </row>
    <row r="1449" spans="1:8" x14ac:dyDescent="0.3">
      <c r="A1449">
        <v>1450</v>
      </c>
      <c r="B1449" s="1">
        <v>45624</v>
      </c>
      <c r="C1449" t="s">
        <v>11</v>
      </c>
      <c r="D1449" t="s">
        <v>1</v>
      </c>
      <c r="E1449" t="s">
        <v>2</v>
      </c>
      <c r="F1449">
        <v>6</v>
      </c>
      <c r="G1449">
        <v>635.99</v>
      </c>
      <c r="H1449">
        <v>3815.94</v>
      </c>
    </row>
    <row r="1450" spans="1:8" x14ac:dyDescent="0.3">
      <c r="A1450">
        <v>1451</v>
      </c>
      <c r="B1450" s="1">
        <v>45437</v>
      </c>
      <c r="C1450" t="s">
        <v>0</v>
      </c>
      <c r="D1450" t="s">
        <v>8</v>
      </c>
      <c r="E1450" t="s">
        <v>2</v>
      </c>
      <c r="F1450">
        <v>4</v>
      </c>
      <c r="G1450">
        <v>103.79</v>
      </c>
      <c r="H1450">
        <v>415.16</v>
      </c>
    </row>
    <row r="1451" spans="1:8" x14ac:dyDescent="0.3">
      <c r="A1451">
        <v>1452</v>
      </c>
      <c r="B1451" s="1">
        <v>45671</v>
      </c>
      <c r="C1451" t="s">
        <v>11</v>
      </c>
      <c r="D1451" t="s">
        <v>16</v>
      </c>
      <c r="E1451" t="s">
        <v>10</v>
      </c>
      <c r="F1451">
        <v>6</v>
      </c>
      <c r="G1451">
        <v>623.41999999999996</v>
      </c>
      <c r="H1451">
        <v>3740.52</v>
      </c>
    </row>
    <row r="1452" spans="1:8" x14ac:dyDescent="0.3">
      <c r="A1452">
        <v>1453</v>
      </c>
      <c r="B1452" s="1">
        <v>45636</v>
      </c>
      <c r="C1452" t="s">
        <v>12</v>
      </c>
      <c r="D1452" t="s">
        <v>21</v>
      </c>
      <c r="E1452" t="s">
        <v>4</v>
      </c>
      <c r="F1452">
        <v>10</v>
      </c>
      <c r="G1452">
        <v>1002.12</v>
      </c>
      <c r="H1452">
        <v>10021.200000000001</v>
      </c>
    </row>
    <row r="1453" spans="1:8" x14ac:dyDescent="0.3">
      <c r="A1453">
        <v>1454</v>
      </c>
      <c r="B1453" s="1">
        <v>45607</v>
      </c>
      <c r="C1453" t="s">
        <v>7</v>
      </c>
      <c r="D1453" t="s">
        <v>6</v>
      </c>
      <c r="E1453" t="s">
        <v>4</v>
      </c>
      <c r="F1453">
        <v>5</v>
      </c>
      <c r="G1453">
        <v>855.2</v>
      </c>
      <c r="H1453">
        <v>4276</v>
      </c>
    </row>
    <row r="1454" spans="1:8" x14ac:dyDescent="0.3">
      <c r="A1454">
        <v>1455</v>
      </c>
      <c r="B1454" s="1">
        <v>45314</v>
      </c>
      <c r="C1454" t="s">
        <v>12</v>
      </c>
      <c r="D1454" t="s">
        <v>17</v>
      </c>
      <c r="E1454" t="s">
        <v>10</v>
      </c>
      <c r="F1454">
        <v>5</v>
      </c>
      <c r="G1454">
        <v>347.91</v>
      </c>
      <c r="H1454">
        <v>1739.55</v>
      </c>
    </row>
    <row r="1455" spans="1:8" x14ac:dyDescent="0.3">
      <c r="A1455">
        <v>1456</v>
      </c>
      <c r="B1455" s="1">
        <v>45187</v>
      </c>
      <c r="C1455" t="s">
        <v>12</v>
      </c>
      <c r="D1455" t="s">
        <v>21</v>
      </c>
      <c r="E1455" t="s">
        <v>4</v>
      </c>
      <c r="F1455">
        <v>3</v>
      </c>
      <c r="G1455">
        <v>536.15</v>
      </c>
      <c r="H1455">
        <v>1608.45</v>
      </c>
    </row>
    <row r="1456" spans="1:8" x14ac:dyDescent="0.3">
      <c r="A1456">
        <v>1457</v>
      </c>
      <c r="B1456" s="1">
        <v>45772</v>
      </c>
      <c r="C1456" t="s">
        <v>11</v>
      </c>
      <c r="D1456" t="s">
        <v>20</v>
      </c>
      <c r="E1456" t="s">
        <v>4</v>
      </c>
      <c r="F1456">
        <v>3</v>
      </c>
      <c r="G1456">
        <v>1070.5999999999999</v>
      </c>
      <c r="H1456">
        <v>3211.8</v>
      </c>
    </row>
    <row r="1457" spans="1:8" x14ac:dyDescent="0.3">
      <c r="A1457">
        <v>1458</v>
      </c>
      <c r="B1457" s="1">
        <v>45318</v>
      </c>
      <c r="C1457" t="s">
        <v>11</v>
      </c>
      <c r="D1457" t="s">
        <v>22</v>
      </c>
      <c r="E1457" t="s">
        <v>4</v>
      </c>
      <c r="F1457">
        <v>3</v>
      </c>
      <c r="G1457">
        <v>250.27</v>
      </c>
      <c r="H1457">
        <v>750.81</v>
      </c>
    </row>
    <row r="1458" spans="1:8" x14ac:dyDescent="0.3">
      <c r="A1458">
        <v>1459</v>
      </c>
      <c r="B1458" s="1">
        <v>45463</v>
      </c>
      <c r="C1458" t="s">
        <v>0</v>
      </c>
      <c r="D1458" t="s">
        <v>13</v>
      </c>
      <c r="E1458" t="s">
        <v>4</v>
      </c>
      <c r="F1458">
        <v>10</v>
      </c>
      <c r="G1458">
        <v>198.45</v>
      </c>
      <c r="H1458">
        <v>1984.5</v>
      </c>
    </row>
    <row r="1459" spans="1:8" x14ac:dyDescent="0.3">
      <c r="A1459">
        <v>1460</v>
      </c>
      <c r="B1459" s="1">
        <v>45327</v>
      </c>
      <c r="C1459" t="s">
        <v>12</v>
      </c>
      <c r="D1459" t="s">
        <v>22</v>
      </c>
      <c r="E1459" t="s">
        <v>4</v>
      </c>
      <c r="F1459">
        <v>4</v>
      </c>
      <c r="G1459">
        <v>848.11</v>
      </c>
      <c r="H1459">
        <v>3392.44</v>
      </c>
    </row>
    <row r="1460" spans="1:8" x14ac:dyDescent="0.3">
      <c r="A1460">
        <v>1461</v>
      </c>
      <c r="B1460" s="1">
        <v>45491</v>
      </c>
      <c r="C1460" t="s">
        <v>12</v>
      </c>
      <c r="D1460" t="s">
        <v>14</v>
      </c>
      <c r="E1460" t="s">
        <v>4</v>
      </c>
      <c r="F1460">
        <v>3</v>
      </c>
      <c r="G1460">
        <v>565.64</v>
      </c>
      <c r="H1460">
        <v>1696.92</v>
      </c>
    </row>
    <row r="1461" spans="1:8" x14ac:dyDescent="0.3">
      <c r="A1461">
        <v>1462</v>
      </c>
      <c r="B1461" s="1">
        <v>45685</v>
      </c>
      <c r="C1461" t="s">
        <v>11</v>
      </c>
      <c r="D1461" t="s">
        <v>6</v>
      </c>
      <c r="E1461" t="s">
        <v>4</v>
      </c>
      <c r="F1461">
        <v>5</v>
      </c>
      <c r="G1461">
        <v>191.02</v>
      </c>
      <c r="H1461">
        <v>955.1</v>
      </c>
    </row>
    <row r="1462" spans="1:8" x14ac:dyDescent="0.3">
      <c r="A1462">
        <v>1463</v>
      </c>
      <c r="B1462" s="1">
        <v>45650</v>
      </c>
      <c r="C1462" t="s">
        <v>7</v>
      </c>
      <c r="D1462" t="s">
        <v>14</v>
      </c>
      <c r="E1462" t="s">
        <v>4</v>
      </c>
      <c r="F1462">
        <v>3</v>
      </c>
      <c r="G1462">
        <v>1422.21</v>
      </c>
      <c r="H1462">
        <v>4266.63</v>
      </c>
    </row>
    <row r="1463" spans="1:8" x14ac:dyDescent="0.3">
      <c r="A1463">
        <v>1464</v>
      </c>
      <c r="B1463" s="1">
        <v>45298</v>
      </c>
      <c r="C1463" t="s">
        <v>12</v>
      </c>
      <c r="D1463" t="s">
        <v>17</v>
      </c>
      <c r="E1463" t="s">
        <v>10</v>
      </c>
      <c r="F1463">
        <v>1</v>
      </c>
      <c r="G1463">
        <v>1455.52</v>
      </c>
      <c r="H1463">
        <v>1455.52</v>
      </c>
    </row>
    <row r="1464" spans="1:8" x14ac:dyDescent="0.3">
      <c r="A1464">
        <v>1465</v>
      </c>
      <c r="B1464" s="1">
        <v>45801</v>
      </c>
      <c r="C1464" t="s">
        <v>12</v>
      </c>
      <c r="D1464" t="s">
        <v>6</v>
      </c>
      <c r="E1464" t="s">
        <v>4</v>
      </c>
      <c r="F1464">
        <v>5</v>
      </c>
      <c r="G1464">
        <v>716.13</v>
      </c>
      <c r="H1464">
        <v>3580.65</v>
      </c>
    </row>
    <row r="1465" spans="1:8" x14ac:dyDescent="0.3">
      <c r="A1465">
        <v>1466</v>
      </c>
      <c r="B1465" s="1">
        <v>45717</v>
      </c>
      <c r="C1465" t="s">
        <v>11</v>
      </c>
      <c r="D1465" t="s">
        <v>22</v>
      </c>
      <c r="E1465" t="s">
        <v>4</v>
      </c>
      <c r="F1465">
        <v>8</v>
      </c>
      <c r="G1465">
        <v>514.64</v>
      </c>
      <c r="H1465">
        <v>4117.12</v>
      </c>
    </row>
    <row r="1466" spans="1:8" x14ac:dyDescent="0.3">
      <c r="A1466">
        <v>1467</v>
      </c>
      <c r="B1466" s="1">
        <v>45180</v>
      </c>
      <c r="C1466" t="s">
        <v>7</v>
      </c>
      <c r="D1466" t="s">
        <v>13</v>
      </c>
      <c r="E1466" t="s">
        <v>4</v>
      </c>
      <c r="F1466">
        <v>3</v>
      </c>
      <c r="G1466">
        <v>1020.23</v>
      </c>
      <c r="H1466">
        <v>3060.69</v>
      </c>
    </row>
    <row r="1467" spans="1:8" x14ac:dyDescent="0.3">
      <c r="A1467">
        <v>1468</v>
      </c>
      <c r="B1467" s="1">
        <v>45164</v>
      </c>
      <c r="C1467" t="s">
        <v>12</v>
      </c>
      <c r="D1467" t="s">
        <v>13</v>
      </c>
      <c r="E1467" t="s">
        <v>4</v>
      </c>
      <c r="F1467">
        <v>7</v>
      </c>
      <c r="G1467">
        <v>930.11</v>
      </c>
      <c r="H1467">
        <v>6510.77</v>
      </c>
    </row>
    <row r="1468" spans="1:8" x14ac:dyDescent="0.3">
      <c r="A1468">
        <v>1469</v>
      </c>
      <c r="B1468" s="1">
        <v>45504</v>
      </c>
      <c r="C1468" t="s">
        <v>7</v>
      </c>
      <c r="D1468" t="s">
        <v>18</v>
      </c>
      <c r="E1468" t="s">
        <v>4</v>
      </c>
      <c r="F1468">
        <v>2</v>
      </c>
      <c r="G1468">
        <v>496.29</v>
      </c>
      <c r="H1468">
        <v>992.58</v>
      </c>
    </row>
    <row r="1469" spans="1:8" x14ac:dyDescent="0.3">
      <c r="A1469">
        <v>1470</v>
      </c>
      <c r="B1469" s="1">
        <v>45736</v>
      </c>
      <c r="C1469" t="s">
        <v>11</v>
      </c>
      <c r="D1469" t="s">
        <v>15</v>
      </c>
      <c r="E1469" t="s">
        <v>4</v>
      </c>
      <c r="F1469">
        <v>9</v>
      </c>
      <c r="G1469">
        <v>340.99</v>
      </c>
      <c r="H1469">
        <v>3068.91</v>
      </c>
    </row>
    <row r="1470" spans="1:8" x14ac:dyDescent="0.3">
      <c r="A1470">
        <v>1471</v>
      </c>
      <c r="B1470" s="1">
        <v>45339</v>
      </c>
      <c r="C1470" t="s">
        <v>12</v>
      </c>
      <c r="D1470" t="s">
        <v>17</v>
      </c>
      <c r="E1470" t="s">
        <v>10</v>
      </c>
      <c r="F1470">
        <v>1</v>
      </c>
      <c r="G1470">
        <v>134.55000000000001</v>
      </c>
      <c r="H1470">
        <v>134.55000000000001</v>
      </c>
    </row>
    <row r="1471" spans="1:8" x14ac:dyDescent="0.3">
      <c r="A1471">
        <v>1472</v>
      </c>
      <c r="B1471" s="1">
        <v>45832</v>
      </c>
      <c r="C1471" t="s">
        <v>7</v>
      </c>
      <c r="D1471" t="s">
        <v>16</v>
      </c>
      <c r="E1471" t="s">
        <v>10</v>
      </c>
      <c r="F1471">
        <v>2</v>
      </c>
      <c r="G1471">
        <v>1464</v>
      </c>
      <c r="H1471">
        <v>2928</v>
      </c>
    </row>
    <row r="1472" spans="1:8" x14ac:dyDescent="0.3">
      <c r="A1472">
        <v>1473</v>
      </c>
      <c r="B1472" s="1">
        <v>45641</v>
      </c>
      <c r="C1472" t="s">
        <v>11</v>
      </c>
      <c r="D1472" t="s">
        <v>5</v>
      </c>
      <c r="E1472" t="s">
        <v>4</v>
      </c>
      <c r="F1472">
        <v>6</v>
      </c>
      <c r="G1472">
        <v>908.73</v>
      </c>
      <c r="H1472">
        <v>5452.38</v>
      </c>
    </row>
    <row r="1473" spans="1:8" x14ac:dyDescent="0.3">
      <c r="A1473">
        <v>1474</v>
      </c>
      <c r="B1473" s="1">
        <v>45821</v>
      </c>
      <c r="C1473" t="s">
        <v>0</v>
      </c>
      <c r="D1473" t="s">
        <v>6</v>
      </c>
      <c r="E1473" t="s">
        <v>4</v>
      </c>
      <c r="F1473">
        <v>6</v>
      </c>
      <c r="G1473">
        <v>602.36</v>
      </c>
      <c r="H1473">
        <v>3614.16</v>
      </c>
    </row>
    <row r="1474" spans="1:8" x14ac:dyDescent="0.3">
      <c r="A1474">
        <v>1475</v>
      </c>
      <c r="B1474" s="1">
        <v>45517</v>
      </c>
      <c r="C1474" t="s">
        <v>7</v>
      </c>
      <c r="D1474" t="s">
        <v>8</v>
      </c>
      <c r="E1474" t="s">
        <v>2</v>
      </c>
      <c r="F1474">
        <v>7</v>
      </c>
      <c r="G1474">
        <v>565.52</v>
      </c>
      <c r="H1474">
        <v>3958.64</v>
      </c>
    </row>
    <row r="1475" spans="1:8" x14ac:dyDescent="0.3">
      <c r="A1475">
        <v>1476</v>
      </c>
      <c r="B1475" s="1">
        <v>45498</v>
      </c>
      <c r="C1475" t="s">
        <v>12</v>
      </c>
      <c r="D1475" t="s">
        <v>22</v>
      </c>
      <c r="E1475" t="s">
        <v>4</v>
      </c>
      <c r="F1475">
        <v>5</v>
      </c>
      <c r="G1475">
        <v>1466.51</v>
      </c>
      <c r="H1475">
        <v>7332.55</v>
      </c>
    </row>
    <row r="1476" spans="1:8" x14ac:dyDescent="0.3">
      <c r="A1476">
        <v>1477</v>
      </c>
      <c r="B1476" s="1">
        <v>45359</v>
      </c>
      <c r="C1476" t="s">
        <v>0</v>
      </c>
      <c r="D1476" t="s">
        <v>16</v>
      </c>
      <c r="E1476" t="s">
        <v>10</v>
      </c>
      <c r="F1476">
        <v>8</v>
      </c>
      <c r="G1476">
        <v>1114.8800000000001</v>
      </c>
      <c r="H1476">
        <v>8919.0400000000009</v>
      </c>
    </row>
    <row r="1477" spans="1:8" x14ac:dyDescent="0.3">
      <c r="A1477">
        <v>1478</v>
      </c>
      <c r="B1477" s="1">
        <v>45434</v>
      </c>
      <c r="C1477" t="s">
        <v>7</v>
      </c>
      <c r="D1477" t="s">
        <v>5</v>
      </c>
      <c r="E1477" t="s">
        <v>4</v>
      </c>
      <c r="F1477">
        <v>3</v>
      </c>
      <c r="G1477">
        <v>1210.45</v>
      </c>
      <c r="H1477">
        <v>3631.35</v>
      </c>
    </row>
    <row r="1478" spans="1:8" x14ac:dyDescent="0.3">
      <c r="A1478">
        <v>1479</v>
      </c>
      <c r="B1478" s="1">
        <v>45563</v>
      </c>
      <c r="C1478" t="s">
        <v>7</v>
      </c>
      <c r="D1478" t="s">
        <v>17</v>
      </c>
      <c r="E1478" t="s">
        <v>10</v>
      </c>
      <c r="F1478">
        <v>3</v>
      </c>
      <c r="G1478">
        <v>1254.9100000000001</v>
      </c>
      <c r="H1478">
        <v>3764.73</v>
      </c>
    </row>
    <row r="1479" spans="1:8" x14ac:dyDescent="0.3">
      <c r="A1479">
        <v>1480</v>
      </c>
      <c r="B1479" s="1">
        <v>45286</v>
      </c>
      <c r="C1479" t="s">
        <v>0</v>
      </c>
      <c r="D1479" t="s">
        <v>15</v>
      </c>
      <c r="E1479" t="s">
        <v>4</v>
      </c>
      <c r="F1479">
        <v>4</v>
      </c>
      <c r="G1479">
        <v>461.81</v>
      </c>
      <c r="H1479">
        <v>1847.24</v>
      </c>
    </row>
    <row r="1480" spans="1:8" x14ac:dyDescent="0.3">
      <c r="A1480">
        <v>1481</v>
      </c>
      <c r="B1480" s="1">
        <v>45206</v>
      </c>
      <c r="C1480" t="s">
        <v>12</v>
      </c>
      <c r="D1480" t="s">
        <v>16</v>
      </c>
      <c r="E1480" t="s">
        <v>10</v>
      </c>
      <c r="F1480">
        <v>10</v>
      </c>
      <c r="G1480">
        <v>1136.6099999999999</v>
      </c>
      <c r="H1480">
        <v>11366.1</v>
      </c>
    </row>
    <row r="1481" spans="1:8" x14ac:dyDescent="0.3">
      <c r="A1481">
        <v>1482</v>
      </c>
      <c r="B1481" s="1">
        <v>45558</v>
      </c>
      <c r="C1481" t="s">
        <v>0</v>
      </c>
      <c r="D1481" t="s">
        <v>13</v>
      </c>
      <c r="E1481" t="s">
        <v>4</v>
      </c>
      <c r="F1481">
        <v>5</v>
      </c>
      <c r="G1481">
        <v>627.63</v>
      </c>
      <c r="H1481">
        <v>3138.15</v>
      </c>
    </row>
    <row r="1482" spans="1:8" x14ac:dyDescent="0.3">
      <c r="A1482">
        <v>1483</v>
      </c>
      <c r="B1482" s="1">
        <v>45866</v>
      </c>
      <c r="C1482" t="s">
        <v>7</v>
      </c>
      <c r="D1482" t="s">
        <v>6</v>
      </c>
      <c r="E1482" t="s">
        <v>4</v>
      </c>
      <c r="F1482">
        <v>10</v>
      </c>
      <c r="G1482">
        <v>1135.31</v>
      </c>
      <c r="H1482">
        <v>11353.1</v>
      </c>
    </row>
    <row r="1483" spans="1:8" x14ac:dyDescent="0.3">
      <c r="A1483">
        <v>1484</v>
      </c>
      <c r="B1483" s="1">
        <v>45329</v>
      </c>
      <c r="C1483" t="s">
        <v>11</v>
      </c>
      <c r="D1483" t="s">
        <v>3</v>
      </c>
      <c r="E1483" t="s">
        <v>4</v>
      </c>
      <c r="F1483">
        <v>7</v>
      </c>
      <c r="G1483">
        <v>441.3</v>
      </c>
      <c r="H1483">
        <v>3089.1</v>
      </c>
    </row>
    <row r="1484" spans="1:8" x14ac:dyDescent="0.3">
      <c r="A1484">
        <v>1485</v>
      </c>
      <c r="B1484" s="1">
        <v>45448</v>
      </c>
      <c r="C1484" t="s">
        <v>0</v>
      </c>
      <c r="D1484" t="s">
        <v>20</v>
      </c>
      <c r="E1484" t="s">
        <v>4</v>
      </c>
      <c r="F1484">
        <v>10</v>
      </c>
      <c r="G1484">
        <v>462.83</v>
      </c>
      <c r="H1484">
        <v>4628.3</v>
      </c>
    </row>
    <row r="1485" spans="1:8" x14ac:dyDescent="0.3">
      <c r="A1485">
        <v>1486</v>
      </c>
      <c r="B1485" s="1">
        <v>45368</v>
      </c>
      <c r="C1485" t="s">
        <v>7</v>
      </c>
      <c r="D1485" t="s">
        <v>6</v>
      </c>
      <c r="E1485" t="s">
        <v>4</v>
      </c>
      <c r="F1485">
        <v>1</v>
      </c>
      <c r="G1485">
        <v>1188.92</v>
      </c>
      <c r="H1485">
        <v>1188.92</v>
      </c>
    </row>
    <row r="1486" spans="1:8" x14ac:dyDescent="0.3">
      <c r="A1486">
        <v>1487</v>
      </c>
      <c r="B1486" s="1">
        <v>45446</v>
      </c>
      <c r="C1486" t="s">
        <v>12</v>
      </c>
      <c r="D1486" t="s">
        <v>3</v>
      </c>
      <c r="E1486" t="s">
        <v>4</v>
      </c>
      <c r="F1486">
        <v>8</v>
      </c>
      <c r="G1486">
        <v>195.02</v>
      </c>
      <c r="H1486">
        <v>1560.16</v>
      </c>
    </row>
    <row r="1487" spans="1:8" x14ac:dyDescent="0.3">
      <c r="A1487">
        <v>1488</v>
      </c>
      <c r="B1487" s="1">
        <v>45566</v>
      </c>
      <c r="C1487" t="s">
        <v>12</v>
      </c>
      <c r="D1487" t="s">
        <v>1</v>
      </c>
      <c r="E1487" t="s">
        <v>2</v>
      </c>
      <c r="F1487">
        <v>3</v>
      </c>
      <c r="G1487">
        <v>742.91</v>
      </c>
      <c r="H1487">
        <v>2228.73</v>
      </c>
    </row>
    <row r="1488" spans="1:8" x14ac:dyDescent="0.3">
      <c r="A1488">
        <v>1489</v>
      </c>
      <c r="B1488" s="1">
        <v>45168</v>
      </c>
      <c r="C1488" t="s">
        <v>11</v>
      </c>
      <c r="D1488" t="s">
        <v>8</v>
      </c>
      <c r="E1488" t="s">
        <v>2</v>
      </c>
      <c r="F1488">
        <v>2</v>
      </c>
      <c r="G1488">
        <v>1149.43</v>
      </c>
      <c r="H1488">
        <v>2298.86</v>
      </c>
    </row>
    <row r="1489" spans="1:8" x14ac:dyDescent="0.3">
      <c r="A1489">
        <v>1490</v>
      </c>
      <c r="B1489" s="1">
        <v>45752</v>
      </c>
      <c r="C1489" t="s">
        <v>0</v>
      </c>
      <c r="D1489" t="s">
        <v>20</v>
      </c>
      <c r="E1489" t="s">
        <v>4</v>
      </c>
      <c r="F1489">
        <v>6</v>
      </c>
      <c r="G1489">
        <v>875.79</v>
      </c>
      <c r="H1489">
        <v>5254.74</v>
      </c>
    </row>
    <row r="1490" spans="1:8" x14ac:dyDescent="0.3">
      <c r="A1490">
        <v>1491</v>
      </c>
      <c r="B1490" s="1">
        <v>45403</v>
      </c>
      <c r="C1490" t="s">
        <v>7</v>
      </c>
      <c r="D1490" t="s">
        <v>15</v>
      </c>
      <c r="E1490" t="s">
        <v>4</v>
      </c>
      <c r="F1490">
        <v>8</v>
      </c>
      <c r="G1490">
        <v>1461.65</v>
      </c>
      <c r="H1490">
        <v>11693.2</v>
      </c>
    </row>
    <row r="1491" spans="1:8" x14ac:dyDescent="0.3">
      <c r="A1491">
        <v>1492</v>
      </c>
      <c r="B1491" s="1">
        <v>45521</v>
      </c>
      <c r="C1491" t="s">
        <v>0</v>
      </c>
      <c r="D1491" t="s">
        <v>16</v>
      </c>
      <c r="E1491" t="s">
        <v>10</v>
      </c>
      <c r="F1491">
        <v>9</v>
      </c>
      <c r="G1491">
        <v>1102.1099999999999</v>
      </c>
      <c r="H1491">
        <v>9918.99</v>
      </c>
    </row>
    <row r="1492" spans="1:8" x14ac:dyDescent="0.3">
      <c r="A1492">
        <v>1493</v>
      </c>
      <c r="B1492" s="1">
        <v>45305</v>
      </c>
      <c r="C1492" t="s">
        <v>12</v>
      </c>
      <c r="D1492" t="s">
        <v>14</v>
      </c>
      <c r="E1492" t="s">
        <v>4</v>
      </c>
      <c r="F1492">
        <v>10</v>
      </c>
      <c r="G1492">
        <v>97.18</v>
      </c>
      <c r="H1492">
        <v>971.8</v>
      </c>
    </row>
    <row r="1493" spans="1:8" x14ac:dyDescent="0.3">
      <c r="A1493">
        <v>1494</v>
      </c>
      <c r="B1493" s="1">
        <v>45848</v>
      </c>
      <c r="C1493" t="s">
        <v>7</v>
      </c>
      <c r="D1493" t="s">
        <v>21</v>
      </c>
      <c r="E1493" t="s">
        <v>4</v>
      </c>
      <c r="F1493">
        <v>3</v>
      </c>
      <c r="G1493">
        <v>542.5</v>
      </c>
      <c r="H1493">
        <v>1627.5</v>
      </c>
    </row>
    <row r="1494" spans="1:8" x14ac:dyDescent="0.3">
      <c r="A1494">
        <v>1495</v>
      </c>
      <c r="B1494" s="1">
        <v>45508</v>
      </c>
      <c r="C1494" t="s">
        <v>12</v>
      </c>
      <c r="D1494" t="s">
        <v>14</v>
      </c>
      <c r="E1494" t="s">
        <v>4</v>
      </c>
      <c r="F1494">
        <v>7</v>
      </c>
      <c r="G1494">
        <v>958.01</v>
      </c>
      <c r="H1494">
        <v>6706.07</v>
      </c>
    </row>
    <row r="1495" spans="1:8" x14ac:dyDescent="0.3">
      <c r="A1495">
        <v>1496</v>
      </c>
      <c r="B1495" s="1">
        <v>45435</v>
      </c>
      <c r="C1495" t="s">
        <v>0</v>
      </c>
      <c r="D1495" t="s">
        <v>21</v>
      </c>
      <c r="E1495" t="s">
        <v>4</v>
      </c>
      <c r="F1495">
        <v>5</v>
      </c>
      <c r="G1495">
        <v>799.12</v>
      </c>
      <c r="H1495">
        <v>3995.6</v>
      </c>
    </row>
    <row r="1496" spans="1:8" x14ac:dyDescent="0.3">
      <c r="A1496">
        <v>1497</v>
      </c>
      <c r="B1496" s="1">
        <v>45665</v>
      </c>
      <c r="C1496" t="s">
        <v>0</v>
      </c>
      <c r="D1496" t="s">
        <v>17</v>
      </c>
      <c r="E1496" t="s">
        <v>10</v>
      </c>
      <c r="F1496">
        <v>4</v>
      </c>
      <c r="G1496">
        <v>1152</v>
      </c>
      <c r="H1496">
        <v>4608</v>
      </c>
    </row>
    <row r="1497" spans="1:8" x14ac:dyDescent="0.3">
      <c r="A1497">
        <v>1498</v>
      </c>
      <c r="B1497" s="1">
        <v>45752</v>
      </c>
      <c r="C1497" t="s">
        <v>0</v>
      </c>
      <c r="D1497" t="s">
        <v>3</v>
      </c>
      <c r="E1497" t="s">
        <v>4</v>
      </c>
      <c r="F1497">
        <v>3</v>
      </c>
      <c r="G1497">
        <v>820.13</v>
      </c>
      <c r="H1497">
        <v>2460.39</v>
      </c>
    </row>
    <row r="1498" spans="1:8" x14ac:dyDescent="0.3">
      <c r="A1498">
        <v>1499</v>
      </c>
      <c r="B1498" s="1">
        <v>45840</v>
      </c>
      <c r="C1498" t="s">
        <v>12</v>
      </c>
      <c r="D1498" t="s">
        <v>16</v>
      </c>
      <c r="E1498" t="s">
        <v>10</v>
      </c>
      <c r="F1498">
        <v>5</v>
      </c>
      <c r="G1498">
        <v>414.47</v>
      </c>
      <c r="H1498">
        <v>2072.35</v>
      </c>
    </row>
    <row r="1499" spans="1:8" x14ac:dyDescent="0.3">
      <c r="A1499">
        <v>1500</v>
      </c>
      <c r="B1499" s="1">
        <v>45237</v>
      </c>
      <c r="C1499" t="s">
        <v>12</v>
      </c>
      <c r="D1499" t="s">
        <v>8</v>
      </c>
      <c r="E1499" t="s">
        <v>2</v>
      </c>
      <c r="F1499">
        <v>9</v>
      </c>
      <c r="G1499">
        <v>874.27</v>
      </c>
      <c r="H1499">
        <v>7868.43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F3593-4703-41D4-9025-822985D4E6FA}">
  <dimension ref="A1:M1499"/>
  <sheetViews>
    <sheetView showGridLines="0" workbookViewId="0">
      <selection activeCell="I18" sqref="I18"/>
    </sheetView>
  </sheetViews>
  <sheetFormatPr defaultRowHeight="14.4" x14ac:dyDescent="0.3"/>
  <cols>
    <col min="1" max="1" width="11.21875" customWidth="1"/>
    <col min="2" max="2" width="13.77734375" style="1" customWidth="1"/>
    <col min="3" max="3" width="9.5546875" customWidth="1"/>
    <col min="4" max="4" width="12" customWidth="1"/>
    <col min="5" max="5" width="11.21875" customWidth="1"/>
    <col min="6" max="6" width="12.77734375" customWidth="1"/>
    <col min="7" max="7" width="12.77734375" style="4" customWidth="1"/>
    <col min="8" max="8" width="12.88671875" style="4" customWidth="1"/>
    <col min="9" max="9" width="20.88671875" customWidth="1"/>
    <col min="10" max="10" width="27.33203125" style="4" customWidth="1"/>
    <col min="11" max="11" width="13.44140625" customWidth="1"/>
    <col min="12" max="12" width="18.21875" customWidth="1"/>
    <col min="13" max="13" width="18.5546875" customWidth="1"/>
  </cols>
  <sheetData>
    <row r="1" spans="1:13" x14ac:dyDescent="0.3">
      <c r="A1" s="2" t="s">
        <v>23</v>
      </c>
      <c r="B1" s="5" t="s">
        <v>24</v>
      </c>
      <c r="C1" s="2" t="s">
        <v>25</v>
      </c>
      <c r="D1" s="2" t="s">
        <v>26</v>
      </c>
      <c r="E1" s="2" t="s">
        <v>27</v>
      </c>
      <c r="F1" s="2" t="s">
        <v>28</v>
      </c>
      <c r="G1" s="6" t="s">
        <v>29</v>
      </c>
      <c r="H1" s="3" t="s">
        <v>30</v>
      </c>
      <c r="I1" s="2" t="s">
        <v>31</v>
      </c>
      <c r="J1" s="3" t="s">
        <v>32</v>
      </c>
      <c r="K1" s="2" t="s">
        <v>33</v>
      </c>
      <c r="L1" s="2" t="s">
        <v>34</v>
      </c>
      <c r="M1" s="2" t="s">
        <v>35</v>
      </c>
    </row>
    <row r="2" spans="1:13" x14ac:dyDescent="0.3">
      <c r="A2">
        <v>1</v>
      </c>
      <c r="B2" s="1">
        <v>45164</v>
      </c>
      <c r="C2" t="s">
        <v>0</v>
      </c>
      <c r="D2" t="s">
        <v>1</v>
      </c>
      <c r="E2" t="s">
        <v>2</v>
      </c>
      <c r="F2">
        <v>5</v>
      </c>
      <c r="G2" s="4">
        <v>374.89</v>
      </c>
      <c r="H2" s="4">
        <v>1874.45</v>
      </c>
      <c r="I2" t="str">
        <f>TEXT(Dataset_Analysis_Table[[#This Row],[Order Date]], "mmmm yyyy")</f>
        <v>August 2023</v>
      </c>
      <c r="J2" s="4">
        <f>IF(Dataset_Analysis_Table[[#This Row],[Units Sold]]&lt;&gt;0,Dataset_Analysis_Table[[#This Row],[Revenue]]/Dataset_Analysis_Table[[#This Row],[Units Sold]],"Invalid")</f>
        <v>374.89</v>
      </c>
      <c r="K2" s="4" t="str">
        <f>IF(Dataset_Analysis_Table[[#This Row],[Revenue]]&gt;5000,"Yes","No")</f>
        <v>No</v>
      </c>
      <c r="L2" s="4" t="str" cm="1">
        <f t="array" ref="L2">_xlfn.IFS(
  Dataset_Analysis_Table[[#This Row],[Revenue]]&gt;=10000, "Platinum Tier",
  Dataset_Analysis_Table[[#This Row],[Revenue]]&gt;=5000, "Gold Tier",
  Dataset_Analysis_Table[[#This Row],[Revenue]]&lt;5000, "Standard Tier"
)</f>
        <v>Standard Tier</v>
      </c>
      <c r="M2" s="4" t="str">
        <f>Dataset_Analysis_Table[[#This Row],[Region]]&amp;" - "&amp;Dataset_Analysis_Table[[#This Row],[Category]]</f>
        <v>North - Apparel</v>
      </c>
    </row>
    <row r="3" spans="1:13" x14ac:dyDescent="0.3">
      <c r="A3">
        <v>2</v>
      </c>
      <c r="B3" s="1">
        <v>45831</v>
      </c>
      <c r="C3" t="s">
        <v>0</v>
      </c>
      <c r="D3" t="s">
        <v>3</v>
      </c>
      <c r="E3" t="s">
        <v>4</v>
      </c>
      <c r="F3">
        <v>9</v>
      </c>
      <c r="G3" s="4">
        <v>139.54</v>
      </c>
      <c r="H3" s="4">
        <v>1255.8599999999999</v>
      </c>
      <c r="I3" t="str">
        <f>TEXT(Dataset_Analysis_Table[[#This Row],[Order Date]], "mmmm yyyy")</f>
        <v>June 2025</v>
      </c>
      <c r="J3" s="4">
        <f>IF(Dataset_Analysis_Table[[#This Row],[Units Sold]]&lt;&gt;0,Dataset_Analysis_Table[[#This Row],[Revenue]]/Dataset_Analysis_Table[[#This Row],[Units Sold]],"Invalid")</f>
        <v>139.54</v>
      </c>
      <c r="K3" s="4" t="str">
        <f>IF(Dataset_Analysis_Table[[#This Row],[Revenue]]&gt;5000,"Yes","No")</f>
        <v>No</v>
      </c>
      <c r="L3" s="4" t="str" cm="1">
        <f t="array" ref="L3">_xlfn.IFS(
  Dataset_Analysis_Table[[#This Row],[Revenue]]&gt;=10000, "Platinum Tier",
  Dataset_Analysis_Table[[#This Row],[Revenue]]&gt;=5000, "Gold Tier",
  Dataset_Analysis_Table[[#This Row],[Revenue]]&lt;5000, "Standard Tier"
)</f>
        <v>Standard Tier</v>
      </c>
      <c r="M3" s="4" t="str">
        <f>Dataset_Analysis_Table[[#This Row],[Region]]&amp;" - "&amp;Dataset_Analysis_Table[[#This Row],[Category]]</f>
        <v>North - Electronics</v>
      </c>
    </row>
    <row r="4" spans="1:13" x14ac:dyDescent="0.3">
      <c r="A4">
        <v>3</v>
      </c>
      <c r="B4" s="1">
        <v>45169</v>
      </c>
      <c r="C4" t="s">
        <v>0</v>
      </c>
      <c r="D4" t="s">
        <v>5</v>
      </c>
      <c r="E4" t="s">
        <v>4</v>
      </c>
      <c r="F4">
        <v>2</v>
      </c>
      <c r="G4" s="4">
        <v>335.77</v>
      </c>
      <c r="H4" s="4">
        <v>671.54</v>
      </c>
      <c r="I4" t="str">
        <f>TEXT(Dataset_Analysis_Table[[#This Row],[Order Date]], "mmmm yyyy")</f>
        <v>August 2023</v>
      </c>
      <c r="J4" s="4">
        <f>IF(Dataset_Analysis_Table[[#This Row],[Units Sold]]&lt;&gt;0,Dataset_Analysis_Table[[#This Row],[Revenue]]/Dataset_Analysis_Table[[#This Row],[Units Sold]],"Invalid")</f>
        <v>335.77</v>
      </c>
      <c r="K4" s="4" t="str">
        <f>IF(Dataset_Analysis_Table[[#This Row],[Revenue]]&gt;5000,"Yes","No")</f>
        <v>No</v>
      </c>
      <c r="L4" s="4" t="str" cm="1">
        <f t="array" ref="L4">_xlfn.IFS(
  Dataset_Analysis_Table[[#This Row],[Revenue]]&gt;=10000, "Platinum Tier",
  Dataset_Analysis_Table[[#This Row],[Revenue]]&gt;=5000, "Gold Tier",
  Dataset_Analysis_Table[[#This Row],[Revenue]]&lt;5000, "Standard Tier"
)</f>
        <v>Standard Tier</v>
      </c>
      <c r="M4" s="4" t="str">
        <f>Dataset_Analysis_Table[[#This Row],[Region]]&amp;" - "&amp;Dataset_Analysis_Table[[#This Row],[Category]]</f>
        <v>North - Electronics</v>
      </c>
    </row>
    <row r="5" spans="1:13" x14ac:dyDescent="0.3">
      <c r="A5">
        <v>4</v>
      </c>
      <c r="B5" s="1">
        <v>45713</v>
      </c>
      <c r="C5" t="s">
        <v>0</v>
      </c>
      <c r="D5" t="s">
        <v>6</v>
      </c>
      <c r="E5" t="s">
        <v>4</v>
      </c>
      <c r="F5">
        <v>4</v>
      </c>
      <c r="G5" s="4">
        <v>1076.8699999999999</v>
      </c>
      <c r="H5" s="4">
        <v>4307.4799999999996</v>
      </c>
      <c r="I5" t="str">
        <f>TEXT(Dataset_Analysis_Table[[#This Row],[Order Date]], "mmmm yyyy")</f>
        <v>February 2025</v>
      </c>
      <c r="J5" s="4">
        <f>IF(Dataset_Analysis_Table[[#This Row],[Units Sold]]&lt;&gt;0,Dataset_Analysis_Table[[#This Row],[Revenue]]/Dataset_Analysis_Table[[#This Row],[Units Sold]],"Invalid")</f>
        <v>1076.8699999999999</v>
      </c>
      <c r="K5" s="4" t="str">
        <f>IF(Dataset_Analysis_Table[[#This Row],[Revenue]]&gt;5000,"Yes","No")</f>
        <v>No</v>
      </c>
      <c r="L5" s="4" t="str" cm="1">
        <f t="array" ref="L5">_xlfn.IFS(
  Dataset_Analysis_Table[[#This Row],[Revenue]]&gt;=10000, "Platinum Tier",
  Dataset_Analysis_Table[[#This Row],[Revenue]]&gt;=5000, "Gold Tier",
  Dataset_Analysis_Table[[#This Row],[Revenue]]&lt;5000, "Standard Tier"
)</f>
        <v>Standard Tier</v>
      </c>
      <c r="M5" s="4" t="str">
        <f>Dataset_Analysis_Table[[#This Row],[Region]]&amp;" - "&amp;Dataset_Analysis_Table[[#This Row],[Category]]</f>
        <v>North - Electronics</v>
      </c>
    </row>
    <row r="6" spans="1:13" x14ac:dyDescent="0.3">
      <c r="A6">
        <v>5</v>
      </c>
      <c r="B6" s="1">
        <v>45364</v>
      </c>
      <c r="C6" t="s">
        <v>7</v>
      </c>
      <c r="D6" t="s">
        <v>8</v>
      </c>
      <c r="E6" t="s">
        <v>2</v>
      </c>
      <c r="F6">
        <v>8</v>
      </c>
      <c r="G6" s="4">
        <v>888.01</v>
      </c>
      <c r="H6" s="4">
        <v>7104.08</v>
      </c>
      <c r="I6" t="str">
        <f>TEXT(Dataset_Analysis_Table[[#This Row],[Order Date]], "mmmm yyyy")</f>
        <v>March 2024</v>
      </c>
      <c r="J6" s="4">
        <f>IF(Dataset_Analysis_Table[[#This Row],[Units Sold]]&lt;&gt;0,Dataset_Analysis_Table[[#This Row],[Revenue]]/Dataset_Analysis_Table[[#This Row],[Units Sold]],"Invalid")</f>
        <v>888.01</v>
      </c>
      <c r="K6" s="4" t="str">
        <f>IF(Dataset_Analysis_Table[[#This Row],[Revenue]]&gt;5000,"Yes","No")</f>
        <v>Yes</v>
      </c>
      <c r="L6" s="4" t="str" cm="1">
        <f t="array" ref="L6">_xlfn.IFS(
  Dataset_Analysis_Table[[#This Row],[Revenue]]&gt;=10000, "Platinum Tier",
  Dataset_Analysis_Table[[#This Row],[Revenue]]&gt;=5000, "Gold Tier",
  Dataset_Analysis_Table[[#This Row],[Revenue]]&lt;5000, "Standard Tier"
)</f>
        <v>Gold Tier</v>
      </c>
      <c r="M6" s="4" t="str">
        <f>Dataset_Analysis_Table[[#This Row],[Region]]&amp;" - "&amp;Dataset_Analysis_Table[[#This Row],[Category]]</f>
        <v>West - Apparel</v>
      </c>
    </row>
    <row r="7" spans="1:13" x14ac:dyDescent="0.3">
      <c r="A7">
        <v>6</v>
      </c>
      <c r="B7" s="1">
        <v>45302</v>
      </c>
      <c r="C7" t="s">
        <v>0</v>
      </c>
      <c r="D7" t="s">
        <v>9</v>
      </c>
      <c r="E7" t="s">
        <v>10</v>
      </c>
      <c r="F7">
        <v>7</v>
      </c>
      <c r="G7" s="4">
        <v>516.97</v>
      </c>
      <c r="H7" s="4">
        <v>3618.79</v>
      </c>
      <c r="I7" t="str">
        <f>TEXT(Dataset_Analysis_Table[[#This Row],[Order Date]], "mmmm yyyy")</f>
        <v>January 2024</v>
      </c>
      <c r="J7" s="4">
        <f>IF(Dataset_Analysis_Table[[#This Row],[Units Sold]]&lt;&gt;0,Dataset_Analysis_Table[[#This Row],[Revenue]]/Dataset_Analysis_Table[[#This Row],[Units Sold]],"Invalid")</f>
        <v>516.97</v>
      </c>
      <c r="K7" s="4" t="str">
        <f>IF(Dataset_Analysis_Table[[#This Row],[Revenue]]&gt;5000,"Yes","No")</f>
        <v>No</v>
      </c>
      <c r="L7" s="4" t="str" cm="1">
        <f t="array" ref="L7">_xlfn.IFS(
  Dataset_Analysis_Table[[#This Row],[Revenue]]&gt;=10000, "Platinum Tier",
  Dataset_Analysis_Table[[#This Row],[Revenue]]&gt;=5000, "Gold Tier",
  Dataset_Analysis_Table[[#This Row],[Revenue]]&lt;5000, "Standard Tier"
)</f>
        <v>Standard Tier</v>
      </c>
      <c r="M7" s="4" t="str">
        <f>Dataset_Analysis_Table[[#This Row],[Region]]&amp;" - "&amp;Dataset_Analysis_Table[[#This Row],[Category]]</f>
        <v>North - Accessories</v>
      </c>
    </row>
    <row r="8" spans="1:13" x14ac:dyDescent="0.3">
      <c r="A8">
        <v>7</v>
      </c>
      <c r="B8" s="1">
        <v>45483</v>
      </c>
      <c r="C8" t="s">
        <v>11</v>
      </c>
      <c r="D8" t="s">
        <v>3</v>
      </c>
      <c r="E8" t="s">
        <v>4</v>
      </c>
      <c r="F8">
        <v>2</v>
      </c>
      <c r="G8" s="4">
        <v>148.19</v>
      </c>
      <c r="H8" s="4">
        <v>296.38</v>
      </c>
      <c r="I8" t="str">
        <f>TEXT(Dataset_Analysis_Table[[#This Row],[Order Date]], "mmmm yyyy")</f>
        <v>July 2024</v>
      </c>
      <c r="J8" s="4">
        <f>IF(Dataset_Analysis_Table[[#This Row],[Units Sold]]&lt;&gt;0,Dataset_Analysis_Table[[#This Row],[Revenue]]/Dataset_Analysis_Table[[#This Row],[Units Sold]],"Invalid")</f>
        <v>148.19</v>
      </c>
      <c r="K8" s="4" t="str">
        <f>IF(Dataset_Analysis_Table[[#This Row],[Revenue]]&gt;5000,"Yes","No")</f>
        <v>No</v>
      </c>
      <c r="L8" s="4" t="str" cm="1">
        <f t="array" ref="L8">_xlfn.IFS(
  Dataset_Analysis_Table[[#This Row],[Revenue]]&gt;=10000, "Platinum Tier",
  Dataset_Analysis_Table[[#This Row],[Revenue]]&gt;=5000, "Gold Tier",
  Dataset_Analysis_Table[[#This Row],[Revenue]]&lt;5000, "Standard Tier"
)</f>
        <v>Standard Tier</v>
      </c>
      <c r="M8" s="4" t="str">
        <f>Dataset_Analysis_Table[[#This Row],[Region]]&amp;" - "&amp;Dataset_Analysis_Table[[#This Row],[Category]]</f>
        <v>South - Electronics</v>
      </c>
    </row>
    <row r="9" spans="1:13" x14ac:dyDescent="0.3">
      <c r="A9">
        <v>8</v>
      </c>
      <c r="B9" s="1">
        <v>45491</v>
      </c>
      <c r="C9" t="s">
        <v>12</v>
      </c>
      <c r="D9" t="s">
        <v>13</v>
      </c>
      <c r="E9" t="s">
        <v>4</v>
      </c>
      <c r="F9">
        <v>10</v>
      </c>
      <c r="G9" s="4">
        <v>404.14</v>
      </c>
      <c r="H9" s="4">
        <v>4041.4</v>
      </c>
      <c r="I9" t="str">
        <f>TEXT(Dataset_Analysis_Table[[#This Row],[Order Date]], "mmmm yyyy")</f>
        <v>July 2024</v>
      </c>
      <c r="J9" s="4">
        <f>IF(Dataset_Analysis_Table[[#This Row],[Units Sold]]&lt;&gt;0,Dataset_Analysis_Table[[#This Row],[Revenue]]/Dataset_Analysis_Table[[#This Row],[Units Sold]],"Invalid")</f>
        <v>404.14</v>
      </c>
      <c r="K9" s="4" t="str">
        <f>IF(Dataset_Analysis_Table[[#This Row],[Revenue]]&gt;5000,"Yes","No")</f>
        <v>No</v>
      </c>
      <c r="L9" s="4" t="str" cm="1">
        <f t="array" ref="L9">_xlfn.IFS(
  Dataset_Analysis_Table[[#This Row],[Revenue]]&gt;=10000, "Platinum Tier",
  Dataset_Analysis_Table[[#This Row],[Revenue]]&gt;=5000, "Gold Tier",
  Dataset_Analysis_Table[[#This Row],[Revenue]]&lt;5000, "Standard Tier"
)</f>
        <v>Standard Tier</v>
      </c>
      <c r="M9" s="4" t="str">
        <f>Dataset_Analysis_Table[[#This Row],[Region]]&amp;" - "&amp;Dataset_Analysis_Table[[#This Row],[Category]]</f>
        <v>East - Electronics</v>
      </c>
    </row>
    <row r="10" spans="1:13" x14ac:dyDescent="0.3">
      <c r="A10">
        <v>9</v>
      </c>
      <c r="B10" s="1">
        <v>45688</v>
      </c>
      <c r="C10" t="s">
        <v>7</v>
      </c>
      <c r="D10" t="s">
        <v>14</v>
      </c>
      <c r="E10" t="s">
        <v>4</v>
      </c>
      <c r="F10">
        <v>2</v>
      </c>
      <c r="G10" s="4">
        <v>1459.94</v>
      </c>
      <c r="H10" s="4">
        <v>2919.88</v>
      </c>
      <c r="I10" t="str">
        <f>TEXT(Dataset_Analysis_Table[[#This Row],[Order Date]], "mmmm yyyy")</f>
        <v>January 2025</v>
      </c>
      <c r="J10" s="4">
        <f>IF(Dataset_Analysis_Table[[#This Row],[Units Sold]]&lt;&gt;0,Dataset_Analysis_Table[[#This Row],[Revenue]]/Dataset_Analysis_Table[[#This Row],[Units Sold]],"Invalid")</f>
        <v>1459.94</v>
      </c>
      <c r="K10" s="4" t="str">
        <f>IF(Dataset_Analysis_Table[[#This Row],[Revenue]]&gt;5000,"Yes","No")</f>
        <v>No</v>
      </c>
      <c r="L10" s="4" t="str" cm="1">
        <f t="array" ref="L10">_xlfn.IFS(
  Dataset_Analysis_Table[[#This Row],[Revenue]]&gt;=10000, "Platinum Tier",
  Dataset_Analysis_Table[[#This Row],[Revenue]]&gt;=5000, "Gold Tier",
  Dataset_Analysis_Table[[#This Row],[Revenue]]&lt;5000, "Standard Tier"
)</f>
        <v>Standard Tier</v>
      </c>
      <c r="M10" s="4" t="str">
        <f>Dataset_Analysis_Table[[#This Row],[Region]]&amp;" - "&amp;Dataset_Analysis_Table[[#This Row],[Category]]</f>
        <v>West - Electronics</v>
      </c>
    </row>
    <row r="11" spans="1:13" x14ac:dyDescent="0.3">
      <c r="A11">
        <v>10</v>
      </c>
      <c r="B11" s="1">
        <v>45704</v>
      </c>
      <c r="C11" t="s">
        <v>0</v>
      </c>
      <c r="D11" t="s">
        <v>5</v>
      </c>
      <c r="E11" t="s">
        <v>4</v>
      </c>
      <c r="F11">
        <v>5</v>
      </c>
      <c r="G11" s="4">
        <v>1245.81</v>
      </c>
      <c r="H11" s="4">
        <v>6229.05</v>
      </c>
      <c r="I11" t="str">
        <f>TEXT(Dataset_Analysis_Table[[#This Row],[Order Date]], "mmmm yyyy")</f>
        <v>February 2025</v>
      </c>
      <c r="J11" s="4">
        <f>IF(Dataset_Analysis_Table[[#This Row],[Units Sold]]&lt;&gt;0,Dataset_Analysis_Table[[#This Row],[Revenue]]/Dataset_Analysis_Table[[#This Row],[Units Sold]],"Invalid")</f>
        <v>1245.81</v>
      </c>
      <c r="K11" s="4" t="str">
        <f>IF(Dataset_Analysis_Table[[#This Row],[Revenue]]&gt;5000,"Yes","No")</f>
        <v>Yes</v>
      </c>
      <c r="L11" s="4" t="str" cm="1">
        <f t="array" ref="L11">_xlfn.IFS(
  Dataset_Analysis_Table[[#This Row],[Revenue]]&gt;=10000, "Platinum Tier",
  Dataset_Analysis_Table[[#This Row],[Revenue]]&gt;=5000, "Gold Tier",
  Dataset_Analysis_Table[[#This Row],[Revenue]]&lt;5000, "Standard Tier"
)</f>
        <v>Gold Tier</v>
      </c>
      <c r="M11" s="4" t="str">
        <f>Dataset_Analysis_Table[[#This Row],[Region]]&amp;" - "&amp;Dataset_Analysis_Table[[#This Row],[Category]]</f>
        <v>North - Electronics</v>
      </c>
    </row>
    <row r="12" spans="1:13" x14ac:dyDescent="0.3">
      <c r="A12">
        <v>11</v>
      </c>
      <c r="B12" s="1">
        <v>45730</v>
      </c>
      <c r="C12" t="s">
        <v>0</v>
      </c>
      <c r="D12" t="s">
        <v>15</v>
      </c>
      <c r="E12" t="s">
        <v>4</v>
      </c>
      <c r="F12">
        <v>4</v>
      </c>
      <c r="G12" s="4">
        <v>1059.81</v>
      </c>
      <c r="H12" s="4">
        <v>4239.24</v>
      </c>
      <c r="I12" t="str">
        <f>TEXT(Dataset_Analysis_Table[[#This Row],[Order Date]], "mmmm yyyy")</f>
        <v>March 2025</v>
      </c>
      <c r="J12" s="4">
        <f>IF(Dataset_Analysis_Table[[#This Row],[Units Sold]]&lt;&gt;0,Dataset_Analysis_Table[[#This Row],[Revenue]]/Dataset_Analysis_Table[[#This Row],[Units Sold]],"Invalid")</f>
        <v>1059.81</v>
      </c>
      <c r="K12" s="4" t="str">
        <f>IF(Dataset_Analysis_Table[[#This Row],[Revenue]]&gt;5000,"Yes","No")</f>
        <v>No</v>
      </c>
      <c r="L12" s="4" t="str" cm="1">
        <f t="array" ref="L12">_xlfn.IFS(
  Dataset_Analysis_Table[[#This Row],[Revenue]]&gt;=10000, "Platinum Tier",
  Dataset_Analysis_Table[[#This Row],[Revenue]]&gt;=5000, "Gold Tier",
  Dataset_Analysis_Table[[#This Row],[Revenue]]&lt;5000, "Standard Tier"
)</f>
        <v>Standard Tier</v>
      </c>
      <c r="M12" s="4" t="str">
        <f>Dataset_Analysis_Table[[#This Row],[Region]]&amp;" - "&amp;Dataset_Analysis_Table[[#This Row],[Category]]</f>
        <v>North - Electronics</v>
      </c>
    </row>
    <row r="13" spans="1:13" x14ac:dyDescent="0.3">
      <c r="A13">
        <v>12</v>
      </c>
      <c r="B13" s="1">
        <v>45435</v>
      </c>
      <c r="C13" t="s">
        <v>11</v>
      </c>
      <c r="D13" t="s">
        <v>14</v>
      </c>
      <c r="E13" t="s">
        <v>4</v>
      </c>
      <c r="F13">
        <v>2</v>
      </c>
      <c r="G13" s="4">
        <v>1284.42</v>
      </c>
      <c r="H13" s="4">
        <v>2568.84</v>
      </c>
      <c r="I13" t="str">
        <f>TEXT(Dataset_Analysis_Table[[#This Row],[Order Date]], "mmmm yyyy")</f>
        <v>May 2024</v>
      </c>
      <c r="J13" s="4">
        <f>IF(Dataset_Analysis_Table[[#This Row],[Units Sold]]&lt;&gt;0,Dataset_Analysis_Table[[#This Row],[Revenue]]/Dataset_Analysis_Table[[#This Row],[Units Sold]],"Invalid")</f>
        <v>1284.42</v>
      </c>
      <c r="K13" s="4" t="str">
        <f>IF(Dataset_Analysis_Table[[#This Row],[Revenue]]&gt;5000,"Yes","No")</f>
        <v>No</v>
      </c>
      <c r="L13" s="4" t="str" cm="1">
        <f t="array" ref="L13">_xlfn.IFS(
  Dataset_Analysis_Table[[#This Row],[Revenue]]&gt;=10000, "Platinum Tier",
  Dataset_Analysis_Table[[#This Row],[Revenue]]&gt;=5000, "Gold Tier",
  Dataset_Analysis_Table[[#This Row],[Revenue]]&lt;5000, "Standard Tier"
)</f>
        <v>Standard Tier</v>
      </c>
      <c r="M13" s="4" t="str">
        <f>Dataset_Analysis_Table[[#This Row],[Region]]&amp;" - "&amp;Dataset_Analysis_Table[[#This Row],[Category]]</f>
        <v>South - Electronics</v>
      </c>
    </row>
    <row r="14" spans="1:13" x14ac:dyDescent="0.3">
      <c r="A14">
        <v>13</v>
      </c>
      <c r="B14" s="1">
        <v>45528</v>
      </c>
      <c r="C14" t="s">
        <v>0</v>
      </c>
      <c r="D14" t="s">
        <v>16</v>
      </c>
      <c r="E14" t="s">
        <v>10</v>
      </c>
      <c r="F14">
        <v>5</v>
      </c>
      <c r="G14" s="4">
        <v>685.58</v>
      </c>
      <c r="H14" s="4">
        <v>3427.9</v>
      </c>
      <c r="I14" t="str">
        <f>TEXT(Dataset_Analysis_Table[[#This Row],[Order Date]], "mmmm yyyy")</f>
        <v>August 2024</v>
      </c>
      <c r="J14" s="4">
        <f>IF(Dataset_Analysis_Table[[#This Row],[Units Sold]]&lt;&gt;0,Dataset_Analysis_Table[[#This Row],[Revenue]]/Dataset_Analysis_Table[[#This Row],[Units Sold]],"Invalid")</f>
        <v>685.58</v>
      </c>
      <c r="K14" s="4" t="str">
        <f>IF(Dataset_Analysis_Table[[#This Row],[Revenue]]&gt;5000,"Yes","No")</f>
        <v>No</v>
      </c>
      <c r="L14" s="4" t="str" cm="1">
        <f t="array" ref="L14">_xlfn.IFS(
  Dataset_Analysis_Table[[#This Row],[Revenue]]&gt;=10000, "Platinum Tier",
  Dataset_Analysis_Table[[#This Row],[Revenue]]&gt;=5000, "Gold Tier",
  Dataset_Analysis_Table[[#This Row],[Revenue]]&lt;5000, "Standard Tier"
)</f>
        <v>Standard Tier</v>
      </c>
      <c r="M14" s="4" t="str">
        <f>Dataset_Analysis_Table[[#This Row],[Region]]&amp;" - "&amp;Dataset_Analysis_Table[[#This Row],[Category]]</f>
        <v>North - Accessories</v>
      </c>
    </row>
    <row r="15" spans="1:13" x14ac:dyDescent="0.3">
      <c r="A15">
        <v>14</v>
      </c>
      <c r="B15" s="1">
        <v>45305</v>
      </c>
      <c r="C15" t="s">
        <v>12</v>
      </c>
      <c r="D15" t="s">
        <v>16</v>
      </c>
      <c r="E15" t="s">
        <v>10</v>
      </c>
      <c r="F15">
        <v>6</v>
      </c>
      <c r="G15" s="4">
        <v>539.35</v>
      </c>
      <c r="H15" s="4">
        <v>3236.1</v>
      </c>
      <c r="I15" t="str">
        <f>TEXT(Dataset_Analysis_Table[[#This Row],[Order Date]], "mmmm yyyy")</f>
        <v>January 2024</v>
      </c>
      <c r="J15" s="4">
        <f>IF(Dataset_Analysis_Table[[#This Row],[Units Sold]]&lt;&gt;0,Dataset_Analysis_Table[[#This Row],[Revenue]]/Dataset_Analysis_Table[[#This Row],[Units Sold]],"Invalid")</f>
        <v>539.35</v>
      </c>
      <c r="K15" s="4" t="str">
        <f>IF(Dataset_Analysis_Table[[#This Row],[Revenue]]&gt;5000,"Yes","No")</f>
        <v>No</v>
      </c>
      <c r="L15" s="4" t="str" cm="1">
        <f t="array" ref="L15">_xlfn.IFS(
  Dataset_Analysis_Table[[#This Row],[Revenue]]&gt;=10000, "Platinum Tier",
  Dataset_Analysis_Table[[#This Row],[Revenue]]&gt;=5000, "Gold Tier",
  Dataset_Analysis_Table[[#This Row],[Revenue]]&lt;5000, "Standard Tier"
)</f>
        <v>Standard Tier</v>
      </c>
      <c r="M15" s="4" t="str">
        <f>Dataset_Analysis_Table[[#This Row],[Region]]&amp;" - "&amp;Dataset_Analysis_Table[[#This Row],[Category]]</f>
        <v>East - Accessories</v>
      </c>
    </row>
    <row r="16" spans="1:13" x14ac:dyDescent="0.3">
      <c r="A16">
        <v>15</v>
      </c>
      <c r="B16" s="1">
        <v>45857</v>
      </c>
      <c r="C16" t="s">
        <v>12</v>
      </c>
      <c r="D16" t="s">
        <v>1</v>
      </c>
      <c r="E16" t="s">
        <v>2</v>
      </c>
      <c r="F16">
        <v>2</v>
      </c>
      <c r="G16" s="4">
        <v>917.61</v>
      </c>
      <c r="H16" s="4">
        <v>1835.22</v>
      </c>
      <c r="I16" t="str">
        <f>TEXT(Dataset_Analysis_Table[[#This Row],[Order Date]], "mmmm yyyy")</f>
        <v>July 2025</v>
      </c>
      <c r="J16" s="4">
        <f>IF(Dataset_Analysis_Table[[#This Row],[Units Sold]]&lt;&gt;0,Dataset_Analysis_Table[[#This Row],[Revenue]]/Dataset_Analysis_Table[[#This Row],[Units Sold]],"Invalid")</f>
        <v>917.61</v>
      </c>
      <c r="K16" s="4" t="str">
        <f>IF(Dataset_Analysis_Table[[#This Row],[Revenue]]&gt;5000,"Yes","No")</f>
        <v>No</v>
      </c>
      <c r="L16" s="4" t="str" cm="1">
        <f t="array" ref="L16">_xlfn.IFS(
  Dataset_Analysis_Table[[#This Row],[Revenue]]&gt;=10000, "Platinum Tier",
  Dataset_Analysis_Table[[#This Row],[Revenue]]&gt;=5000, "Gold Tier",
  Dataset_Analysis_Table[[#This Row],[Revenue]]&lt;5000, "Standard Tier"
)</f>
        <v>Standard Tier</v>
      </c>
      <c r="M16" s="4" t="str">
        <f>Dataset_Analysis_Table[[#This Row],[Region]]&amp;" - "&amp;Dataset_Analysis_Table[[#This Row],[Category]]</f>
        <v>East - Apparel</v>
      </c>
    </row>
    <row r="17" spans="1:13" x14ac:dyDescent="0.3">
      <c r="A17">
        <v>16</v>
      </c>
      <c r="B17" s="1">
        <v>45306</v>
      </c>
      <c r="C17" t="s">
        <v>11</v>
      </c>
      <c r="D17" t="s">
        <v>3</v>
      </c>
      <c r="E17" t="s">
        <v>4</v>
      </c>
      <c r="F17">
        <v>8</v>
      </c>
      <c r="G17" s="4">
        <v>575.39</v>
      </c>
      <c r="H17" s="4">
        <v>4603.12</v>
      </c>
      <c r="I17" t="str">
        <f>TEXT(Dataset_Analysis_Table[[#This Row],[Order Date]], "mmmm yyyy")</f>
        <v>January 2024</v>
      </c>
      <c r="J17" s="4">
        <f>IF(Dataset_Analysis_Table[[#This Row],[Units Sold]]&lt;&gt;0,Dataset_Analysis_Table[[#This Row],[Revenue]]/Dataset_Analysis_Table[[#This Row],[Units Sold]],"Invalid")</f>
        <v>575.39</v>
      </c>
      <c r="K17" s="4" t="str">
        <f>IF(Dataset_Analysis_Table[[#This Row],[Revenue]]&gt;5000,"Yes","No")</f>
        <v>No</v>
      </c>
      <c r="L17" s="4" t="str" cm="1">
        <f t="array" ref="L17">_xlfn.IFS(
  Dataset_Analysis_Table[[#This Row],[Revenue]]&gt;=10000, "Platinum Tier",
  Dataset_Analysis_Table[[#This Row],[Revenue]]&gt;=5000, "Gold Tier",
  Dataset_Analysis_Table[[#This Row],[Revenue]]&lt;5000, "Standard Tier"
)</f>
        <v>Standard Tier</v>
      </c>
      <c r="M17" s="4" t="str">
        <f>Dataset_Analysis_Table[[#This Row],[Region]]&amp;" - "&amp;Dataset_Analysis_Table[[#This Row],[Category]]</f>
        <v>South - Electronics</v>
      </c>
    </row>
    <row r="18" spans="1:13" x14ac:dyDescent="0.3">
      <c r="A18">
        <v>17</v>
      </c>
      <c r="B18" s="1">
        <v>45840</v>
      </c>
      <c r="C18" t="s">
        <v>11</v>
      </c>
      <c r="D18" t="s">
        <v>17</v>
      </c>
      <c r="E18" t="s">
        <v>10</v>
      </c>
      <c r="F18">
        <v>6</v>
      </c>
      <c r="G18" s="4">
        <v>1265.8499999999999</v>
      </c>
      <c r="H18" s="4">
        <v>7595.1</v>
      </c>
      <c r="I18" t="str">
        <f>TEXT(Dataset_Analysis_Table[[#This Row],[Order Date]], "mmmm yyyy")</f>
        <v>July 2025</v>
      </c>
      <c r="J18" s="4">
        <f>IF(Dataset_Analysis_Table[[#This Row],[Units Sold]]&lt;&gt;0,Dataset_Analysis_Table[[#This Row],[Revenue]]/Dataset_Analysis_Table[[#This Row],[Units Sold]],"Invalid")</f>
        <v>1265.8500000000001</v>
      </c>
      <c r="K18" s="4" t="str">
        <f>IF(Dataset_Analysis_Table[[#This Row],[Revenue]]&gt;5000,"Yes","No")</f>
        <v>Yes</v>
      </c>
      <c r="L18" s="4" t="str" cm="1">
        <f t="array" ref="L18">_xlfn.IFS(
  Dataset_Analysis_Table[[#This Row],[Revenue]]&gt;=10000, "Platinum Tier",
  Dataset_Analysis_Table[[#This Row],[Revenue]]&gt;=5000, "Gold Tier",
  Dataset_Analysis_Table[[#This Row],[Revenue]]&lt;5000, "Standard Tier"
)</f>
        <v>Gold Tier</v>
      </c>
      <c r="M18" s="4" t="str">
        <f>Dataset_Analysis_Table[[#This Row],[Region]]&amp;" - "&amp;Dataset_Analysis_Table[[#This Row],[Category]]</f>
        <v>South - Accessories</v>
      </c>
    </row>
    <row r="19" spans="1:13" x14ac:dyDescent="0.3">
      <c r="A19">
        <v>18</v>
      </c>
      <c r="B19" s="1">
        <v>45373</v>
      </c>
      <c r="C19" t="s">
        <v>0</v>
      </c>
      <c r="D19" t="s">
        <v>9</v>
      </c>
      <c r="E19" t="s">
        <v>10</v>
      </c>
      <c r="F19">
        <v>1</v>
      </c>
      <c r="G19" s="4">
        <v>1209.52</v>
      </c>
      <c r="H19" s="4">
        <v>1209.52</v>
      </c>
      <c r="I19" t="str">
        <f>TEXT(Dataset_Analysis_Table[[#This Row],[Order Date]], "mmmm yyyy")</f>
        <v>March 2024</v>
      </c>
      <c r="J19" s="4">
        <f>IF(Dataset_Analysis_Table[[#This Row],[Units Sold]]&lt;&gt;0,Dataset_Analysis_Table[[#This Row],[Revenue]]/Dataset_Analysis_Table[[#This Row],[Units Sold]],"Invalid")</f>
        <v>1209.52</v>
      </c>
      <c r="K19" s="4" t="str">
        <f>IF(Dataset_Analysis_Table[[#This Row],[Revenue]]&gt;5000,"Yes","No")</f>
        <v>No</v>
      </c>
      <c r="L19" s="4" t="str" cm="1">
        <f t="array" ref="L19">_xlfn.IFS(
  Dataset_Analysis_Table[[#This Row],[Revenue]]&gt;=10000, "Platinum Tier",
  Dataset_Analysis_Table[[#This Row],[Revenue]]&gt;=5000, "Gold Tier",
  Dataset_Analysis_Table[[#This Row],[Revenue]]&lt;5000, "Standard Tier"
)</f>
        <v>Standard Tier</v>
      </c>
      <c r="M19" s="4" t="str">
        <f>Dataset_Analysis_Table[[#This Row],[Region]]&amp;" - "&amp;Dataset_Analysis_Table[[#This Row],[Category]]</f>
        <v>North - Accessories</v>
      </c>
    </row>
    <row r="20" spans="1:13" x14ac:dyDescent="0.3">
      <c r="A20">
        <v>19</v>
      </c>
      <c r="B20" s="1">
        <v>45206</v>
      </c>
      <c r="C20" t="s">
        <v>12</v>
      </c>
      <c r="D20" t="s">
        <v>5</v>
      </c>
      <c r="E20" t="s">
        <v>4</v>
      </c>
      <c r="F20">
        <v>4</v>
      </c>
      <c r="G20" s="4">
        <v>1370.57</v>
      </c>
      <c r="H20" s="4">
        <v>5482.28</v>
      </c>
      <c r="I20" t="str">
        <f>TEXT(Dataset_Analysis_Table[[#This Row],[Order Date]], "mmmm yyyy")</f>
        <v>October 2023</v>
      </c>
      <c r="J20" s="4">
        <f>IF(Dataset_Analysis_Table[[#This Row],[Units Sold]]&lt;&gt;0,Dataset_Analysis_Table[[#This Row],[Revenue]]/Dataset_Analysis_Table[[#This Row],[Units Sold]],"Invalid")</f>
        <v>1370.57</v>
      </c>
      <c r="K20" s="4" t="str">
        <f>IF(Dataset_Analysis_Table[[#This Row],[Revenue]]&gt;5000,"Yes","No")</f>
        <v>Yes</v>
      </c>
      <c r="L20" s="4" t="str" cm="1">
        <f t="array" ref="L20">_xlfn.IFS(
  Dataset_Analysis_Table[[#This Row],[Revenue]]&gt;=10000, "Platinum Tier",
  Dataset_Analysis_Table[[#This Row],[Revenue]]&gt;=5000, "Gold Tier",
  Dataset_Analysis_Table[[#This Row],[Revenue]]&lt;5000, "Standard Tier"
)</f>
        <v>Gold Tier</v>
      </c>
      <c r="M20" s="4" t="str">
        <f>Dataset_Analysis_Table[[#This Row],[Region]]&amp;" - "&amp;Dataset_Analysis_Table[[#This Row],[Category]]</f>
        <v>East - Electronics</v>
      </c>
    </row>
    <row r="21" spans="1:13" x14ac:dyDescent="0.3">
      <c r="A21">
        <v>20</v>
      </c>
      <c r="B21" s="1">
        <v>45356</v>
      </c>
      <c r="C21" t="s">
        <v>12</v>
      </c>
      <c r="D21" t="s">
        <v>15</v>
      </c>
      <c r="E21" t="s">
        <v>4</v>
      </c>
      <c r="F21">
        <v>8</v>
      </c>
      <c r="G21" s="4">
        <v>599.49</v>
      </c>
      <c r="H21" s="4">
        <v>4795.92</v>
      </c>
      <c r="I21" t="str">
        <f>TEXT(Dataset_Analysis_Table[[#This Row],[Order Date]], "mmmm yyyy")</f>
        <v>March 2024</v>
      </c>
      <c r="J21" s="4">
        <f>IF(Dataset_Analysis_Table[[#This Row],[Units Sold]]&lt;&gt;0,Dataset_Analysis_Table[[#This Row],[Revenue]]/Dataset_Analysis_Table[[#This Row],[Units Sold]],"Invalid")</f>
        <v>599.49</v>
      </c>
      <c r="K21" s="4" t="str">
        <f>IF(Dataset_Analysis_Table[[#This Row],[Revenue]]&gt;5000,"Yes","No")</f>
        <v>No</v>
      </c>
      <c r="L21" s="4" t="str" cm="1">
        <f t="array" ref="L21">_xlfn.IFS(
  Dataset_Analysis_Table[[#This Row],[Revenue]]&gt;=10000, "Platinum Tier",
  Dataset_Analysis_Table[[#This Row],[Revenue]]&gt;=5000, "Gold Tier",
  Dataset_Analysis_Table[[#This Row],[Revenue]]&lt;5000, "Standard Tier"
)</f>
        <v>Standard Tier</v>
      </c>
      <c r="M21" s="4" t="str">
        <f>Dataset_Analysis_Table[[#This Row],[Region]]&amp;" - "&amp;Dataset_Analysis_Table[[#This Row],[Category]]</f>
        <v>East - Electronics</v>
      </c>
    </row>
    <row r="22" spans="1:13" x14ac:dyDescent="0.3">
      <c r="A22">
        <v>22</v>
      </c>
      <c r="B22" s="1">
        <v>45737</v>
      </c>
      <c r="C22" t="s">
        <v>12</v>
      </c>
      <c r="D22" t="s">
        <v>8</v>
      </c>
      <c r="E22" t="s">
        <v>2</v>
      </c>
      <c r="F22">
        <v>7</v>
      </c>
      <c r="G22" s="4">
        <v>1347.76</v>
      </c>
      <c r="H22" s="4">
        <v>9434.32</v>
      </c>
      <c r="I22" t="str">
        <f>TEXT(Dataset_Analysis_Table[[#This Row],[Order Date]], "mmmm yyyy")</f>
        <v>March 2025</v>
      </c>
      <c r="J22" s="4">
        <f>IF(Dataset_Analysis_Table[[#This Row],[Units Sold]]&lt;&gt;0,Dataset_Analysis_Table[[#This Row],[Revenue]]/Dataset_Analysis_Table[[#This Row],[Units Sold]],"Invalid")</f>
        <v>1347.76</v>
      </c>
      <c r="K22" s="4" t="str">
        <f>IF(Dataset_Analysis_Table[[#This Row],[Revenue]]&gt;5000,"Yes","No")</f>
        <v>Yes</v>
      </c>
      <c r="L22" s="4" t="str" cm="1">
        <f t="array" ref="L22">_xlfn.IFS(
  Dataset_Analysis_Table[[#This Row],[Revenue]]&gt;=10000, "Platinum Tier",
  Dataset_Analysis_Table[[#This Row],[Revenue]]&gt;=5000, "Gold Tier",
  Dataset_Analysis_Table[[#This Row],[Revenue]]&lt;5000, "Standard Tier"
)</f>
        <v>Gold Tier</v>
      </c>
      <c r="M22" s="4" t="str">
        <f>Dataset_Analysis_Table[[#This Row],[Region]]&amp;" - "&amp;Dataset_Analysis_Table[[#This Row],[Category]]</f>
        <v>East - Apparel</v>
      </c>
    </row>
    <row r="23" spans="1:13" x14ac:dyDescent="0.3">
      <c r="A23">
        <v>23</v>
      </c>
      <c r="B23" s="1">
        <v>45363</v>
      </c>
      <c r="C23" t="s">
        <v>12</v>
      </c>
      <c r="D23" t="s">
        <v>5</v>
      </c>
      <c r="E23" t="s">
        <v>4</v>
      </c>
      <c r="F23">
        <v>3</v>
      </c>
      <c r="G23" s="4">
        <v>769.19</v>
      </c>
      <c r="H23" s="4">
        <v>2307.5700000000002</v>
      </c>
      <c r="I23" t="str">
        <f>TEXT(Dataset_Analysis_Table[[#This Row],[Order Date]], "mmmm yyyy")</f>
        <v>March 2024</v>
      </c>
      <c r="J23" s="4">
        <f>IF(Dataset_Analysis_Table[[#This Row],[Units Sold]]&lt;&gt;0,Dataset_Analysis_Table[[#This Row],[Revenue]]/Dataset_Analysis_Table[[#This Row],[Units Sold]],"Invalid")</f>
        <v>769.19</v>
      </c>
      <c r="K23" s="4" t="str">
        <f>IF(Dataset_Analysis_Table[[#This Row],[Revenue]]&gt;5000,"Yes","No")</f>
        <v>No</v>
      </c>
      <c r="L23" s="4" t="str" cm="1">
        <f t="array" ref="L23">_xlfn.IFS(
  Dataset_Analysis_Table[[#This Row],[Revenue]]&gt;=10000, "Platinum Tier",
  Dataset_Analysis_Table[[#This Row],[Revenue]]&gt;=5000, "Gold Tier",
  Dataset_Analysis_Table[[#This Row],[Revenue]]&lt;5000, "Standard Tier"
)</f>
        <v>Standard Tier</v>
      </c>
      <c r="M23" s="4" t="str">
        <f>Dataset_Analysis_Table[[#This Row],[Region]]&amp;" - "&amp;Dataset_Analysis_Table[[#This Row],[Category]]</f>
        <v>East - Electronics</v>
      </c>
    </row>
    <row r="24" spans="1:13" x14ac:dyDescent="0.3">
      <c r="A24">
        <v>24</v>
      </c>
      <c r="B24" s="1">
        <v>45251</v>
      </c>
      <c r="C24" t="s">
        <v>0</v>
      </c>
      <c r="D24" t="s">
        <v>13</v>
      </c>
      <c r="E24" t="s">
        <v>4</v>
      </c>
      <c r="F24">
        <v>3</v>
      </c>
      <c r="G24" s="4">
        <v>944.89</v>
      </c>
      <c r="H24" s="4">
        <v>2834.67</v>
      </c>
      <c r="I24" t="str">
        <f>TEXT(Dataset_Analysis_Table[[#This Row],[Order Date]], "mmmm yyyy")</f>
        <v>November 2023</v>
      </c>
      <c r="J24" s="4">
        <f>IF(Dataset_Analysis_Table[[#This Row],[Units Sold]]&lt;&gt;0,Dataset_Analysis_Table[[#This Row],[Revenue]]/Dataset_Analysis_Table[[#This Row],[Units Sold]],"Invalid")</f>
        <v>944.89</v>
      </c>
      <c r="K24" s="4" t="str">
        <f>IF(Dataset_Analysis_Table[[#This Row],[Revenue]]&gt;5000,"Yes","No")</f>
        <v>No</v>
      </c>
      <c r="L24" s="4" t="str" cm="1">
        <f t="array" ref="L24">_xlfn.IFS(
  Dataset_Analysis_Table[[#This Row],[Revenue]]&gt;=10000, "Platinum Tier",
  Dataset_Analysis_Table[[#This Row],[Revenue]]&gt;=5000, "Gold Tier",
  Dataset_Analysis_Table[[#This Row],[Revenue]]&lt;5000, "Standard Tier"
)</f>
        <v>Standard Tier</v>
      </c>
      <c r="M24" s="4" t="str">
        <f>Dataset_Analysis_Table[[#This Row],[Region]]&amp;" - "&amp;Dataset_Analysis_Table[[#This Row],[Category]]</f>
        <v>North - Electronics</v>
      </c>
    </row>
    <row r="25" spans="1:13" x14ac:dyDescent="0.3">
      <c r="A25">
        <v>25</v>
      </c>
      <c r="B25" s="1">
        <v>45749</v>
      </c>
      <c r="C25" t="s">
        <v>7</v>
      </c>
      <c r="D25" t="s">
        <v>9</v>
      </c>
      <c r="E25" t="s">
        <v>10</v>
      </c>
      <c r="F25">
        <v>2</v>
      </c>
      <c r="G25" s="4">
        <v>583.29999999999995</v>
      </c>
      <c r="H25" s="4">
        <v>1166.5999999999999</v>
      </c>
      <c r="I25" t="str">
        <f>TEXT(Dataset_Analysis_Table[[#This Row],[Order Date]], "mmmm yyyy")</f>
        <v>April 2025</v>
      </c>
      <c r="J25" s="4">
        <f>IF(Dataset_Analysis_Table[[#This Row],[Units Sold]]&lt;&gt;0,Dataset_Analysis_Table[[#This Row],[Revenue]]/Dataset_Analysis_Table[[#This Row],[Units Sold]],"Invalid")</f>
        <v>583.29999999999995</v>
      </c>
      <c r="K25" s="4" t="str">
        <f>IF(Dataset_Analysis_Table[[#This Row],[Revenue]]&gt;5000,"Yes","No")</f>
        <v>No</v>
      </c>
      <c r="L25" s="4" t="str" cm="1">
        <f t="array" ref="L25">_xlfn.IFS(
  Dataset_Analysis_Table[[#This Row],[Revenue]]&gt;=10000, "Platinum Tier",
  Dataset_Analysis_Table[[#This Row],[Revenue]]&gt;=5000, "Gold Tier",
  Dataset_Analysis_Table[[#This Row],[Revenue]]&lt;5000, "Standard Tier"
)</f>
        <v>Standard Tier</v>
      </c>
      <c r="M25" s="4" t="str">
        <f>Dataset_Analysis_Table[[#This Row],[Region]]&amp;" - "&amp;Dataset_Analysis_Table[[#This Row],[Category]]</f>
        <v>West - Accessories</v>
      </c>
    </row>
    <row r="26" spans="1:13" x14ac:dyDescent="0.3">
      <c r="A26">
        <v>26</v>
      </c>
      <c r="B26" s="1">
        <v>45680</v>
      </c>
      <c r="C26" t="s">
        <v>7</v>
      </c>
      <c r="D26" t="s">
        <v>15</v>
      </c>
      <c r="E26" t="s">
        <v>4</v>
      </c>
      <c r="F26">
        <v>5</v>
      </c>
      <c r="G26" s="4">
        <v>1456.91</v>
      </c>
      <c r="H26" s="4">
        <v>7284.55</v>
      </c>
      <c r="I26" t="str">
        <f>TEXT(Dataset_Analysis_Table[[#This Row],[Order Date]], "mmmm yyyy")</f>
        <v>January 2025</v>
      </c>
      <c r="J26" s="4">
        <f>IF(Dataset_Analysis_Table[[#This Row],[Units Sold]]&lt;&gt;0,Dataset_Analysis_Table[[#This Row],[Revenue]]/Dataset_Analysis_Table[[#This Row],[Units Sold]],"Invalid")</f>
        <v>1456.91</v>
      </c>
      <c r="K26" s="4" t="str">
        <f>IF(Dataset_Analysis_Table[[#This Row],[Revenue]]&gt;5000,"Yes","No")</f>
        <v>Yes</v>
      </c>
      <c r="L26" s="4" t="str" cm="1">
        <f t="array" ref="L26">_xlfn.IFS(
  Dataset_Analysis_Table[[#This Row],[Revenue]]&gt;=10000, "Platinum Tier",
  Dataset_Analysis_Table[[#This Row],[Revenue]]&gt;=5000, "Gold Tier",
  Dataset_Analysis_Table[[#This Row],[Revenue]]&lt;5000, "Standard Tier"
)</f>
        <v>Gold Tier</v>
      </c>
      <c r="M26" s="4" t="str">
        <f>Dataset_Analysis_Table[[#This Row],[Region]]&amp;" - "&amp;Dataset_Analysis_Table[[#This Row],[Category]]</f>
        <v>West - Electronics</v>
      </c>
    </row>
    <row r="27" spans="1:13" x14ac:dyDescent="0.3">
      <c r="A27">
        <v>27</v>
      </c>
      <c r="B27" s="1">
        <v>45835</v>
      </c>
      <c r="C27" t="s">
        <v>0</v>
      </c>
      <c r="D27" t="s">
        <v>16</v>
      </c>
      <c r="E27" t="s">
        <v>10</v>
      </c>
      <c r="F27">
        <v>2</v>
      </c>
      <c r="G27" s="4">
        <v>1025.75</v>
      </c>
      <c r="H27" s="4">
        <v>2051.5</v>
      </c>
      <c r="I27" t="str">
        <f>TEXT(Dataset_Analysis_Table[[#This Row],[Order Date]], "mmmm yyyy")</f>
        <v>June 2025</v>
      </c>
      <c r="J27" s="4">
        <f>IF(Dataset_Analysis_Table[[#This Row],[Units Sold]]&lt;&gt;0,Dataset_Analysis_Table[[#This Row],[Revenue]]/Dataset_Analysis_Table[[#This Row],[Units Sold]],"Invalid")</f>
        <v>1025.75</v>
      </c>
      <c r="K27" s="4" t="str">
        <f>IF(Dataset_Analysis_Table[[#This Row],[Revenue]]&gt;5000,"Yes","No")</f>
        <v>No</v>
      </c>
      <c r="L27" s="4" t="str" cm="1">
        <f t="array" ref="L27">_xlfn.IFS(
  Dataset_Analysis_Table[[#This Row],[Revenue]]&gt;=10000, "Platinum Tier",
  Dataset_Analysis_Table[[#This Row],[Revenue]]&gt;=5000, "Gold Tier",
  Dataset_Analysis_Table[[#This Row],[Revenue]]&lt;5000, "Standard Tier"
)</f>
        <v>Standard Tier</v>
      </c>
      <c r="M27" s="4" t="str">
        <f>Dataset_Analysis_Table[[#This Row],[Region]]&amp;" - "&amp;Dataset_Analysis_Table[[#This Row],[Category]]</f>
        <v>North - Accessories</v>
      </c>
    </row>
    <row r="28" spans="1:13" x14ac:dyDescent="0.3">
      <c r="A28">
        <v>28</v>
      </c>
      <c r="B28" s="1">
        <v>45795</v>
      </c>
      <c r="C28" t="s">
        <v>12</v>
      </c>
      <c r="D28" t="s">
        <v>6</v>
      </c>
      <c r="E28" t="s">
        <v>4</v>
      </c>
      <c r="F28">
        <v>6</v>
      </c>
      <c r="G28" s="4">
        <v>176.21</v>
      </c>
      <c r="H28" s="4">
        <v>1057.26</v>
      </c>
      <c r="I28" t="str">
        <f>TEXT(Dataset_Analysis_Table[[#This Row],[Order Date]], "mmmm yyyy")</f>
        <v>May 2025</v>
      </c>
      <c r="J28" s="4">
        <f>IF(Dataset_Analysis_Table[[#This Row],[Units Sold]]&lt;&gt;0,Dataset_Analysis_Table[[#This Row],[Revenue]]/Dataset_Analysis_Table[[#This Row],[Units Sold]],"Invalid")</f>
        <v>176.21</v>
      </c>
      <c r="K28" s="4" t="str">
        <f>IF(Dataset_Analysis_Table[[#This Row],[Revenue]]&gt;5000,"Yes","No")</f>
        <v>No</v>
      </c>
      <c r="L28" s="4" t="str" cm="1">
        <f t="array" ref="L28">_xlfn.IFS(
  Dataset_Analysis_Table[[#This Row],[Revenue]]&gt;=10000, "Platinum Tier",
  Dataset_Analysis_Table[[#This Row],[Revenue]]&gt;=5000, "Gold Tier",
  Dataset_Analysis_Table[[#This Row],[Revenue]]&lt;5000, "Standard Tier"
)</f>
        <v>Standard Tier</v>
      </c>
      <c r="M28" s="4" t="str">
        <f>Dataset_Analysis_Table[[#This Row],[Region]]&amp;" - "&amp;Dataset_Analysis_Table[[#This Row],[Category]]</f>
        <v>East - Electronics</v>
      </c>
    </row>
    <row r="29" spans="1:13" x14ac:dyDescent="0.3">
      <c r="A29">
        <v>29</v>
      </c>
      <c r="B29" s="1">
        <v>45603</v>
      </c>
      <c r="C29" t="s">
        <v>11</v>
      </c>
      <c r="D29" t="s">
        <v>5</v>
      </c>
      <c r="E29" t="s">
        <v>4</v>
      </c>
      <c r="F29">
        <v>1</v>
      </c>
      <c r="G29" s="4">
        <v>1431.19</v>
      </c>
      <c r="H29" s="4">
        <v>1431.19</v>
      </c>
      <c r="I29" t="str">
        <f>TEXT(Dataset_Analysis_Table[[#This Row],[Order Date]], "mmmm yyyy")</f>
        <v>November 2024</v>
      </c>
      <c r="J29" s="4">
        <f>IF(Dataset_Analysis_Table[[#This Row],[Units Sold]]&lt;&gt;0,Dataset_Analysis_Table[[#This Row],[Revenue]]/Dataset_Analysis_Table[[#This Row],[Units Sold]],"Invalid")</f>
        <v>1431.19</v>
      </c>
      <c r="K29" s="4" t="str">
        <f>IF(Dataset_Analysis_Table[[#This Row],[Revenue]]&gt;5000,"Yes","No")</f>
        <v>No</v>
      </c>
      <c r="L29" s="4" t="str" cm="1">
        <f t="array" ref="L29">_xlfn.IFS(
  Dataset_Analysis_Table[[#This Row],[Revenue]]&gt;=10000, "Platinum Tier",
  Dataset_Analysis_Table[[#This Row],[Revenue]]&gt;=5000, "Gold Tier",
  Dataset_Analysis_Table[[#This Row],[Revenue]]&lt;5000, "Standard Tier"
)</f>
        <v>Standard Tier</v>
      </c>
      <c r="M29" s="4" t="str">
        <f>Dataset_Analysis_Table[[#This Row],[Region]]&amp;" - "&amp;Dataset_Analysis_Table[[#This Row],[Category]]</f>
        <v>South - Electronics</v>
      </c>
    </row>
    <row r="30" spans="1:13" x14ac:dyDescent="0.3">
      <c r="A30">
        <v>30</v>
      </c>
      <c r="B30" s="1">
        <v>45651</v>
      </c>
      <c r="C30" t="s">
        <v>12</v>
      </c>
      <c r="D30" t="s">
        <v>17</v>
      </c>
      <c r="E30" t="s">
        <v>10</v>
      </c>
      <c r="F30">
        <v>3</v>
      </c>
      <c r="G30" s="4">
        <v>766.45</v>
      </c>
      <c r="H30" s="4">
        <v>2299.35</v>
      </c>
      <c r="I30" t="str">
        <f>TEXT(Dataset_Analysis_Table[[#This Row],[Order Date]], "mmmm yyyy")</f>
        <v>December 2024</v>
      </c>
      <c r="J30" s="4">
        <f>IF(Dataset_Analysis_Table[[#This Row],[Units Sold]]&lt;&gt;0,Dataset_Analysis_Table[[#This Row],[Revenue]]/Dataset_Analysis_Table[[#This Row],[Units Sold]],"Invalid")</f>
        <v>766.44999999999993</v>
      </c>
      <c r="K30" s="4" t="str">
        <f>IF(Dataset_Analysis_Table[[#This Row],[Revenue]]&gt;5000,"Yes","No")</f>
        <v>No</v>
      </c>
      <c r="L30" s="4" t="str" cm="1">
        <f t="array" ref="L30">_xlfn.IFS(
  Dataset_Analysis_Table[[#This Row],[Revenue]]&gt;=10000, "Platinum Tier",
  Dataset_Analysis_Table[[#This Row],[Revenue]]&gt;=5000, "Gold Tier",
  Dataset_Analysis_Table[[#This Row],[Revenue]]&lt;5000, "Standard Tier"
)</f>
        <v>Standard Tier</v>
      </c>
      <c r="M30" s="4" t="str">
        <f>Dataset_Analysis_Table[[#This Row],[Region]]&amp;" - "&amp;Dataset_Analysis_Table[[#This Row],[Category]]</f>
        <v>East - Accessories</v>
      </c>
    </row>
    <row r="31" spans="1:13" x14ac:dyDescent="0.3">
      <c r="A31">
        <v>31</v>
      </c>
      <c r="B31" s="1">
        <v>45793</v>
      </c>
      <c r="C31" t="s">
        <v>0</v>
      </c>
      <c r="D31" t="s">
        <v>13</v>
      </c>
      <c r="E31" t="s">
        <v>4</v>
      </c>
      <c r="F31">
        <v>9</v>
      </c>
      <c r="G31" s="4">
        <v>917.37</v>
      </c>
      <c r="H31" s="4">
        <v>8256.33</v>
      </c>
      <c r="I31" t="str">
        <f>TEXT(Dataset_Analysis_Table[[#This Row],[Order Date]], "mmmm yyyy")</f>
        <v>May 2025</v>
      </c>
      <c r="J31" s="4">
        <f>IF(Dataset_Analysis_Table[[#This Row],[Units Sold]]&lt;&gt;0,Dataset_Analysis_Table[[#This Row],[Revenue]]/Dataset_Analysis_Table[[#This Row],[Units Sold]],"Invalid")</f>
        <v>917.37</v>
      </c>
      <c r="K31" s="4" t="str">
        <f>IF(Dataset_Analysis_Table[[#This Row],[Revenue]]&gt;5000,"Yes","No")</f>
        <v>Yes</v>
      </c>
      <c r="L31" s="4" t="str" cm="1">
        <f t="array" ref="L31">_xlfn.IFS(
  Dataset_Analysis_Table[[#This Row],[Revenue]]&gt;=10000, "Platinum Tier",
  Dataset_Analysis_Table[[#This Row],[Revenue]]&gt;=5000, "Gold Tier",
  Dataset_Analysis_Table[[#This Row],[Revenue]]&lt;5000, "Standard Tier"
)</f>
        <v>Gold Tier</v>
      </c>
      <c r="M31" s="4" t="str">
        <f>Dataset_Analysis_Table[[#This Row],[Region]]&amp;" - "&amp;Dataset_Analysis_Table[[#This Row],[Category]]</f>
        <v>North - Electronics</v>
      </c>
    </row>
    <row r="32" spans="1:13" x14ac:dyDescent="0.3">
      <c r="A32">
        <v>32</v>
      </c>
      <c r="B32" s="1">
        <v>45304</v>
      </c>
      <c r="C32" t="s">
        <v>12</v>
      </c>
      <c r="D32" t="s">
        <v>3</v>
      </c>
      <c r="E32" t="s">
        <v>4</v>
      </c>
      <c r="F32">
        <v>9</v>
      </c>
      <c r="G32" s="4">
        <v>1430.71</v>
      </c>
      <c r="H32" s="4">
        <v>12876.39</v>
      </c>
      <c r="I32" t="str">
        <f>TEXT(Dataset_Analysis_Table[[#This Row],[Order Date]], "mmmm yyyy")</f>
        <v>January 2024</v>
      </c>
      <c r="J32" s="4">
        <f>IF(Dataset_Analysis_Table[[#This Row],[Units Sold]]&lt;&gt;0,Dataset_Analysis_Table[[#This Row],[Revenue]]/Dataset_Analysis_Table[[#This Row],[Units Sold]],"Invalid")</f>
        <v>1430.71</v>
      </c>
      <c r="K32" s="4" t="str">
        <f>IF(Dataset_Analysis_Table[[#This Row],[Revenue]]&gt;5000,"Yes","No")</f>
        <v>Yes</v>
      </c>
      <c r="L32" s="4" t="str" cm="1">
        <f t="array" ref="L32">_xlfn.IFS(
  Dataset_Analysis_Table[[#This Row],[Revenue]]&gt;=10000, "Platinum Tier",
  Dataset_Analysis_Table[[#This Row],[Revenue]]&gt;=5000, "Gold Tier",
  Dataset_Analysis_Table[[#This Row],[Revenue]]&lt;5000, "Standard Tier"
)</f>
        <v>Platinum Tier</v>
      </c>
      <c r="M32" s="4" t="str">
        <f>Dataset_Analysis_Table[[#This Row],[Region]]&amp;" - "&amp;Dataset_Analysis_Table[[#This Row],[Category]]</f>
        <v>East - Electronics</v>
      </c>
    </row>
    <row r="33" spans="1:13" x14ac:dyDescent="0.3">
      <c r="A33">
        <v>33</v>
      </c>
      <c r="B33" s="1">
        <v>45752</v>
      </c>
      <c r="C33" t="s">
        <v>0</v>
      </c>
      <c r="D33" t="s">
        <v>17</v>
      </c>
      <c r="E33" t="s">
        <v>10</v>
      </c>
      <c r="F33">
        <v>6</v>
      </c>
      <c r="G33" s="4">
        <v>738.02</v>
      </c>
      <c r="H33" s="4">
        <v>4428.12</v>
      </c>
      <c r="I33" t="str">
        <f>TEXT(Dataset_Analysis_Table[[#This Row],[Order Date]], "mmmm yyyy")</f>
        <v>April 2025</v>
      </c>
      <c r="J33" s="4">
        <f>IF(Dataset_Analysis_Table[[#This Row],[Units Sold]]&lt;&gt;0,Dataset_Analysis_Table[[#This Row],[Revenue]]/Dataset_Analysis_Table[[#This Row],[Units Sold]],"Invalid")</f>
        <v>738.02</v>
      </c>
      <c r="K33" s="4" t="str">
        <f>IF(Dataset_Analysis_Table[[#This Row],[Revenue]]&gt;5000,"Yes","No")</f>
        <v>No</v>
      </c>
      <c r="L33" s="4" t="str" cm="1">
        <f t="array" ref="L33">_xlfn.IFS(
  Dataset_Analysis_Table[[#This Row],[Revenue]]&gt;=10000, "Platinum Tier",
  Dataset_Analysis_Table[[#This Row],[Revenue]]&gt;=5000, "Gold Tier",
  Dataset_Analysis_Table[[#This Row],[Revenue]]&lt;5000, "Standard Tier"
)</f>
        <v>Standard Tier</v>
      </c>
      <c r="M33" s="4" t="str">
        <f>Dataset_Analysis_Table[[#This Row],[Region]]&amp;" - "&amp;Dataset_Analysis_Table[[#This Row],[Category]]</f>
        <v>North - Accessories</v>
      </c>
    </row>
    <row r="34" spans="1:13" x14ac:dyDescent="0.3">
      <c r="A34">
        <v>34</v>
      </c>
      <c r="B34" s="1">
        <v>45453</v>
      </c>
      <c r="C34" t="s">
        <v>12</v>
      </c>
      <c r="D34" t="s">
        <v>13</v>
      </c>
      <c r="E34" t="s">
        <v>4</v>
      </c>
      <c r="F34">
        <v>4</v>
      </c>
      <c r="G34" s="4">
        <v>96.31</v>
      </c>
      <c r="H34" s="4">
        <v>385.24</v>
      </c>
      <c r="I34" t="str">
        <f>TEXT(Dataset_Analysis_Table[[#This Row],[Order Date]], "mmmm yyyy")</f>
        <v>June 2024</v>
      </c>
      <c r="J34" s="4">
        <f>IF(Dataset_Analysis_Table[[#This Row],[Units Sold]]&lt;&gt;0,Dataset_Analysis_Table[[#This Row],[Revenue]]/Dataset_Analysis_Table[[#This Row],[Units Sold]],"Invalid")</f>
        <v>96.31</v>
      </c>
      <c r="K34" s="4" t="str">
        <f>IF(Dataset_Analysis_Table[[#This Row],[Revenue]]&gt;5000,"Yes","No")</f>
        <v>No</v>
      </c>
      <c r="L34" s="4" t="str" cm="1">
        <f t="array" ref="L34">_xlfn.IFS(
  Dataset_Analysis_Table[[#This Row],[Revenue]]&gt;=10000, "Platinum Tier",
  Dataset_Analysis_Table[[#This Row],[Revenue]]&gt;=5000, "Gold Tier",
  Dataset_Analysis_Table[[#This Row],[Revenue]]&lt;5000, "Standard Tier"
)</f>
        <v>Standard Tier</v>
      </c>
      <c r="M34" s="4" t="str">
        <f>Dataset_Analysis_Table[[#This Row],[Region]]&amp;" - "&amp;Dataset_Analysis_Table[[#This Row],[Category]]</f>
        <v>East - Electronics</v>
      </c>
    </row>
    <row r="35" spans="1:13" x14ac:dyDescent="0.3">
      <c r="A35">
        <v>35</v>
      </c>
      <c r="B35" s="1">
        <v>45226</v>
      </c>
      <c r="C35" t="s">
        <v>0</v>
      </c>
      <c r="D35" t="s">
        <v>17</v>
      </c>
      <c r="E35" t="s">
        <v>10</v>
      </c>
      <c r="F35">
        <v>8</v>
      </c>
      <c r="G35" s="4">
        <v>1225.8699999999999</v>
      </c>
      <c r="H35" s="4">
        <v>9806.9599999999991</v>
      </c>
      <c r="I35" t="str">
        <f>TEXT(Dataset_Analysis_Table[[#This Row],[Order Date]], "mmmm yyyy")</f>
        <v>October 2023</v>
      </c>
      <c r="J35" s="4">
        <f>IF(Dataset_Analysis_Table[[#This Row],[Units Sold]]&lt;&gt;0,Dataset_Analysis_Table[[#This Row],[Revenue]]/Dataset_Analysis_Table[[#This Row],[Units Sold]],"Invalid")</f>
        <v>1225.8699999999999</v>
      </c>
      <c r="K35" s="4" t="str">
        <f>IF(Dataset_Analysis_Table[[#This Row],[Revenue]]&gt;5000,"Yes","No")</f>
        <v>Yes</v>
      </c>
      <c r="L35" s="4" t="str" cm="1">
        <f t="array" ref="L35">_xlfn.IFS(
  Dataset_Analysis_Table[[#This Row],[Revenue]]&gt;=10000, "Platinum Tier",
  Dataset_Analysis_Table[[#This Row],[Revenue]]&gt;=5000, "Gold Tier",
  Dataset_Analysis_Table[[#This Row],[Revenue]]&lt;5000, "Standard Tier"
)</f>
        <v>Gold Tier</v>
      </c>
      <c r="M35" s="4" t="str">
        <f>Dataset_Analysis_Table[[#This Row],[Region]]&amp;" - "&amp;Dataset_Analysis_Table[[#This Row],[Category]]</f>
        <v>North - Accessories</v>
      </c>
    </row>
    <row r="36" spans="1:13" x14ac:dyDescent="0.3">
      <c r="A36">
        <v>36</v>
      </c>
      <c r="B36" s="1">
        <v>45270</v>
      </c>
      <c r="C36" t="s">
        <v>11</v>
      </c>
      <c r="D36" t="s">
        <v>9</v>
      </c>
      <c r="E36" t="s">
        <v>10</v>
      </c>
      <c r="F36">
        <v>8</v>
      </c>
      <c r="G36" s="4">
        <v>1420.8</v>
      </c>
      <c r="H36" s="4">
        <v>11366.4</v>
      </c>
      <c r="I36" t="str">
        <f>TEXT(Dataset_Analysis_Table[[#This Row],[Order Date]], "mmmm yyyy")</f>
        <v>December 2023</v>
      </c>
      <c r="J36" s="4">
        <f>IF(Dataset_Analysis_Table[[#This Row],[Units Sold]]&lt;&gt;0,Dataset_Analysis_Table[[#This Row],[Revenue]]/Dataset_Analysis_Table[[#This Row],[Units Sold]],"Invalid")</f>
        <v>1420.8</v>
      </c>
      <c r="K36" s="4" t="str">
        <f>IF(Dataset_Analysis_Table[[#This Row],[Revenue]]&gt;5000,"Yes","No")</f>
        <v>Yes</v>
      </c>
      <c r="L36" s="4" t="str" cm="1">
        <f t="array" ref="L36">_xlfn.IFS(
  Dataset_Analysis_Table[[#This Row],[Revenue]]&gt;=10000, "Platinum Tier",
  Dataset_Analysis_Table[[#This Row],[Revenue]]&gt;=5000, "Gold Tier",
  Dataset_Analysis_Table[[#This Row],[Revenue]]&lt;5000, "Standard Tier"
)</f>
        <v>Platinum Tier</v>
      </c>
      <c r="M36" s="4" t="str">
        <f>Dataset_Analysis_Table[[#This Row],[Region]]&amp;" - "&amp;Dataset_Analysis_Table[[#This Row],[Category]]</f>
        <v>South - Accessories</v>
      </c>
    </row>
    <row r="37" spans="1:13" x14ac:dyDescent="0.3">
      <c r="A37">
        <v>37</v>
      </c>
      <c r="B37" s="1">
        <v>45679</v>
      </c>
      <c r="C37" t="s">
        <v>12</v>
      </c>
      <c r="D37" t="s">
        <v>3</v>
      </c>
      <c r="E37" t="s">
        <v>4</v>
      </c>
      <c r="F37">
        <v>10</v>
      </c>
      <c r="G37" s="4">
        <v>640.48</v>
      </c>
      <c r="H37" s="4">
        <v>6404.8</v>
      </c>
      <c r="I37" t="str">
        <f>TEXT(Dataset_Analysis_Table[[#This Row],[Order Date]], "mmmm yyyy")</f>
        <v>January 2025</v>
      </c>
      <c r="J37" s="4">
        <f>IF(Dataset_Analysis_Table[[#This Row],[Units Sold]]&lt;&gt;0,Dataset_Analysis_Table[[#This Row],[Revenue]]/Dataset_Analysis_Table[[#This Row],[Units Sold]],"Invalid")</f>
        <v>640.48</v>
      </c>
      <c r="K37" s="4" t="str">
        <f>IF(Dataset_Analysis_Table[[#This Row],[Revenue]]&gt;5000,"Yes","No")</f>
        <v>Yes</v>
      </c>
      <c r="L37" s="4" t="str" cm="1">
        <f t="array" ref="L37">_xlfn.IFS(
  Dataset_Analysis_Table[[#This Row],[Revenue]]&gt;=10000, "Platinum Tier",
  Dataset_Analysis_Table[[#This Row],[Revenue]]&gt;=5000, "Gold Tier",
  Dataset_Analysis_Table[[#This Row],[Revenue]]&lt;5000, "Standard Tier"
)</f>
        <v>Gold Tier</v>
      </c>
      <c r="M37" s="4" t="str">
        <f>Dataset_Analysis_Table[[#This Row],[Region]]&amp;" - "&amp;Dataset_Analysis_Table[[#This Row],[Category]]</f>
        <v>East - Electronics</v>
      </c>
    </row>
    <row r="38" spans="1:13" x14ac:dyDescent="0.3">
      <c r="A38">
        <v>38</v>
      </c>
      <c r="B38" s="1">
        <v>45869</v>
      </c>
      <c r="C38" t="s">
        <v>11</v>
      </c>
      <c r="D38" t="s">
        <v>18</v>
      </c>
      <c r="E38" t="s">
        <v>4</v>
      </c>
      <c r="F38">
        <v>5</v>
      </c>
      <c r="G38" s="4">
        <v>604.5</v>
      </c>
      <c r="H38" s="4">
        <v>3022.5</v>
      </c>
      <c r="I38" t="str">
        <f>TEXT(Dataset_Analysis_Table[[#This Row],[Order Date]], "mmmm yyyy")</f>
        <v>July 2025</v>
      </c>
      <c r="J38" s="4">
        <f>IF(Dataset_Analysis_Table[[#This Row],[Units Sold]]&lt;&gt;0,Dataset_Analysis_Table[[#This Row],[Revenue]]/Dataset_Analysis_Table[[#This Row],[Units Sold]],"Invalid")</f>
        <v>604.5</v>
      </c>
      <c r="K38" s="4" t="str">
        <f>IF(Dataset_Analysis_Table[[#This Row],[Revenue]]&gt;5000,"Yes","No")</f>
        <v>No</v>
      </c>
      <c r="L38" s="4" t="str" cm="1">
        <f t="array" ref="L38">_xlfn.IFS(
  Dataset_Analysis_Table[[#This Row],[Revenue]]&gt;=10000, "Platinum Tier",
  Dataset_Analysis_Table[[#This Row],[Revenue]]&gt;=5000, "Gold Tier",
  Dataset_Analysis_Table[[#This Row],[Revenue]]&lt;5000, "Standard Tier"
)</f>
        <v>Standard Tier</v>
      </c>
      <c r="M38" s="4" t="str">
        <f>Dataset_Analysis_Table[[#This Row],[Region]]&amp;" - "&amp;Dataset_Analysis_Table[[#This Row],[Category]]</f>
        <v>South - Electronics</v>
      </c>
    </row>
    <row r="39" spans="1:13" x14ac:dyDescent="0.3">
      <c r="A39">
        <v>39</v>
      </c>
      <c r="B39" s="1">
        <v>45587</v>
      </c>
      <c r="C39" t="s">
        <v>12</v>
      </c>
      <c r="D39" t="s">
        <v>1</v>
      </c>
      <c r="E39" t="s">
        <v>2</v>
      </c>
      <c r="F39">
        <v>9</v>
      </c>
      <c r="G39" s="4">
        <v>682.71</v>
      </c>
      <c r="H39" s="4">
        <v>6144.39</v>
      </c>
      <c r="I39" t="str">
        <f>TEXT(Dataset_Analysis_Table[[#This Row],[Order Date]], "mmmm yyyy")</f>
        <v>October 2024</v>
      </c>
      <c r="J39" s="4">
        <f>IF(Dataset_Analysis_Table[[#This Row],[Units Sold]]&lt;&gt;0,Dataset_Analysis_Table[[#This Row],[Revenue]]/Dataset_Analysis_Table[[#This Row],[Units Sold]],"Invalid")</f>
        <v>682.71</v>
      </c>
      <c r="K39" s="4" t="str">
        <f>IF(Dataset_Analysis_Table[[#This Row],[Revenue]]&gt;5000,"Yes","No")</f>
        <v>Yes</v>
      </c>
      <c r="L39" s="4" t="str" cm="1">
        <f t="array" ref="L39">_xlfn.IFS(
  Dataset_Analysis_Table[[#This Row],[Revenue]]&gt;=10000, "Platinum Tier",
  Dataset_Analysis_Table[[#This Row],[Revenue]]&gt;=5000, "Gold Tier",
  Dataset_Analysis_Table[[#This Row],[Revenue]]&lt;5000, "Standard Tier"
)</f>
        <v>Gold Tier</v>
      </c>
      <c r="M39" s="4" t="str">
        <f>Dataset_Analysis_Table[[#This Row],[Region]]&amp;" - "&amp;Dataset_Analysis_Table[[#This Row],[Category]]</f>
        <v>East - Apparel</v>
      </c>
    </row>
    <row r="40" spans="1:13" x14ac:dyDescent="0.3">
      <c r="A40">
        <v>40</v>
      </c>
      <c r="B40" s="1">
        <v>45204</v>
      </c>
      <c r="C40" t="s">
        <v>11</v>
      </c>
      <c r="D40" t="s">
        <v>18</v>
      </c>
      <c r="E40" t="s">
        <v>4</v>
      </c>
      <c r="F40">
        <v>6</v>
      </c>
      <c r="G40" s="4">
        <v>41.34</v>
      </c>
      <c r="H40" s="4">
        <v>248.04</v>
      </c>
      <c r="I40" t="str">
        <f>TEXT(Dataset_Analysis_Table[[#This Row],[Order Date]], "mmmm yyyy")</f>
        <v>October 2023</v>
      </c>
      <c r="J40" s="4">
        <f>IF(Dataset_Analysis_Table[[#This Row],[Units Sold]]&lt;&gt;0,Dataset_Analysis_Table[[#This Row],[Revenue]]/Dataset_Analysis_Table[[#This Row],[Units Sold]],"Invalid")</f>
        <v>41.339999999999996</v>
      </c>
      <c r="K40" s="4" t="str">
        <f>IF(Dataset_Analysis_Table[[#This Row],[Revenue]]&gt;5000,"Yes","No")</f>
        <v>No</v>
      </c>
      <c r="L40" s="4" t="str" cm="1">
        <f t="array" ref="L40">_xlfn.IFS(
  Dataset_Analysis_Table[[#This Row],[Revenue]]&gt;=10000, "Platinum Tier",
  Dataset_Analysis_Table[[#This Row],[Revenue]]&gt;=5000, "Gold Tier",
  Dataset_Analysis_Table[[#This Row],[Revenue]]&lt;5000, "Standard Tier"
)</f>
        <v>Standard Tier</v>
      </c>
      <c r="M40" s="4" t="str">
        <f>Dataset_Analysis_Table[[#This Row],[Region]]&amp;" - "&amp;Dataset_Analysis_Table[[#This Row],[Category]]</f>
        <v>South - Electronics</v>
      </c>
    </row>
    <row r="41" spans="1:13" x14ac:dyDescent="0.3">
      <c r="A41">
        <v>41</v>
      </c>
      <c r="B41" s="1">
        <v>45741</v>
      </c>
      <c r="C41" t="s">
        <v>11</v>
      </c>
      <c r="D41" t="s">
        <v>19</v>
      </c>
      <c r="E41" t="s">
        <v>4</v>
      </c>
      <c r="F41">
        <v>4</v>
      </c>
      <c r="G41" s="4">
        <v>20.71</v>
      </c>
      <c r="H41" s="4">
        <v>82.84</v>
      </c>
      <c r="I41" t="str">
        <f>TEXT(Dataset_Analysis_Table[[#This Row],[Order Date]], "mmmm yyyy")</f>
        <v>March 2025</v>
      </c>
      <c r="J41" s="4">
        <f>IF(Dataset_Analysis_Table[[#This Row],[Units Sold]]&lt;&gt;0,Dataset_Analysis_Table[[#This Row],[Revenue]]/Dataset_Analysis_Table[[#This Row],[Units Sold]],"Invalid")</f>
        <v>20.71</v>
      </c>
      <c r="K41" s="4" t="str">
        <f>IF(Dataset_Analysis_Table[[#This Row],[Revenue]]&gt;5000,"Yes","No")</f>
        <v>No</v>
      </c>
      <c r="L41" s="4" t="str" cm="1">
        <f t="array" ref="L41">_xlfn.IFS(
  Dataset_Analysis_Table[[#This Row],[Revenue]]&gt;=10000, "Platinum Tier",
  Dataset_Analysis_Table[[#This Row],[Revenue]]&gt;=5000, "Gold Tier",
  Dataset_Analysis_Table[[#This Row],[Revenue]]&lt;5000, "Standard Tier"
)</f>
        <v>Standard Tier</v>
      </c>
      <c r="M41" s="4" t="str">
        <f>Dataset_Analysis_Table[[#This Row],[Region]]&amp;" - "&amp;Dataset_Analysis_Table[[#This Row],[Category]]</f>
        <v>South - Electronics</v>
      </c>
    </row>
    <row r="42" spans="1:13" x14ac:dyDescent="0.3">
      <c r="A42">
        <v>42</v>
      </c>
      <c r="B42" s="1">
        <v>45373</v>
      </c>
      <c r="C42" t="s">
        <v>0</v>
      </c>
      <c r="D42" t="s">
        <v>8</v>
      </c>
      <c r="E42" t="s">
        <v>2</v>
      </c>
      <c r="F42">
        <v>2</v>
      </c>
      <c r="G42" s="4">
        <v>1359.08</v>
      </c>
      <c r="H42" s="4">
        <v>2718.16</v>
      </c>
      <c r="I42" t="str">
        <f>TEXT(Dataset_Analysis_Table[[#This Row],[Order Date]], "mmmm yyyy")</f>
        <v>March 2024</v>
      </c>
      <c r="J42" s="4">
        <f>IF(Dataset_Analysis_Table[[#This Row],[Units Sold]]&lt;&gt;0,Dataset_Analysis_Table[[#This Row],[Revenue]]/Dataset_Analysis_Table[[#This Row],[Units Sold]],"Invalid")</f>
        <v>1359.08</v>
      </c>
      <c r="K42" s="4" t="str">
        <f>IF(Dataset_Analysis_Table[[#This Row],[Revenue]]&gt;5000,"Yes","No")</f>
        <v>No</v>
      </c>
      <c r="L42" s="4" t="str" cm="1">
        <f t="array" ref="L42">_xlfn.IFS(
  Dataset_Analysis_Table[[#This Row],[Revenue]]&gt;=10000, "Platinum Tier",
  Dataset_Analysis_Table[[#This Row],[Revenue]]&gt;=5000, "Gold Tier",
  Dataset_Analysis_Table[[#This Row],[Revenue]]&lt;5000, "Standard Tier"
)</f>
        <v>Standard Tier</v>
      </c>
      <c r="M42" s="4" t="str">
        <f>Dataset_Analysis_Table[[#This Row],[Region]]&amp;" - "&amp;Dataset_Analysis_Table[[#This Row],[Category]]</f>
        <v>North - Apparel</v>
      </c>
    </row>
    <row r="43" spans="1:13" x14ac:dyDescent="0.3">
      <c r="A43">
        <v>43</v>
      </c>
      <c r="B43" s="1">
        <v>45211</v>
      </c>
      <c r="C43" t="s">
        <v>12</v>
      </c>
      <c r="D43" t="s">
        <v>16</v>
      </c>
      <c r="E43" t="s">
        <v>10</v>
      </c>
      <c r="F43">
        <v>9</v>
      </c>
      <c r="G43" s="4">
        <v>364.63</v>
      </c>
      <c r="H43" s="4">
        <v>3281.67</v>
      </c>
      <c r="I43" t="str">
        <f>TEXT(Dataset_Analysis_Table[[#This Row],[Order Date]], "mmmm yyyy")</f>
        <v>October 2023</v>
      </c>
      <c r="J43" s="4">
        <f>IF(Dataset_Analysis_Table[[#This Row],[Units Sold]]&lt;&gt;0,Dataset_Analysis_Table[[#This Row],[Revenue]]/Dataset_Analysis_Table[[#This Row],[Units Sold]],"Invalid")</f>
        <v>364.63</v>
      </c>
      <c r="K43" s="4" t="str">
        <f>IF(Dataset_Analysis_Table[[#This Row],[Revenue]]&gt;5000,"Yes","No")</f>
        <v>No</v>
      </c>
      <c r="L43" s="4" t="str" cm="1">
        <f t="array" ref="L43">_xlfn.IFS(
  Dataset_Analysis_Table[[#This Row],[Revenue]]&gt;=10000, "Platinum Tier",
  Dataset_Analysis_Table[[#This Row],[Revenue]]&gt;=5000, "Gold Tier",
  Dataset_Analysis_Table[[#This Row],[Revenue]]&lt;5000, "Standard Tier"
)</f>
        <v>Standard Tier</v>
      </c>
      <c r="M43" s="4" t="str">
        <f>Dataset_Analysis_Table[[#This Row],[Region]]&amp;" - "&amp;Dataset_Analysis_Table[[#This Row],[Category]]</f>
        <v>East - Accessories</v>
      </c>
    </row>
    <row r="44" spans="1:13" x14ac:dyDescent="0.3">
      <c r="A44">
        <v>44</v>
      </c>
      <c r="B44" s="1">
        <v>45358</v>
      </c>
      <c r="C44" t="s">
        <v>7</v>
      </c>
      <c r="D44" t="s">
        <v>1</v>
      </c>
      <c r="E44" t="s">
        <v>2</v>
      </c>
      <c r="F44">
        <v>9</v>
      </c>
      <c r="G44" s="4">
        <v>207.14</v>
      </c>
      <c r="H44" s="4">
        <v>1864.26</v>
      </c>
      <c r="I44" t="str">
        <f>TEXT(Dataset_Analysis_Table[[#This Row],[Order Date]], "mmmm yyyy")</f>
        <v>March 2024</v>
      </c>
      <c r="J44" s="4">
        <f>IF(Dataset_Analysis_Table[[#This Row],[Units Sold]]&lt;&gt;0,Dataset_Analysis_Table[[#This Row],[Revenue]]/Dataset_Analysis_Table[[#This Row],[Units Sold]],"Invalid")</f>
        <v>207.14</v>
      </c>
      <c r="K44" s="4" t="str">
        <f>IF(Dataset_Analysis_Table[[#This Row],[Revenue]]&gt;5000,"Yes","No")</f>
        <v>No</v>
      </c>
      <c r="L44" s="4" t="str" cm="1">
        <f t="array" ref="L44">_xlfn.IFS(
  Dataset_Analysis_Table[[#This Row],[Revenue]]&gt;=10000, "Platinum Tier",
  Dataset_Analysis_Table[[#This Row],[Revenue]]&gt;=5000, "Gold Tier",
  Dataset_Analysis_Table[[#This Row],[Revenue]]&lt;5000, "Standard Tier"
)</f>
        <v>Standard Tier</v>
      </c>
      <c r="M44" s="4" t="str">
        <f>Dataset_Analysis_Table[[#This Row],[Region]]&amp;" - "&amp;Dataset_Analysis_Table[[#This Row],[Category]]</f>
        <v>West - Apparel</v>
      </c>
    </row>
    <row r="45" spans="1:13" x14ac:dyDescent="0.3">
      <c r="A45">
        <v>45</v>
      </c>
      <c r="B45" s="1">
        <v>45387</v>
      </c>
      <c r="C45" t="s">
        <v>7</v>
      </c>
      <c r="D45" t="s">
        <v>17</v>
      </c>
      <c r="E45" t="s">
        <v>10</v>
      </c>
      <c r="F45">
        <v>8</v>
      </c>
      <c r="G45" s="4">
        <v>1213.17</v>
      </c>
      <c r="H45" s="4">
        <v>9705.36</v>
      </c>
      <c r="I45" t="str">
        <f>TEXT(Dataset_Analysis_Table[[#This Row],[Order Date]], "mmmm yyyy")</f>
        <v>April 2024</v>
      </c>
      <c r="J45" s="4">
        <f>IF(Dataset_Analysis_Table[[#This Row],[Units Sold]]&lt;&gt;0,Dataset_Analysis_Table[[#This Row],[Revenue]]/Dataset_Analysis_Table[[#This Row],[Units Sold]],"Invalid")</f>
        <v>1213.17</v>
      </c>
      <c r="K45" s="4" t="str">
        <f>IF(Dataset_Analysis_Table[[#This Row],[Revenue]]&gt;5000,"Yes","No")</f>
        <v>Yes</v>
      </c>
      <c r="L45" s="4" t="str" cm="1">
        <f t="array" ref="L45">_xlfn.IFS(
  Dataset_Analysis_Table[[#This Row],[Revenue]]&gt;=10000, "Platinum Tier",
  Dataset_Analysis_Table[[#This Row],[Revenue]]&gt;=5000, "Gold Tier",
  Dataset_Analysis_Table[[#This Row],[Revenue]]&lt;5000, "Standard Tier"
)</f>
        <v>Gold Tier</v>
      </c>
      <c r="M45" s="4" t="str">
        <f>Dataset_Analysis_Table[[#This Row],[Region]]&amp;" - "&amp;Dataset_Analysis_Table[[#This Row],[Category]]</f>
        <v>West - Accessories</v>
      </c>
    </row>
    <row r="46" spans="1:13" x14ac:dyDescent="0.3">
      <c r="A46">
        <v>46</v>
      </c>
      <c r="B46" s="1">
        <v>45238</v>
      </c>
      <c r="C46" t="s">
        <v>0</v>
      </c>
      <c r="D46" t="s">
        <v>18</v>
      </c>
      <c r="E46" t="s">
        <v>4</v>
      </c>
      <c r="F46">
        <v>7</v>
      </c>
      <c r="G46" s="4">
        <v>537.9</v>
      </c>
      <c r="H46" s="4">
        <v>3765.3</v>
      </c>
      <c r="I46" t="str">
        <f>TEXT(Dataset_Analysis_Table[[#This Row],[Order Date]], "mmmm yyyy")</f>
        <v>November 2023</v>
      </c>
      <c r="J46" s="4">
        <f>IF(Dataset_Analysis_Table[[#This Row],[Units Sold]]&lt;&gt;0,Dataset_Analysis_Table[[#This Row],[Revenue]]/Dataset_Analysis_Table[[#This Row],[Units Sold]],"Invalid")</f>
        <v>537.9</v>
      </c>
      <c r="K46" s="4" t="str">
        <f>IF(Dataset_Analysis_Table[[#This Row],[Revenue]]&gt;5000,"Yes","No")</f>
        <v>No</v>
      </c>
      <c r="L46" s="4" t="str" cm="1">
        <f t="array" ref="L46">_xlfn.IFS(
  Dataset_Analysis_Table[[#This Row],[Revenue]]&gt;=10000, "Platinum Tier",
  Dataset_Analysis_Table[[#This Row],[Revenue]]&gt;=5000, "Gold Tier",
  Dataset_Analysis_Table[[#This Row],[Revenue]]&lt;5000, "Standard Tier"
)</f>
        <v>Standard Tier</v>
      </c>
      <c r="M46" s="4" t="str">
        <f>Dataset_Analysis_Table[[#This Row],[Region]]&amp;" - "&amp;Dataset_Analysis_Table[[#This Row],[Category]]</f>
        <v>North - Electronics</v>
      </c>
    </row>
    <row r="47" spans="1:13" x14ac:dyDescent="0.3">
      <c r="A47">
        <v>47</v>
      </c>
      <c r="B47" s="1">
        <v>45194</v>
      </c>
      <c r="C47" t="s">
        <v>7</v>
      </c>
      <c r="D47" t="s">
        <v>5</v>
      </c>
      <c r="E47" t="s">
        <v>4</v>
      </c>
      <c r="F47">
        <v>2</v>
      </c>
      <c r="G47" s="4">
        <v>100.31</v>
      </c>
      <c r="H47" s="4">
        <v>200.62</v>
      </c>
      <c r="I47" t="str">
        <f>TEXT(Dataset_Analysis_Table[[#This Row],[Order Date]], "mmmm yyyy")</f>
        <v>September 2023</v>
      </c>
      <c r="J47" s="4">
        <f>IF(Dataset_Analysis_Table[[#This Row],[Units Sold]]&lt;&gt;0,Dataset_Analysis_Table[[#This Row],[Revenue]]/Dataset_Analysis_Table[[#This Row],[Units Sold]],"Invalid")</f>
        <v>100.31</v>
      </c>
      <c r="K47" s="4" t="str">
        <f>IF(Dataset_Analysis_Table[[#This Row],[Revenue]]&gt;5000,"Yes","No")</f>
        <v>No</v>
      </c>
      <c r="L47" s="4" t="str" cm="1">
        <f t="array" ref="L47">_xlfn.IFS(
  Dataset_Analysis_Table[[#This Row],[Revenue]]&gt;=10000, "Platinum Tier",
  Dataset_Analysis_Table[[#This Row],[Revenue]]&gt;=5000, "Gold Tier",
  Dataset_Analysis_Table[[#This Row],[Revenue]]&lt;5000, "Standard Tier"
)</f>
        <v>Standard Tier</v>
      </c>
      <c r="M47" s="4" t="str">
        <f>Dataset_Analysis_Table[[#This Row],[Region]]&amp;" - "&amp;Dataset_Analysis_Table[[#This Row],[Category]]</f>
        <v>West - Electronics</v>
      </c>
    </row>
    <row r="48" spans="1:13" x14ac:dyDescent="0.3">
      <c r="A48">
        <v>48</v>
      </c>
      <c r="B48" s="1">
        <v>45250</v>
      </c>
      <c r="C48" t="s">
        <v>12</v>
      </c>
      <c r="D48" t="s">
        <v>8</v>
      </c>
      <c r="E48" t="s">
        <v>2</v>
      </c>
      <c r="F48">
        <v>4</v>
      </c>
      <c r="G48" s="4">
        <v>295.47000000000003</v>
      </c>
      <c r="H48" s="4">
        <v>1181.8800000000001</v>
      </c>
      <c r="I48" t="str">
        <f>TEXT(Dataset_Analysis_Table[[#This Row],[Order Date]], "mmmm yyyy")</f>
        <v>November 2023</v>
      </c>
      <c r="J48" s="4">
        <f>IF(Dataset_Analysis_Table[[#This Row],[Units Sold]]&lt;&gt;0,Dataset_Analysis_Table[[#This Row],[Revenue]]/Dataset_Analysis_Table[[#This Row],[Units Sold]],"Invalid")</f>
        <v>295.47000000000003</v>
      </c>
      <c r="K48" s="4" t="str">
        <f>IF(Dataset_Analysis_Table[[#This Row],[Revenue]]&gt;5000,"Yes","No")</f>
        <v>No</v>
      </c>
      <c r="L48" s="4" t="str" cm="1">
        <f t="array" ref="L48">_xlfn.IFS(
  Dataset_Analysis_Table[[#This Row],[Revenue]]&gt;=10000, "Platinum Tier",
  Dataset_Analysis_Table[[#This Row],[Revenue]]&gt;=5000, "Gold Tier",
  Dataset_Analysis_Table[[#This Row],[Revenue]]&lt;5000, "Standard Tier"
)</f>
        <v>Standard Tier</v>
      </c>
      <c r="M48" s="4" t="str">
        <f>Dataset_Analysis_Table[[#This Row],[Region]]&amp;" - "&amp;Dataset_Analysis_Table[[#This Row],[Category]]</f>
        <v>East - Apparel</v>
      </c>
    </row>
    <row r="49" spans="1:13" x14ac:dyDescent="0.3">
      <c r="A49">
        <v>49</v>
      </c>
      <c r="B49" s="1">
        <v>45282</v>
      </c>
      <c r="C49" t="s">
        <v>7</v>
      </c>
      <c r="D49" t="s">
        <v>6</v>
      </c>
      <c r="E49" t="s">
        <v>4</v>
      </c>
      <c r="F49">
        <v>7</v>
      </c>
      <c r="G49" s="4">
        <v>283.39999999999998</v>
      </c>
      <c r="H49" s="4">
        <v>1983.8</v>
      </c>
      <c r="I49" t="str">
        <f>TEXT(Dataset_Analysis_Table[[#This Row],[Order Date]], "mmmm yyyy")</f>
        <v>December 2023</v>
      </c>
      <c r="J49" s="4">
        <f>IF(Dataset_Analysis_Table[[#This Row],[Units Sold]]&lt;&gt;0,Dataset_Analysis_Table[[#This Row],[Revenue]]/Dataset_Analysis_Table[[#This Row],[Units Sold]],"Invalid")</f>
        <v>283.39999999999998</v>
      </c>
      <c r="K49" s="4" t="str">
        <f>IF(Dataset_Analysis_Table[[#This Row],[Revenue]]&gt;5000,"Yes","No")</f>
        <v>No</v>
      </c>
      <c r="L49" s="4" t="str" cm="1">
        <f t="array" ref="L49">_xlfn.IFS(
  Dataset_Analysis_Table[[#This Row],[Revenue]]&gt;=10000, "Platinum Tier",
  Dataset_Analysis_Table[[#This Row],[Revenue]]&gt;=5000, "Gold Tier",
  Dataset_Analysis_Table[[#This Row],[Revenue]]&lt;5000, "Standard Tier"
)</f>
        <v>Standard Tier</v>
      </c>
      <c r="M49" s="4" t="str">
        <f>Dataset_Analysis_Table[[#This Row],[Region]]&amp;" - "&amp;Dataset_Analysis_Table[[#This Row],[Category]]</f>
        <v>West - Electronics</v>
      </c>
    </row>
    <row r="50" spans="1:13" x14ac:dyDescent="0.3">
      <c r="A50">
        <v>50</v>
      </c>
      <c r="B50" s="1">
        <v>45216</v>
      </c>
      <c r="C50" t="s">
        <v>11</v>
      </c>
      <c r="D50" t="s">
        <v>20</v>
      </c>
      <c r="E50" t="s">
        <v>4</v>
      </c>
      <c r="F50">
        <v>8</v>
      </c>
      <c r="G50" s="4">
        <v>1213.95</v>
      </c>
      <c r="H50" s="4">
        <v>9711.6</v>
      </c>
      <c r="I50" t="str">
        <f>TEXT(Dataset_Analysis_Table[[#This Row],[Order Date]], "mmmm yyyy")</f>
        <v>October 2023</v>
      </c>
      <c r="J50" s="4">
        <f>IF(Dataset_Analysis_Table[[#This Row],[Units Sold]]&lt;&gt;0,Dataset_Analysis_Table[[#This Row],[Revenue]]/Dataset_Analysis_Table[[#This Row],[Units Sold]],"Invalid")</f>
        <v>1213.95</v>
      </c>
      <c r="K50" s="4" t="str">
        <f>IF(Dataset_Analysis_Table[[#This Row],[Revenue]]&gt;5000,"Yes","No")</f>
        <v>Yes</v>
      </c>
      <c r="L50" s="4" t="str" cm="1">
        <f t="array" ref="L50">_xlfn.IFS(
  Dataset_Analysis_Table[[#This Row],[Revenue]]&gt;=10000, "Platinum Tier",
  Dataset_Analysis_Table[[#This Row],[Revenue]]&gt;=5000, "Gold Tier",
  Dataset_Analysis_Table[[#This Row],[Revenue]]&lt;5000, "Standard Tier"
)</f>
        <v>Gold Tier</v>
      </c>
      <c r="M50" s="4" t="str">
        <f>Dataset_Analysis_Table[[#This Row],[Region]]&amp;" - "&amp;Dataset_Analysis_Table[[#This Row],[Category]]</f>
        <v>South - Electronics</v>
      </c>
    </row>
    <row r="51" spans="1:13" x14ac:dyDescent="0.3">
      <c r="A51">
        <v>52</v>
      </c>
      <c r="B51" s="1">
        <v>45309</v>
      </c>
      <c r="C51" t="s">
        <v>11</v>
      </c>
      <c r="D51" t="s">
        <v>13</v>
      </c>
      <c r="E51" t="s">
        <v>4</v>
      </c>
      <c r="F51">
        <v>7</v>
      </c>
      <c r="G51" s="4">
        <v>733.61</v>
      </c>
      <c r="H51" s="4">
        <v>5135.2700000000004</v>
      </c>
      <c r="I51" t="str">
        <f>TEXT(Dataset_Analysis_Table[[#This Row],[Order Date]], "mmmm yyyy")</f>
        <v>January 2024</v>
      </c>
      <c r="J51" s="4">
        <f>IF(Dataset_Analysis_Table[[#This Row],[Units Sold]]&lt;&gt;0,Dataset_Analysis_Table[[#This Row],[Revenue]]/Dataset_Analysis_Table[[#This Row],[Units Sold]],"Invalid")</f>
        <v>733.61</v>
      </c>
      <c r="K51" s="4" t="str">
        <f>IF(Dataset_Analysis_Table[[#This Row],[Revenue]]&gt;5000,"Yes","No")</f>
        <v>Yes</v>
      </c>
      <c r="L51" s="4" t="str" cm="1">
        <f t="array" ref="L51">_xlfn.IFS(
  Dataset_Analysis_Table[[#This Row],[Revenue]]&gt;=10000, "Platinum Tier",
  Dataset_Analysis_Table[[#This Row],[Revenue]]&gt;=5000, "Gold Tier",
  Dataset_Analysis_Table[[#This Row],[Revenue]]&lt;5000, "Standard Tier"
)</f>
        <v>Gold Tier</v>
      </c>
      <c r="M51" s="4" t="str">
        <f>Dataset_Analysis_Table[[#This Row],[Region]]&amp;" - "&amp;Dataset_Analysis_Table[[#This Row],[Category]]</f>
        <v>South - Electronics</v>
      </c>
    </row>
    <row r="52" spans="1:13" x14ac:dyDescent="0.3">
      <c r="A52">
        <v>53</v>
      </c>
      <c r="B52" s="1">
        <v>45199</v>
      </c>
      <c r="C52" t="s">
        <v>7</v>
      </c>
      <c r="D52" t="s">
        <v>18</v>
      </c>
      <c r="E52" t="s">
        <v>4</v>
      </c>
      <c r="F52">
        <v>3</v>
      </c>
      <c r="G52" s="4">
        <v>574.66999999999996</v>
      </c>
      <c r="H52" s="4">
        <v>1724.01</v>
      </c>
      <c r="I52" t="str">
        <f>TEXT(Dataset_Analysis_Table[[#This Row],[Order Date]], "mmmm yyyy")</f>
        <v>September 2023</v>
      </c>
      <c r="J52" s="4">
        <f>IF(Dataset_Analysis_Table[[#This Row],[Units Sold]]&lt;&gt;0,Dataset_Analysis_Table[[#This Row],[Revenue]]/Dataset_Analysis_Table[[#This Row],[Units Sold]],"Invalid")</f>
        <v>574.66999999999996</v>
      </c>
      <c r="K52" s="4" t="str">
        <f>IF(Dataset_Analysis_Table[[#This Row],[Revenue]]&gt;5000,"Yes","No")</f>
        <v>No</v>
      </c>
      <c r="L52" s="4" t="str" cm="1">
        <f t="array" ref="L52">_xlfn.IFS(
  Dataset_Analysis_Table[[#This Row],[Revenue]]&gt;=10000, "Platinum Tier",
  Dataset_Analysis_Table[[#This Row],[Revenue]]&gt;=5000, "Gold Tier",
  Dataset_Analysis_Table[[#This Row],[Revenue]]&lt;5000, "Standard Tier"
)</f>
        <v>Standard Tier</v>
      </c>
      <c r="M52" s="4" t="str">
        <f>Dataset_Analysis_Table[[#This Row],[Region]]&amp;" - "&amp;Dataset_Analysis_Table[[#This Row],[Category]]</f>
        <v>West - Electronics</v>
      </c>
    </row>
    <row r="53" spans="1:13" x14ac:dyDescent="0.3">
      <c r="A53">
        <v>54</v>
      </c>
      <c r="B53" s="1">
        <v>45604</v>
      </c>
      <c r="C53" t="s">
        <v>12</v>
      </c>
      <c r="D53" t="s">
        <v>5</v>
      </c>
      <c r="E53" t="s">
        <v>4</v>
      </c>
      <c r="F53">
        <v>5</v>
      </c>
      <c r="G53" s="4">
        <v>640.28</v>
      </c>
      <c r="H53" s="4">
        <v>3201.4</v>
      </c>
      <c r="I53" t="str">
        <f>TEXT(Dataset_Analysis_Table[[#This Row],[Order Date]], "mmmm yyyy")</f>
        <v>November 2024</v>
      </c>
      <c r="J53" s="4">
        <f>IF(Dataset_Analysis_Table[[#This Row],[Units Sold]]&lt;&gt;0,Dataset_Analysis_Table[[#This Row],[Revenue]]/Dataset_Analysis_Table[[#This Row],[Units Sold]],"Invalid")</f>
        <v>640.28</v>
      </c>
      <c r="K53" s="4" t="str">
        <f>IF(Dataset_Analysis_Table[[#This Row],[Revenue]]&gt;5000,"Yes","No")</f>
        <v>No</v>
      </c>
      <c r="L53" s="4" t="str" cm="1">
        <f t="array" ref="L53">_xlfn.IFS(
  Dataset_Analysis_Table[[#This Row],[Revenue]]&gt;=10000, "Platinum Tier",
  Dataset_Analysis_Table[[#This Row],[Revenue]]&gt;=5000, "Gold Tier",
  Dataset_Analysis_Table[[#This Row],[Revenue]]&lt;5000, "Standard Tier"
)</f>
        <v>Standard Tier</v>
      </c>
      <c r="M53" s="4" t="str">
        <f>Dataset_Analysis_Table[[#This Row],[Region]]&amp;" - "&amp;Dataset_Analysis_Table[[#This Row],[Category]]</f>
        <v>East - Electronics</v>
      </c>
    </row>
    <row r="54" spans="1:13" x14ac:dyDescent="0.3">
      <c r="A54">
        <v>55</v>
      </c>
      <c r="B54" s="1">
        <v>45297</v>
      </c>
      <c r="C54" t="s">
        <v>7</v>
      </c>
      <c r="D54" t="s">
        <v>8</v>
      </c>
      <c r="E54" t="s">
        <v>2</v>
      </c>
      <c r="F54">
        <v>4</v>
      </c>
      <c r="G54" s="4">
        <v>452.09</v>
      </c>
      <c r="H54" s="4">
        <v>1808.36</v>
      </c>
      <c r="I54" t="str">
        <f>TEXT(Dataset_Analysis_Table[[#This Row],[Order Date]], "mmmm yyyy")</f>
        <v>January 2024</v>
      </c>
      <c r="J54" s="4">
        <f>IF(Dataset_Analysis_Table[[#This Row],[Units Sold]]&lt;&gt;0,Dataset_Analysis_Table[[#This Row],[Revenue]]/Dataset_Analysis_Table[[#This Row],[Units Sold]],"Invalid")</f>
        <v>452.09</v>
      </c>
      <c r="K54" s="4" t="str">
        <f>IF(Dataset_Analysis_Table[[#This Row],[Revenue]]&gt;5000,"Yes","No")</f>
        <v>No</v>
      </c>
      <c r="L54" s="4" t="str" cm="1">
        <f t="array" ref="L54">_xlfn.IFS(
  Dataset_Analysis_Table[[#This Row],[Revenue]]&gt;=10000, "Platinum Tier",
  Dataset_Analysis_Table[[#This Row],[Revenue]]&gt;=5000, "Gold Tier",
  Dataset_Analysis_Table[[#This Row],[Revenue]]&lt;5000, "Standard Tier"
)</f>
        <v>Standard Tier</v>
      </c>
      <c r="M54" s="4" t="str">
        <f>Dataset_Analysis_Table[[#This Row],[Region]]&amp;" - "&amp;Dataset_Analysis_Table[[#This Row],[Category]]</f>
        <v>West - Apparel</v>
      </c>
    </row>
    <row r="55" spans="1:13" x14ac:dyDescent="0.3">
      <c r="A55">
        <v>56</v>
      </c>
      <c r="B55" s="1">
        <v>45460</v>
      </c>
      <c r="C55" t="s">
        <v>0</v>
      </c>
      <c r="D55" t="s">
        <v>14</v>
      </c>
      <c r="E55" t="s">
        <v>4</v>
      </c>
      <c r="F55">
        <v>1</v>
      </c>
      <c r="G55" s="4">
        <v>84.71</v>
      </c>
      <c r="H55" s="4">
        <v>84.71</v>
      </c>
      <c r="I55" t="str">
        <f>TEXT(Dataset_Analysis_Table[[#This Row],[Order Date]], "mmmm yyyy")</f>
        <v>June 2024</v>
      </c>
      <c r="J55" s="4">
        <f>IF(Dataset_Analysis_Table[[#This Row],[Units Sold]]&lt;&gt;0,Dataset_Analysis_Table[[#This Row],[Revenue]]/Dataset_Analysis_Table[[#This Row],[Units Sold]],"Invalid")</f>
        <v>84.71</v>
      </c>
      <c r="K55" s="4" t="str">
        <f>IF(Dataset_Analysis_Table[[#This Row],[Revenue]]&gt;5000,"Yes","No")</f>
        <v>No</v>
      </c>
      <c r="L55" s="4" t="str" cm="1">
        <f t="array" ref="L55">_xlfn.IFS(
  Dataset_Analysis_Table[[#This Row],[Revenue]]&gt;=10000, "Platinum Tier",
  Dataset_Analysis_Table[[#This Row],[Revenue]]&gt;=5000, "Gold Tier",
  Dataset_Analysis_Table[[#This Row],[Revenue]]&lt;5000, "Standard Tier"
)</f>
        <v>Standard Tier</v>
      </c>
      <c r="M55" s="4" t="str">
        <f>Dataset_Analysis_Table[[#This Row],[Region]]&amp;" - "&amp;Dataset_Analysis_Table[[#This Row],[Category]]</f>
        <v>North - Electronics</v>
      </c>
    </row>
    <row r="56" spans="1:13" x14ac:dyDescent="0.3">
      <c r="A56">
        <v>57</v>
      </c>
      <c r="B56" s="1">
        <v>45197</v>
      </c>
      <c r="C56" t="s">
        <v>11</v>
      </c>
      <c r="D56" t="s">
        <v>20</v>
      </c>
      <c r="E56" t="s">
        <v>4</v>
      </c>
      <c r="F56">
        <v>9</v>
      </c>
      <c r="G56" s="4">
        <v>129.37</v>
      </c>
      <c r="H56" s="4">
        <v>1164.33</v>
      </c>
      <c r="I56" t="str">
        <f>TEXT(Dataset_Analysis_Table[[#This Row],[Order Date]], "mmmm yyyy")</f>
        <v>September 2023</v>
      </c>
      <c r="J56" s="4">
        <f>IF(Dataset_Analysis_Table[[#This Row],[Units Sold]]&lt;&gt;0,Dataset_Analysis_Table[[#This Row],[Revenue]]/Dataset_Analysis_Table[[#This Row],[Units Sold]],"Invalid")</f>
        <v>129.37</v>
      </c>
      <c r="K56" s="4" t="str">
        <f>IF(Dataset_Analysis_Table[[#This Row],[Revenue]]&gt;5000,"Yes","No")</f>
        <v>No</v>
      </c>
      <c r="L56" s="4" t="str" cm="1">
        <f t="array" ref="L56">_xlfn.IFS(
  Dataset_Analysis_Table[[#This Row],[Revenue]]&gt;=10000, "Platinum Tier",
  Dataset_Analysis_Table[[#This Row],[Revenue]]&gt;=5000, "Gold Tier",
  Dataset_Analysis_Table[[#This Row],[Revenue]]&lt;5000, "Standard Tier"
)</f>
        <v>Standard Tier</v>
      </c>
      <c r="M56" s="4" t="str">
        <f>Dataset_Analysis_Table[[#This Row],[Region]]&amp;" - "&amp;Dataset_Analysis_Table[[#This Row],[Category]]</f>
        <v>South - Electronics</v>
      </c>
    </row>
    <row r="57" spans="1:13" x14ac:dyDescent="0.3">
      <c r="A57">
        <v>58</v>
      </c>
      <c r="B57" s="1">
        <v>45748</v>
      </c>
      <c r="C57" t="s">
        <v>0</v>
      </c>
      <c r="D57" t="s">
        <v>3</v>
      </c>
      <c r="E57" t="s">
        <v>4</v>
      </c>
      <c r="F57">
        <v>2</v>
      </c>
      <c r="G57" s="4">
        <v>1016.07</v>
      </c>
      <c r="H57" s="4">
        <v>2032.14</v>
      </c>
      <c r="I57" t="str">
        <f>TEXT(Dataset_Analysis_Table[[#This Row],[Order Date]], "mmmm yyyy")</f>
        <v>April 2025</v>
      </c>
      <c r="J57" s="4">
        <f>IF(Dataset_Analysis_Table[[#This Row],[Units Sold]]&lt;&gt;0,Dataset_Analysis_Table[[#This Row],[Revenue]]/Dataset_Analysis_Table[[#This Row],[Units Sold]],"Invalid")</f>
        <v>1016.07</v>
      </c>
      <c r="K57" s="4" t="str">
        <f>IF(Dataset_Analysis_Table[[#This Row],[Revenue]]&gt;5000,"Yes","No")</f>
        <v>No</v>
      </c>
      <c r="L57" s="4" t="str" cm="1">
        <f t="array" ref="L57">_xlfn.IFS(
  Dataset_Analysis_Table[[#This Row],[Revenue]]&gt;=10000, "Platinum Tier",
  Dataset_Analysis_Table[[#This Row],[Revenue]]&gt;=5000, "Gold Tier",
  Dataset_Analysis_Table[[#This Row],[Revenue]]&lt;5000, "Standard Tier"
)</f>
        <v>Standard Tier</v>
      </c>
      <c r="M57" s="4" t="str">
        <f>Dataset_Analysis_Table[[#This Row],[Region]]&amp;" - "&amp;Dataset_Analysis_Table[[#This Row],[Category]]</f>
        <v>North - Electronics</v>
      </c>
    </row>
    <row r="58" spans="1:13" x14ac:dyDescent="0.3">
      <c r="A58">
        <v>59</v>
      </c>
      <c r="B58" s="1">
        <v>45261</v>
      </c>
      <c r="C58" t="s">
        <v>7</v>
      </c>
      <c r="D58" t="s">
        <v>18</v>
      </c>
      <c r="E58" t="s">
        <v>4</v>
      </c>
      <c r="F58">
        <v>10</v>
      </c>
      <c r="G58" s="4">
        <v>376.86</v>
      </c>
      <c r="H58" s="4">
        <v>3768.6</v>
      </c>
      <c r="I58" t="str">
        <f>TEXT(Dataset_Analysis_Table[[#This Row],[Order Date]], "mmmm yyyy")</f>
        <v>December 2023</v>
      </c>
      <c r="J58" s="4">
        <f>IF(Dataset_Analysis_Table[[#This Row],[Units Sold]]&lt;&gt;0,Dataset_Analysis_Table[[#This Row],[Revenue]]/Dataset_Analysis_Table[[#This Row],[Units Sold]],"Invalid")</f>
        <v>376.86</v>
      </c>
      <c r="K58" s="4" t="str">
        <f>IF(Dataset_Analysis_Table[[#This Row],[Revenue]]&gt;5000,"Yes","No")</f>
        <v>No</v>
      </c>
      <c r="L58" s="4" t="str" cm="1">
        <f t="array" ref="L58">_xlfn.IFS(
  Dataset_Analysis_Table[[#This Row],[Revenue]]&gt;=10000, "Platinum Tier",
  Dataset_Analysis_Table[[#This Row],[Revenue]]&gt;=5000, "Gold Tier",
  Dataset_Analysis_Table[[#This Row],[Revenue]]&lt;5000, "Standard Tier"
)</f>
        <v>Standard Tier</v>
      </c>
      <c r="M58" s="4" t="str">
        <f>Dataset_Analysis_Table[[#This Row],[Region]]&amp;" - "&amp;Dataset_Analysis_Table[[#This Row],[Category]]</f>
        <v>West - Electronics</v>
      </c>
    </row>
    <row r="59" spans="1:13" x14ac:dyDescent="0.3">
      <c r="A59">
        <v>60</v>
      </c>
      <c r="B59" s="1">
        <v>45773</v>
      </c>
      <c r="C59" t="s">
        <v>0</v>
      </c>
      <c r="D59" t="s">
        <v>15</v>
      </c>
      <c r="E59" t="s">
        <v>4</v>
      </c>
      <c r="F59">
        <v>2</v>
      </c>
      <c r="G59" s="4">
        <v>634.65</v>
      </c>
      <c r="H59" s="4">
        <v>1269.3</v>
      </c>
      <c r="I59" t="str">
        <f>TEXT(Dataset_Analysis_Table[[#This Row],[Order Date]], "mmmm yyyy")</f>
        <v>April 2025</v>
      </c>
      <c r="J59" s="4">
        <f>IF(Dataset_Analysis_Table[[#This Row],[Units Sold]]&lt;&gt;0,Dataset_Analysis_Table[[#This Row],[Revenue]]/Dataset_Analysis_Table[[#This Row],[Units Sold]],"Invalid")</f>
        <v>634.65</v>
      </c>
      <c r="K59" s="4" t="str">
        <f>IF(Dataset_Analysis_Table[[#This Row],[Revenue]]&gt;5000,"Yes","No")</f>
        <v>No</v>
      </c>
      <c r="L59" s="4" t="str" cm="1">
        <f t="array" ref="L59">_xlfn.IFS(
  Dataset_Analysis_Table[[#This Row],[Revenue]]&gt;=10000, "Platinum Tier",
  Dataset_Analysis_Table[[#This Row],[Revenue]]&gt;=5000, "Gold Tier",
  Dataset_Analysis_Table[[#This Row],[Revenue]]&lt;5000, "Standard Tier"
)</f>
        <v>Standard Tier</v>
      </c>
      <c r="M59" s="4" t="str">
        <f>Dataset_Analysis_Table[[#This Row],[Region]]&amp;" - "&amp;Dataset_Analysis_Table[[#This Row],[Category]]</f>
        <v>North - Electronics</v>
      </c>
    </row>
    <row r="60" spans="1:13" x14ac:dyDescent="0.3">
      <c r="A60">
        <v>61</v>
      </c>
      <c r="B60" s="1">
        <v>45406</v>
      </c>
      <c r="C60" t="s">
        <v>12</v>
      </c>
      <c r="D60" t="s">
        <v>15</v>
      </c>
      <c r="E60" t="s">
        <v>4</v>
      </c>
      <c r="F60">
        <v>4</v>
      </c>
      <c r="G60" s="4">
        <v>1007.89</v>
      </c>
      <c r="H60" s="4">
        <v>4031.56</v>
      </c>
      <c r="I60" t="str">
        <f>TEXT(Dataset_Analysis_Table[[#This Row],[Order Date]], "mmmm yyyy")</f>
        <v>April 2024</v>
      </c>
      <c r="J60" s="4">
        <f>IF(Dataset_Analysis_Table[[#This Row],[Units Sold]]&lt;&gt;0,Dataset_Analysis_Table[[#This Row],[Revenue]]/Dataset_Analysis_Table[[#This Row],[Units Sold]],"Invalid")</f>
        <v>1007.89</v>
      </c>
      <c r="K60" s="4" t="str">
        <f>IF(Dataset_Analysis_Table[[#This Row],[Revenue]]&gt;5000,"Yes","No")</f>
        <v>No</v>
      </c>
      <c r="L60" s="4" t="str" cm="1">
        <f t="array" ref="L60">_xlfn.IFS(
  Dataset_Analysis_Table[[#This Row],[Revenue]]&gt;=10000, "Platinum Tier",
  Dataset_Analysis_Table[[#This Row],[Revenue]]&gt;=5000, "Gold Tier",
  Dataset_Analysis_Table[[#This Row],[Revenue]]&lt;5000, "Standard Tier"
)</f>
        <v>Standard Tier</v>
      </c>
      <c r="M60" s="4" t="str">
        <f>Dataset_Analysis_Table[[#This Row],[Region]]&amp;" - "&amp;Dataset_Analysis_Table[[#This Row],[Category]]</f>
        <v>East - Electronics</v>
      </c>
    </row>
    <row r="61" spans="1:13" x14ac:dyDescent="0.3">
      <c r="A61">
        <v>62</v>
      </c>
      <c r="B61" s="1">
        <v>45410</v>
      </c>
      <c r="C61" t="s">
        <v>11</v>
      </c>
      <c r="D61" t="s">
        <v>21</v>
      </c>
      <c r="E61" t="s">
        <v>4</v>
      </c>
      <c r="F61">
        <v>7</v>
      </c>
      <c r="G61" s="4">
        <v>205.01</v>
      </c>
      <c r="H61" s="4">
        <v>1435.07</v>
      </c>
      <c r="I61" t="str">
        <f>TEXT(Dataset_Analysis_Table[[#This Row],[Order Date]], "mmmm yyyy")</f>
        <v>April 2024</v>
      </c>
      <c r="J61" s="4">
        <f>IF(Dataset_Analysis_Table[[#This Row],[Units Sold]]&lt;&gt;0,Dataset_Analysis_Table[[#This Row],[Revenue]]/Dataset_Analysis_Table[[#This Row],[Units Sold]],"Invalid")</f>
        <v>205.01</v>
      </c>
      <c r="K61" s="4" t="str">
        <f>IF(Dataset_Analysis_Table[[#This Row],[Revenue]]&gt;5000,"Yes","No")</f>
        <v>No</v>
      </c>
      <c r="L61" s="4" t="str" cm="1">
        <f t="array" ref="L61">_xlfn.IFS(
  Dataset_Analysis_Table[[#This Row],[Revenue]]&gt;=10000, "Platinum Tier",
  Dataset_Analysis_Table[[#This Row],[Revenue]]&gt;=5000, "Gold Tier",
  Dataset_Analysis_Table[[#This Row],[Revenue]]&lt;5000, "Standard Tier"
)</f>
        <v>Standard Tier</v>
      </c>
      <c r="M61" s="4" t="str">
        <f>Dataset_Analysis_Table[[#This Row],[Region]]&amp;" - "&amp;Dataset_Analysis_Table[[#This Row],[Category]]</f>
        <v>South - Electronics</v>
      </c>
    </row>
    <row r="62" spans="1:13" x14ac:dyDescent="0.3">
      <c r="A62">
        <v>63</v>
      </c>
      <c r="B62" s="1">
        <v>45607</v>
      </c>
      <c r="C62" t="s">
        <v>12</v>
      </c>
      <c r="D62" t="s">
        <v>1</v>
      </c>
      <c r="E62" t="s">
        <v>2</v>
      </c>
      <c r="F62">
        <v>6</v>
      </c>
      <c r="G62" s="4">
        <v>1394.24</v>
      </c>
      <c r="H62" s="4">
        <v>8365.44</v>
      </c>
      <c r="I62" t="str">
        <f>TEXT(Dataset_Analysis_Table[[#This Row],[Order Date]], "mmmm yyyy")</f>
        <v>November 2024</v>
      </c>
      <c r="J62" s="4">
        <f>IF(Dataset_Analysis_Table[[#This Row],[Units Sold]]&lt;&gt;0,Dataset_Analysis_Table[[#This Row],[Revenue]]/Dataset_Analysis_Table[[#This Row],[Units Sold]],"Invalid")</f>
        <v>1394.24</v>
      </c>
      <c r="K62" s="4" t="str">
        <f>IF(Dataset_Analysis_Table[[#This Row],[Revenue]]&gt;5000,"Yes","No")</f>
        <v>Yes</v>
      </c>
      <c r="L62" s="4" t="str" cm="1">
        <f t="array" ref="L62">_xlfn.IFS(
  Dataset_Analysis_Table[[#This Row],[Revenue]]&gt;=10000, "Platinum Tier",
  Dataset_Analysis_Table[[#This Row],[Revenue]]&gt;=5000, "Gold Tier",
  Dataset_Analysis_Table[[#This Row],[Revenue]]&lt;5000, "Standard Tier"
)</f>
        <v>Gold Tier</v>
      </c>
      <c r="M62" s="4" t="str">
        <f>Dataset_Analysis_Table[[#This Row],[Region]]&amp;" - "&amp;Dataset_Analysis_Table[[#This Row],[Category]]</f>
        <v>East - Apparel</v>
      </c>
    </row>
    <row r="63" spans="1:13" x14ac:dyDescent="0.3">
      <c r="A63">
        <v>64</v>
      </c>
      <c r="B63" s="1">
        <v>45148</v>
      </c>
      <c r="C63" t="s">
        <v>0</v>
      </c>
      <c r="D63" t="s">
        <v>17</v>
      </c>
      <c r="E63" t="s">
        <v>10</v>
      </c>
      <c r="F63">
        <v>8</v>
      </c>
      <c r="G63" s="4">
        <v>935.53</v>
      </c>
      <c r="H63" s="4">
        <v>7484.24</v>
      </c>
      <c r="I63" t="str">
        <f>TEXT(Dataset_Analysis_Table[[#This Row],[Order Date]], "mmmm yyyy")</f>
        <v>August 2023</v>
      </c>
      <c r="J63" s="4">
        <f>IF(Dataset_Analysis_Table[[#This Row],[Units Sold]]&lt;&gt;0,Dataset_Analysis_Table[[#This Row],[Revenue]]/Dataset_Analysis_Table[[#This Row],[Units Sold]],"Invalid")</f>
        <v>935.53</v>
      </c>
      <c r="K63" s="4" t="str">
        <f>IF(Dataset_Analysis_Table[[#This Row],[Revenue]]&gt;5000,"Yes","No")</f>
        <v>Yes</v>
      </c>
      <c r="L63" s="4" t="str" cm="1">
        <f t="array" ref="L63">_xlfn.IFS(
  Dataset_Analysis_Table[[#This Row],[Revenue]]&gt;=10000, "Platinum Tier",
  Dataset_Analysis_Table[[#This Row],[Revenue]]&gt;=5000, "Gold Tier",
  Dataset_Analysis_Table[[#This Row],[Revenue]]&lt;5000, "Standard Tier"
)</f>
        <v>Gold Tier</v>
      </c>
      <c r="M63" s="4" t="str">
        <f>Dataset_Analysis_Table[[#This Row],[Region]]&amp;" - "&amp;Dataset_Analysis_Table[[#This Row],[Category]]</f>
        <v>North - Accessories</v>
      </c>
    </row>
    <row r="64" spans="1:13" x14ac:dyDescent="0.3">
      <c r="A64">
        <v>65</v>
      </c>
      <c r="B64" s="1">
        <v>45214</v>
      </c>
      <c r="C64" t="s">
        <v>0</v>
      </c>
      <c r="D64" t="s">
        <v>15</v>
      </c>
      <c r="E64" t="s">
        <v>4</v>
      </c>
      <c r="F64">
        <v>9</v>
      </c>
      <c r="G64" s="4">
        <v>327.60000000000002</v>
      </c>
      <c r="H64" s="4">
        <v>2948.4</v>
      </c>
      <c r="I64" t="str">
        <f>TEXT(Dataset_Analysis_Table[[#This Row],[Order Date]], "mmmm yyyy")</f>
        <v>October 2023</v>
      </c>
      <c r="J64" s="4">
        <f>IF(Dataset_Analysis_Table[[#This Row],[Units Sold]]&lt;&gt;0,Dataset_Analysis_Table[[#This Row],[Revenue]]/Dataset_Analysis_Table[[#This Row],[Units Sold]],"Invalid")</f>
        <v>327.60000000000002</v>
      </c>
      <c r="K64" s="4" t="str">
        <f>IF(Dataset_Analysis_Table[[#This Row],[Revenue]]&gt;5000,"Yes","No")</f>
        <v>No</v>
      </c>
      <c r="L64" s="4" t="str" cm="1">
        <f t="array" ref="L64">_xlfn.IFS(
  Dataset_Analysis_Table[[#This Row],[Revenue]]&gt;=10000, "Platinum Tier",
  Dataset_Analysis_Table[[#This Row],[Revenue]]&gt;=5000, "Gold Tier",
  Dataset_Analysis_Table[[#This Row],[Revenue]]&lt;5000, "Standard Tier"
)</f>
        <v>Standard Tier</v>
      </c>
      <c r="M64" s="4" t="str">
        <f>Dataset_Analysis_Table[[#This Row],[Region]]&amp;" - "&amp;Dataset_Analysis_Table[[#This Row],[Category]]</f>
        <v>North - Electronics</v>
      </c>
    </row>
    <row r="65" spans="1:13" x14ac:dyDescent="0.3">
      <c r="A65">
        <v>66</v>
      </c>
      <c r="B65" s="1">
        <v>45496</v>
      </c>
      <c r="C65" t="s">
        <v>11</v>
      </c>
      <c r="D65" t="s">
        <v>22</v>
      </c>
      <c r="E65" t="s">
        <v>4</v>
      </c>
      <c r="F65">
        <v>2</v>
      </c>
      <c r="G65" s="4">
        <v>1320.11</v>
      </c>
      <c r="H65" s="4">
        <v>2640.22</v>
      </c>
      <c r="I65" t="str">
        <f>TEXT(Dataset_Analysis_Table[[#This Row],[Order Date]], "mmmm yyyy")</f>
        <v>July 2024</v>
      </c>
      <c r="J65" s="4">
        <f>IF(Dataset_Analysis_Table[[#This Row],[Units Sold]]&lt;&gt;0,Dataset_Analysis_Table[[#This Row],[Revenue]]/Dataset_Analysis_Table[[#This Row],[Units Sold]],"Invalid")</f>
        <v>1320.11</v>
      </c>
      <c r="K65" s="4" t="str">
        <f>IF(Dataset_Analysis_Table[[#This Row],[Revenue]]&gt;5000,"Yes","No")</f>
        <v>No</v>
      </c>
      <c r="L65" s="4" t="str" cm="1">
        <f t="array" ref="L65">_xlfn.IFS(
  Dataset_Analysis_Table[[#This Row],[Revenue]]&gt;=10000, "Platinum Tier",
  Dataset_Analysis_Table[[#This Row],[Revenue]]&gt;=5000, "Gold Tier",
  Dataset_Analysis_Table[[#This Row],[Revenue]]&lt;5000, "Standard Tier"
)</f>
        <v>Standard Tier</v>
      </c>
      <c r="M65" s="4" t="str">
        <f>Dataset_Analysis_Table[[#This Row],[Region]]&amp;" - "&amp;Dataset_Analysis_Table[[#This Row],[Category]]</f>
        <v>South - Electronics</v>
      </c>
    </row>
    <row r="66" spans="1:13" x14ac:dyDescent="0.3">
      <c r="A66">
        <v>67</v>
      </c>
      <c r="B66" s="1">
        <v>45300</v>
      </c>
      <c r="C66" t="s">
        <v>12</v>
      </c>
      <c r="D66" t="s">
        <v>21</v>
      </c>
      <c r="E66" t="s">
        <v>4</v>
      </c>
      <c r="F66">
        <v>8</v>
      </c>
      <c r="G66" s="4">
        <v>1252.28</v>
      </c>
      <c r="H66" s="4">
        <v>10018.24</v>
      </c>
      <c r="I66" t="str">
        <f>TEXT(Dataset_Analysis_Table[[#This Row],[Order Date]], "mmmm yyyy")</f>
        <v>January 2024</v>
      </c>
      <c r="J66" s="4">
        <f>IF(Dataset_Analysis_Table[[#This Row],[Units Sold]]&lt;&gt;0,Dataset_Analysis_Table[[#This Row],[Revenue]]/Dataset_Analysis_Table[[#This Row],[Units Sold]],"Invalid")</f>
        <v>1252.28</v>
      </c>
      <c r="K66" s="4" t="str">
        <f>IF(Dataset_Analysis_Table[[#This Row],[Revenue]]&gt;5000,"Yes","No")</f>
        <v>Yes</v>
      </c>
      <c r="L66" s="4" t="str" cm="1">
        <f t="array" ref="L66">_xlfn.IFS(
  Dataset_Analysis_Table[[#This Row],[Revenue]]&gt;=10000, "Platinum Tier",
  Dataset_Analysis_Table[[#This Row],[Revenue]]&gt;=5000, "Gold Tier",
  Dataset_Analysis_Table[[#This Row],[Revenue]]&lt;5000, "Standard Tier"
)</f>
        <v>Platinum Tier</v>
      </c>
      <c r="M66" s="4" t="str">
        <f>Dataset_Analysis_Table[[#This Row],[Region]]&amp;" - "&amp;Dataset_Analysis_Table[[#This Row],[Category]]</f>
        <v>East - Electronics</v>
      </c>
    </row>
    <row r="67" spans="1:13" x14ac:dyDescent="0.3">
      <c r="A67">
        <v>68</v>
      </c>
      <c r="B67" s="1">
        <v>45765</v>
      </c>
      <c r="C67" t="s">
        <v>12</v>
      </c>
      <c r="D67" t="s">
        <v>8</v>
      </c>
      <c r="E67" t="s">
        <v>2</v>
      </c>
      <c r="F67">
        <v>9</v>
      </c>
      <c r="G67" s="4">
        <v>21.66</v>
      </c>
      <c r="H67" s="4">
        <v>194.94</v>
      </c>
      <c r="I67" t="str">
        <f>TEXT(Dataset_Analysis_Table[[#This Row],[Order Date]], "mmmm yyyy")</f>
        <v>April 2025</v>
      </c>
      <c r="J67" s="4">
        <f>IF(Dataset_Analysis_Table[[#This Row],[Units Sold]]&lt;&gt;0,Dataset_Analysis_Table[[#This Row],[Revenue]]/Dataset_Analysis_Table[[#This Row],[Units Sold]],"Invalid")</f>
        <v>21.66</v>
      </c>
      <c r="K67" s="4" t="str">
        <f>IF(Dataset_Analysis_Table[[#This Row],[Revenue]]&gt;5000,"Yes","No")</f>
        <v>No</v>
      </c>
      <c r="L67" s="4" t="str" cm="1">
        <f t="array" ref="L67">_xlfn.IFS(
  Dataset_Analysis_Table[[#This Row],[Revenue]]&gt;=10000, "Platinum Tier",
  Dataset_Analysis_Table[[#This Row],[Revenue]]&gt;=5000, "Gold Tier",
  Dataset_Analysis_Table[[#This Row],[Revenue]]&lt;5000, "Standard Tier"
)</f>
        <v>Standard Tier</v>
      </c>
      <c r="M67" s="4" t="str">
        <f>Dataset_Analysis_Table[[#This Row],[Region]]&amp;" - "&amp;Dataset_Analysis_Table[[#This Row],[Category]]</f>
        <v>East - Apparel</v>
      </c>
    </row>
    <row r="68" spans="1:13" x14ac:dyDescent="0.3">
      <c r="A68">
        <v>69</v>
      </c>
      <c r="B68" s="1">
        <v>45818</v>
      </c>
      <c r="C68" t="s">
        <v>12</v>
      </c>
      <c r="D68" t="s">
        <v>16</v>
      </c>
      <c r="E68" t="s">
        <v>10</v>
      </c>
      <c r="F68">
        <v>2</v>
      </c>
      <c r="G68" s="4">
        <v>1409.01</v>
      </c>
      <c r="H68" s="4">
        <v>2818.02</v>
      </c>
      <c r="I68" t="str">
        <f>TEXT(Dataset_Analysis_Table[[#This Row],[Order Date]], "mmmm yyyy")</f>
        <v>June 2025</v>
      </c>
      <c r="J68" s="4">
        <f>IF(Dataset_Analysis_Table[[#This Row],[Units Sold]]&lt;&gt;0,Dataset_Analysis_Table[[#This Row],[Revenue]]/Dataset_Analysis_Table[[#This Row],[Units Sold]],"Invalid")</f>
        <v>1409.01</v>
      </c>
      <c r="K68" s="4" t="str">
        <f>IF(Dataset_Analysis_Table[[#This Row],[Revenue]]&gt;5000,"Yes","No")</f>
        <v>No</v>
      </c>
      <c r="L68" s="4" t="str" cm="1">
        <f t="array" ref="L68">_xlfn.IFS(
  Dataset_Analysis_Table[[#This Row],[Revenue]]&gt;=10000, "Platinum Tier",
  Dataset_Analysis_Table[[#This Row],[Revenue]]&gt;=5000, "Gold Tier",
  Dataset_Analysis_Table[[#This Row],[Revenue]]&lt;5000, "Standard Tier"
)</f>
        <v>Standard Tier</v>
      </c>
      <c r="M68" s="4" t="str">
        <f>Dataset_Analysis_Table[[#This Row],[Region]]&amp;" - "&amp;Dataset_Analysis_Table[[#This Row],[Category]]</f>
        <v>East - Accessories</v>
      </c>
    </row>
    <row r="69" spans="1:13" x14ac:dyDescent="0.3">
      <c r="A69">
        <v>70</v>
      </c>
      <c r="B69" s="1">
        <v>45257</v>
      </c>
      <c r="C69" t="s">
        <v>12</v>
      </c>
      <c r="D69" t="s">
        <v>3</v>
      </c>
      <c r="E69" t="s">
        <v>4</v>
      </c>
      <c r="F69">
        <v>2</v>
      </c>
      <c r="G69" s="4">
        <v>1116.2</v>
      </c>
      <c r="H69" s="4">
        <v>2232.4</v>
      </c>
      <c r="I69" t="str">
        <f>TEXT(Dataset_Analysis_Table[[#This Row],[Order Date]], "mmmm yyyy")</f>
        <v>November 2023</v>
      </c>
      <c r="J69" s="4">
        <f>IF(Dataset_Analysis_Table[[#This Row],[Units Sold]]&lt;&gt;0,Dataset_Analysis_Table[[#This Row],[Revenue]]/Dataset_Analysis_Table[[#This Row],[Units Sold]],"Invalid")</f>
        <v>1116.2</v>
      </c>
      <c r="K69" s="4" t="str">
        <f>IF(Dataset_Analysis_Table[[#This Row],[Revenue]]&gt;5000,"Yes","No")</f>
        <v>No</v>
      </c>
      <c r="L69" s="4" t="str" cm="1">
        <f t="array" ref="L69">_xlfn.IFS(
  Dataset_Analysis_Table[[#This Row],[Revenue]]&gt;=10000, "Platinum Tier",
  Dataset_Analysis_Table[[#This Row],[Revenue]]&gt;=5000, "Gold Tier",
  Dataset_Analysis_Table[[#This Row],[Revenue]]&lt;5000, "Standard Tier"
)</f>
        <v>Standard Tier</v>
      </c>
      <c r="M69" s="4" t="str">
        <f>Dataset_Analysis_Table[[#This Row],[Region]]&amp;" - "&amp;Dataset_Analysis_Table[[#This Row],[Category]]</f>
        <v>East - Electronics</v>
      </c>
    </row>
    <row r="70" spans="1:13" x14ac:dyDescent="0.3">
      <c r="A70">
        <v>71</v>
      </c>
      <c r="B70" s="1">
        <v>45427</v>
      </c>
      <c r="C70" t="s">
        <v>12</v>
      </c>
      <c r="D70" t="s">
        <v>3</v>
      </c>
      <c r="E70" t="s">
        <v>4</v>
      </c>
      <c r="F70">
        <v>10</v>
      </c>
      <c r="G70" s="4">
        <v>323.83999999999997</v>
      </c>
      <c r="H70" s="4">
        <v>3238.4</v>
      </c>
      <c r="I70" t="str">
        <f>TEXT(Dataset_Analysis_Table[[#This Row],[Order Date]], "mmmm yyyy")</f>
        <v>May 2024</v>
      </c>
      <c r="J70" s="4">
        <f>IF(Dataset_Analysis_Table[[#This Row],[Units Sold]]&lt;&gt;0,Dataset_Analysis_Table[[#This Row],[Revenue]]/Dataset_Analysis_Table[[#This Row],[Units Sold]],"Invalid")</f>
        <v>323.84000000000003</v>
      </c>
      <c r="K70" s="4" t="str">
        <f>IF(Dataset_Analysis_Table[[#This Row],[Revenue]]&gt;5000,"Yes","No")</f>
        <v>No</v>
      </c>
      <c r="L70" s="4" t="str" cm="1">
        <f t="array" ref="L70">_xlfn.IFS(
  Dataset_Analysis_Table[[#This Row],[Revenue]]&gt;=10000, "Platinum Tier",
  Dataset_Analysis_Table[[#This Row],[Revenue]]&gt;=5000, "Gold Tier",
  Dataset_Analysis_Table[[#This Row],[Revenue]]&lt;5000, "Standard Tier"
)</f>
        <v>Standard Tier</v>
      </c>
      <c r="M70" s="4" t="str">
        <f>Dataset_Analysis_Table[[#This Row],[Region]]&amp;" - "&amp;Dataset_Analysis_Table[[#This Row],[Category]]</f>
        <v>East - Electronics</v>
      </c>
    </row>
    <row r="71" spans="1:13" x14ac:dyDescent="0.3">
      <c r="A71">
        <v>72</v>
      </c>
      <c r="B71" s="1">
        <v>45842</v>
      </c>
      <c r="C71" t="s">
        <v>11</v>
      </c>
      <c r="D71" t="s">
        <v>21</v>
      </c>
      <c r="E71" t="s">
        <v>4</v>
      </c>
      <c r="F71">
        <v>5</v>
      </c>
      <c r="G71" s="4">
        <v>763.06</v>
      </c>
      <c r="H71" s="4">
        <v>3815.3</v>
      </c>
      <c r="I71" t="str">
        <f>TEXT(Dataset_Analysis_Table[[#This Row],[Order Date]], "mmmm yyyy")</f>
        <v>July 2025</v>
      </c>
      <c r="J71" s="4">
        <f>IF(Dataset_Analysis_Table[[#This Row],[Units Sold]]&lt;&gt;0,Dataset_Analysis_Table[[#This Row],[Revenue]]/Dataset_Analysis_Table[[#This Row],[Units Sold]],"Invalid")</f>
        <v>763.06000000000006</v>
      </c>
      <c r="K71" s="4" t="str">
        <f>IF(Dataset_Analysis_Table[[#This Row],[Revenue]]&gt;5000,"Yes","No")</f>
        <v>No</v>
      </c>
      <c r="L71" s="4" t="str" cm="1">
        <f t="array" ref="L71">_xlfn.IFS(
  Dataset_Analysis_Table[[#This Row],[Revenue]]&gt;=10000, "Platinum Tier",
  Dataset_Analysis_Table[[#This Row],[Revenue]]&gt;=5000, "Gold Tier",
  Dataset_Analysis_Table[[#This Row],[Revenue]]&lt;5000, "Standard Tier"
)</f>
        <v>Standard Tier</v>
      </c>
      <c r="M71" s="4" t="str">
        <f>Dataset_Analysis_Table[[#This Row],[Region]]&amp;" - "&amp;Dataset_Analysis_Table[[#This Row],[Category]]</f>
        <v>South - Electronics</v>
      </c>
    </row>
    <row r="72" spans="1:13" x14ac:dyDescent="0.3">
      <c r="A72">
        <v>73</v>
      </c>
      <c r="B72" s="1">
        <v>45233</v>
      </c>
      <c r="C72" t="s">
        <v>0</v>
      </c>
      <c r="D72" t="s">
        <v>22</v>
      </c>
      <c r="E72" t="s">
        <v>4</v>
      </c>
      <c r="F72">
        <v>7</v>
      </c>
      <c r="G72" s="4">
        <v>1245.73</v>
      </c>
      <c r="H72" s="4">
        <v>8720.11</v>
      </c>
      <c r="I72" t="str">
        <f>TEXT(Dataset_Analysis_Table[[#This Row],[Order Date]], "mmmm yyyy")</f>
        <v>November 2023</v>
      </c>
      <c r="J72" s="4">
        <f>IF(Dataset_Analysis_Table[[#This Row],[Units Sold]]&lt;&gt;0,Dataset_Analysis_Table[[#This Row],[Revenue]]/Dataset_Analysis_Table[[#This Row],[Units Sold]],"Invalid")</f>
        <v>1245.73</v>
      </c>
      <c r="K72" s="4" t="str">
        <f>IF(Dataset_Analysis_Table[[#This Row],[Revenue]]&gt;5000,"Yes","No")</f>
        <v>Yes</v>
      </c>
      <c r="L72" s="4" t="str" cm="1">
        <f t="array" ref="L72">_xlfn.IFS(
  Dataset_Analysis_Table[[#This Row],[Revenue]]&gt;=10000, "Platinum Tier",
  Dataset_Analysis_Table[[#This Row],[Revenue]]&gt;=5000, "Gold Tier",
  Dataset_Analysis_Table[[#This Row],[Revenue]]&lt;5000, "Standard Tier"
)</f>
        <v>Gold Tier</v>
      </c>
      <c r="M72" s="4" t="str">
        <f>Dataset_Analysis_Table[[#This Row],[Region]]&amp;" - "&amp;Dataset_Analysis_Table[[#This Row],[Category]]</f>
        <v>North - Electronics</v>
      </c>
    </row>
    <row r="73" spans="1:13" x14ac:dyDescent="0.3">
      <c r="A73">
        <v>74</v>
      </c>
      <c r="B73" s="1">
        <v>45480</v>
      </c>
      <c r="C73" t="s">
        <v>0</v>
      </c>
      <c r="D73" t="s">
        <v>14</v>
      </c>
      <c r="E73" t="s">
        <v>4</v>
      </c>
      <c r="F73">
        <v>3</v>
      </c>
      <c r="G73" s="4">
        <v>959.3</v>
      </c>
      <c r="H73" s="4">
        <v>2877.9</v>
      </c>
      <c r="I73" t="str">
        <f>TEXT(Dataset_Analysis_Table[[#This Row],[Order Date]], "mmmm yyyy")</f>
        <v>July 2024</v>
      </c>
      <c r="J73" s="4">
        <f>IF(Dataset_Analysis_Table[[#This Row],[Units Sold]]&lt;&gt;0,Dataset_Analysis_Table[[#This Row],[Revenue]]/Dataset_Analysis_Table[[#This Row],[Units Sold]],"Invalid")</f>
        <v>959.30000000000007</v>
      </c>
      <c r="K73" s="4" t="str">
        <f>IF(Dataset_Analysis_Table[[#This Row],[Revenue]]&gt;5000,"Yes","No")</f>
        <v>No</v>
      </c>
      <c r="L73" s="4" t="str" cm="1">
        <f t="array" ref="L73">_xlfn.IFS(
  Dataset_Analysis_Table[[#This Row],[Revenue]]&gt;=10000, "Platinum Tier",
  Dataset_Analysis_Table[[#This Row],[Revenue]]&gt;=5000, "Gold Tier",
  Dataset_Analysis_Table[[#This Row],[Revenue]]&lt;5000, "Standard Tier"
)</f>
        <v>Standard Tier</v>
      </c>
      <c r="M73" s="4" t="str">
        <f>Dataset_Analysis_Table[[#This Row],[Region]]&amp;" - "&amp;Dataset_Analysis_Table[[#This Row],[Category]]</f>
        <v>North - Electronics</v>
      </c>
    </row>
    <row r="74" spans="1:13" x14ac:dyDescent="0.3">
      <c r="A74">
        <v>75</v>
      </c>
      <c r="B74" s="1">
        <v>45591</v>
      </c>
      <c r="C74" t="s">
        <v>11</v>
      </c>
      <c r="D74" t="s">
        <v>22</v>
      </c>
      <c r="E74" t="s">
        <v>4</v>
      </c>
      <c r="F74">
        <v>9</v>
      </c>
      <c r="G74" s="4">
        <v>1061.44</v>
      </c>
      <c r="H74" s="4">
        <v>9552.9599999999991</v>
      </c>
      <c r="I74" t="str">
        <f>TEXT(Dataset_Analysis_Table[[#This Row],[Order Date]], "mmmm yyyy")</f>
        <v>October 2024</v>
      </c>
      <c r="J74" s="4">
        <f>IF(Dataset_Analysis_Table[[#This Row],[Units Sold]]&lt;&gt;0,Dataset_Analysis_Table[[#This Row],[Revenue]]/Dataset_Analysis_Table[[#This Row],[Units Sold]],"Invalid")</f>
        <v>1061.4399999999998</v>
      </c>
      <c r="K74" s="4" t="str">
        <f>IF(Dataset_Analysis_Table[[#This Row],[Revenue]]&gt;5000,"Yes","No")</f>
        <v>Yes</v>
      </c>
      <c r="L74" s="4" t="str" cm="1">
        <f t="array" ref="L74">_xlfn.IFS(
  Dataset_Analysis_Table[[#This Row],[Revenue]]&gt;=10000, "Platinum Tier",
  Dataset_Analysis_Table[[#This Row],[Revenue]]&gt;=5000, "Gold Tier",
  Dataset_Analysis_Table[[#This Row],[Revenue]]&lt;5000, "Standard Tier"
)</f>
        <v>Gold Tier</v>
      </c>
      <c r="M74" s="4" t="str">
        <f>Dataset_Analysis_Table[[#This Row],[Region]]&amp;" - "&amp;Dataset_Analysis_Table[[#This Row],[Category]]</f>
        <v>South - Electronics</v>
      </c>
    </row>
    <row r="75" spans="1:13" x14ac:dyDescent="0.3">
      <c r="A75">
        <v>76</v>
      </c>
      <c r="B75" s="1">
        <v>45253</v>
      </c>
      <c r="C75" t="s">
        <v>0</v>
      </c>
      <c r="D75" t="s">
        <v>6</v>
      </c>
      <c r="E75" t="s">
        <v>4</v>
      </c>
      <c r="F75">
        <v>2</v>
      </c>
      <c r="G75" s="4">
        <v>1418.13</v>
      </c>
      <c r="H75" s="4">
        <v>2836.26</v>
      </c>
      <c r="I75" t="str">
        <f>TEXT(Dataset_Analysis_Table[[#This Row],[Order Date]], "mmmm yyyy")</f>
        <v>November 2023</v>
      </c>
      <c r="J75" s="4">
        <f>IF(Dataset_Analysis_Table[[#This Row],[Units Sold]]&lt;&gt;0,Dataset_Analysis_Table[[#This Row],[Revenue]]/Dataset_Analysis_Table[[#This Row],[Units Sold]],"Invalid")</f>
        <v>1418.13</v>
      </c>
      <c r="K75" s="4" t="str">
        <f>IF(Dataset_Analysis_Table[[#This Row],[Revenue]]&gt;5000,"Yes","No")</f>
        <v>No</v>
      </c>
      <c r="L75" s="4" t="str" cm="1">
        <f t="array" ref="L75">_xlfn.IFS(
  Dataset_Analysis_Table[[#This Row],[Revenue]]&gt;=10000, "Platinum Tier",
  Dataset_Analysis_Table[[#This Row],[Revenue]]&gt;=5000, "Gold Tier",
  Dataset_Analysis_Table[[#This Row],[Revenue]]&lt;5000, "Standard Tier"
)</f>
        <v>Standard Tier</v>
      </c>
      <c r="M75" s="4" t="str">
        <f>Dataset_Analysis_Table[[#This Row],[Region]]&amp;" - "&amp;Dataset_Analysis_Table[[#This Row],[Category]]</f>
        <v>North - Electronics</v>
      </c>
    </row>
    <row r="76" spans="1:13" x14ac:dyDescent="0.3">
      <c r="A76">
        <v>77</v>
      </c>
      <c r="B76" s="1">
        <v>45697</v>
      </c>
      <c r="C76" t="s">
        <v>11</v>
      </c>
      <c r="D76" t="s">
        <v>8</v>
      </c>
      <c r="E76" t="s">
        <v>2</v>
      </c>
      <c r="F76">
        <v>1</v>
      </c>
      <c r="G76" s="4">
        <v>1253.55</v>
      </c>
      <c r="H76" s="4">
        <v>1253.55</v>
      </c>
      <c r="I76" t="str">
        <f>TEXT(Dataset_Analysis_Table[[#This Row],[Order Date]], "mmmm yyyy")</f>
        <v>February 2025</v>
      </c>
      <c r="J76" s="4">
        <f>IF(Dataset_Analysis_Table[[#This Row],[Units Sold]]&lt;&gt;0,Dataset_Analysis_Table[[#This Row],[Revenue]]/Dataset_Analysis_Table[[#This Row],[Units Sold]],"Invalid")</f>
        <v>1253.55</v>
      </c>
      <c r="K76" s="4" t="str">
        <f>IF(Dataset_Analysis_Table[[#This Row],[Revenue]]&gt;5000,"Yes","No")</f>
        <v>No</v>
      </c>
      <c r="L76" s="4" t="str" cm="1">
        <f t="array" ref="L76">_xlfn.IFS(
  Dataset_Analysis_Table[[#This Row],[Revenue]]&gt;=10000, "Platinum Tier",
  Dataset_Analysis_Table[[#This Row],[Revenue]]&gt;=5000, "Gold Tier",
  Dataset_Analysis_Table[[#This Row],[Revenue]]&lt;5000, "Standard Tier"
)</f>
        <v>Standard Tier</v>
      </c>
      <c r="M76" s="4" t="str">
        <f>Dataset_Analysis_Table[[#This Row],[Region]]&amp;" - "&amp;Dataset_Analysis_Table[[#This Row],[Category]]</f>
        <v>South - Apparel</v>
      </c>
    </row>
    <row r="77" spans="1:13" x14ac:dyDescent="0.3">
      <c r="A77">
        <v>78</v>
      </c>
      <c r="B77" s="1">
        <v>45579</v>
      </c>
      <c r="C77" t="s">
        <v>11</v>
      </c>
      <c r="D77" t="s">
        <v>15</v>
      </c>
      <c r="E77" t="s">
        <v>4</v>
      </c>
      <c r="F77">
        <v>3</v>
      </c>
      <c r="G77" s="4">
        <v>72.319999999999993</v>
      </c>
      <c r="H77" s="4">
        <v>216.96</v>
      </c>
      <c r="I77" t="str">
        <f>TEXT(Dataset_Analysis_Table[[#This Row],[Order Date]], "mmmm yyyy")</f>
        <v>October 2024</v>
      </c>
      <c r="J77" s="4">
        <f>IF(Dataset_Analysis_Table[[#This Row],[Units Sold]]&lt;&gt;0,Dataset_Analysis_Table[[#This Row],[Revenue]]/Dataset_Analysis_Table[[#This Row],[Units Sold]],"Invalid")</f>
        <v>72.320000000000007</v>
      </c>
      <c r="K77" s="4" t="str">
        <f>IF(Dataset_Analysis_Table[[#This Row],[Revenue]]&gt;5000,"Yes","No")</f>
        <v>No</v>
      </c>
      <c r="L77" s="4" t="str" cm="1">
        <f t="array" ref="L77">_xlfn.IFS(
  Dataset_Analysis_Table[[#This Row],[Revenue]]&gt;=10000, "Platinum Tier",
  Dataset_Analysis_Table[[#This Row],[Revenue]]&gt;=5000, "Gold Tier",
  Dataset_Analysis_Table[[#This Row],[Revenue]]&lt;5000, "Standard Tier"
)</f>
        <v>Standard Tier</v>
      </c>
      <c r="M77" s="4" t="str">
        <f>Dataset_Analysis_Table[[#This Row],[Region]]&amp;" - "&amp;Dataset_Analysis_Table[[#This Row],[Category]]</f>
        <v>South - Electronics</v>
      </c>
    </row>
    <row r="78" spans="1:13" x14ac:dyDescent="0.3">
      <c r="A78">
        <v>79</v>
      </c>
      <c r="B78" s="1">
        <v>45505</v>
      </c>
      <c r="C78" t="s">
        <v>0</v>
      </c>
      <c r="D78" t="s">
        <v>21</v>
      </c>
      <c r="E78" t="s">
        <v>4</v>
      </c>
      <c r="F78">
        <v>4</v>
      </c>
      <c r="G78" s="4">
        <v>1026.28</v>
      </c>
      <c r="H78" s="4">
        <v>4105.12</v>
      </c>
      <c r="I78" t="str">
        <f>TEXT(Dataset_Analysis_Table[[#This Row],[Order Date]], "mmmm yyyy")</f>
        <v>August 2024</v>
      </c>
      <c r="J78" s="4">
        <f>IF(Dataset_Analysis_Table[[#This Row],[Units Sold]]&lt;&gt;0,Dataset_Analysis_Table[[#This Row],[Revenue]]/Dataset_Analysis_Table[[#This Row],[Units Sold]],"Invalid")</f>
        <v>1026.28</v>
      </c>
      <c r="K78" s="4" t="str">
        <f>IF(Dataset_Analysis_Table[[#This Row],[Revenue]]&gt;5000,"Yes","No")</f>
        <v>No</v>
      </c>
      <c r="L78" s="4" t="str" cm="1">
        <f t="array" ref="L78">_xlfn.IFS(
  Dataset_Analysis_Table[[#This Row],[Revenue]]&gt;=10000, "Platinum Tier",
  Dataset_Analysis_Table[[#This Row],[Revenue]]&gt;=5000, "Gold Tier",
  Dataset_Analysis_Table[[#This Row],[Revenue]]&lt;5000, "Standard Tier"
)</f>
        <v>Standard Tier</v>
      </c>
      <c r="M78" s="4" t="str">
        <f>Dataset_Analysis_Table[[#This Row],[Region]]&amp;" - "&amp;Dataset_Analysis_Table[[#This Row],[Category]]</f>
        <v>North - Electronics</v>
      </c>
    </row>
    <row r="79" spans="1:13" x14ac:dyDescent="0.3">
      <c r="A79">
        <v>80</v>
      </c>
      <c r="B79" s="1">
        <v>45501</v>
      </c>
      <c r="C79" t="s">
        <v>0</v>
      </c>
      <c r="D79" t="s">
        <v>1</v>
      </c>
      <c r="E79" t="s">
        <v>2</v>
      </c>
      <c r="F79">
        <v>9</v>
      </c>
      <c r="G79" s="4">
        <v>1327.36</v>
      </c>
      <c r="H79" s="4">
        <v>11946.24</v>
      </c>
      <c r="I79" t="str">
        <f>TEXT(Dataset_Analysis_Table[[#This Row],[Order Date]], "mmmm yyyy")</f>
        <v>July 2024</v>
      </c>
      <c r="J79" s="4">
        <f>IF(Dataset_Analysis_Table[[#This Row],[Units Sold]]&lt;&gt;0,Dataset_Analysis_Table[[#This Row],[Revenue]]/Dataset_Analysis_Table[[#This Row],[Units Sold]],"Invalid")</f>
        <v>1327.36</v>
      </c>
      <c r="K79" s="4" t="str">
        <f>IF(Dataset_Analysis_Table[[#This Row],[Revenue]]&gt;5000,"Yes","No")</f>
        <v>Yes</v>
      </c>
      <c r="L79" s="4" t="str" cm="1">
        <f t="array" ref="L79">_xlfn.IFS(
  Dataset_Analysis_Table[[#This Row],[Revenue]]&gt;=10000, "Platinum Tier",
  Dataset_Analysis_Table[[#This Row],[Revenue]]&gt;=5000, "Gold Tier",
  Dataset_Analysis_Table[[#This Row],[Revenue]]&lt;5000, "Standard Tier"
)</f>
        <v>Platinum Tier</v>
      </c>
      <c r="M79" s="4" t="str">
        <f>Dataset_Analysis_Table[[#This Row],[Region]]&amp;" - "&amp;Dataset_Analysis_Table[[#This Row],[Category]]</f>
        <v>North - Apparel</v>
      </c>
    </row>
    <row r="80" spans="1:13" x14ac:dyDescent="0.3">
      <c r="A80">
        <v>81</v>
      </c>
      <c r="B80" s="1">
        <v>45381</v>
      </c>
      <c r="C80" t="s">
        <v>11</v>
      </c>
      <c r="D80" t="s">
        <v>5</v>
      </c>
      <c r="E80" t="s">
        <v>4</v>
      </c>
      <c r="F80">
        <v>3</v>
      </c>
      <c r="G80" s="4">
        <v>1464.55</v>
      </c>
      <c r="H80" s="4">
        <v>4393.6499999999996</v>
      </c>
      <c r="I80" t="str">
        <f>TEXT(Dataset_Analysis_Table[[#This Row],[Order Date]], "mmmm yyyy")</f>
        <v>March 2024</v>
      </c>
      <c r="J80" s="4">
        <f>IF(Dataset_Analysis_Table[[#This Row],[Units Sold]]&lt;&gt;0,Dataset_Analysis_Table[[#This Row],[Revenue]]/Dataset_Analysis_Table[[#This Row],[Units Sold]],"Invalid")</f>
        <v>1464.55</v>
      </c>
      <c r="K80" s="4" t="str">
        <f>IF(Dataset_Analysis_Table[[#This Row],[Revenue]]&gt;5000,"Yes","No")</f>
        <v>No</v>
      </c>
      <c r="L80" s="4" t="str" cm="1">
        <f t="array" ref="L80">_xlfn.IFS(
  Dataset_Analysis_Table[[#This Row],[Revenue]]&gt;=10000, "Platinum Tier",
  Dataset_Analysis_Table[[#This Row],[Revenue]]&gt;=5000, "Gold Tier",
  Dataset_Analysis_Table[[#This Row],[Revenue]]&lt;5000, "Standard Tier"
)</f>
        <v>Standard Tier</v>
      </c>
      <c r="M80" s="4" t="str">
        <f>Dataset_Analysis_Table[[#This Row],[Region]]&amp;" - "&amp;Dataset_Analysis_Table[[#This Row],[Category]]</f>
        <v>South - Electronics</v>
      </c>
    </row>
    <row r="81" spans="1:13" x14ac:dyDescent="0.3">
      <c r="A81">
        <v>82</v>
      </c>
      <c r="B81" s="1">
        <v>45561</v>
      </c>
      <c r="C81" t="s">
        <v>11</v>
      </c>
      <c r="D81" t="s">
        <v>9</v>
      </c>
      <c r="E81" t="s">
        <v>10</v>
      </c>
      <c r="F81">
        <v>1</v>
      </c>
      <c r="G81" s="4">
        <v>277.25</v>
      </c>
      <c r="H81" s="4">
        <v>277.25</v>
      </c>
      <c r="I81" t="str">
        <f>TEXT(Dataset_Analysis_Table[[#This Row],[Order Date]], "mmmm yyyy")</f>
        <v>September 2024</v>
      </c>
      <c r="J81" s="4">
        <f>IF(Dataset_Analysis_Table[[#This Row],[Units Sold]]&lt;&gt;0,Dataset_Analysis_Table[[#This Row],[Revenue]]/Dataset_Analysis_Table[[#This Row],[Units Sold]],"Invalid")</f>
        <v>277.25</v>
      </c>
      <c r="K81" s="4" t="str">
        <f>IF(Dataset_Analysis_Table[[#This Row],[Revenue]]&gt;5000,"Yes","No")</f>
        <v>No</v>
      </c>
      <c r="L81" s="4" t="str" cm="1">
        <f t="array" ref="L81">_xlfn.IFS(
  Dataset_Analysis_Table[[#This Row],[Revenue]]&gt;=10000, "Platinum Tier",
  Dataset_Analysis_Table[[#This Row],[Revenue]]&gt;=5000, "Gold Tier",
  Dataset_Analysis_Table[[#This Row],[Revenue]]&lt;5000, "Standard Tier"
)</f>
        <v>Standard Tier</v>
      </c>
      <c r="M81" s="4" t="str">
        <f>Dataset_Analysis_Table[[#This Row],[Region]]&amp;" - "&amp;Dataset_Analysis_Table[[#This Row],[Category]]</f>
        <v>South - Accessories</v>
      </c>
    </row>
    <row r="82" spans="1:13" x14ac:dyDescent="0.3">
      <c r="A82">
        <v>83</v>
      </c>
      <c r="B82" s="1">
        <v>45560</v>
      </c>
      <c r="C82" t="s">
        <v>12</v>
      </c>
      <c r="D82" t="s">
        <v>17</v>
      </c>
      <c r="E82" t="s">
        <v>10</v>
      </c>
      <c r="F82">
        <v>4</v>
      </c>
      <c r="G82" s="4">
        <v>407.54</v>
      </c>
      <c r="H82" s="4">
        <v>1630.16</v>
      </c>
      <c r="I82" t="str">
        <f>TEXT(Dataset_Analysis_Table[[#This Row],[Order Date]], "mmmm yyyy")</f>
        <v>September 2024</v>
      </c>
      <c r="J82" s="4">
        <f>IF(Dataset_Analysis_Table[[#This Row],[Units Sold]]&lt;&gt;0,Dataset_Analysis_Table[[#This Row],[Revenue]]/Dataset_Analysis_Table[[#This Row],[Units Sold]],"Invalid")</f>
        <v>407.54</v>
      </c>
      <c r="K82" s="4" t="str">
        <f>IF(Dataset_Analysis_Table[[#This Row],[Revenue]]&gt;5000,"Yes","No")</f>
        <v>No</v>
      </c>
      <c r="L82" s="4" t="str" cm="1">
        <f t="array" ref="L82">_xlfn.IFS(
  Dataset_Analysis_Table[[#This Row],[Revenue]]&gt;=10000, "Platinum Tier",
  Dataset_Analysis_Table[[#This Row],[Revenue]]&gt;=5000, "Gold Tier",
  Dataset_Analysis_Table[[#This Row],[Revenue]]&lt;5000, "Standard Tier"
)</f>
        <v>Standard Tier</v>
      </c>
      <c r="M82" s="4" t="str">
        <f>Dataset_Analysis_Table[[#This Row],[Region]]&amp;" - "&amp;Dataset_Analysis_Table[[#This Row],[Category]]</f>
        <v>East - Accessories</v>
      </c>
    </row>
    <row r="83" spans="1:13" x14ac:dyDescent="0.3">
      <c r="A83">
        <v>84</v>
      </c>
      <c r="B83" s="1">
        <v>45530</v>
      </c>
      <c r="C83" t="s">
        <v>0</v>
      </c>
      <c r="D83" t="s">
        <v>9</v>
      </c>
      <c r="E83" t="s">
        <v>10</v>
      </c>
      <c r="F83">
        <v>1</v>
      </c>
      <c r="G83" s="4">
        <v>1289.3</v>
      </c>
      <c r="H83" s="4">
        <v>1289.3</v>
      </c>
      <c r="I83" t="str">
        <f>TEXT(Dataset_Analysis_Table[[#This Row],[Order Date]], "mmmm yyyy")</f>
        <v>August 2024</v>
      </c>
      <c r="J83" s="4">
        <f>IF(Dataset_Analysis_Table[[#This Row],[Units Sold]]&lt;&gt;0,Dataset_Analysis_Table[[#This Row],[Revenue]]/Dataset_Analysis_Table[[#This Row],[Units Sold]],"Invalid")</f>
        <v>1289.3</v>
      </c>
      <c r="K83" s="4" t="str">
        <f>IF(Dataset_Analysis_Table[[#This Row],[Revenue]]&gt;5000,"Yes","No")</f>
        <v>No</v>
      </c>
      <c r="L83" s="4" t="str" cm="1">
        <f t="array" ref="L83">_xlfn.IFS(
  Dataset_Analysis_Table[[#This Row],[Revenue]]&gt;=10000, "Platinum Tier",
  Dataset_Analysis_Table[[#This Row],[Revenue]]&gt;=5000, "Gold Tier",
  Dataset_Analysis_Table[[#This Row],[Revenue]]&lt;5000, "Standard Tier"
)</f>
        <v>Standard Tier</v>
      </c>
      <c r="M83" s="4" t="str">
        <f>Dataset_Analysis_Table[[#This Row],[Region]]&amp;" - "&amp;Dataset_Analysis_Table[[#This Row],[Category]]</f>
        <v>North - Accessories</v>
      </c>
    </row>
    <row r="84" spans="1:13" x14ac:dyDescent="0.3">
      <c r="A84">
        <v>85</v>
      </c>
      <c r="B84" s="1">
        <v>45610</v>
      </c>
      <c r="C84" t="s">
        <v>11</v>
      </c>
      <c r="D84" t="s">
        <v>18</v>
      </c>
      <c r="E84" t="s">
        <v>4</v>
      </c>
      <c r="F84">
        <v>6</v>
      </c>
      <c r="G84" s="4">
        <v>464.73</v>
      </c>
      <c r="H84" s="4">
        <v>2788.38</v>
      </c>
      <c r="I84" t="str">
        <f>TEXT(Dataset_Analysis_Table[[#This Row],[Order Date]], "mmmm yyyy")</f>
        <v>November 2024</v>
      </c>
      <c r="J84" s="4">
        <f>IF(Dataset_Analysis_Table[[#This Row],[Units Sold]]&lt;&gt;0,Dataset_Analysis_Table[[#This Row],[Revenue]]/Dataset_Analysis_Table[[#This Row],[Units Sold]],"Invalid")</f>
        <v>464.73</v>
      </c>
      <c r="K84" s="4" t="str">
        <f>IF(Dataset_Analysis_Table[[#This Row],[Revenue]]&gt;5000,"Yes","No")</f>
        <v>No</v>
      </c>
      <c r="L84" s="4" t="str" cm="1">
        <f t="array" ref="L84">_xlfn.IFS(
  Dataset_Analysis_Table[[#This Row],[Revenue]]&gt;=10000, "Platinum Tier",
  Dataset_Analysis_Table[[#This Row],[Revenue]]&gt;=5000, "Gold Tier",
  Dataset_Analysis_Table[[#This Row],[Revenue]]&lt;5000, "Standard Tier"
)</f>
        <v>Standard Tier</v>
      </c>
      <c r="M84" s="4" t="str">
        <f>Dataset_Analysis_Table[[#This Row],[Region]]&amp;" - "&amp;Dataset_Analysis_Table[[#This Row],[Category]]</f>
        <v>South - Electronics</v>
      </c>
    </row>
    <row r="85" spans="1:13" x14ac:dyDescent="0.3">
      <c r="A85">
        <v>86</v>
      </c>
      <c r="B85" s="1">
        <v>45367</v>
      </c>
      <c r="C85" t="s">
        <v>11</v>
      </c>
      <c r="D85" t="s">
        <v>9</v>
      </c>
      <c r="E85" t="s">
        <v>10</v>
      </c>
      <c r="F85">
        <v>1</v>
      </c>
      <c r="G85" s="4">
        <v>993.45</v>
      </c>
      <c r="H85" s="4">
        <v>993.45</v>
      </c>
      <c r="I85" t="str">
        <f>TEXT(Dataset_Analysis_Table[[#This Row],[Order Date]], "mmmm yyyy")</f>
        <v>March 2024</v>
      </c>
      <c r="J85" s="4">
        <f>IF(Dataset_Analysis_Table[[#This Row],[Units Sold]]&lt;&gt;0,Dataset_Analysis_Table[[#This Row],[Revenue]]/Dataset_Analysis_Table[[#This Row],[Units Sold]],"Invalid")</f>
        <v>993.45</v>
      </c>
      <c r="K85" s="4" t="str">
        <f>IF(Dataset_Analysis_Table[[#This Row],[Revenue]]&gt;5000,"Yes","No")</f>
        <v>No</v>
      </c>
      <c r="L85" s="4" t="str" cm="1">
        <f t="array" ref="L85">_xlfn.IFS(
  Dataset_Analysis_Table[[#This Row],[Revenue]]&gt;=10000, "Platinum Tier",
  Dataset_Analysis_Table[[#This Row],[Revenue]]&gt;=5000, "Gold Tier",
  Dataset_Analysis_Table[[#This Row],[Revenue]]&lt;5000, "Standard Tier"
)</f>
        <v>Standard Tier</v>
      </c>
      <c r="M85" s="4" t="str">
        <f>Dataset_Analysis_Table[[#This Row],[Region]]&amp;" - "&amp;Dataset_Analysis_Table[[#This Row],[Category]]</f>
        <v>South - Accessories</v>
      </c>
    </row>
    <row r="86" spans="1:13" x14ac:dyDescent="0.3">
      <c r="A86">
        <v>87</v>
      </c>
      <c r="B86" s="1">
        <v>45424</v>
      </c>
      <c r="C86" t="s">
        <v>12</v>
      </c>
      <c r="D86" t="s">
        <v>5</v>
      </c>
      <c r="E86" t="s">
        <v>4</v>
      </c>
      <c r="F86">
        <v>2</v>
      </c>
      <c r="G86" s="4">
        <v>1450.66</v>
      </c>
      <c r="H86" s="4">
        <v>2901.32</v>
      </c>
      <c r="I86" t="str">
        <f>TEXT(Dataset_Analysis_Table[[#This Row],[Order Date]], "mmmm yyyy")</f>
        <v>May 2024</v>
      </c>
      <c r="J86" s="4">
        <f>IF(Dataset_Analysis_Table[[#This Row],[Units Sold]]&lt;&gt;0,Dataset_Analysis_Table[[#This Row],[Revenue]]/Dataset_Analysis_Table[[#This Row],[Units Sold]],"Invalid")</f>
        <v>1450.66</v>
      </c>
      <c r="K86" s="4" t="str">
        <f>IF(Dataset_Analysis_Table[[#This Row],[Revenue]]&gt;5000,"Yes","No")</f>
        <v>No</v>
      </c>
      <c r="L86" s="4" t="str" cm="1">
        <f t="array" ref="L86">_xlfn.IFS(
  Dataset_Analysis_Table[[#This Row],[Revenue]]&gt;=10000, "Platinum Tier",
  Dataset_Analysis_Table[[#This Row],[Revenue]]&gt;=5000, "Gold Tier",
  Dataset_Analysis_Table[[#This Row],[Revenue]]&lt;5000, "Standard Tier"
)</f>
        <v>Standard Tier</v>
      </c>
      <c r="M86" s="4" t="str">
        <f>Dataset_Analysis_Table[[#This Row],[Region]]&amp;" - "&amp;Dataset_Analysis_Table[[#This Row],[Category]]</f>
        <v>East - Electronics</v>
      </c>
    </row>
    <row r="87" spans="1:13" x14ac:dyDescent="0.3">
      <c r="A87">
        <v>88</v>
      </c>
      <c r="B87" s="1">
        <v>45795</v>
      </c>
      <c r="C87" t="s">
        <v>12</v>
      </c>
      <c r="D87" t="s">
        <v>22</v>
      </c>
      <c r="E87" t="s">
        <v>4</v>
      </c>
      <c r="F87">
        <v>9</v>
      </c>
      <c r="G87" s="4">
        <v>605.52</v>
      </c>
      <c r="H87" s="4">
        <v>5449.68</v>
      </c>
      <c r="I87" t="str">
        <f>TEXT(Dataset_Analysis_Table[[#This Row],[Order Date]], "mmmm yyyy")</f>
        <v>May 2025</v>
      </c>
      <c r="J87" s="4">
        <f>IF(Dataset_Analysis_Table[[#This Row],[Units Sold]]&lt;&gt;0,Dataset_Analysis_Table[[#This Row],[Revenue]]/Dataset_Analysis_Table[[#This Row],[Units Sold]],"Invalid")</f>
        <v>605.52</v>
      </c>
      <c r="K87" s="4" t="str">
        <f>IF(Dataset_Analysis_Table[[#This Row],[Revenue]]&gt;5000,"Yes","No")</f>
        <v>Yes</v>
      </c>
      <c r="L87" s="4" t="str" cm="1">
        <f t="array" ref="L87">_xlfn.IFS(
  Dataset_Analysis_Table[[#This Row],[Revenue]]&gt;=10000, "Platinum Tier",
  Dataset_Analysis_Table[[#This Row],[Revenue]]&gt;=5000, "Gold Tier",
  Dataset_Analysis_Table[[#This Row],[Revenue]]&lt;5000, "Standard Tier"
)</f>
        <v>Gold Tier</v>
      </c>
      <c r="M87" s="4" t="str">
        <f>Dataset_Analysis_Table[[#This Row],[Region]]&amp;" - "&amp;Dataset_Analysis_Table[[#This Row],[Category]]</f>
        <v>East - Electronics</v>
      </c>
    </row>
    <row r="88" spans="1:13" x14ac:dyDescent="0.3">
      <c r="A88">
        <v>89</v>
      </c>
      <c r="B88" s="1">
        <v>45167</v>
      </c>
      <c r="C88" t="s">
        <v>12</v>
      </c>
      <c r="D88" t="s">
        <v>16</v>
      </c>
      <c r="E88" t="s">
        <v>10</v>
      </c>
      <c r="F88">
        <v>2</v>
      </c>
      <c r="G88" s="4">
        <v>1316.79</v>
      </c>
      <c r="H88" s="4">
        <v>2633.58</v>
      </c>
      <c r="I88" t="str">
        <f>TEXT(Dataset_Analysis_Table[[#This Row],[Order Date]], "mmmm yyyy")</f>
        <v>August 2023</v>
      </c>
      <c r="J88" s="4">
        <f>IF(Dataset_Analysis_Table[[#This Row],[Units Sold]]&lt;&gt;0,Dataset_Analysis_Table[[#This Row],[Revenue]]/Dataset_Analysis_Table[[#This Row],[Units Sold]],"Invalid")</f>
        <v>1316.79</v>
      </c>
      <c r="K88" s="4" t="str">
        <f>IF(Dataset_Analysis_Table[[#This Row],[Revenue]]&gt;5000,"Yes","No")</f>
        <v>No</v>
      </c>
      <c r="L88" s="4" t="str" cm="1">
        <f t="array" ref="L88">_xlfn.IFS(
  Dataset_Analysis_Table[[#This Row],[Revenue]]&gt;=10000, "Platinum Tier",
  Dataset_Analysis_Table[[#This Row],[Revenue]]&gt;=5000, "Gold Tier",
  Dataset_Analysis_Table[[#This Row],[Revenue]]&lt;5000, "Standard Tier"
)</f>
        <v>Standard Tier</v>
      </c>
      <c r="M88" s="4" t="str">
        <f>Dataset_Analysis_Table[[#This Row],[Region]]&amp;" - "&amp;Dataset_Analysis_Table[[#This Row],[Category]]</f>
        <v>East - Accessories</v>
      </c>
    </row>
    <row r="89" spans="1:13" x14ac:dyDescent="0.3">
      <c r="A89">
        <v>90</v>
      </c>
      <c r="B89" s="1">
        <v>45733</v>
      </c>
      <c r="C89" t="s">
        <v>11</v>
      </c>
      <c r="D89" t="s">
        <v>22</v>
      </c>
      <c r="E89" t="s">
        <v>4</v>
      </c>
      <c r="F89">
        <v>5</v>
      </c>
      <c r="G89" s="4">
        <v>67</v>
      </c>
      <c r="H89" s="4">
        <v>335</v>
      </c>
      <c r="I89" t="str">
        <f>TEXT(Dataset_Analysis_Table[[#This Row],[Order Date]], "mmmm yyyy")</f>
        <v>March 2025</v>
      </c>
      <c r="J89" s="4">
        <f>IF(Dataset_Analysis_Table[[#This Row],[Units Sold]]&lt;&gt;0,Dataset_Analysis_Table[[#This Row],[Revenue]]/Dataset_Analysis_Table[[#This Row],[Units Sold]],"Invalid")</f>
        <v>67</v>
      </c>
      <c r="K89" s="4" t="str">
        <f>IF(Dataset_Analysis_Table[[#This Row],[Revenue]]&gt;5000,"Yes","No")</f>
        <v>No</v>
      </c>
      <c r="L89" s="4" t="str" cm="1">
        <f t="array" ref="L89">_xlfn.IFS(
  Dataset_Analysis_Table[[#This Row],[Revenue]]&gt;=10000, "Platinum Tier",
  Dataset_Analysis_Table[[#This Row],[Revenue]]&gt;=5000, "Gold Tier",
  Dataset_Analysis_Table[[#This Row],[Revenue]]&lt;5000, "Standard Tier"
)</f>
        <v>Standard Tier</v>
      </c>
      <c r="M89" s="4" t="str">
        <f>Dataset_Analysis_Table[[#This Row],[Region]]&amp;" - "&amp;Dataset_Analysis_Table[[#This Row],[Category]]</f>
        <v>South - Electronics</v>
      </c>
    </row>
    <row r="90" spans="1:13" x14ac:dyDescent="0.3">
      <c r="A90">
        <v>91</v>
      </c>
      <c r="B90" s="1">
        <v>45492</v>
      </c>
      <c r="C90" t="s">
        <v>7</v>
      </c>
      <c r="D90" t="s">
        <v>15</v>
      </c>
      <c r="E90" t="s">
        <v>4</v>
      </c>
      <c r="F90">
        <v>6</v>
      </c>
      <c r="G90" s="4">
        <v>660.23</v>
      </c>
      <c r="H90" s="4">
        <v>3961.38</v>
      </c>
      <c r="I90" t="str">
        <f>TEXT(Dataset_Analysis_Table[[#This Row],[Order Date]], "mmmm yyyy")</f>
        <v>July 2024</v>
      </c>
      <c r="J90" s="4">
        <f>IF(Dataset_Analysis_Table[[#This Row],[Units Sold]]&lt;&gt;0,Dataset_Analysis_Table[[#This Row],[Revenue]]/Dataset_Analysis_Table[[#This Row],[Units Sold]],"Invalid")</f>
        <v>660.23</v>
      </c>
      <c r="K90" s="4" t="str">
        <f>IF(Dataset_Analysis_Table[[#This Row],[Revenue]]&gt;5000,"Yes","No")</f>
        <v>No</v>
      </c>
      <c r="L90" s="4" t="str" cm="1">
        <f t="array" ref="L90">_xlfn.IFS(
  Dataset_Analysis_Table[[#This Row],[Revenue]]&gt;=10000, "Platinum Tier",
  Dataset_Analysis_Table[[#This Row],[Revenue]]&gt;=5000, "Gold Tier",
  Dataset_Analysis_Table[[#This Row],[Revenue]]&lt;5000, "Standard Tier"
)</f>
        <v>Standard Tier</v>
      </c>
      <c r="M90" s="4" t="str">
        <f>Dataset_Analysis_Table[[#This Row],[Region]]&amp;" - "&amp;Dataset_Analysis_Table[[#This Row],[Category]]</f>
        <v>West - Electronics</v>
      </c>
    </row>
    <row r="91" spans="1:13" x14ac:dyDescent="0.3">
      <c r="A91">
        <v>92</v>
      </c>
      <c r="B91" s="1">
        <v>45533</v>
      </c>
      <c r="C91" t="s">
        <v>0</v>
      </c>
      <c r="D91" t="s">
        <v>6</v>
      </c>
      <c r="E91" t="s">
        <v>4</v>
      </c>
      <c r="F91">
        <v>10</v>
      </c>
      <c r="G91" s="4">
        <v>293.22000000000003</v>
      </c>
      <c r="H91" s="4">
        <v>2932.2</v>
      </c>
      <c r="I91" t="str">
        <f>TEXT(Dataset_Analysis_Table[[#This Row],[Order Date]], "mmmm yyyy")</f>
        <v>August 2024</v>
      </c>
      <c r="J91" s="4">
        <f>IF(Dataset_Analysis_Table[[#This Row],[Units Sold]]&lt;&gt;0,Dataset_Analysis_Table[[#This Row],[Revenue]]/Dataset_Analysis_Table[[#This Row],[Units Sold]],"Invalid")</f>
        <v>293.21999999999997</v>
      </c>
      <c r="K91" s="4" t="str">
        <f>IF(Dataset_Analysis_Table[[#This Row],[Revenue]]&gt;5000,"Yes","No")</f>
        <v>No</v>
      </c>
      <c r="L91" s="4" t="str" cm="1">
        <f t="array" ref="L91">_xlfn.IFS(
  Dataset_Analysis_Table[[#This Row],[Revenue]]&gt;=10000, "Platinum Tier",
  Dataset_Analysis_Table[[#This Row],[Revenue]]&gt;=5000, "Gold Tier",
  Dataset_Analysis_Table[[#This Row],[Revenue]]&lt;5000, "Standard Tier"
)</f>
        <v>Standard Tier</v>
      </c>
      <c r="M91" s="4" t="str">
        <f>Dataset_Analysis_Table[[#This Row],[Region]]&amp;" - "&amp;Dataset_Analysis_Table[[#This Row],[Category]]</f>
        <v>North - Electronics</v>
      </c>
    </row>
    <row r="92" spans="1:13" x14ac:dyDescent="0.3">
      <c r="A92">
        <v>93</v>
      </c>
      <c r="B92" s="1">
        <v>45140</v>
      </c>
      <c r="C92" t="s">
        <v>7</v>
      </c>
      <c r="D92" t="s">
        <v>14</v>
      </c>
      <c r="E92" t="s">
        <v>4</v>
      </c>
      <c r="F92">
        <v>9</v>
      </c>
      <c r="G92" s="4">
        <v>1389.11</v>
      </c>
      <c r="H92" s="4">
        <v>12501.99</v>
      </c>
      <c r="I92" t="str">
        <f>TEXT(Dataset_Analysis_Table[[#This Row],[Order Date]], "mmmm yyyy")</f>
        <v>August 2023</v>
      </c>
      <c r="J92" s="4">
        <f>IF(Dataset_Analysis_Table[[#This Row],[Units Sold]]&lt;&gt;0,Dataset_Analysis_Table[[#This Row],[Revenue]]/Dataset_Analysis_Table[[#This Row],[Units Sold]],"Invalid")</f>
        <v>1389.11</v>
      </c>
      <c r="K92" s="4" t="str">
        <f>IF(Dataset_Analysis_Table[[#This Row],[Revenue]]&gt;5000,"Yes","No")</f>
        <v>Yes</v>
      </c>
      <c r="L92" s="4" t="str" cm="1">
        <f t="array" ref="L92">_xlfn.IFS(
  Dataset_Analysis_Table[[#This Row],[Revenue]]&gt;=10000, "Platinum Tier",
  Dataset_Analysis_Table[[#This Row],[Revenue]]&gt;=5000, "Gold Tier",
  Dataset_Analysis_Table[[#This Row],[Revenue]]&lt;5000, "Standard Tier"
)</f>
        <v>Platinum Tier</v>
      </c>
      <c r="M92" s="4" t="str">
        <f>Dataset_Analysis_Table[[#This Row],[Region]]&amp;" - "&amp;Dataset_Analysis_Table[[#This Row],[Category]]</f>
        <v>West - Electronics</v>
      </c>
    </row>
    <row r="93" spans="1:13" x14ac:dyDescent="0.3">
      <c r="A93">
        <v>94</v>
      </c>
      <c r="B93" s="1">
        <v>45511</v>
      </c>
      <c r="C93" t="s">
        <v>11</v>
      </c>
      <c r="D93" t="s">
        <v>6</v>
      </c>
      <c r="E93" t="s">
        <v>4</v>
      </c>
      <c r="F93">
        <v>7</v>
      </c>
      <c r="G93" s="4">
        <v>114.26</v>
      </c>
      <c r="H93" s="4">
        <v>799.82</v>
      </c>
      <c r="I93" t="str">
        <f>TEXT(Dataset_Analysis_Table[[#This Row],[Order Date]], "mmmm yyyy")</f>
        <v>August 2024</v>
      </c>
      <c r="J93" s="4">
        <f>IF(Dataset_Analysis_Table[[#This Row],[Units Sold]]&lt;&gt;0,Dataset_Analysis_Table[[#This Row],[Revenue]]/Dataset_Analysis_Table[[#This Row],[Units Sold]],"Invalid")</f>
        <v>114.26</v>
      </c>
      <c r="K93" s="4" t="str">
        <f>IF(Dataset_Analysis_Table[[#This Row],[Revenue]]&gt;5000,"Yes","No")</f>
        <v>No</v>
      </c>
      <c r="L93" s="4" t="str" cm="1">
        <f t="array" ref="L93">_xlfn.IFS(
  Dataset_Analysis_Table[[#This Row],[Revenue]]&gt;=10000, "Platinum Tier",
  Dataset_Analysis_Table[[#This Row],[Revenue]]&gt;=5000, "Gold Tier",
  Dataset_Analysis_Table[[#This Row],[Revenue]]&lt;5000, "Standard Tier"
)</f>
        <v>Standard Tier</v>
      </c>
      <c r="M93" s="4" t="str">
        <f>Dataset_Analysis_Table[[#This Row],[Region]]&amp;" - "&amp;Dataset_Analysis_Table[[#This Row],[Category]]</f>
        <v>South - Electronics</v>
      </c>
    </row>
    <row r="94" spans="1:13" x14ac:dyDescent="0.3">
      <c r="A94">
        <v>95</v>
      </c>
      <c r="B94" s="1">
        <v>45777</v>
      </c>
      <c r="C94" t="s">
        <v>12</v>
      </c>
      <c r="D94" t="s">
        <v>1</v>
      </c>
      <c r="E94" t="s">
        <v>2</v>
      </c>
      <c r="F94">
        <v>6</v>
      </c>
      <c r="G94" s="4">
        <v>998.45</v>
      </c>
      <c r="H94" s="4">
        <v>5990.7</v>
      </c>
      <c r="I94" t="str">
        <f>TEXT(Dataset_Analysis_Table[[#This Row],[Order Date]], "mmmm yyyy")</f>
        <v>April 2025</v>
      </c>
      <c r="J94" s="4">
        <f>IF(Dataset_Analysis_Table[[#This Row],[Units Sold]]&lt;&gt;0,Dataset_Analysis_Table[[#This Row],[Revenue]]/Dataset_Analysis_Table[[#This Row],[Units Sold]],"Invalid")</f>
        <v>998.44999999999993</v>
      </c>
      <c r="K94" s="4" t="str">
        <f>IF(Dataset_Analysis_Table[[#This Row],[Revenue]]&gt;5000,"Yes","No")</f>
        <v>Yes</v>
      </c>
      <c r="L94" s="4" t="str" cm="1">
        <f t="array" ref="L94">_xlfn.IFS(
  Dataset_Analysis_Table[[#This Row],[Revenue]]&gt;=10000, "Platinum Tier",
  Dataset_Analysis_Table[[#This Row],[Revenue]]&gt;=5000, "Gold Tier",
  Dataset_Analysis_Table[[#This Row],[Revenue]]&lt;5000, "Standard Tier"
)</f>
        <v>Gold Tier</v>
      </c>
      <c r="M94" s="4" t="str">
        <f>Dataset_Analysis_Table[[#This Row],[Region]]&amp;" - "&amp;Dataset_Analysis_Table[[#This Row],[Category]]</f>
        <v>East - Apparel</v>
      </c>
    </row>
    <row r="95" spans="1:13" x14ac:dyDescent="0.3">
      <c r="A95">
        <v>96</v>
      </c>
      <c r="B95" s="1">
        <v>45658</v>
      </c>
      <c r="C95" t="s">
        <v>12</v>
      </c>
      <c r="D95" t="s">
        <v>13</v>
      </c>
      <c r="E95" t="s">
        <v>4</v>
      </c>
      <c r="F95">
        <v>5</v>
      </c>
      <c r="G95" s="4">
        <v>1003.67</v>
      </c>
      <c r="H95" s="4">
        <v>5018.3500000000004</v>
      </c>
      <c r="I95" t="str">
        <f>TEXT(Dataset_Analysis_Table[[#This Row],[Order Date]], "mmmm yyyy")</f>
        <v>January 2025</v>
      </c>
      <c r="J95" s="4">
        <f>IF(Dataset_Analysis_Table[[#This Row],[Units Sold]]&lt;&gt;0,Dataset_Analysis_Table[[#This Row],[Revenue]]/Dataset_Analysis_Table[[#This Row],[Units Sold]],"Invalid")</f>
        <v>1003.6700000000001</v>
      </c>
      <c r="K95" s="4" t="str">
        <f>IF(Dataset_Analysis_Table[[#This Row],[Revenue]]&gt;5000,"Yes","No")</f>
        <v>Yes</v>
      </c>
      <c r="L95" s="4" t="str" cm="1">
        <f t="array" ref="L95">_xlfn.IFS(
  Dataset_Analysis_Table[[#This Row],[Revenue]]&gt;=10000, "Platinum Tier",
  Dataset_Analysis_Table[[#This Row],[Revenue]]&gt;=5000, "Gold Tier",
  Dataset_Analysis_Table[[#This Row],[Revenue]]&lt;5000, "Standard Tier"
)</f>
        <v>Gold Tier</v>
      </c>
      <c r="M95" s="4" t="str">
        <f>Dataset_Analysis_Table[[#This Row],[Region]]&amp;" - "&amp;Dataset_Analysis_Table[[#This Row],[Category]]</f>
        <v>East - Electronics</v>
      </c>
    </row>
    <row r="96" spans="1:13" x14ac:dyDescent="0.3">
      <c r="A96">
        <v>97</v>
      </c>
      <c r="B96" s="1">
        <v>45852</v>
      </c>
      <c r="C96" t="s">
        <v>7</v>
      </c>
      <c r="D96" t="s">
        <v>21</v>
      </c>
      <c r="E96" t="s">
        <v>4</v>
      </c>
      <c r="F96">
        <v>5</v>
      </c>
      <c r="G96" s="4">
        <v>836.07</v>
      </c>
      <c r="H96" s="4">
        <v>4180.3500000000004</v>
      </c>
      <c r="I96" t="str">
        <f>TEXT(Dataset_Analysis_Table[[#This Row],[Order Date]], "mmmm yyyy")</f>
        <v>July 2025</v>
      </c>
      <c r="J96" s="4">
        <f>IF(Dataset_Analysis_Table[[#This Row],[Units Sold]]&lt;&gt;0,Dataset_Analysis_Table[[#This Row],[Revenue]]/Dataset_Analysis_Table[[#This Row],[Units Sold]],"Invalid")</f>
        <v>836.07</v>
      </c>
      <c r="K96" s="4" t="str">
        <f>IF(Dataset_Analysis_Table[[#This Row],[Revenue]]&gt;5000,"Yes","No")</f>
        <v>No</v>
      </c>
      <c r="L96" s="4" t="str" cm="1">
        <f t="array" ref="L96">_xlfn.IFS(
  Dataset_Analysis_Table[[#This Row],[Revenue]]&gt;=10000, "Platinum Tier",
  Dataset_Analysis_Table[[#This Row],[Revenue]]&gt;=5000, "Gold Tier",
  Dataset_Analysis_Table[[#This Row],[Revenue]]&lt;5000, "Standard Tier"
)</f>
        <v>Standard Tier</v>
      </c>
      <c r="M96" s="4" t="str">
        <f>Dataset_Analysis_Table[[#This Row],[Region]]&amp;" - "&amp;Dataset_Analysis_Table[[#This Row],[Category]]</f>
        <v>West - Electronics</v>
      </c>
    </row>
    <row r="97" spans="1:13" x14ac:dyDescent="0.3">
      <c r="A97">
        <v>98</v>
      </c>
      <c r="B97" s="1">
        <v>45819</v>
      </c>
      <c r="C97" t="s">
        <v>7</v>
      </c>
      <c r="D97" t="s">
        <v>18</v>
      </c>
      <c r="E97" t="s">
        <v>4</v>
      </c>
      <c r="F97">
        <v>7</v>
      </c>
      <c r="G97" s="4">
        <v>1019.2</v>
      </c>
      <c r="H97" s="4">
        <v>7134.4</v>
      </c>
      <c r="I97" t="str">
        <f>TEXT(Dataset_Analysis_Table[[#This Row],[Order Date]], "mmmm yyyy")</f>
        <v>June 2025</v>
      </c>
      <c r="J97" s="4">
        <f>IF(Dataset_Analysis_Table[[#This Row],[Units Sold]]&lt;&gt;0,Dataset_Analysis_Table[[#This Row],[Revenue]]/Dataset_Analysis_Table[[#This Row],[Units Sold]],"Invalid")</f>
        <v>1019.1999999999999</v>
      </c>
      <c r="K97" s="4" t="str">
        <f>IF(Dataset_Analysis_Table[[#This Row],[Revenue]]&gt;5000,"Yes","No")</f>
        <v>Yes</v>
      </c>
      <c r="L97" s="4" t="str" cm="1">
        <f t="array" ref="L97">_xlfn.IFS(
  Dataset_Analysis_Table[[#This Row],[Revenue]]&gt;=10000, "Platinum Tier",
  Dataset_Analysis_Table[[#This Row],[Revenue]]&gt;=5000, "Gold Tier",
  Dataset_Analysis_Table[[#This Row],[Revenue]]&lt;5000, "Standard Tier"
)</f>
        <v>Gold Tier</v>
      </c>
      <c r="M97" s="4" t="str">
        <f>Dataset_Analysis_Table[[#This Row],[Region]]&amp;" - "&amp;Dataset_Analysis_Table[[#This Row],[Category]]</f>
        <v>West - Electronics</v>
      </c>
    </row>
    <row r="98" spans="1:13" x14ac:dyDescent="0.3">
      <c r="A98">
        <v>99</v>
      </c>
      <c r="B98" s="1">
        <v>45769</v>
      </c>
      <c r="C98" t="s">
        <v>11</v>
      </c>
      <c r="D98" t="s">
        <v>17</v>
      </c>
      <c r="E98" t="s">
        <v>10</v>
      </c>
      <c r="F98">
        <v>10</v>
      </c>
      <c r="G98" s="4">
        <v>458.42</v>
      </c>
      <c r="H98" s="4">
        <v>4584.2</v>
      </c>
      <c r="I98" t="str">
        <f>TEXT(Dataset_Analysis_Table[[#This Row],[Order Date]], "mmmm yyyy")</f>
        <v>April 2025</v>
      </c>
      <c r="J98" s="4">
        <f>IF(Dataset_Analysis_Table[[#This Row],[Units Sold]]&lt;&gt;0,Dataset_Analysis_Table[[#This Row],[Revenue]]/Dataset_Analysis_Table[[#This Row],[Units Sold]],"Invalid")</f>
        <v>458.41999999999996</v>
      </c>
      <c r="K98" s="4" t="str">
        <f>IF(Dataset_Analysis_Table[[#This Row],[Revenue]]&gt;5000,"Yes","No")</f>
        <v>No</v>
      </c>
      <c r="L98" s="4" t="str" cm="1">
        <f t="array" ref="L98">_xlfn.IFS(
  Dataset_Analysis_Table[[#This Row],[Revenue]]&gt;=10000, "Platinum Tier",
  Dataset_Analysis_Table[[#This Row],[Revenue]]&gt;=5000, "Gold Tier",
  Dataset_Analysis_Table[[#This Row],[Revenue]]&lt;5000, "Standard Tier"
)</f>
        <v>Standard Tier</v>
      </c>
      <c r="M98" s="4" t="str">
        <f>Dataset_Analysis_Table[[#This Row],[Region]]&amp;" - "&amp;Dataset_Analysis_Table[[#This Row],[Category]]</f>
        <v>South - Accessories</v>
      </c>
    </row>
    <row r="99" spans="1:13" x14ac:dyDescent="0.3">
      <c r="A99">
        <v>100</v>
      </c>
      <c r="B99" s="1">
        <v>45450</v>
      </c>
      <c r="C99" t="s">
        <v>0</v>
      </c>
      <c r="D99" t="s">
        <v>6</v>
      </c>
      <c r="E99" t="s">
        <v>4</v>
      </c>
      <c r="F99">
        <v>5</v>
      </c>
      <c r="G99" s="4">
        <v>323.17</v>
      </c>
      <c r="H99" s="4">
        <v>1615.85</v>
      </c>
      <c r="I99" t="str">
        <f>TEXT(Dataset_Analysis_Table[[#This Row],[Order Date]], "mmmm yyyy")</f>
        <v>June 2024</v>
      </c>
      <c r="J99" s="4">
        <f>IF(Dataset_Analysis_Table[[#This Row],[Units Sold]]&lt;&gt;0,Dataset_Analysis_Table[[#This Row],[Revenue]]/Dataset_Analysis_Table[[#This Row],[Units Sold]],"Invalid")</f>
        <v>323.16999999999996</v>
      </c>
      <c r="K99" s="4" t="str">
        <f>IF(Dataset_Analysis_Table[[#This Row],[Revenue]]&gt;5000,"Yes","No")</f>
        <v>No</v>
      </c>
      <c r="L99" s="4" t="str" cm="1">
        <f t="array" ref="L99">_xlfn.IFS(
  Dataset_Analysis_Table[[#This Row],[Revenue]]&gt;=10000, "Platinum Tier",
  Dataset_Analysis_Table[[#This Row],[Revenue]]&gt;=5000, "Gold Tier",
  Dataset_Analysis_Table[[#This Row],[Revenue]]&lt;5000, "Standard Tier"
)</f>
        <v>Standard Tier</v>
      </c>
      <c r="M99" s="4" t="str">
        <f>Dataset_Analysis_Table[[#This Row],[Region]]&amp;" - "&amp;Dataset_Analysis_Table[[#This Row],[Category]]</f>
        <v>North - Electronics</v>
      </c>
    </row>
    <row r="100" spans="1:13" x14ac:dyDescent="0.3">
      <c r="A100">
        <v>101</v>
      </c>
      <c r="B100" s="1">
        <v>45615</v>
      </c>
      <c r="C100" t="s">
        <v>12</v>
      </c>
      <c r="D100" t="s">
        <v>9</v>
      </c>
      <c r="E100" t="s">
        <v>10</v>
      </c>
      <c r="F100">
        <v>8</v>
      </c>
      <c r="G100" s="4">
        <v>668.82</v>
      </c>
      <c r="H100" s="4">
        <v>5350.56</v>
      </c>
      <c r="I100" t="str">
        <f>TEXT(Dataset_Analysis_Table[[#This Row],[Order Date]], "mmmm yyyy")</f>
        <v>November 2024</v>
      </c>
      <c r="J100" s="4">
        <f>IF(Dataset_Analysis_Table[[#This Row],[Units Sold]]&lt;&gt;0,Dataset_Analysis_Table[[#This Row],[Revenue]]/Dataset_Analysis_Table[[#This Row],[Units Sold]],"Invalid")</f>
        <v>668.82</v>
      </c>
      <c r="K100" s="4" t="str">
        <f>IF(Dataset_Analysis_Table[[#This Row],[Revenue]]&gt;5000,"Yes","No")</f>
        <v>Yes</v>
      </c>
      <c r="L100" s="4" t="str" cm="1">
        <f t="array" ref="L100">_xlfn.IFS(
  Dataset_Analysis_Table[[#This Row],[Revenue]]&gt;=10000, "Platinum Tier",
  Dataset_Analysis_Table[[#This Row],[Revenue]]&gt;=5000, "Gold Tier",
  Dataset_Analysis_Table[[#This Row],[Revenue]]&lt;5000, "Standard Tier"
)</f>
        <v>Gold Tier</v>
      </c>
      <c r="M100" s="4" t="str">
        <f>Dataset_Analysis_Table[[#This Row],[Region]]&amp;" - "&amp;Dataset_Analysis_Table[[#This Row],[Category]]</f>
        <v>East - Accessories</v>
      </c>
    </row>
    <row r="101" spans="1:13" x14ac:dyDescent="0.3">
      <c r="A101">
        <v>102</v>
      </c>
      <c r="B101" s="1">
        <v>45312</v>
      </c>
      <c r="C101" t="s">
        <v>7</v>
      </c>
      <c r="D101" t="s">
        <v>18</v>
      </c>
      <c r="E101" t="s">
        <v>4</v>
      </c>
      <c r="F101">
        <v>2</v>
      </c>
      <c r="G101" s="4">
        <v>432.84</v>
      </c>
      <c r="H101" s="4">
        <v>865.68</v>
      </c>
      <c r="I101" t="str">
        <f>TEXT(Dataset_Analysis_Table[[#This Row],[Order Date]], "mmmm yyyy")</f>
        <v>January 2024</v>
      </c>
      <c r="J101" s="4">
        <f>IF(Dataset_Analysis_Table[[#This Row],[Units Sold]]&lt;&gt;0,Dataset_Analysis_Table[[#This Row],[Revenue]]/Dataset_Analysis_Table[[#This Row],[Units Sold]],"Invalid")</f>
        <v>432.84</v>
      </c>
      <c r="K101" s="4" t="str">
        <f>IF(Dataset_Analysis_Table[[#This Row],[Revenue]]&gt;5000,"Yes","No")</f>
        <v>No</v>
      </c>
      <c r="L101" s="4" t="str" cm="1">
        <f t="array" ref="L101">_xlfn.IFS(
  Dataset_Analysis_Table[[#This Row],[Revenue]]&gt;=10000, "Platinum Tier",
  Dataset_Analysis_Table[[#This Row],[Revenue]]&gt;=5000, "Gold Tier",
  Dataset_Analysis_Table[[#This Row],[Revenue]]&lt;5000, "Standard Tier"
)</f>
        <v>Standard Tier</v>
      </c>
      <c r="M101" s="4" t="str">
        <f>Dataset_Analysis_Table[[#This Row],[Region]]&amp;" - "&amp;Dataset_Analysis_Table[[#This Row],[Category]]</f>
        <v>West - Electronics</v>
      </c>
    </row>
    <row r="102" spans="1:13" x14ac:dyDescent="0.3">
      <c r="A102">
        <v>103</v>
      </c>
      <c r="B102" s="1">
        <v>45234</v>
      </c>
      <c r="C102" t="s">
        <v>12</v>
      </c>
      <c r="D102" t="s">
        <v>1</v>
      </c>
      <c r="E102" t="s">
        <v>2</v>
      </c>
      <c r="F102">
        <v>4</v>
      </c>
      <c r="G102" s="4">
        <v>1012.47</v>
      </c>
      <c r="H102" s="4">
        <v>4049.88</v>
      </c>
      <c r="I102" t="str">
        <f>TEXT(Dataset_Analysis_Table[[#This Row],[Order Date]], "mmmm yyyy")</f>
        <v>November 2023</v>
      </c>
      <c r="J102" s="4">
        <f>IF(Dataset_Analysis_Table[[#This Row],[Units Sold]]&lt;&gt;0,Dataset_Analysis_Table[[#This Row],[Revenue]]/Dataset_Analysis_Table[[#This Row],[Units Sold]],"Invalid")</f>
        <v>1012.47</v>
      </c>
      <c r="K102" s="4" t="str">
        <f>IF(Dataset_Analysis_Table[[#This Row],[Revenue]]&gt;5000,"Yes","No")</f>
        <v>No</v>
      </c>
      <c r="L102" s="4" t="str" cm="1">
        <f t="array" ref="L102">_xlfn.IFS(
  Dataset_Analysis_Table[[#This Row],[Revenue]]&gt;=10000, "Platinum Tier",
  Dataset_Analysis_Table[[#This Row],[Revenue]]&gt;=5000, "Gold Tier",
  Dataset_Analysis_Table[[#This Row],[Revenue]]&lt;5000, "Standard Tier"
)</f>
        <v>Standard Tier</v>
      </c>
      <c r="M102" s="4" t="str">
        <f>Dataset_Analysis_Table[[#This Row],[Region]]&amp;" - "&amp;Dataset_Analysis_Table[[#This Row],[Category]]</f>
        <v>East - Apparel</v>
      </c>
    </row>
    <row r="103" spans="1:13" x14ac:dyDescent="0.3">
      <c r="A103">
        <v>104</v>
      </c>
      <c r="B103" s="1">
        <v>45289</v>
      </c>
      <c r="C103" t="s">
        <v>11</v>
      </c>
      <c r="D103" t="s">
        <v>18</v>
      </c>
      <c r="E103" t="s">
        <v>4</v>
      </c>
      <c r="F103">
        <v>1</v>
      </c>
      <c r="G103" s="4">
        <v>78.86</v>
      </c>
      <c r="H103" s="4">
        <v>78.86</v>
      </c>
      <c r="I103" t="str">
        <f>TEXT(Dataset_Analysis_Table[[#This Row],[Order Date]], "mmmm yyyy")</f>
        <v>December 2023</v>
      </c>
      <c r="J103" s="4">
        <f>IF(Dataset_Analysis_Table[[#This Row],[Units Sold]]&lt;&gt;0,Dataset_Analysis_Table[[#This Row],[Revenue]]/Dataset_Analysis_Table[[#This Row],[Units Sold]],"Invalid")</f>
        <v>78.86</v>
      </c>
      <c r="K103" s="4" t="str">
        <f>IF(Dataset_Analysis_Table[[#This Row],[Revenue]]&gt;5000,"Yes","No")</f>
        <v>No</v>
      </c>
      <c r="L103" s="4" t="str" cm="1">
        <f t="array" ref="L103">_xlfn.IFS(
  Dataset_Analysis_Table[[#This Row],[Revenue]]&gt;=10000, "Platinum Tier",
  Dataset_Analysis_Table[[#This Row],[Revenue]]&gt;=5000, "Gold Tier",
  Dataset_Analysis_Table[[#This Row],[Revenue]]&lt;5000, "Standard Tier"
)</f>
        <v>Standard Tier</v>
      </c>
      <c r="M103" s="4" t="str">
        <f>Dataset_Analysis_Table[[#This Row],[Region]]&amp;" - "&amp;Dataset_Analysis_Table[[#This Row],[Category]]</f>
        <v>South - Electronics</v>
      </c>
    </row>
    <row r="104" spans="1:13" x14ac:dyDescent="0.3">
      <c r="A104">
        <v>105</v>
      </c>
      <c r="B104" s="1">
        <v>45605</v>
      </c>
      <c r="C104" t="s">
        <v>0</v>
      </c>
      <c r="D104" t="s">
        <v>20</v>
      </c>
      <c r="E104" t="s">
        <v>4</v>
      </c>
      <c r="F104">
        <v>7</v>
      </c>
      <c r="G104" s="4">
        <v>1330.34</v>
      </c>
      <c r="H104" s="4">
        <v>9312.3799999999992</v>
      </c>
      <c r="I104" t="str">
        <f>TEXT(Dataset_Analysis_Table[[#This Row],[Order Date]], "mmmm yyyy")</f>
        <v>November 2024</v>
      </c>
      <c r="J104" s="4">
        <f>IF(Dataset_Analysis_Table[[#This Row],[Units Sold]]&lt;&gt;0,Dataset_Analysis_Table[[#This Row],[Revenue]]/Dataset_Analysis_Table[[#This Row],[Units Sold]],"Invalid")</f>
        <v>1330.34</v>
      </c>
      <c r="K104" s="4" t="str">
        <f>IF(Dataset_Analysis_Table[[#This Row],[Revenue]]&gt;5000,"Yes","No")</f>
        <v>Yes</v>
      </c>
      <c r="L104" s="4" t="str" cm="1">
        <f t="array" ref="L104">_xlfn.IFS(
  Dataset_Analysis_Table[[#This Row],[Revenue]]&gt;=10000, "Platinum Tier",
  Dataset_Analysis_Table[[#This Row],[Revenue]]&gt;=5000, "Gold Tier",
  Dataset_Analysis_Table[[#This Row],[Revenue]]&lt;5000, "Standard Tier"
)</f>
        <v>Gold Tier</v>
      </c>
      <c r="M104" s="4" t="str">
        <f>Dataset_Analysis_Table[[#This Row],[Region]]&amp;" - "&amp;Dataset_Analysis_Table[[#This Row],[Category]]</f>
        <v>North - Electronics</v>
      </c>
    </row>
    <row r="105" spans="1:13" x14ac:dyDescent="0.3">
      <c r="A105">
        <v>106</v>
      </c>
      <c r="B105" s="1">
        <v>45852</v>
      </c>
      <c r="C105" t="s">
        <v>11</v>
      </c>
      <c r="D105" t="s">
        <v>15</v>
      </c>
      <c r="E105" t="s">
        <v>4</v>
      </c>
      <c r="F105">
        <v>7</v>
      </c>
      <c r="G105" s="4">
        <v>746.62</v>
      </c>
      <c r="H105" s="4">
        <v>5226.34</v>
      </c>
      <c r="I105" t="str">
        <f>TEXT(Dataset_Analysis_Table[[#This Row],[Order Date]], "mmmm yyyy")</f>
        <v>July 2025</v>
      </c>
      <c r="J105" s="4">
        <f>IF(Dataset_Analysis_Table[[#This Row],[Units Sold]]&lt;&gt;0,Dataset_Analysis_Table[[#This Row],[Revenue]]/Dataset_Analysis_Table[[#This Row],[Units Sold]],"Invalid")</f>
        <v>746.62</v>
      </c>
      <c r="K105" s="4" t="str">
        <f>IF(Dataset_Analysis_Table[[#This Row],[Revenue]]&gt;5000,"Yes","No")</f>
        <v>Yes</v>
      </c>
      <c r="L105" s="4" t="str" cm="1">
        <f t="array" ref="L105">_xlfn.IFS(
  Dataset_Analysis_Table[[#This Row],[Revenue]]&gt;=10000, "Platinum Tier",
  Dataset_Analysis_Table[[#This Row],[Revenue]]&gt;=5000, "Gold Tier",
  Dataset_Analysis_Table[[#This Row],[Revenue]]&lt;5000, "Standard Tier"
)</f>
        <v>Gold Tier</v>
      </c>
      <c r="M105" s="4" t="str">
        <f>Dataset_Analysis_Table[[#This Row],[Region]]&amp;" - "&amp;Dataset_Analysis_Table[[#This Row],[Category]]</f>
        <v>South - Electronics</v>
      </c>
    </row>
    <row r="106" spans="1:13" x14ac:dyDescent="0.3">
      <c r="A106">
        <v>107</v>
      </c>
      <c r="B106" s="1">
        <v>45810</v>
      </c>
      <c r="C106" t="s">
        <v>11</v>
      </c>
      <c r="D106" t="s">
        <v>18</v>
      </c>
      <c r="E106" t="s">
        <v>4</v>
      </c>
      <c r="F106">
        <v>1</v>
      </c>
      <c r="G106" s="4">
        <v>1340.06</v>
      </c>
      <c r="H106" s="4">
        <v>1340.06</v>
      </c>
      <c r="I106" t="str">
        <f>TEXT(Dataset_Analysis_Table[[#This Row],[Order Date]], "mmmm yyyy")</f>
        <v>June 2025</v>
      </c>
      <c r="J106" s="4">
        <f>IF(Dataset_Analysis_Table[[#This Row],[Units Sold]]&lt;&gt;0,Dataset_Analysis_Table[[#This Row],[Revenue]]/Dataset_Analysis_Table[[#This Row],[Units Sold]],"Invalid")</f>
        <v>1340.06</v>
      </c>
      <c r="K106" s="4" t="str">
        <f>IF(Dataset_Analysis_Table[[#This Row],[Revenue]]&gt;5000,"Yes","No")</f>
        <v>No</v>
      </c>
      <c r="L106" s="4" t="str" cm="1">
        <f t="array" ref="L106">_xlfn.IFS(
  Dataset_Analysis_Table[[#This Row],[Revenue]]&gt;=10000, "Platinum Tier",
  Dataset_Analysis_Table[[#This Row],[Revenue]]&gt;=5000, "Gold Tier",
  Dataset_Analysis_Table[[#This Row],[Revenue]]&lt;5000, "Standard Tier"
)</f>
        <v>Standard Tier</v>
      </c>
      <c r="M106" s="4" t="str">
        <f>Dataset_Analysis_Table[[#This Row],[Region]]&amp;" - "&amp;Dataset_Analysis_Table[[#This Row],[Category]]</f>
        <v>South - Electronics</v>
      </c>
    </row>
    <row r="107" spans="1:13" x14ac:dyDescent="0.3">
      <c r="A107">
        <v>108</v>
      </c>
      <c r="B107" s="1">
        <v>45574</v>
      </c>
      <c r="C107" t="s">
        <v>0</v>
      </c>
      <c r="D107" t="s">
        <v>16</v>
      </c>
      <c r="E107" t="s">
        <v>10</v>
      </c>
      <c r="F107">
        <v>4</v>
      </c>
      <c r="G107" s="4">
        <v>272.07</v>
      </c>
      <c r="H107" s="4">
        <v>1088.28</v>
      </c>
      <c r="I107" t="str">
        <f>TEXT(Dataset_Analysis_Table[[#This Row],[Order Date]], "mmmm yyyy")</f>
        <v>October 2024</v>
      </c>
      <c r="J107" s="4">
        <f>IF(Dataset_Analysis_Table[[#This Row],[Units Sold]]&lt;&gt;0,Dataset_Analysis_Table[[#This Row],[Revenue]]/Dataset_Analysis_Table[[#This Row],[Units Sold]],"Invalid")</f>
        <v>272.07</v>
      </c>
      <c r="K107" s="4" t="str">
        <f>IF(Dataset_Analysis_Table[[#This Row],[Revenue]]&gt;5000,"Yes","No")</f>
        <v>No</v>
      </c>
      <c r="L107" s="4" t="str" cm="1">
        <f t="array" ref="L107">_xlfn.IFS(
  Dataset_Analysis_Table[[#This Row],[Revenue]]&gt;=10000, "Platinum Tier",
  Dataset_Analysis_Table[[#This Row],[Revenue]]&gt;=5000, "Gold Tier",
  Dataset_Analysis_Table[[#This Row],[Revenue]]&lt;5000, "Standard Tier"
)</f>
        <v>Standard Tier</v>
      </c>
      <c r="M107" s="4" t="str">
        <f>Dataset_Analysis_Table[[#This Row],[Region]]&amp;" - "&amp;Dataset_Analysis_Table[[#This Row],[Category]]</f>
        <v>North - Accessories</v>
      </c>
    </row>
    <row r="108" spans="1:13" x14ac:dyDescent="0.3">
      <c r="A108">
        <v>109</v>
      </c>
      <c r="B108" s="1">
        <v>45190</v>
      </c>
      <c r="C108" t="s">
        <v>7</v>
      </c>
      <c r="D108" t="s">
        <v>8</v>
      </c>
      <c r="E108" t="s">
        <v>2</v>
      </c>
      <c r="F108">
        <v>9</v>
      </c>
      <c r="G108" s="4">
        <v>381.31</v>
      </c>
      <c r="H108" s="4">
        <v>3431.79</v>
      </c>
      <c r="I108" t="str">
        <f>TEXT(Dataset_Analysis_Table[[#This Row],[Order Date]], "mmmm yyyy")</f>
        <v>September 2023</v>
      </c>
      <c r="J108" s="4">
        <f>IF(Dataset_Analysis_Table[[#This Row],[Units Sold]]&lt;&gt;0,Dataset_Analysis_Table[[#This Row],[Revenue]]/Dataset_Analysis_Table[[#This Row],[Units Sold]],"Invalid")</f>
        <v>381.31</v>
      </c>
      <c r="K108" s="4" t="str">
        <f>IF(Dataset_Analysis_Table[[#This Row],[Revenue]]&gt;5000,"Yes","No")</f>
        <v>No</v>
      </c>
      <c r="L108" s="4" t="str" cm="1">
        <f t="array" ref="L108">_xlfn.IFS(
  Dataset_Analysis_Table[[#This Row],[Revenue]]&gt;=10000, "Platinum Tier",
  Dataset_Analysis_Table[[#This Row],[Revenue]]&gt;=5000, "Gold Tier",
  Dataset_Analysis_Table[[#This Row],[Revenue]]&lt;5000, "Standard Tier"
)</f>
        <v>Standard Tier</v>
      </c>
      <c r="M108" s="4" t="str">
        <f>Dataset_Analysis_Table[[#This Row],[Region]]&amp;" - "&amp;Dataset_Analysis_Table[[#This Row],[Category]]</f>
        <v>West - Apparel</v>
      </c>
    </row>
    <row r="109" spans="1:13" x14ac:dyDescent="0.3">
      <c r="A109">
        <v>110</v>
      </c>
      <c r="B109" s="1">
        <v>45606</v>
      </c>
      <c r="C109" t="s">
        <v>0</v>
      </c>
      <c r="D109" t="s">
        <v>16</v>
      </c>
      <c r="E109" t="s">
        <v>10</v>
      </c>
      <c r="F109">
        <v>3</v>
      </c>
      <c r="G109" s="4">
        <v>1204.1099999999999</v>
      </c>
      <c r="H109" s="4">
        <v>3612.33</v>
      </c>
      <c r="I109" t="str">
        <f>TEXT(Dataset_Analysis_Table[[#This Row],[Order Date]], "mmmm yyyy")</f>
        <v>November 2024</v>
      </c>
      <c r="J109" s="4">
        <f>IF(Dataset_Analysis_Table[[#This Row],[Units Sold]]&lt;&gt;0,Dataset_Analysis_Table[[#This Row],[Revenue]]/Dataset_Analysis_Table[[#This Row],[Units Sold]],"Invalid")</f>
        <v>1204.1099999999999</v>
      </c>
      <c r="K109" s="4" t="str">
        <f>IF(Dataset_Analysis_Table[[#This Row],[Revenue]]&gt;5000,"Yes","No")</f>
        <v>No</v>
      </c>
      <c r="L109" s="4" t="str" cm="1">
        <f t="array" ref="L109">_xlfn.IFS(
  Dataset_Analysis_Table[[#This Row],[Revenue]]&gt;=10000, "Platinum Tier",
  Dataset_Analysis_Table[[#This Row],[Revenue]]&gt;=5000, "Gold Tier",
  Dataset_Analysis_Table[[#This Row],[Revenue]]&lt;5000, "Standard Tier"
)</f>
        <v>Standard Tier</v>
      </c>
      <c r="M109" s="4" t="str">
        <f>Dataset_Analysis_Table[[#This Row],[Region]]&amp;" - "&amp;Dataset_Analysis_Table[[#This Row],[Category]]</f>
        <v>North - Accessories</v>
      </c>
    </row>
    <row r="110" spans="1:13" x14ac:dyDescent="0.3">
      <c r="A110">
        <v>111</v>
      </c>
      <c r="B110" s="1">
        <v>45592</v>
      </c>
      <c r="C110" t="s">
        <v>12</v>
      </c>
      <c r="D110" t="s">
        <v>1</v>
      </c>
      <c r="E110" t="s">
        <v>2</v>
      </c>
      <c r="F110">
        <v>10</v>
      </c>
      <c r="G110" s="4">
        <v>1224.3599999999999</v>
      </c>
      <c r="H110" s="4">
        <v>12243.6</v>
      </c>
      <c r="I110" t="str">
        <f>TEXT(Dataset_Analysis_Table[[#This Row],[Order Date]], "mmmm yyyy")</f>
        <v>October 2024</v>
      </c>
      <c r="J110" s="4">
        <f>IF(Dataset_Analysis_Table[[#This Row],[Units Sold]]&lt;&gt;0,Dataset_Analysis_Table[[#This Row],[Revenue]]/Dataset_Analysis_Table[[#This Row],[Units Sold]],"Invalid")</f>
        <v>1224.3600000000001</v>
      </c>
      <c r="K110" s="4" t="str">
        <f>IF(Dataset_Analysis_Table[[#This Row],[Revenue]]&gt;5000,"Yes","No")</f>
        <v>Yes</v>
      </c>
      <c r="L110" s="4" t="str" cm="1">
        <f t="array" ref="L110">_xlfn.IFS(
  Dataset_Analysis_Table[[#This Row],[Revenue]]&gt;=10000, "Platinum Tier",
  Dataset_Analysis_Table[[#This Row],[Revenue]]&gt;=5000, "Gold Tier",
  Dataset_Analysis_Table[[#This Row],[Revenue]]&lt;5000, "Standard Tier"
)</f>
        <v>Platinum Tier</v>
      </c>
      <c r="M110" s="4" t="str">
        <f>Dataset_Analysis_Table[[#This Row],[Region]]&amp;" - "&amp;Dataset_Analysis_Table[[#This Row],[Category]]</f>
        <v>East - Apparel</v>
      </c>
    </row>
    <row r="111" spans="1:13" x14ac:dyDescent="0.3">
      <c r="A111">
        <v>112</v>
      </c>
      <c r="B111" s="1">
        <v>45700</v>
      </c>
      <c r="C111" t="s">
        <v>7</v>
      </c>
      <c r="D111" t="s">
        <v>17</v>
      </c>
      <c r="E111" t="s">
        <v>10</v>
      </c>
      <c r="F111">
        <v>8</v>
      </c>
      <c r="G111" s="4">
        <v>1346.84</v>
      </c>
      <c r="H111" s="4">
        <v>10774.72</v>
      </c>
      <c r="I111" t="str">
        <f>TEXT(Dataset_Analysis_Table[[#This Row],[Order Date]], "mmmm yyyy")</f>
        <v>February 2025</v>
      </c>
      <c r="J111" s="4">
        <f>IF(Dataset_Analysis_Table[[#This Row],[Units Sold]]&lt;&gt;0,Dataset_Analysis_Table[[#This Row],[Revenue]]/Dataset_Analysis_Table[[#This Row],[Units Sold]],"Invalid")</f>
        <v>1346.84</v>
      </c>
      <c r="K111" s="4" t="str">
        <f>IF(Dataset_Analysis_Table[[#This Row],[Revenue]]&gt;5000,"Yes","No")</f>
        <v>Yes</v>
      </c>
      <c r="L111" s="4" t="str" cm="1">
        <f t="array" ref="L111">_xlfn.IFS(
  Dataset_Analysis_Table[[#This Row],[Revenue]]&gt;=10000, "Platinum Tier",
  Dataset_Analysis_Table[[#This Row],[Revenue]]&gt;=5000, "Gold Tier",
  Dataset_Analysis_Table[[#This Row],[Revenue]]&lt;5000, "Standard Tier"
)</f>
        <v>Platinum Tier</v>
      </c>
      <c r="M111" s="4" t="str">
        <f>Dataset_Analysis_Table[[#This Row],[Region]]&amp;" - "&amp;Dataset_Analysis_Table[[#This Row],[Category]]</f>
        <v>West - Accessories</v>
      </c>
    </row>
    <row r="112" spans="1:13" x14ac:dyDescent="0.3">
      <c r="A112">
        <v>113</v>
      </c>
      <c r="B112" s="1">
        <v>45599</v>
      </c>
      <c r="C112" t="s">
        <v>7</v>
      </c>
      <c r="D112" t="s">
        <v>8</v>
      </c>
      <c r="E112" t="s">
        <v>2</v>
      </c>
      <c r="F112">
        <v>5</v>
      </c>
      <c r="G112" s="4">
        <v>1130.1500000000001</v>
      </c>
      <c r="H112" s="4">
        <v>5650.75</v>
      </c>
      <c r="I112" t="str">
        <f>TEXT(Dataset_Analysis_Table[[#This Row],[Order Date]], "mmmm yyyy")</f>
        <v>November 2024</v>
      </c>
      <c r="J112" s="4">
        <f>IF(Dataset_Analysis_Table[[#This Row],[Units Sold]]&lt;&gt;0,Dataset_Analysis_Table[[#This Row],[Revenue]]/Dataset_Analysis_Table[[#This Row],[Units Sold]],"Invalid")</f>
        <v>1130.1500000000001</v>
      </c>
      <c r="K112" s="4" t="str">
        <f>IF(Dataset_Analysis_Table[[#This Row],[Revenue]]&gt;5000,"Yes","No")</f>
        <v>Yes</v>
      </c>
      <c r="L112" s="4" t="str" cm="1">
        <f t="array" ref="L112">_xlfn.IFS(
  Dataset_Analysis_Table[[#This Row],[Revenue]]&gt;=10000, "Platinum Tier",
  Dataset_Analysis_Table[[#This Row],[Revenue]]&gt;=5000, "Gold Tier",
  Dataset_Analysis_Table[[#This Row],[Revenue]]&lt;5000, "Standard Tier"
)</f>
        <v>Gold Tier</v>
      </c>
      <c r="M112" s="4" t="str">
        <f>Dataset_Analysis_Table[[#This Row],[Region]]&amp;" - "&amp;Dataset_Analysis_Table[[#This Row],[Category]]</f>
        <v>West - Apparel</v>
      </c>
    </row>
    <row r="113" spans="1:13" x14ac:dyDescent="0.3">
      <c r="A113">
        <v>114</v>
      </c>
      <c r="B113" s="1">
        <v>45672</v>
      </c>
      <c r="C113" t="s">
        <v>12</v>
      </c>
      <c r="D113" t="s">
        <v>16</v>
      </c>
      <c r="E113" t="s">
        <v>10</v>
      </c>
      <c r="F113">
        <v>8</v>
      </c>
      <c r="G113" s="4">
        <v>943.86</v>
      </c>
      <c r="H113" s="4">
        <v>7550.88</v>
      </c>
      <c r="I113" t="str">
        <f>TEXT(Dataset_Analysis_Table[[#This Row],[Order Date]], "mmmm yyyy")</f>
        <v>January 2025</v>
      </c>
      <c r="J113" s="4">
        <f>IF(Dataset_Analysis_Table[[#This Row],[Units Sold]]&lt;&gt;0,Dataset_Analysis_Table[[#This Row],[Revenue]]/Dataset_Analysis_Table[[#This Row],[Units Sold]],"Invalid")</f>
        <v>943.86</v>
      </c>
      <c r="K113" s="4" t="str">
        <f>IF(Dataset_Analysis_Table[[#This Row],[Revenue]]&gt;5000,"Yes","No")</f>
        <v>Yes</v>
      </c>
      <c r="L113" s="4" t="str" cm="1">
        <f t="array" ref="L113">_xlfn.IFS(
  Dataset_Analysis_Table[[#This Row],[Revenue]]&gt;=10000, "Platinum Tier",
  Dataset_Analysis_Table[[#This Row],[Revenue]]&gt;=5000, "Gold Tier",
  Dataset_Analysis_Table[[#This Row],[Revenue]]&lt;5000, "Standard Tier"
)</f>
        <v>Gold Tier</v>
      </c>
      <c r="M113" s="4" t="str">
        <f>Dataset_Analysis_Table[[#This Row],[Region]]&amp;" - "&amp;Dataset_Analysis_Table[[#This Row],[Category]]</f>
        <v>East - Accessories</v>
      </c>
    </row>
    <row r="114" spans="1:13" x14ac:dyDescent="0.3">
      <c r="A114">
        <v>115</v>
      </c>
      <c r="B114" s="1">
        <v>45218</v>
      </c>
      <c r="C114" t="s">
        <v>7</v>
      </c>
      <c r="D114" t="s">
        <v>22</v>
      </c>
      <c r="E114" t="s">
        <v>4</v>
      </c>
      <c r="F114">
        <v>5</v>
      </c>
      <c r="G114" s="4">
        <v>359.4</v>
      </c>
      <c r="H114" s="4">
        <v>1797</v>
      </c>
      <c r="I114" t="str">
        <f>TEXT(Dataset_Analysis_Table[[#This Row],[Order Date]], "mmmm yyyy")</f>
        <v>October 2023</v>
      </c>
      <c r="J114" s="4">
        <f>IF(Dataset_Analysis_Table[[#This Row],[Units Sold]]&lt;&gt;0,Dataset_Analysis_Table[[#This Row],[Revenue]]/Dataset_Analysis_Table[[#This Row],[Units Sold]],"Invalid")</f>
        <v>359.4</v>
      </c>
      <c r="K114" s="4" t="str">
        <f>IF(Dataset_Analysis_Table[[#This Row],[Revenue]]&gt;5000,"Yes","No")</f>
        <v>No</v>
      </c>
      <c r="L114" s="4" t="str" cm="1">
        <f t="array" ref="L114">_xlfn.IFS(
  Dataset_Analysis_Table[[#This Row],[Revenue]]&gt;=10000, "Platinum Tier",
  Dataset_Analysis_Table[[#This Row],[Revenue]]&gt;=5000, "Gold Tier",
  Dataset_Analysis_Table[[#This Row],[Revenue]]&lt;5000, "Standard Tier"
)</f>
        <v>Standard Tier</v>
      </c>
      <c r="M114" s="4" t="str">
        <f>Dataset_Analysis_Table[[#This Row],[Region]]&amp;" - "&amp;Dataset_Analysis_Table[[#This Row],[Category]]</f>
        <v>West - Electronics</v>
      </c>
    </row>
    <row r="115" spans="1:13" x14ac:dyDescent="0.3">
      <c r="A115">
        <v>116</v>
      </c>
      <c r="B115" s="1">
        <v>45692</v>
      </c>
      <c r="C115" t="s">
        <v>12</v>
      </c>
      <c r="D115" t="s">
        <v>21</v>
      </c>
      <c r="E115" t="s">
        <v>4</v>
      </c>
      <c r="F115">
        <v>2</v>
      </c>
      <c r="G115" s="4">
        <v>216.18</v>
      </c>
      <c r="H115" s="4">
        <v>432.36</v>
      </c>
      <c r="I115" t="str">
        <f>TEXT(Dataset_Analysis_Table[[#This Row],[Order Date]], "mmmm yyyy")</f>
        <v>February 2025</v>
      </c>
      <c r="J115" s="4">
        <f>IF(Dataset_Analysis_Table[[#This Row],[Units Sold]]&lt;&gt;0,Dataset_Analysis_Table[[#This Row],[Revenue]]/Dataset_Analysis_Table[[#This Row],[Units Sold]],"Invalid")</f>
        <v>216.18</v>
      </c>
      <c r="K115" s="4" t="str">
        <f>IF(Dataset_Analysis_Table[[#This Row],[Revenue]]&gt;5000,"Yes","No")</f>
        <v>No</v>
      </c>
      <c r="L115" s="4" t="str" cm="1">
        <f t="array" ref="L115">_xlfn.IFS(
  Dataset_Analysis_Table[[#This Row],[Revenue]]&gt;=10000, "Platinum Tier",
  Dataset_Analysis_Table[[#This Row],[Revenue]]&gt;=5000, "Gold Tier",
  Dataset_Analysis_Table[[#This Row],[Revenue]]&lt;5000, "Standard Tier"
)</f>
        <v>Standard Tier</v>
      </c>
      <c r="M115" s="4" t="str">
        <f>Dataset_Analysis_Table[[#This Row],[Region]]&amp;" - "&amp;Dataset_Analysis_Table[[#This Row],[Category]]</f>
        <v>East - Electronics</v>
      </c>
    </row>
    <row r="116" spans="1:13" x14ac:dyDescent="0.3">
      <c r="A116">
        <v>117</v>
      </c>
      <c r="B116" s="1">
        <v>45849</v>
      </c>
      <c r="C116" t="s">
        <v>7</v>
      </c>
      <c r="D116" t="s">
        <v>18</v>
      </c>
      <c r="E116" t="s">
        <v>4</v>
      </c>
      <c r="F116">
        <v>3</v>
      </c>
      <c r="G116" s="4">
        <v>1062.56</v>
      </c>
      <c r="H116" s="4">
        <v>3187.68</v>
      </c>
      <c r="I116" t="str">
        <f>TEXT(Dataset_Analysis_Table[[#This Row],[Order Date]], "mmmm yyyy")</f>
        <v>July 2025</v>
      </c>
      <c r="J116" s="4">
        <f>IF(Dataset_Analysis_Table[[#This Row],[Units Sold]]&lt;&gt;0,Dataset_Analysis_Table[[#This Row],[Revenue]]/Dataset_Analysis_Table[[#This Row],[Units Sold]],"Invalid")</f>
        <v>1062.56</v>
      </c>
      <c r="K116" s="4" t="str">
        <f>IF(Dataset_Analysis_Table[[#This Row],[Revenue]]&gt;5000,"Yes","No")</f>
        <v>No</v>
      </c>
      <c r="L116" s="4" t="str" cm="1">
        <f t="array" ref="L116">_xlfn.IFS(
  Dataset_Analysis_Table[[#This Row],[Revenue]]&gt;=10000, "Platinum Tier",
  Dataset_Analysis_Table[[#This Row],[Revenue]]&gt;=5000, "Gold Tier",
  Dataset_Analysis_Table[[#This Row],[Revenue]]&lt;5000, "Standard Tier"
)</f>
        <v>Standard Tier</v>
      </c>
      <c r="M116" s="4" t="str">
        <f>Dataset_Analysis_Table[[#This Row],[Region]]&amp;" - "&amp;Dataset_Analysis_Table[[#This Row],[Category]]</f>
        <v>West - Electronics</v>
      </c>
    </row>
    <row r="117" spans="1:13" x14ac:dyDescent="0.3">
      <c r="A117">
        <v>118</v>
      </c>
      <c r="B117" s="1">
        <v>45556</v>
      </c>
      <c r="C117" t="s">
        <v>7</v>
      </c>
      <c r="D117" t="s">
        <v>13</v>
      </c>
      <c r="E117" t="s">
        <v>4</v>
      </c>
      <c r="F117">
        <v>6</v>
      </c>
      <c r="G117" s="4">
        <v>818.49</v>
      </c>
      <c r="H117" s="4">
        <v>4910.9399999999996</v>
      </c>
      <c r="I117" t="str">
        <f>TEXT(Dataset_Analysis_Table[[#This Row],[Order Date]], "mmmm yyyy")</f>
        <v>September 2024</v>
      </c>
      <c r="J117" s="4">
        <f>IF(Dataset_Analysis_Table[[#This Row],[Units Sold]]&lt;&gt;0,Dataset_Analysis_Table[[#This Row],[Revenue]]/Dataset_Analysis_Table[[#This Row],[Units Sold]],"Invalid")</f>
        <v>818.4899999999999</v>
      </c>
      <c r="K117" s="4" t="str">
        <f>IF(Dataset_Analysis_Table[[#This Row],[Revenue]]&gt;5000,"Yes","No")</f>
        <v>No</v>
      </c>
      <c r="L117" s="4" t="str" cm="1">
        <f t="array" ref="L117">_xlfn.IFS(
  Dataset_Analysis_Table[[#This Row],[Revenue]]&gt;=10000, "Platinum Tier",
  Dataset_Analysis_Table[[#This Row],[Revenue]]&gt;=5000, "Gold Tier",
  Dataset_Analysis_Table[[#This Row],[Revenue]]&lt;5000, "Standard Tier"
)</f>
        <v>Standard Tier</v>
      </c>
      <c r="M117" s="4" t="str">
        <f>Dataset_Analysis_Table[[#This Row],[Region]]&amp;" - "&amp;Dataset_Analysis_Table[[#This Row],[Category]]</f>
        <v>West - Electronics</v>
      </c>
    </row>
    <row r="118" spans="1:13" x14ac:dyDescent="0.3">
      <c r="A118">
        <v>119</v>
      </c>
      <c r="B118" s="1">
        <v>45350</v>
      </c>
      <c r="C118" t="s">
        <v>0</v>
      </c>
      <c r="D118" t="s">
        <v>5</v>
      </c>
      <c r="E118" t="s">
        <v>4</v>
      </c>
      <c r="F118">
        <v>7</v>
      </c>
      <c r="G118" s="4">
        <v>590.32000000000005</v>
      </c>
      <c r="H118" s="4">
        <v>4132.24</v>
      </c>
      <c r="I118" t="str">
        <f>TEXT(Dataset_Analysis_Table[[#This Row],[Order Date]], "mmmm yyyy")</f>
        <v>February 2024</v>
      </c>
      <c r="J118" s="4">
        <f>IF(Dataset_Analysis_Table[[#This Row],[Units Sold]]&lt;&gt;0,Dataset_Analysis_Table[[#This Row],[Revenue]]/Dataset_Analysis_Table[[#This Row],[Units Sold]],"Invalid")</f>
        <v>590.31999999999994</v>
      </c>
      <c r="K118" s="4" t="str">
        <f>IF(Dataset_Analysis_Table[[#This Row],[Revenue]]&gt;5000,"Yes","No")</f>
        <v>No</v>
      </c>
      <c r="L118" s="4" t="str" cm="1">
        <f t="array" ref="L118">_xlfn.IFS(
  Dataset_Analysis_Table[[#This Row],[Revenue]]&gt;=10000, "Platinum Tier",
  Dataset_Analysis_Table[[#This Row],[Revenue]]&gt;=5000, "Gold Tier",
  Dataset_Analysis_Table[[#This Row],[Revenue]]&lt;5000, "Standard Tier"
)</f>
        <v>Standard Tier</v>
      </c>
      <c r="M118" s="4" t="str">
        <f>Dataset_Analysis_Table[[#This Row],[Region]]&amp;" - "&amp;Dataset_Analysis_Table[[#This Row],[Category]]</f>
        <v>North - Electronics</v>
      </c>
    </row>
    <row r="119" spans="1:13" x14ac:dyDescent="0.3">
      <c r="A119">
        <v>120</v>
      </c>
      <c r="B119" s="1">
        <v>45728</v>
      </c>
      <c r="C119" t="s">
        <v>0</v>
      </c>
      <c r="D119" t="s">
        <v>9</v>
      </c>
      <c r="E119" t="s">
        <v>10</v>
      </c>
      <c r="F119">
        <v>7</v>
      </c>
      <c r="G119" s="4">
        <v>720.7</v>
      </c>
      <c r="H119" s="4">
        <v>5044.8999999999996</v>
      </c>
      <c r="I119" t="str">
        <f>TEXT(Dataset_Analysis_Table[[#This Row],[Order Date]], "mmmm yyyy")</f>
        <v>March 2025</v>
      </c>
      <c r="J119" s="4">
        <f>IF(Dataset_Analysis_Table[[#This Row],[Units Sold]]&lt;&gt;0,Dataset_Analysis_Table[[#This Row],[Revenue]]/Dataset_Analysis_Table[[#This Row],[Units Sold]],"Invalid")</f>
        <v>720.69999999999993</v>
      </c>
      <c r="K119" s="4" t="str">
        <f>IF(Dataset_Analysis_Table[[#This Row],[Revenue]]&gt;5000,"Yes","No")</f>
        <v>Yes</v>
      </c>
      <c r="L119" s="4" t="str" cm="1">
        <f t="array" ref="L119">_xlfn.IFS(
  Dataset_Analysis_Table[[#This Row],[Revenue]]&gt;=10000, "Platinum Tier",
  Dataset_Analysis_Table[[#This Row],[Revenue]]&gt;=5000, "Gold Tier",
  Dataset_Analysis_Table[[#This Row],[Revenue]]&lt;5000, "Standard Tier"
)</f>
        <v>Gold Tier</v>
      </c>
      <c r="M119" s="4" t="str">
        <f>Dataset_Analysis_Table[[#This Row],[Region]]&amp;" - "&amp;Dataset_Analysis_Table[[#This Row],[Category]]</f>
        <v>North - Accessories</v>
      </c>
    </row>
    <row r="120" spans="1:13" x14ac:dyDescent="0.3">
      <c r="A120">
        <v>121</v>
      </c>
      <c r="B120" s="1">
        <v>45538</v>
      </c>
      <c r="C120" t="s">
        <v>12</v>
      </c>
      <c r="D120" t="s">
        <v>21</v>
      </c>
      <c r="E120" t="s">
        <v>4</v>
      </c>
      <c r="F120">
        <v>7</v>
      </c>
      <c r="G120" s="4">
        <v>811.95</v>
      </c>
      <c r="H120" s="4">
        <v>5683.65</v>
      </c>
      <c r="I120" t="str">
        <f>TEXT(Dataset_Analysis_Table[[#This Row],[Order Date]], "mmmm yyyy")</f>
        <v>September 2024</v>
      </c>
      <c r="J120" s="4">
        <f>IF(Dataset_Analysis_Table[[#This Row],[Units Sold]]&lt;&gt;0,Dataset_Analysis_Table[[#This Row],[Revenue]]/Dataset_Analysis_Table[[#This Row],[Units Sold]],"Invalid")</f>
        <v>811.94999999999993</v>
      </c>
      <c r="K120" s="4" t="str">
        <f>IF(Dataset_Analysis_Table[[#This Row],[Revenue]]&gt;5000,"Yes","No")</f>
        <v>Yes</v>
      </c>
      <c r="L120" s="4" t="str" cm="1">
        <f t="array" ref="L120">_xlfn.IFS(
  Dataset_Analysis_Table[[#This Row],[Revenue]]&gt;=10000, "Platinum Tier",
  Dataset_Analysis_Table[[#This Row],[Revenue]]&gt;=5000, "Gold Tier",
  Dataset_Analysis_Table[[#This Row],[Revenue]]&lt;5000, "Standard Tier"
)</f>
        <v>Gold Tier</v>
      </c>
      <c r="M120" s="4" t="str">
        <f>Dataset_Analysis_Table[[#This Row],[Region]]&amp;" - "&amp;Dataset_Analysis_Table[[#This Row],[Category]]</f>
        <v>East - Electronics</v>
      </c>
    </row>
    <row r="121" spans="1:13" x14ac:dyDescent="0.3">
      <c r="A121">
        <v>122</v>
      </c>
      <c r="B121" s="1">
        <v>45638</v>
      </c>
      <c r="C121" t="s">
        <v>11</v>
      </c>
      <c r="D121" t="s">
        <v>8</v>
      </c>
      <c r="E121" t="s">
        <v>2</v>
      </c>
      <c r="F121">
        <v>4</v>
      </c>
      <c r="G121" s="4">
        <v>416.67</v>
      </c>
      <c r="H121" s="4">
        <v>1666.68</v>
      </c>
      <c r="I121" t="str">
        <f>TEXT(Dataset_Analysis_Table[[#This Row],[Order Date]], "mmmm yyyy")</f>
        <v>December 2024</v>
      </c>
      <c r="J121" s="4">
        <f>IF(Dataset_Analysis_Table[[#This Row],[Units Sold]]&lt;&gt;0,Dataset_Analysis_Table[[#This Row],[Revenue]]/Dataset_Analysis_Table[[#This Row],[Units Sold]],"Invalid")</f>
        <v>416.67</v>
      </c>
      <c r="K121" s="4" t="str">
        <f>IF(Dataset_Analysis_Table[[#This Row],[Revenue]]&gt;5000,"Yes","No")</f>
        <v>No</v>
      </c>
      <c r="L121" s="4" t="str" cm="1">
        <f t="array" ref="L121">_xlfn.IFS(
  Dataset_Analysis_Table[[#This Row],[Revenue]]&gt;=10000, "Platinum Tier",
  Dataset_Analysis_Table[[#This Row],[Revenue]]&gt;=5000, "Gold Tier",
  Dataset_Analysis_Table[[#This Row],[Revenue]]&lt;5000, "Standard Tier"
)</f>
        <v>Standard Tier</v>
      </c>
      <c r="M121" s="4" t="str">
        <f>Dataset_Analysis_Table[[#This Row],[Region]]&amp;" - "&amp;Dataset_Analysis_Table[[#This Row],[Category]]</f>
        <v>South - Apparel</v>
      </c>
    </row>
    <row r="122" spans="1:13" x14ac:dyDescent="0.3">
      <c r="A122">
        <v>123</v>
      </c>
      <c r="B122" s="1">
        <v>45537</v>
      </c>
      <c r="C122" t="s">
        <v>0</v>
      </c>
      <c r="D122" t="s">
        <v>20</v>
      </c>
      <c r="E122" t="s">
        <v>4</v>
      </c>
      <c r="F122">
        <v>6</v>
      </c>
      <c r="G122" s="4">
        <v>1006.62</v>
      </c>
      <c r="H122" s="4">
        <v>6039.72</v>
      </c>
      <c r="I122" t="str">
        <f>TEXT(Dataset_Analysis_Table[[#This Row],[Order Date]], "mmmm yyyy")</f>
        <v>September 2024</v>
      </c>
      <c r="J122" s="4">
        <f>IF(Dataset_Analysis_Table[[#This Row],[Units Sold]]&lt;&gt;0,Dataset_Analysis_Table[[#This Row],[Revenue]]/Dataset_Analysis_Table[[#This Row],[Units Sold]],"Invalid")</f>
        <v>1006.62</v>
      </c>
      <c r="K122" s="4" t="str">
        <f>IF(Dataset_Analysis_Table[[#This Row],[Revenue]]&gt;5000,"Yes","No")</f>
        <v>Yes</v>
      </c>
      <c r="L122" s="4" t="str" cm="1">
        <f t="array" ref="L122">_xlfn.IFS(
  Dataset_Analysis_Table[[#This Row],[Revenue]]&gt;=10000, "Platinum Tier",
  Dataset_Analysis_Table[[#This Row],[Revenue]]&gt;=5000, "Gold Tier",
  Dataset_Analysis_Table[[#This Row],[Revenue]]&lt;5000, "Standard Tier"
)</f>
        <v>Gold Tier</v>
      </c>
      <c r="M122" s="4" t="str">
        <f>Dataset_Analysis_Table[[#This Row],[Region]]&amp;" - "&amp;Dataset_Analysis_Table[[#This Row],[Category]]</f>
        <v>North - Electronics</v>
      </c>
    </row>
    <row r="123" spans="1:13" x14ac:dyDescent="0.3">
      <c r="A123">
        <v>124</v>
      </c>
      <c r="B123" s="1">
        <v>45308</v>
      </c>
      <c r="C123" t="s">
        <v>7</v>
      </c>
      <c r="D123" t="s">
        <v>9</v>
      </c>
      <c r="E123" t="s">
        <v>10</v>
      </c>
      <c r="F123">
        <v>8</v>
      </c>
      <c r="G123" s="4">
        <v>1380.12</v>
      </c>
      <c r="H123" s="4">
        <v>11040.96</v>
      </c>
      <c r="I123" t="str">
        <f>TEXT(Dataset_Analysis_Table[[#This Row],[Order Date]], "mmmm yyyy")</f>
        <v>January 2024</v>
      </c>
      <c r="J123" s="4">
        <f>IF(Dataset_Analysis_Table[[#This Row],[Units Sold]]&lt;&gt;0,Dataset_Analysis_Table[[#This Row],[Revenue]]/Dataset_Analysis_Table[[#This Row],[Units Sold]],"Invalid")</f>
        <v>1380.12</v>
      </c>
      <c r="K123" s="4" t="str">
        <f>IF(Dataset_Analysis_Table[[#This Row],[Revenue]]&gt;5000,"Yes","No")</f>
        <v>Yes</v>
      </c>
      <c r="L123" s="4" t="str" cm="1">
        <f t="array" ref="L123">_xlfn.IFS(
  Dataset_Analysis_Table[[#This Row],[Revenue]]&gt;=10000, "Platinum Tier",
  Dataset_Analysis_Table[[#This Row],[Revenue]]&gt;=5000, "Gold Tier",
  Dataset_Analysis_Table[[#This Row],[Revenue]]&lt;5000, "Standard Tier"
)</f>
        <v>Platinum Tier</v>
      </c>
      <c r="M123" s="4" t="str">
        <f>Dataset_Analysis_Table[[#This Row],[Region]]&amp;" - "&amp;Dataset_Analysis_Table[[#This Row],[Category]]</f>
        <v>West - Accessories</v>
      </c>
    </row>
    <row r="124" spans="1:13" x14ac:dyDescent="0.3">
      <c r="A124">
        <v>125</v>
      </c>
      <c r="B124" s="1">
        <v>45542</v>
      </c>
      <c r="C124" t="s">
        <v>0</v>
      </c>
      <c r="D124" t="s">
        <v>15</v>
      </c>
      <c r="E124" t="s">
        <v>4</v>
      </c>
      <c r="F124">
        <v>10</v>
      </c>
      <c r="G124" s="4">
        <v>850.94</v>
      </c>
      <c r="H124" s="4">
        <v>8509.4</v>
      </c>
      <c r="I124" t="str">
        <f>TEXT(Dataset_Analysis_Table[[#This Row],[Order Date]], "mmmm yyyy")</f>
        <v>September 2024</v>
      </c>
      <c r="J124" s="4">
        <f>IF(Dataset_Analysis_Table[[#This Row],[Units Sold]]&lt;&gt;0,Dataset_Analysis_Table[[#This Row],[Revenue]]/Dataset_Analysis_Table[[#This Row],[Units Sold]],"Invalid")</f>
        <v>850.93999999999994</v>
      </c>
      <c r="K124" s="4" t="str">
        <f>IF(Dataset_Analysis_Table[[#This Row],[Revenue]]&gt;5000,"Yes","No")</f>
        <v>Yes</v>
      </c>
      <c r="L124" s="4" t="str" cm="1">
        <f t="array" ref="L124">_xlfn.IFS(
  Dataset_Analysis_Table[[#This Row],[Revenue]]&gt;=10000, "Platinum Tier",
  Dataset_Analysis_Table[[#This Row],[Revenue]]&gt;=5000, "Gold Tier",
  Dataset_Analysis_Table[[#This Row],[Revenue]]&lt;5000, "Standard Tier"
)</f>
        <v>Gold Tier</v>
      </c>
      <c r="M124" s="4" t="str">
        <f>Dataset_Analysis_Table[[#This Row],[Region]]&amp;" - "&amp;Dataset_Analysis_Table[[#This Row],[Category]]</f>
        <v>North - Electronics</v>
      </c>
    </row>
    <row r="125" spans="1:13" x14ac:dyDescent="0.3">
      <c r="A125">
        <v>126</v>
      </c>
      <c r="B125" s="1">
        <v>45797</v>
      </c>
      <c r="C125" t="s">
        <v>0</v>
      </c>
      <c r="D125" t="s">
        <v>14</v>
      </c>
      <c r="E125" t="s">
        <v>4</v>
      </c>
      <c r="F125">
        <v>7</v>
      </c>
      <c r="G125" s="4">
        <v>212.19</v>
      </c>
      <c r="H125" s="4">
        <v>1485.33</v>
      </c>
      <c r="I125" t="str">
        <f>TEXT(Dataset_Analysis_Table[[#This Row],[Order Date]], "mmmm yyyy")</f>
        <v>May 2025</v>
      </c>
      <c r="J125" s="4">
        <f>IF(Dataset_Analysis_Table[[#This Row],[Units Sold]]&lt;&gt;0,Dataset_Analysis_Table[[#This Row],[Revenue]]/Dataset_Analysis_Table[[#This Row],[Units Sold]],"Invalid")</f>
        <v>212.19</v>
      </c>
      <c r="K125" s="4" t="str">
        <f>IF(Dataset_Analysis_Table[[#This Row],[Revenue]]&gt;5000,"Yes","No")</f>
        <v>No</v>
      </c>
      <c r="L125" s="4" t="str" cm="1">
        <f t="array" ref="L125">_xlfn.IFS(
  Dataset_Analysis_Table[[#This Row],[Revenue]]&gt;=10000, "Platinum Tier",
  Dataset_Analysis_Table[[#This Row],[Revenue]]&gt;=5000, "Gold Tier",
  Dataset_Analysis_Table[[#This Row],[Revenue]]&lt;5000, "Standard Tier"
)</f>
        <v>Standard Tier</v>
      </c>
      <c r="M125" s="4" t="str">
        <f>Dataset_Analysis_Table[[#This Row],[Region]]&amp;" - "&amp;Dataset_Analysis_Table[[#This Row],[Category]]</f>
        <v>North - Electronics</v>
      </c>
    </row>
    <row r="126" spans="1:13" x14ac:dyDescent="0.3">
      <c r="A126">
        <v>127</v>
      </c>
      <c r="B126" s="1">
        <v>45190</v>
      </c>
      <c r="C126" t="s">
        <v>11</v>
      </c>
      <c r="D126" t="s">
        <v>20</v>
      </c>
      <c r="E126" t="s">
        <v>4</v>
      </c>
      <c r="F126">
        <v>5</v>
      </c>
      <c r="G126" s="4">
        <v>574.86</v>
      </c>
      <c r="H126" s="4">
        <v>2874.3</v>
      </c>
      <c r="I126" t="str">
        <f>TEXT(Dataset_Analysis_Table[[#This Row],[Order Date]], "mmmm yyyy")</f>
        <v>September 2023</v>
      </c>
      <c r="J126" s="4">
        <f>IF(Dataset_Analysis_Table[[#This Row],[Units Sold]]&lt;&gt;0,Dataset_Analysis_Table[[#This Row],[Revenue]]/Dataset_Analysis_Table[[#This Row],[Units Sold]],"Invalid")</f>
        <v>574.86</v>
      </c>
      <c r="K126" s="4" t="str">
        <f>IF(Dataset_Analysis_Table[[#This Row],[Revenue]]&gt;5000,"Yes","No")</f>
        <v>No</v>
      </c>
      <c r="L126" s="4" t="str" cm="1">
        <f t="array" ref="L126">_xlfn.IFS(
  Dataset_Analysis_Table[[#This Row],[Revenue]]&gt;=10000, "Platinum Tier",
  Dataset_Analysis_Table[[#This Row],[Revenue]]&gt;=5000, "Gold Tier",
  Dataset_Analysis_Table[[#This Row],[Revenue]]&lt;5000, "Standard Tier"
)</f>
        <v>Standard Tier</v>
      </c>
      <c r="M126" s="4" t="str">
        <f>Dataset_Analysis_Table[[#This Row],[Region]]&amp;" - "&amp;Dataset_Analysis_Table[[#This Row],[Category]]</f>
        <v>South - Electronics</v>
      </c>
    </row>
    <row r="127" spans="1:13" x14ac:dyDescent="0.3">
      <c r="A127">
        <v>128</v>
      </c>
      <c r="B127" s="1">
        <v>45473</v>
      </c>
      <c r="C127" t="s">
        <v>7</v>
      </c>
      <c r="D127" t="s">
        <v>18</v>
      </c>
      <c r="E127" t="s">
        <v>4</v>
      </c>
      <c r="F127">
        <v>6</v>
      </c>
      <c r="G127" s="4">
        <v>1144.23</v>
      </c>
      <c r="H127" s="4">
        <v>6865.38</v>
      </c>
      <c r="I127" t="str">
        <f>TEXT(Dataset_Analysis_Table[[#This Row],[Order Date]], "mmmm yyyy")</f>
        <v>June 2024</v>
      </c>
      <c r="J127" s="4">
        <f>IF(Dataset_Analysis_Table[[#This Row],[Units Sold]]&lt;&gt;0,Dataset_Analysis_Table[[#This Row],[Revenue]]/Dataset_Analysis_Table[[#This Row],[Units Sold]],"Invalid")</f>
        <v>1144.23</v>
      </c>
      <c r="K127" s="4" t="str">
        <f>IF(Dataset_Analysis_Table[[#This Row],[Revenue]]&gt;5000,"Yes","No")</f>
        <v>Yes</v>
      </c>
      <c r="L127" s="4" t="str" cm="1">
        <f t="array" ref="L127">_xlfn.IFS(
  Dataset_Analysis_Table[[#This Row],[Revenue]]&gt;=10000, "Platinum Tier",
  Dataset_Analysis_Table[[#This Row],[Revenue]]&gt;=5000, "Gold Tier",
  Dataset_Analysis_Table[[#This Row],[Revenue]]&lt;5000, "Standard Tier"
)</f>
        <v>Gold Tier</v>
      </c>
      <c r="M127" s="4" t="str">
        <f>Dataset_Analysis_Table[[#This Row],[Region]]&amp;" - "&amp;Dataset_Analysis_Table[[#This Row],[Category]]</f>
        <v>West - Electronics</v>
      </c>
    </row>
    <row r="128" spans="1:13" x14ac:dyDescent="0.3">
      <c r="A128">
        <v>129</v>
      </c>
      <c r="B128" s="1">
        <v>45570</v>
      </c>
      <c r="C128" t="s">
        <v>12</v>
      </c>
      <c r="D128" t="s">
        <v>5</v>
      </c>
      <c r="E128" t="s">
        <v>4</v>
      </c>
      <c r="F128">
        <v>5</v>
      </c>
      <c r="G128" s="4">
        <v>1254.02</v>
      </c>
      <c r="H128" s="4">
        <v>6270.1</v>
      </c>
      <c r="I128" t="str">
        <f>TEXT(Dataset_Analysis_Table[[#This Row],[Order Date]], "mmmm yyyy")</f>
        <v>October 2024</v>
      </c>
      <c r="J128" s="4">
        <f>IF(Dataset_Analysis_Table[[#This Row],[Units Sold]]&lt;&gt;0,Dataset_Analysis_Table[[#This Row],[Revenue]]/Dataset_Analysis_Table[[#This Row],[Units Sold]],"Invalid")</f>
        <v>1254.02</v>
      </c>
      <c r="K128" s="4" t="str">
        <f>IF(Dataset_Analysis_Table[[#This Row],[Revenue]]&gt;5000,"Yes","No")</f>
        <v>Yes</v>
      </c>
      <c r="L128" s="4" t="str" cm="1">
        <f t="array" ref="L128">_xlfn.IFS(
  Dataset_Analysis_Table[[#This Row],[Revenue]]&gt;=10000, "Platinum Tier",
  Dataset_Analysis_Table[[#This Row],[Revenue]]&gt;=5000, "Gold Tier",
  Dataset_Analysis_Table[[#This Row],[Revenue]]&lt;5000, "Standard Tier"
)</f>
        <v>Gold Tier</v>
      </c>
      <c r="M128" s="4" t="str">
        <f>Dataset_Analysis_Table[[#This Row],[Region]]&amp;" - "&amp;Dataset_Analysis_Table[[#This Row],[Category]]</f>
        <v>East - Electronics</v>
      </c>
    </row>
    <row r="129" spans="1:13" x14ac:dyDescent="0.3">
      <c r="A129">
        <v>130</v>
      </c>
      <c r="B129" s="1">
        <v>45691</v>
      </c>
      <c r="C129" t="s">
        <v>0</v>
      </c>
      <c r="D129" t="s">
        <v>20</v>
      </c>
      <c r="E129" t="s">
        <v>4</v>
      </c>
      <c r="F129">
        <v>1</v>
      </c>
      <c r="G129" s="4">
        <v>1499.86</v>
      </c>
      <c r="H129" s="4">
        <v>1499.86</v>
      </c>
      <c r="I129" t="str">
        <f>TEXT(Dataset_Analysis_Table[[#This Row],[Order Date]], "mmmm yyyy")</f>
        <v>February 2025</v>
      </c>
      <c r="J129" s="4">
        <f>IF(Dataset_Analysis_Table[[#This Row],[Units Sold]]&lt;&gt;0,Dataset_Analysis_Table[[#This Row],[Revenue]]/Dataset_Analysis_Table[[#This Row],[Units Sold]],"Invalid")</f>
        <v>1499.86</v>
      </c>
      <c r="K129" s="4" t="str">
        <f>IF(Dataset_Analysis_Table[[#This Row],[Revenue]]&gt;5000,"Yes","No")</f>
        <v>No</v>
      </c>
      <c r="L129" s="4" t="str" cm="1">
        <f t="array" ref="L129">_xlfn.IFS(
  Dataset_Analysis_Table[[#This Row],[Revenue]]&gt;=10000, "Platinum Tier",
  Dataset_Analysis_Table[[#This Row],[Revenue]]&gt;=5000, "Gold Tier",
  Dataset_Analysis_Table[[#This Row],[Revenue]]&lt;5000, "Standard Tier"
)</f>
        <v>Standard Tier</v>
      </c>
      <c r="M129" s="4" t="str">
        <f>Dataset_Analysis_Table[[#This Row],[Region]]&amp;" - "&amp;Dataset_Analysis_Table[[#This Row],[Category]]</f>
        <v>North - Electronics</v>
      </c>
    </row>
    <row r="130" spans="1:13" x14ac:dyDescent="0.3">
      <c r="A130">
        <v>131</v>
      </c>
      <c r="B130" s="1">
        <v>45804</v>
      </c>
      <c r="C130" t="s">
        <v>11</v>
      </c>
      <c r="D130" t="s">
        <v>21</v>
      </c>
      <c r="E130" t="s">
        <v>4</v>
      </c>
      <c r="F130">
        <v>2</v>
      </c>
      <c r="G130" s="4">
        <v>1174.04</v>
      </c>
      <c r="H130" s="4">
        <v>2348.08</v>
      </c>
      <c r="I130" t="str">
        <f>TEXT(Dataset_Analysis_Table[[#This Row],[Order Date]], "mmmm yyyy")</f>
        <v>May 2025</v>
      </c>
      <c r="J130" s="4">
        <f>IF(Dataset_Analysis_Table[[#This Row],[Units Sold]]&lt;&gt;0,Dataset_Analysis_Table[[#This Row],[Revenue]]/Dataset_Analysis_Table[[#This Row],[Units Sold]],"Invalid")</f>
        <v>1174.04</v>
      </c>
      <c r="K130" s="4" t="str">
        <f>IF(Dataset_Analysis_Table[[#This Row],[Revenue]]&gt;5000,"Yes","No")</f>
        <v>No</v>
      </c>
      <c r="L130" s="4" t="str" cm="1">
        <f t="array" ref="L130">_xlfn.IFS(
  Dataset_Analysis_Table[[#This Row],[Revenue]]&gt;=10000, "Platinum Tier",
  Dataset_Analysis_Table[[#This Row],[Revenue]]&gt;=5000, "Gold Tier",
  Dataset_Analysis_Table[[#This Row],[Revenue]]&lt;5000, "Standard Tier"
)</f>
        <v>Standard Tier</v>
      </c>
      <c r="M130" s="4" t="str">
        <f>Dataset_Analysis_Table[[#This Row],[Region]]&amp;" - "&amp;Dataset_Analysis_Table[[#This Row],[Category]]</f>
        <v>South - Electronics</v>
      </c>
    </row>
    <row r="131" spans="1:13" x14ac:dyDescent="0.3">
      <c r="A131">
        <v>132</v>
      </c>
      <c r="B131" s="1">
        <v>45170</v>
      </c>
      <c r="C131" t="s">
        <v>0</v>
      </c>
      <c r="D131" t="s">
        <v>1</v>
      </c>
      <c r="E131" t="s">
        <v>2</v>
      </c>
      <c r="F131">
        <v>4</v>
      </c>
      <c r="G131" s="4">
        <v>307.05</v>
      </c>
      <c r="H131" s="4">
        <v>1228.2</v>
      </c>
      <c r="I131" t="str">
        <f>TEXT(Dataset_Analysis_Table[[#This Row],[Order Date]], "mmmm yyyy")</f>
        <v>September 2023</v>
      </c>
      <c r="J131" s="4">
        <f>IF(Dataset_Analysis_Table[[#This Row],[Units Sold]]&lt;&gt;0,Dataset_Analysis_Table[[#This Row],[Revenue]]/Dataset_Analysis_Table[[#This Row],[Units Sold]],"Invalid")</f>
        <v>307.05</v>
      </c>
      <c r="K131" s="4" t="str">
        <f>IF(Dataset_Analysis_Table[[#This Row],[Revenue]]&gt;5000,"Yes","No")</f>
        <v>No</v>
      </c>
      <c r="L131" s="4" t="str" cm="1">
        <f t="array" ref="L131">_xlfn.IFS(
  Dataset_Analysis_Table[[#This Row],[Revenue]]&gt;=10000, "Platinum Tier",
  Dataset_Analysis_Table[[#This Row],[Revenue]]&gt;=5000, "Gold Tier",
  Dataset_Analysis_Table[[#This Row],[Revenue]]&lt;5000, "Standard Tier"
)</f>
        <v>Standard Tier</v>
      </c>
      <c r="M131" s="4" t="str">
        <f>Dataset_Analysis_Table[[#This Row],[Region]]&amp;" - "&amp;Dataset_Analysis_Table[[#This Row],[Category]]</f>
        <v>North - Apparel</v>
      </c>
    </row>
    <row r="132" spans="1:13" x14ac:dyDescent="0.3">
      <c r="A132">
        <v>133</v>
      </c>
      <c r="B132" s="1">
        <v>45383</v>
      </c>
      <c r="C132" t="s">
        <v>11</v>
      </c>
      <c r="D132" t="s">
        <v>14</v>
      </c>
      <c r="E132" t="s">
        <v>4</v>
      </c>
      <c r="F132">
        <v>3</v>
      </c>
      <c r="G132" s="4">
        <v>715.61</v>
      </c>
      <c r="H132" s="4">
        <v>2146.83</v>
      </c>
      <c r="I132" t="str">
        <f>TEXT(Dataset_Analysis_Table[[#This Row],[Order Date]], "mmmm yyyy")</f>
        <v>April 2024</v>
      </c>
      <c r="J132" s="4">
        <f>IF(Dataset_Analysis_Table[[#This Row],[Units Sold]]&lt;&gt;0,Dataset_Analysis_Table[[#This Row],[Revenue]]/Dataset_Analysis_Table[[#This Row],[Units Sold]],"Invalid")</f>
        <v>715.61</v>
      </c>
      <c r="K132" s="4" t="str">
        <f>IF(Dataset_Analysis_Table[[#This Row],[Revenue]]&gt;5000,"Yes","No")</f>
        <v>No</v>
      </c>
      <c r="L132" s="4" t="str" cm="1">
        <f t="array" ref="L132">_xlfn.IFS(
  Dataset_Analysis_Table[[#This Row],[Revenue]]&gt;=10000, "Platinum Tier",
  Dataset_Analysis_Table[[#This Row],[Revenue]]&gt;=5000, "Gold Tier",
  Dataset_Analysis_Table[[#This Row],[Revenue]]&lt;5000, "Standard Tier"
)</f>
        <v>Standard Tier</v>
      </c>
      <c r="M132" s="4" t="str">
        <f>Dataset_Analysis_Table[[#This Row],[Region]]&amp;" - "&amp;Dataset_Analysis_Table[[#This Row],[Category]]</f>
        <v>South - Electronics</v>
      </c>
    </row>
    <row r="133" spans="1:13" x14ac:dyDescent="0.3">
      <c r="A133">
        <v>134</v>
      </c>
      <c r="B133" s="1">
        <v>45615</v>
      </c>
      <c r="C133" t="s">
        <v>11</v>
      </c>
      <c r="D133" t="s">
        <v>13</v>
      </c>
      <c r="E133" t="s">
        <v>4</v>
      </c>
      <c r="F133">
        <v>5</v>
      </c>
      <c r="G133" s="4">
        <v>1152.68</v>
      </c>
      <c r="H133" s="4">
        <v>5763.4</v>
      </c>
      <c r="I133" t="str">
        <f>TEXT(Dataset_Analysis_Table[[#This Row],[Order Date]], "mmmm yyyy")</f>
        <v>November 2024</v>
      </c>
      <c r="J133" s="4">
        <f>IF(Dataset_Analysis_Table[[#This Row],[Units Sold]]&lt;&gt;0,Dataset_Analysis_Table[[#This Row],[Revenue]]/Dataset_Analysis_Table[[#This Row],[Units Sold]],"Invalid")</f>
        <v>1152.6799999999998</v>
      </c>
      <c r="K133" s="4" t="str">
        <f>IF(Dataset_Analysis_Table[[#This Row],[Revenue]]&gt;5000,"Yes","No")</f>
        <v>Yes</v>
      </c>
      <c r="L133" s="4" t="str" cm="1">
        <f t="array" ref="L133">_xlfn.IFS(
  Dataset_Analysis_Table[[#This Row],[Revenue]]&gt;=10000, "Platinum Tier",
  Dataset_Analysis_Table[[#This Row],[Revenue]]&gt;=5000, "Gold Tier",
  Dataset_Analysis_Table[[#This Row],[Revenue]]&lt;5000, "Standard Tier"
)</f>
        <v>Gold Tier</v>
      </c>
      <c r="M133" s="4" t="str">
        <f>Dataset_Analysis_Table[[#This Row],[Region]]&amp;" - "&amp;Dataset_Analysis_Table[[#This Row],[Category]]</f>
        <v>South - Electronics</v>
      </c>
    </row>
    <row r="134" spans="1:13" x14ac:dyDescent="0.3">
      <c r="A134">
        <v>135</v>
      </c>
      <c r="B134" s="1">
        <v>45306</v>
      </c>
      <c r="C134" t="s">
        <v>0</v>
      </c>
      <c r="D134" t="s">
        <v>3</v>
      </c>
      <c r="E134" t="s">
        <v>4</v>
      </c>
      <c r="F134">
        <v>5</v>
      </c>
      <c r="G134" s="4">
        <v>171.07</v>
      </c>
      <c r="H134" s="4">
        <v>855.35</v>
      </c>
      <c r="I134" t="str">
        <f>TEXT(Dataset_Analysis_Table[[#This Row],[Order Date]], "mmmm yyyy")</f>
        <v>January 2024</v>
      </c>
      <c r="J134" s="4">
        <f>IF(Dataset_Analysis_Table[[#This Row],[Units Sold]]&lt;&gt;0,Dataset_Analysis_Table[[#This Row],[Revenue]]/Dataset_Analysis_Table[[#This Row],[Units Sold]],"Invalid")</f>
        <v>171.07</v>
      </c>
      <c r="K134" s="4" t="str">
        <f>IF(Dataset_Analysis_Table[[#This Row],[Revenue]]&gt;5000,"Yes","No")</f>
        <v>No</v>
      </c>
      <c r="L134" s="4" t="str" cm="1">
        <f t="array" ref="L134">_xlfn.IFS(
  Dataset_Analysis_Table[[#This Row],[Revenue]]&gt;=10000, "Platinum Tier",
  Dataset_Analysis_Table[[#This Row],[Revenue]]&gt;=5000, "Gold Tier",
  Dataset_Analysis_Table[[#This Row],[Revenue]]&lt;5000, "Standard Tier"
)</f>
        <v>Standard Tier</v>
      </c>
      <c r="M134" s="4" t="str">
        <f>Dataset_Analysis_Table[[#This Row],[Region]]&amp;" - "&amp;Dataset_Analysis_Table[[#This Row],[Category]]</f>
        <v>North - Electronics</v>
      </c>
    </row>
    <row r="135" spans="1:13" x14ac:dyDescent="0.3">
      <c r="A135">
        <v>136</v>
      </c>
      <c r="B135" s="1">
        <v>45728</v>
      </c>
      <c r="C135" t="s">
        <v>12</v>
      </c>
      <c r="D135" t="s">
        <v>14</v>
      </c>
      <c r="E135" t="s">
        <v>4</v>
      </c>
      <c r="F135">
        <v>7</v>
      </c>
      <c r="G135" s="4">
        <v>601.02</v>
      </c>
      <c r="H135" s="4">
        <v>4207.1400000000003</v>
      </c>
      <c r="I135" t="str">
        <f>TEXT(Dataset_Analysis_Table[[#This Row],[Order Date]], "mmmm yyyy")</f>
        <v>March 2025</v>
      </c>
      <c r="J135" s="4">
        <f>IF(Dataset_Analysis_Table[[#This Row],[Units Sold]]&lt;&gt;0,Dataset_Analysis_Table[[#This Row],[Revenue]]/Dataset_Analysis_Table[[#This Row],[Units Sold]],"Invalid")</f>
        <v>601.0200000000001</v>
      </c>
      <c r="K135" s="4" t="str">
        <f>IF(Dataset_Analysis_Table[[#This Row],[Revenue]]&gt;5000,"Yes","No")</f>
        <v>No</v>
      </c>
      <c r="L135" s="4" t="str" cm="1">
        <f t="array" ref="L135">_xlfn.IFS(
  Dataset_Analysis_Table[[#This Row],[Revenue]]&gt;=10000, "Platinum Tier",
  Dataset_Analysis_Table[[#This Row],[Revenue]]&gt;=5000, "Gold Tier",
  Dataset_Analysis_Table[[#This Row],[Revenue]]&lt;5000, "Standard Tier"
)</f>
        <v>Standard Tier</v>
      </c>
      <c r="M135" s="4" t="str">
        <f>Dataset_Analysis_Table[[#This Row],[Region]]&amp;" - "&amp;Dataset_Analysis_Table[[#This Row],[Category]]</f>
        <v>East - Electronics</v>
      </c>
    </row>
    <row r="136" spans="1:13" x14ac:dyDescent="0.3">
      <c r="A136">
        <v>137</v>
      </c>
      <c r="B136" s="1">
        <v>45216</v>
      </c>
      <c r="C136" t="s">
        <v>11</v>
      </c>
      <c r="D136" t="s">
        <v>8</v>
      </c>
      <c r="E136" t="s">
        <v>2</v>
      </c>
      <c r="F136">
        <v>10</v>
      </c>
      <c r="G136" s="4">
        <v>1039.02</v>
      </c>
      <c r="H136" s="4">
        <v>10390.200000000001</v>
      </c>
      <c r="I136" t="str">
        <f>TEXT(Dataset_Analysis_Table[[#This Row],[Order Date]], "mmmm yyyy")</f>
        <v>October 2023</v>
      </c>
      <c r="J136" s="4">
        <f>IF(Dataset_Analysis_Table[[#This Row],[Units Sold]]&lt;&gt;0,Dataset_Analysis_Table[[#This Row],[Revenue]]/Dataset_Analysis_Table[[#This Row],[Units Sold]],"Invalid")</f>
        <v>1039.02</v>
      </c>
      <c r="K136" s="4" t="str">
        <f>IF(Dataset_Analysis_Table[[#This Row],[Revenue]]&gt;5000,"Yes","No")</f>
        <v>Yes</v>
      </c>
      <c r="L136" s="4" t="str" cm="1">
        <f t="array" ref="L136">_xlfn.IFS(
  Dataset_Analysis_Table[[#This Row],[Revenue]]&gt;=10000, "Platinum Tier",
  Dataset_Analysis_Table[[#This Row],[Revenue]]&gt;=5000, "Gold Tier",
  Dataset_Analysis_Table[[#This Row],[Revenue]]&lt;5000, "Standard Tier"
)</f>
        <v>Platinum Tier</v>
      </c>
      <c r="M136" s="4" t="str">
        <f>Dataset_Analysis_Table[[#This Row],[Region]]&amp;" - "&amp;Dataset_Analysis_Table[[#This Row],[Category]]</f>
        <v>South - Apparel</v>
      </c>
    </row>
    <row r="137" spans="1:13" x14ac:dyDescent="0.3">
      <c r="A137">
        <v>138</v>
      </c>
      <c r="B137" s="1">
        <v>45243</v>
      </c>
      <c r="C137" t="s">
        <v>11</v>
      </c>
      <c r="D137" t="s">
        <v>1</v>
      </c>
      <c r="E137" t="s">
        <v>2</v>
      </c>
      <c r="F137">
        <v>5</v>
      </c>
      <c r="G137" s="4">
        <v>1276.94</v>
      </c>
      <c r="H137" s="4">
        <v>6384.7</v>
      </c>
      <c r="I137" t="str">
        <f>TEXT(Dataset_Analysis_Table[[#This Row],[Order Date]], "mmmm yyyy")</f>
        <v>November 2023</v>
      </c>
      <c r="J137" s="4">
        <f>IF(Dataset_Analysis_Table[[#This Row],[Units Sold]]&lt;&gt;0,Dataset_Analysis_Table[[#This Row],[Revenue]]/Dataset_Analysis_Table[[#This Row],[Units Sold]],"Invalid")</f>
        <v>1276.94</v>
      </c>
      <c r="K137" s="4" t="str">
        <f>IF(Dataset_Analysis_Table[[#This Row],[Revenue]]&gt;5000,"Yes","No")</f>
        <v>Yes</v>
      </c>
      <c r="L137" s="4" t="str" cm="1">
        <f t="array" ref="L137">_xlfn.IFS(
  Dataset_Analysis_Table[[#This Row],[Revenue]]&gt;=10000, "Platinum Tier",
  Dataset_Analysis_Table[[#This Row],[Revenue]]&gt;=5000, "Gold Tier",
  Dataset_Analysis_Table[[#This Row],[Revenue]]&lt;5000, "Standard Tier"
)</f>
        <v>Gold Tier</v>
      </c>
      <c r="M137" s="4" t="str">
        <f>Dataset_Analysis_Table[[#This Row],[Region]]&amp;" - "&amp;Dataset_Analysis_Table[[#This Row],[Category]]</f>
        <v>South - Apparel</v>
      </c>
    </row>
    <row r="138" spans="1:13" x14ac:dyDescent="0.3">
      <c r="A138">
        <v>139</v>
      </c>
      <c r="B138" s="1">
        <v>45718</v>
      </c>
      <c r="C138" t="s">
        <v>0</v>
      </c>
      <c r="D138" t="s">
        <v>15</v>
      </c>
      <c r="E138" t="s">
        <v>4</v>
      </c>
      <c r="F138">
        <v>1</v>
      </c>
      <c r="G138" s="4">
        <v>527.33000000000004</v>
      </c>
      <c r="H138" s="4">
        <v>527.33000000000004</v>
      </c>
      <c r="I138" t="str">
        <f>TEXT(Dataset_Analysis_Table[[#This Row],[Order Date]], "mmmm yyyy")</f>
        <v>March 2025</v>
      </c>
      <c r="J138" s="4">
        <f>IF(Dataset_Analysis_Table[[#This Row],[Units Sold]]&lt;&gt;0,Dataset_Analysis_Table[[#This Row],[Revenue]]/Dataset_Analysis_Table[[#This Row],[Units Sold]],"Invalid")</f>
        <v>527.33000000000004</v>
      </c>
      <c r="K138" s="4" t="str">
        <f>IF(Dataset_Analysis_Table[[#This Row],[Revenue]]&gt;5000,"Yes","No")</f>
        <v>No</v>
      </c>
      <c r="L138" s="4" t="str" cm="1">
        <f t="array" ref="L138">_xlfn.IFS(
  Dataset_Analysis_Table[[#This Row],[Revenue]]&gt;=10000, "Platinum Tier",
  Dataset_Analysis_Table[[#This Row],[Revenue]]&gt;=5000, "Gold Tier",
  Dataset_Analysis_Table[[#This Row],[Revenue]]&lt;5000, "Standard Tier"
)</f>
        <v>Standard Tier</v>
      </c>
      <c r="M138" s="4" t="str">
        <f>Dataset_Analysis_Table[[#This Row],[Region]]&amp;" - "&amp;Dataset_Analysis_Table[[#This Row],[Category]]</f>
        <v>North - Electronics</v>
      </c>
    </row>
    <row r="139" spans="1:13" x14ac:dyDescent="0.3">
      <c r="A139">
        <v>140</v>
      </c>
      <c r="B139" s="1">
        <v>45209</v>
      </c>
      <c r="C139" t="s">
        <v>12</v>
      </c>
      <c r="D139" t="s">
        <v>5</v>
      </c>
      <c r="E139" t="s">
        <v>4</v>
      </c>
      <c r="F139">
        <v>9</v>
      </c>
      <c r="G139" s="4">
        <v>974.84</v>
      </c>
      <c r="H139" s="4">
        <v>8773.56</v>
      </c>
      <c r="I139" t="str">
        <f>TEXT(Dataset_Analysis_Table[[#This Row],[Order Date]], "mmmm yyyy")</f>
        <v>October 2023</v>
      </c>
      <c r="J139" s="4">
        <f>IF(Dataset_Analysis_Table[[#This Row],[Units Sold]]&lt;&gt;0,Dataset_Analysis_Table[[#This Row],[Revenue]]/Dataset_Analysis_Table[[#This Row],[Units Sold]],"Invalid")</f>
        <v>974.83999999999992</v>
      </c>
      <c r="K139" s="4" t="str">
        <f>IF(Dataset_Analysis_Table[[#This Row],[Revenue]]&gt;5000,"Yes","No")</f>
        <v>Yes</v>
      </c>
      <c r="L139" s="4" t="str" cm="1">
        <f t="array" ref="L139">_xlfn.IFS(
  Dataset_Analysis_Table[[#This Row],[Revenue]]&gt;=10000, "Platinum Tier",
  Dataset_Analysis_Table[[#This Row],[Revenue]]&gt;=5000, "Gold Tier",
  Dataset_Analysis_Table[[#This Row],[Revenue]]&lt;5000, "Standard Tier"
)</f>
        <v>Gold Tier</v>
      </c>
      <c r="M139" s="4" t="str">
        <f>Dataset_Analysis_Table[[#This Row],[Region]]&amp;" - "&amp;Dataset_Analysis_Table[[#This Row],[Category]]</f>
        <v>East - Electronics</v>
      </c>
    </row>
    <row r="140" spans="1:13" x14ac:dyDescent="0.3">
      <c r="A140">
        <v>141</v>
      </c>
      <c r="B140" s="1">
        <v>45640</v>
      </c>
      <c r="C140" t="s">
        <v>7</v>
      </c>
      <c r="D140" t="s">
        <v>14</v>
      </c>
      <c r="E140" t="s">
        <v>4</v>
      </c>
      <c r="F140">
        <v>2</v>
      </c>
      <c r="G140" s="4">
        <v>655.95</v>
      </c>
      <c r="H140" s="4">
        <v>1311.9</v>
      </c>
      <c r="I140" t="str">
        <f>TEXT(Dataset_Analysis_Table[[#This Row],[Order Date]], "mmmm yyyy")</f>
        <v>December 2024</v>
      </c>
      <c r="J140" s="4">
        <f>IF(Dataset_Analysis_Table[[#This Row],[Units Sold]]&lt;&gt;0,Dataset_Analysis_Table[[#This Row],[Revenue]]/Dataset_Analysis_Table[[#This Row],[Units Sold]],"Invalid")</f>
        <v>655.95</v>
      </c>
      <c r="K140" s="4" t="str">
        <f>IF(Dataset_Analysis_Table[[#This Row],[Revenue]]&gt;5000,"Yes","No")</f>
        <v>No</v>
      </c>
      <c r="L140" s="4" t="str" cm="1">
        <f t="array" ref="L140">_xlfn.IFS(
  Dataset_Analysis_Table[[#This Row],[Revenue]]&gt;=10000, "Platinum Tier",
  Dataset_Analysis_Table[[#This Row],[Revenue]]&gt;=5000, "Gold Tier",
  Dataset_Analysis_Table[[#This Row],[Revenue]]&lt;5000, "Standard Tier"
)</f>
        <v>Standard Tier</v>
      </c>
      <c r="M140" s="4" t="str">
        <f>Dataset_Analysis_Table[[#This Row],[Region]]&amp;" - "&amp;Dataset_Analysis_Table[[#This Row],[Category]]</f>
        <v>West - Electronics</v>
      </c>
    </row>
    <row r="141" spans="1:13" x14ac:dyDescent="0.3">
      <c r="A141">
        <v>142</v>
      </c>
      <c r="B141" s="1">
        <v>45863</v>
      </c>
      <c r="C141" t="s">
        <v>7</v>
      </c>
      <c r="D141" t="s">
        <v>21</v>
      </c>
      <c r="E141" t="s">
        <v>4</v>
      </c>
      <c r="F141">
        <v>3</v>
      </c>
      <c r="G141" s="4">
        <v>658.88</v>
      </c>
      <c r="H141" s="4">
        <v>1976.64</v>
      </c>
      <c r="I141" t="str">
        <f>TEXT(Dataset_Analysis_Table[[#This Row],[Order Date]], "mmmm yyyy")</f>
        <v>July 2025</v>
      </c>
      <c r="J141" s="4">
        <f>IF(Dataset_Analysis_Table[[#This Row],[Units Sold]]&lt;&gt;0,Dataset_Analysis_Table[[#This Row],[Revenue]]/Dataset_Analysis_Table[[#This Row],[Units Sold]],"Invalid")</f>
        <v>658.88</v>
      </c>
      <c r="K141" s="4" t="str">
        <f>IF(Dataset_Analysis_Table[[#This Row],[Revenue]]&gt;5000,"Yes","No")</f>
        <v>No</v>
      </c>
      <c r="L141" s="4" t="str" cm="1">
        <f t="array" ref="L141">_xlfn.IFS(
  Dataset_Analysis_Table[[#This Row],[Revenue]]&gt;=10000, "Platinum Tier",
  Dataset_Analysis_Table[[#This Row],[Revenue]]&gt;=5000, "Gold Tier",
  Dataset_Analysis_Table[[#This Row],[Revenue]]&lt;5000, "Standard Tier"
)</f>
        <v>Standard Tier</v>
      </c>
      <c r="M141" s="4" t="str">
        <f>Dataset_Analysis_Table[[#This Row],[Region]]&amp;" - "&amp;Dataset_Analysis_Table[[#This Row],[Category]]</f>
        <v>West - Electronics</v>
      </c>
    </row>
    <row r="142" spans="1:13" x14ac:dyDescent="0.3">
      <c r="A142">
        <v>143</v>
      </c>
      <c r="B142" s="1">
        <v>45769</v>
      </c>
      <c r="C142" t="s">
        <v>12</v>
      </c>
      <c r="D142" t="s">
        <v>8</v>
      </c>
      <c r="E142" t="s">
        <v>2</v>
      </c>
      <c r="F142">
        <v>9</v>
      </c>
      <c r="G142" s="4">
        <v>1164.22</v>
      </c>
      <c r="H142" s="4">
        <v>10477.98</v>
      </c>
      <c r="I142" t="str">
        <f>TEXT(Dataset_Analysis_Table[[#This Row],[Order Date]], "mmmm yyyy")</f>
        <v>April 2025</v>
      </c>
      <c r="J142" s="4">
        <f>IF(Dataset_Analysis_Table[[#This Row],[Units Sold]]&lt;&gt;0,Dataset_Analysis_Table[[#This Row],[Revenue]]/Dataset_Analysis_Table[[#This Row],[Units Sold]],"Invalid")</f>
        <v>1164.22</v>
      </c>
      <c r="K142" s="4" t="str">
        <f>IF(Dataset_Analysis_Table[[#This Row],[Revenue]]&gt;5000,"Yes","No")</f>
        <v>Yes</v>
      </c>
      <c r="L142" s="4" t="str" cm="1">
        <f t="array" ref="L142">_xlfn.IFS(
  Dataset_Analysis_Table[[#This Row],[Revenue]]&gt;=10000, "Platinum Tier",
  Dataset_Analysis_Table[[#This Row],[Revenue]]&gt;=5000, "Gold Tier",
  Dataset_Analysis_Table[[#This Row],[Revenue]]&lt;5000, "Standard Tier"
)</f>
        <v>Platinum Tier</v>
      </c>
      <c r="M142" s="4" t="str">
        <f>Dataset_Analysis_Table[[#This Row],[Region]]&amp;" - "&amp;Dataset_Analysis_Table[[#This Row],[Category]]</f>
        <v>East - Apparel</v>
      </c>
    </row>
    <row r="143" spans="1:13" x14ac:dyDescent="0.3">
      <c r="A143">
        <v>144</v>
      </c>
      <c r="B143" s="1">
        <v>45745</v>
      </c>
      <c r="C143" t="s">
        <v>7</v>
      </c>
      <c r="D143" t="s">
        <v>20</v>
      </c>
      <c r="E143" t="s">
        <v>4</v>
      </c>
      <c r="F143">
        <v>5</v>
      </c>
      <c r="G143" s="4">
        <v>490.23</v>
      </c>
      <c r="H143" s="4">
        <v>2451.15</v>
      </c>
      <c r="I143" t="str">
        <f>TEXT(Dataset_Analysis_Table[[#This Row],[Order Date]], "mmmm yyyy")</f>
        <v>March 2025</v>
      </c>
      <c r="J143" s="4">
        <f>IF(Dataset_Analysis_Table[[#This Row],[Units Sold]]&lt;&gt;0,Dataset_Analysis_Table[[#This Row],[Revenue]]/Dataset_Analysis_Table[[#This Row],[Units Sold]],"Invalid")</f>
        <v>490.23</v>
      </c>
      <c r="K143" s="4" t="str">
        <f>IF(Dataset_Analysis_Table[[#This Row],[Revenue]]&gt;5000,"Yes","No")</f>
        <v>No</v>
      </c>
      <c r="L143" s="4" t="str" cm="1">
        <f t="array" ref="L143">_xlfn.IFS(
  Dataset_Analysis_Table[[#This Row],[Revenue]]&gt;=10000, "Platinum Tier",
  Dataset_Analysis_Table[[#This Row],[Revenue]]&gt;=5000, "Gold Tier",
  Dataset_Analysis_Table[[#This Row],[Revenue]]&lt;5000, "Standard Tier"
)</f>
        <v>Standard Tier</v>
      </c>
      <c r="M143" s="4" t="str">
        <f>Dataset_Analysis_Table[[#This Row],[Region]]&amp;" - "&amp;Dataset_Analysis_Table[[#This Row],[Category]]</f>
        <v>West - Electronics</v>
      </c>
    </row>
    <row r="144" spans="1:13" x14ac:dyDescent="0.3">
      <c r="A144">
        <v>145</v>
      </c>
      <c r="B144" s="1">
        <v>45424</v>
      </c>
      <c r="C144" t="s">
        <v>0</v>
      </c>
      <c r="D144" t="s">
        <v>18</v>
      </c>
      <c r="E144" t="s">
        <v>4</v>
      </c>
      <c r="F144">
        <v>8</v>
      </c>
      <c r="G144" s="4">
        <v>373.36</v>
      </c>
      <c r="H144" s="4">
        <v>2986.88</v>
      </c>
      <c r="I144" t="str">
        <f>TEXT(Dataset_Analysis_Table[[#This Row],[Order Date]], "mmmm yyyy")</f>
        <v>May 2024</v>
      </c>
      <c r="J144" s="4">
        <f>IF(Dataset_Analysis_Table[[#This Row],[Units Sold]]&lt;&gt;0,Dataset_Analysis_Table[[#This Row],[Revenue]]/Dataset_Analysis_Table[[#This Row],[Units Sold]],"Invalid")</f>
        <v>373.36</v>
      </c>
      <c r="K144" s="4" t="str">
        <f>IF(Dataset_Analysis_Table[[#This Row],[Revenue]]&gt;5000,"Yes","No")</f>
        <v>No</v>
      </c>
      <c r="L144" s="4" t="str" cm="1">
        <f t="array" ref="L144">_xlfn.IFS(
  Dataset_Analysis_Table[[#This Row],[Revenue]]&gt;=10000, "Platinum Tier",
  Dataset_Analysis_Table[[#This Row],[Revenue]]&gt;=5000, "Gold Tier",
  Dataset_Analysis_Table[[#This Row],[Revenue]]&lt;5000, "Standard Tier"
)</f>
        <v>Standard Tier</v>
      </c>
      <c r="M144" s="4" t="str">
        <f>Dataset_Analysis_Table[[#This Row],[Region]]&amp;" - "&amp;Dataset_Analysis_Table[[#This Row],[Category]]</f>
        <v>North - Electronics</v>
      </c>
    </row>
    <row r="145" spans="1:13" x14ac:dyDescent="0.3">
      <c r="A145">
        <v>146</v>
      </c>
      <c r="B145" s="1">
        <v>45483</v>
      </c>
      <c r="C145" t="s">
        <v>7</v>
      </c>
      <c r="D145" t="s">
        <v>20</v>
      </c>
      <c r="E145" t="s">
        <v>4</v>
      </c>
      <c r="F145">
        <v>1</v>
      </c>
      <c r="G145" s="4">
        <v>746.52</v>
      </c>
      <c r="H145" s="4">
        <v>746.52</v>
      </c>
      <c r="I145" t="str">
        <f>TEXT(Dataset_Analysis_Table[[#This Row],[Order Date]], "mmmm yyyy")</f>
        <v>July 2024</v>
      </c>
      <c r="J145" s="4">
        <f>IF(Dataset_Analysis_Table[[#This Row],[Units Sold]]&lt;&gt;0,Dataset_Analysis_Table[[#This Row],[Revenue]]/Dataset_Analysis_Table[[#This Row],[Units Sold]],"Invalid")</f>
        <v>746.52</v>
      </c>
      <c r="K145" s="4" t="str">
        <f>IF(Dataset_Analysis_Table[[#This Row],[Revenue]]&gt;5000,"Yes","No")</f>
        <v>No</v>
      </c>
      <c r="L145" s="4" t="str" cm="1">
        <f t="array" ref="L145">_xlfn.IFS(
  Dataset_Analysis_Table[[#This Row],[Revenue]]&gt;=10000, "Platinum Tier",
  Dataset_Analysis_Table[[#This Row],[Revenue]]&gt;=5000, "Gold Tier",
  Dataset_Analysis_Table[[#This Row],[Revenue]]&lt;5000, "Standard Tier"
)</f>
        <v>Standard Tier</v>
      </c>
      <c r="M145" s="4" t="str">
        <f>Dataset_Analysis_Table[[#This Row],[Region]]&amp;" - "&amp;Dataset_Analysis_Table[[#This Row],[Category]]</f>
        <v>West - Electronics</v>
      </c>
    </row>
    <row r="146" spans="1:13" x14ac:dyDescent="0.3">
      <c r="A146">
        <v>147</v>
      </c>
      <c r="B146" s="1">
        <v>45638</v>
      </c>
      <c r="C146" t="s">
        <v>11</v>
      </c>
      <c r="D146" t="s">
        <v>21</v>
      </c>
      <c r="E146" t="s">
        <v>4</v>
      </c>
      <c r="F146">
        <v>4</v>
      </c>
      <c r="G146" s="4">
        <v>538.69000000000005</v>
      </c>
      <c r="H146" s="4">
        <v>2154.7600000000002</v>
      </c>
      <c r="I146" t="str">
        <f>TEXT(Dataset_Analysis_Table[[#This Row],[Order Date]], "mmmm yyyy")</f>
        <v>December 2024</v>
      </c>
      <c r="J146" s="4">
        <f>IF(Dataset_Analysis_Table[[#This Row],[Units Sold]]&lt;&gt;0,Dataset_Analysis_Table[[#This Row],[Revenue]]/Dataset_Analysis_Table[[#This Row],[Units Sold]],"Invalid")</f>
        <v>538.69000000000005</v>
      </c>
      <c r="K146" s="4" t="str">
        <f>IF(Dataset_Analysis_Table[[#This Row],[Revenue]]&gt;5000,"Yes","No")</f>
        <v>No</v>
      </c>
      <c r="L146" s="4" t="str" cm="1">
        <f t="array" ref="L146">_xlfn.IFS(
  Dataset_Analysis_Table[[#This Row],[Revenue]]&gt;=10000, "Platinum Tier",
  Dataset_Analysis_Table[[#This Row],[Revenue]]&gt;=5000, "Gold Tier",
  Dataset_Analysis_Table[[#This Row],[Revenue]]&lt;5000, "Standard Tier"
)</f>
        <v>Standard Tier</v>
      </c>
      <c r="M146" s="4" t="str">
        <f>Dataset_Analysis_Table[[#This Row],[Region]]&amp;" - "&amp;Dataset_Analysis_Table[[#This Row],[Category]]</f>
        <v>South - Electronics</v>
      </c>
    </row>
    <row r="147" spans="1:13" x14ac:dyDescent="0.3">
      <c r="A147">
        <v>148</v>
      </c>
      <c r="B147" s="1">
        <v>45425</v>
      </c>
      <c r="C147" t="s">
        <v>12</v>
      </c>
      <c r="D147" t="s">
        <v>22</v>
      </c>
      <c r="E147" t="s">
        <v>4</v>
      </c>
      <c r="F147">
        <v>10</v>
      </c>
      <c r="G147" s="4">
        <v>1054.76</v>
      </c>
      <c r="H147" s="4">
        <v>10547.6</v>
      </c>
      <c r="I147" t="str">
        <f>TEXT(Dataset_Analysis_Table[[#This Row],[Order Date]], "mmmm yyyy")</f>
        <v>May 2024</v>
      </c>
      <c r="J147" s="4">
        <f>IF(Dataset_Analysis_Table[[#This Row],[Units Sold]]&lt;&gt;0,Dataset_Analysis_Table[[#This Row],[Revenue]]/Dataset_Analysis_Table[[#This Row],[Units Sold]],"Invalid")</f>
        <v>1054.76</v>
      </c>
      <c r="K147" s="4" t="str">
        <f>IF(Dataset_Analysis_Table[[#This Row],[Revenue]]&gt;5000,"Yes","No")</f>
        <v>Yes</v>
      </c>
      <c r="L147" s="4" t="str" cm="1">
        <f t="array" ref="L147">_xlfn.IFS(
  Dataset_Analysis_Table[[#This Row],[Revenue]]&gt;=10000, "Platinum Tier",
  Dataset_Analysis_Table[[#This Row],[Revenue]]&gt;=5000, "Gold Tier",
  Dataset_Analysis_Table[[#This Row],[Revenue]]&lt;5000, "Standard Tier"
)</f>
        <v>Platinum Tier</v>
      </c>
      <c r="M147" s="4" t="str">
        <f>Dataset_Analysis_Table[[#This Row],[Region]]&amp;" - "&amp;Dataset_Analysis_Table[[#This Row],[Category]]</f>
        <v>East - Electronics</v>
      </c>
    </row>
    <row r="148" spans="1:13" x14ac:dyDescent="0.3">
      <c r="A148">
        <v>149</v>
      </c>
      <c r="B148" s="1">
        <v>45668</v>
      </c>
      <c r="C148" t="s">
        <v>0</v>
      </c>
      <c r="D148" t="s">
        <v>22</v>
      </c>
      <c r="E148" t="s">
        <v>4</v>
      </c>
      <c r="F148">
        <v>4</v>
      </c>
      <c r="G148" s="4">
        <v>137.56</v>
      </c>
      <c r="H148" s="4">
        <v>550.24</v>
      </c>
      <c r="I148" t="str">
        <f>TEXT(Dataset_Analysis_Table[[#This Row],[Order Date]], "mmmm yyyy")</f>
        <v>January 2025</v>
      </c>
      <c r="J148" s="4">
        <f>IF(Dataset_Analysis_Table[[#This Row],[Units Sold]]&lt;&gt;0,Dataset_Analysis_Table[[#This Row],[Revenue]]/Dataset_Analysis_Table[[#This Row],[Units Sold]],"Invalid")</f>
        <v>137.56</v>
      </c>
      <c r="K148" s="4" t="str">
        <f>IF(Dataset_Analysis_Table[[#This Row],[Revenue]]&gt;5000,"Yes","No")</f>
        <v>No</v>
      </c>
      <c r="L148" s="4" t="str" cm="1">
        <f t="array" ref="L148">_xlfn.IFS(
  Dataset_Analysis_Table[[#This Row],[Revenue]]&gt;=10000, "Platinum Tier",
  Dataset_Analysis_Table[[#This Row],[Revenue]]&gt;=5000, "Gold Tier",
  Dataset_Analysis_Table[[#This Row],[Revenue]]&lt;5000, "Standard Tier"
)</f>
        <v>Standard Tier</v>
      </c>
      <c r="M148" s="4" t="str">
        <f>Dataset_Analysis_Table[[#This Row],[Region]]&amp;" - "&amp;Dataset_Analysis_Table[[#This Row],[Category]]</f>
        <v>North - Electronics</v>
      </c>
    </row>
    <row r="149" spans="1:13" x14ac:dyDescent="0.3">
      <c r="A149">
        <v>150</v>
      </c>
      <c r="B149" s="1">
        <v>45639</v>
      </c>
      <c r="C149" t="s">
        <v>7</v>
      </c>
      <c r="D149" t="s">
        <v>8</v>
      </c>
      <c r="E149" t="s">
        <v>2</v>
      </c>
      <c r="F149">
        <v>9</v>
      </c>
      <c r="G149" s="4">
        <v>1139.67</v>
      </c>
      <c r="H149" s="4">
        <v>10257.030000000001</v>
      </c>
      <c r="I149" t="str">
        <f>TEXT(Dataset_Analysis_Table[[#This Row],[Order Date]], "mmmm yyyy")</f>
        <v>December 2024</v>
      </c>
      <c r="J149" s="4">
        <f>IF(Dataset_Analysis_Table[[#This Row],[Units Sold]]&lt;&gt;0,Dataset_Analysis_Table[[#This Row],[Revenue]]/Dataset_Analysis_Table[[#This Row],[Units Sold]],"Invalid")</f>
        <v>1139.67</v>
      </c>
      <c r="K149" s="4" t="str">
        <f>IF(Dataset_Analysis_Table[[#This Row],[Revenue]]&gt;5000,"Yes","No")</f>
        <v>Yes</v>
      </c>
      <c r="L149" s="4" t="str" cm="1">
        <f t="array" ref="L149">_xlfn.IFS(
  Dataset_Analysis_Table[[#This Row],[Revenue]]&gt;=10000, "Platinum Tier",
  Dataset_Analysis_Table[[#This Row],[Revenue]]&gt;=5000, "Gold Tier",
  Dataset_Analysis_Table[[#This Row],[Revenue]]&lt;5000, "Standard Tier"
)</f>
        <v>Platinum Tier</v>
      </c>
      <c r="M149" s="4" t="str">
        <f>Dataset_Analysis_Table[[#This Row],[Region]]&amp;" - "&amp;Dataset_Analysis_Table[[#This Row],[Category]]</f>
        <v>West - Apparel</v>
      </c>
    </row>
    <row r="150" spans="1:13" x14ac:dyDescent="0.3">
      <c r="A150">
        <v>151</v>
      </c>
      <c r="B150" s="1">
        <v>45800</v>
      </c>
      <c r="C150" t="s">
        <v>7</v>
      </c>
      <c r="D150" t="s">
        <v>8</v>
      </c>
      <c r="E150" t="s">
        <v>2</v>
      </c>
      <c r="F150">
        <v>8</v>
      </c>
      <c r="G150" s="4">
        <v>677.78</v>
      </c>
      <c r="H150" s="4">
        <v>5422.24</v>
      </c>
      <c r="I150" t="str">
        <f>TEXT(Dataset_Analysis_Table[[#This Row],[Order Date]], "mmmm yyyy")</f>
        <v>May 2025</v>
      </c>
      <c r="J150" s="4">
        <f>IF(Dataset_Analysis_Table[[#This Row],[Units Sold]]&lt;&gt;0,Dataset_Analysis_Table[[#This Row],[Revenue]]/Dataset_Analysis_Table[[#This Row],[Units Sold]],"Invalid")</f>
        <v>677.78</v>
      </c>
      <c r="K150" s="4" t="str">
        <f>IF(Dataset_Analysis_Table[[#This Row],[Revenue]]&gt;5000,"Yes","No")</f>
        <v>Yes</v>
      </c>
      <c r="L150" s="4" t="str" cm="1">
        <f t="array" ref="L150">_xlfn.IFS(
  Dataset_Analysis_Table[[#This Row],[Revenue]]&gt;=10000, "Platinum Tier",
  Dataset_Analysis_Table[[#This Row],[Revenue]]&gt;=5000, "Gold Tier",
  Dataset_Analysis_Table[[#This Row],[Revenue]]&lt;5000, "Standard Tier"
)</f>
        <v>Gold Tier</v>
      </c>
      <c r="M150" s="4" t="str">
        <f>Dataset_Analysis_Table[[#This Row],[Region]]&amp;" - "&amp;Dataset_Analysis_Table[[#This Row],[Category]]</f>
        <v>West - Apparel</v>
      </c>
    </row>
    <row r="151" spans="1:13" x14ac:dyDescent="0.3">
      <c r="A151">
        <v>152</v>
      </c>
      <c r="B151" s="1">
        <v>45440</v>
      </c>
      <c r="C151" t="s">
        <v>0</v>
      </c>
      <c r="D151" t="s">
        <v>14</v>
      </c>
      <c r="E151" t="s">
        <v>4</v>
      </c>
      <c r="F151">
        <v>4</v>
      </c>
      <c r="G151" s="4">
        <v>612.55999999999995</v>
      </c>
      <c r="H151" s="4">
        <v>2450.2399999999998</v>
      </c>
      <c r="I151" t="str">
        <f>TEXT(Dataset_Analysis_Table[[#This Row],[Order Date]], "mmmm yyyy")</f>
        <v>May 2024</v>
      </c>
      <c r="J151" s="4">
        <f>IF(Dataset_Analysis_Table[[#This Row],[Units Sold]]&lt;&gt;0,Dataset_Analysis_Table[[#This Row],[Revenue]]/Dataset_Analysis_Table[[#This Row],[Units Sold]],"Invalid")</f>
        <v>612.55999999999995</v>
      </c>
      <c r="K151" s="4" t="str">
        <f>IF(Dataset_Analysis_Table[[#This Row],[Revenue]]&gt;5000,"Yes","No")</f>
        <v>No</v>
      </c>
      <c r="L151" s="4" t="str" cm="1">
        <f t="array" ref="L151">_xlfn.IFS(
  Dataset_Analysis_Table[[#This Row],[Revenue]]&gt;=10000, "Platinum Tier",
  Dataset_Analysis_Table[[#This Row],[Revenue]]&gt;=5000, "Gold Tier",
  Dataset_Analysis_Table[[#This Row],[Revenue]]&lt;5000, "Standard Tier"
)</f>
        <v>Standard Tier</v>
      </c>
      <c r="M151" s="4" t="str">
        <f>Dataset_Analysis_Table[[#This Row],[Region]]&amp;" - "&amp;Dataset_Analysis_Table[[#This Row],[Category]]</f>
        <v>North - Electronics</v>
      </c>
    </row>
    <row r="152" spans="1:13" x14ac:dyDescent="0.3">
      <c r="A152">
        <v>153</v>
      </c>
      <c r="B152" s="1">
        <v>45818</v>
      </c>
      <c r="C152" t="s">
        <v>12</v>
      </c>
      <c r="D152" t="s">
        <v>18</v>
      </c>
      <c r="E152" t="s">
        <v>4</v>
      </c>
      <c r="F152">
        <v>10</v>
      </c>
      <c r="G152" s="4">
        <v>559.84</v>
      </c>
      <c r="H152" s="4">
        <v>5598.4</v>
      </c>
      <c r="I152" t="str">
        <f>TEXT(Dataset_Analysis_Table[[#This Row],[Order Date]], "mmmm yyyy")</f>
        <v>June 2025</v>
      </c>
      <c r="J152" s="4">
        <f>IF(Dataset_Analysis_Table[[#This Row],[Units Sold]]&lt;&gt;0,Dataset_Analysis_Table[[#This Row],[Revenue]]/Dataset_Analysis_Table[[#This Row],[Units Sold]],"Invalid")</f>
        <v>559.83999999999992</v>
      </c>
      <c r="K152" s="4" t="str">
        <f>IF(Dataset_Analysis_Table[[#This Row],[Revenue]]&gt;5000,"Yes","No")</f>
        <v>Yes</v>
      </c>
      <c r="L152" s="4" t="str" cm="1">
        <f t="array" ref="L152">_xlfn.IFS(
  Dataset_Analysis_Table[[#This Row],[Revenue]]&gt;=10000, "Platinum Tier",
  Dataset_Analysis_Table[[#This Row],[Revenue]]&gt;=5000, "Gold Tier",
  Dataset_Analysis_Table[[#This Row],[Revenue]]&lt;5000, "Standard Tier"
)</f>
        <v>Gold Tier</v>
      </c>
      <c r="M152" s="4" t="str">
        <f>Dataset_Analysis_Table[[#This Row],[Region]]&amp;" - "&amp;Dataset_Analysis_Table[[#This Row],[Category]]</f>
        <v>East - Electronics</v>
      </c>
    </row>
    <row r="153" spans="1:13" x14ac:dyDescent="0.3">
      <c r="A153">
        <v>154</v>
      </c>
      <c r="B153" s="1">
        <v>45574</v>
      </c>
      <c r="C153" t="s">
        <v>12</v>
      </c>
      <c r="D153" t="s">
        <v>6</v>
      </c>
      <c r="E153" t="s">
        <v>4</v>
      </c>
      <c r="F153">
        <v>9</v>
      </c>
      <c r="G153" s="4">
        <v>502.88</v>
      </c>
      <c r="H153" s="4">
        <v>4525.92</v>
      </c>
      <c r="I153" t="str">
        <f>TEXT(Dataset_Analysis_Table[[#This Row],[Order Date]], "mmmm yyyy")</f>
        <v>October 2024</v>
      </c>
      <c r="J153" s="4">
        <f>IF(Dataset_Analysis_Table[[#This Row],[Units Sold]]&lt;&gt;0,Dataset_Analysis_Table[[#This Row],[Revenue]]/Dataset_Analysis_Table[[#This Row],[Units Sold]],"Invalid")</f>
        <v>502.88</v>
      </c>
      <c r="K153" s="4" t="str">
        <f>IF(Dataset_Analysis_Table[[#This Row],[Revenue]]&gt;5000,"Yes","No")</f>
        <v>No</v>
      </c>
      <c r="L153" s="4" t="str" cm="1">
        <f t="array" ref="L153">_xlfn.IFS(
  Dataset_Analysis_Table[[#This Row],[Revenue]]&gt;=10000, "Platinum Tier",
  Dataset_Analysis_Table[[#This Row],[Revenue]]&gt;=5000, "Gold Tier",
  Dataset_Analysis_Table[[#This Row],[Revenue]]&lt;5000, "Standard Tier"
)</f>
        <v>Standard Tier</v>
      </c>
      <c r="M153" s="4" t="str">
        <f>Dataset_Analysis_Table[[#This Row],[Region]]&amp;" - "&amp;Dataset_Analysis_Table[[#This Row],[Category]]</f>
        <v>East - Electronics</v>
      </c>
    </row>
    <row r="154" spans="1:13" x14ac:dyDescent="0.3">
      <c r="A154">
        <v>155</v>
      </c>
      <c r="B154" s="1">
        <v>45416</v>
      </c>
      <c r="C154" t="s">
        <v>7</v>
      </c>
      <c r="D154" t="s">
        <v>8</v>
      </c>
      <c r="E154" t="s">
        <v>2</v>
      </c>
      <c r="F154">
        <v>5</v>
      </c>
      <c r="G154" s="4">
        <v>384.59</v>
      </c>
      <c r="H154" s="4">
        <v>1922.95</v>
      </c>
      <c r="I154" t="str">
        <f>TEXT(Dataset_Analysis_Table[[#This Row],[Order Date]], "mmmm yyyy")</f>
        <v>May 2024</v>
      </c>
      <c r="J154" s="4">
        <f>IF(Dataset_Analysis_Table[[#This Row],[Units Sold]]&lt;&gt;0,Dataset_Analysis_Table[[#This Row],[Revenue]]/Dataset_Analysis_Table[[#This Row],[Units Sold]],"Invalid")</f>
        <v>384.59000000000003</v>
      </c>
      <c r="K154" s="4" t="str">
        <f>IF(Dataset_Analysis_Table[[#This Row],[Revenue]]&gt;5000,"Yes","No")</f>
        <v>No</v>
      </c>
      <c r="L154" s="4" t="str" cm="1">
        <f t="array" ref="L154">_xlfn.IFS(
  Dataset_Analysis_Table[[#This Row],[Revenue]]&gt;=10000, "Platinum Tier",
  Dataset_Analysis_Table[[#This Row],[Revenue]]&gt;=5000, "Gold Tier",
  Dataset_Analysis_Table[[#This Row],[Revenue]]&lt;5000, "Standard Tier"
)</f>
        <v>Standard Tier</v>
      </c>
      <c r="M154" s="4" t="str">
        <f>Dataset_Analysis_Table[[#This Row],[Region]]&amp;" - "&amp;Dataset_Analysis_Table[[#This Row],[Category]]</f>
        <v>West - Apparel</v>
      </c>
    </row>
    <row r="155" spans="1:13" x14ac:dyDescent="0.3">
      <c r="A155">
        <v>156</v>
      </c>
      <c r="B155" s="1">
        <v>45462</v>
      </c>
      <c r="C155" t="s">
        <v>11</v>
      </c>
      <c r="D155" t="s">
        <v>13</v>
      </c>
      <c r="E155" t="s">
        <v>4</v>
      </c>
      <c r="F155">
        <v>2</v>
      </c>
      <c r="G155" s="4">
        <v>1116.8900000000001</v>
      </c>
      <c r="H155" s="4">
        <v>2233.7800000000002</v>
      </c>
      <c r="I155" t="str">
        <f>TEXT(Dataset_Analysis_Table[[#This Row],[Order Date]], "mmmm yyyy")</f>
        <v>June 2024</v>
      </c>
      <c r="J155" s="4">
        <f>IF(Dataset_Analysis_Table[[#This Row],[Units Sold]]&lt;&gt;0,Dataset_Analysis_Table[[#This Row],[Revenue]]/Dataset_Analysis_Table[[#This Row],[Units Sold]],"Invalid")</f>
        <v>1116.8900000000001</v>
      </c>
      <c r="K155" s="4" t="str">
        <f>IF(Dataset_Analysis_Table[[#This Row],[Revenue]]&gt;5000,"Yes","No")</f>
        <v>No</v>
      </c>
      <c r="L155" s="4" t="str" cm="1">
        <f t="array" ref="L155">_xlfn.IFS(
  Dataset_Analysis_Table[[#This Row],[Revenue]]&gt;=10000, "Platinum Tier",
  Dataset_Analysis_Table[[#This Row],[Revenue]]&gt;=5000, "Gold Tier",
  Dataset_Analysis_Table[[#This Row],[Revenue]]&lt;5000, "Standard Tier"
)</f>
        <v>Standard Tier</v>
      </c>
      <c r="M155" s="4" t="str">
        <f>Dataset_Analysis_Table[[#This Row],[Region]]&amp;" - "&amp;Dataset_Analysis_Table[[#This Row],[Category]]</f>
        <v>South - Electronics</v>
      </c>
    </row>
    <row r="156" spans="1:13" x14ac:dyDescent="0.3">
      <c r="A156">
        <v>157</v>
      </c>
      <c r="B156" s="1">
        <v>45335</v>
      </c>
      <c r="C156" t="s">
        <v>11</v>
      </c>
      <c r="D156" t="s">
        <v>9</v>
      </c>
      <c r="E156" t="s">
        <v>10</v>
      </c>
      <c r="F156">
        <v>4</v>
      </c>
      <c r="G156" s="4">
        <v>1110.52</v>
      </c>
      <c r="H156" s="4">
        <v>4442.08</v>
      </c>
      <c r="I156" t="str">
        <f>TEXT(Dataset_Analysis_Table[[#This Row],[Order Date]], "mmmm yyyy")</f>
        <v>February 2024</v>
      </c>
      <c r="J156" s="4">
        <f>IF(Dataset_Analysis_Table[[#This Row],[Units Sold]]&lt;&gt;0,Dataset_Analysis_Table[[#This Row],[Revenue]]/Dataset_Analysis_Table[[#This Row],[Units Sold]],"Invalid")</f>
        <v>1110.52</v>
      </c>
      <c r="K156" s="4" t="str">
        <f>IF(Dataset_Analysis_Table[[#This Row],[Revenue]]&gt;5000,"Yes","No")</f>
        <v>No</v>
      </c>
      <c r="L156" s="4" t="str" cm="1">
        <f t="array" ref="L156">_xlfn.IFS(
  Dataset_Analysis_Table[[#This Row],[Revenue]]&gt;=10000, "Platinum Tier",
  Dataset_Analysis_Table[[#This Row],[Revenue]]&gt;=5000, "Gold Tier",
  Dataset_Analysis_Table[[#This Row],[Revenue]]&lt;5000, "Standard Tier"
)</f>
        <v>Standard Tier</v>
      </c>
      <c r="M156" s="4" t="str">
        <f>Dataset_Analysis_Table[[#This Row],[Region]]&amp;" - "&amp;Dataset_Analysis_Table[[#This Row],[Category]]</f>
        <v>South - Accessories</v>
      </c>
    </row>
    <row r="157" spans="1:13" x14ac:dyDescent="0.3">
      <c r="A157">
        <v>158</v>
      </c>
      <c r="B157" s="1">
        <v>45241</v>
      </c>
      <c r="C157" t="s">
        <v>12</v>
      </c>
      <c r="D157" t="s">
        <v>22</v>
      </c>
      <c r="E157" t="s">
        <v>4</v>
      </c>
      <c r="F157">
        <v>4</v>
      </c>
      <c r="G157" s="4">
        <v>451.41</v>
      </c>
      <c r="H157" s="4">
        <v>1805.64</v>
      </c>
      <c r="I157" t="str">
        <f>TEXT(Dataset_Analysis_Table[[#This Row],[Order Date]], "mmmm yyyy")</f>
        <v>November 2023</v>
      </c>
      <c r="J157" s="4">
        <f>IF(Dataset_Analysis_Table[[#This Row],[Units Sold]]&lt;&gt;0,Dataset_Analysis_Table[[#This Row],[Revenue]]/Dataset_Analysis_Table[[#This Row],[Units Sold]],"Invalid")</f>
        <v>451.41</v>
      </c>
      <c r="K157" s="4" t="str">
        <f>IF(Dataset_Analysis_Table[[#This Row],[Revenue]]&gt;5000,"Yes","No")</f>
        <v>No</v>
      </c>
      <c r="L157" s="4" t="str" cm="1">
        <f t="array" ref="L157">_xlfn.IFS(
  Dataset_Analysis_Table[[#This Row],[Revenue]]&gt;=10000, "Platinum Tier",
  Dataset_Analysis_Table[[#This Row],[Revenue]]&gt;=5000, "Gold Tier",
  Dataset_Analysis_Table[[#This Row],[Revenue]]&lt;5000, "Standard Tier"
)</f>
        <v>Standard Tier</v>
      </c>
      <c r="M157" s="4" t="str">
        <f>Dataset_Analysis_Table[[#This Row],[Region]]&amp;" - "&amp;Dataset_Analysis_Table[[#This Row],[Category]]</f>
        <v>East - Electronics</v>
      </c>
    </row>
    <row r="158" spans="1:13" x14ac:dyDescent="0.3">
      <c r="A158">
        <v>159</v>
      </c>
      <c r="B158" s="1">
        <v>45448</v>
      </c>
      <c r="C158" t="s">
        <v>11</v>
      </c>
      <c r="D158" t="s">
        <v>21</v>
      </c>
      <c r="E158" t="s">
        <v>4</v>
      </c>
      <c r="F158">
        <v>1</v>
      </c>
      <c r="G158" s="4">
        <v>1064.95</v>
      </c>
      <c r="H158" s="4">
        <v>1064.95</v>
      </c>
      <c r="I158" t="str">
        <f>TEXT(Dataset_Analysis_Table[[#This Row],[Order Date]], "mmmm yyyy")</f>
        <v>June 2024</v>
      </c>
      <c r="J158" s="4">
        <f>IF(Dataset_Analysis_Table[[#This Row],[Units Sold]]&lt;&gt;0,Dataset_Analysis_Table[[#This Row],[Revenue]]/Dataset_Analysis_Table[[#This Row],[Units Sold]],"Invalid")</f>
        <v>1064.95</v>
      </c>
      <c r="K158" s="4" t="str">
        <f>IF(Dataset_Analysis_Table[[#This Row],[Revenue]]&gt;5000,"Yes","No")</f>
        <v>No</v>
      </c>
      <c r="L158" s="4" t="str" cm="1">
        <f t="array" ref="L158">_xlfn.IFS(
  Dataset_Analysis_Table[[#This Row],[Revenue]]&gt;=10000, "Platinum Tier",
  Dataset_Analysis_Table[[#This Row],[Revenue]]&gt;=5000, "Gold Tier",
  Dataset_Analysis_Table[[#This Row],[Revenue]]&lt;5000, "Standard Tier"
)</f>
        <v>Standard Tier</v>
      </c>
      <c r="M158" s="4" t="str">
        <f>Dataset_Analysis_Table[[#This Row],[Region]]&amp;" - "&amp;Dataset_Analysis_Table[[#This Row],[Category]]</f>
        <v>South - Electronics</v>
      </c>
    </row>
    <row r="159" spans="1:13" x14ac:dyDescent="0.3">
      <c r="A159">
        <v>160</v>
      </c>
      <c r="B159" s="1">
        <v>45185</v>
      </c>
      <c r="C159" t="s">
        <v>12</v>
      </c>
      <c r="D159" t="s">
        <v>3</v>
      </c>
      <c r="E159" t="s">
        <v>4</v>
      </c>
      <c r="F159">
        <v>1</v>
      </c>
      <c r="G159" s="4">
        <v>834.5</v>
      </c>
      <c r="H159" s="4">
        <v>834.5</v>
      </c>
      <c r="I159" t="str">
        <f>TEXT(Dataset_Analysis_Table[[#This Row],[Order Date]], "mmmm yyyy")</f>
        <v>September 2023</v>
      </c>
      <c r="J159" s="4">
        <f>IF(Dataset_Analysis_Table[[#This Row],[Units Sold]]&lt;&gt;0,Dataset_Analysis_Table[[#This Row],[Revenue]]/Dataset_Analysis_Table[[#This Row],[Units Sold]],"Invalid")</f>
        <v>834.5</v>
      </c>
      <c r="K159" s="4" t="str">
        <f>IF(Dataset_Analysis_Table[[#This Row],[Revenue]]&gt;5000,"Yes","No")</f>
        <v>No</v>
      </c>
      <c r="L159" s="4" t="str" cm="1">
        <f t="array" ref="L159">_xlfn.IFS(
  Dataset_Analysis_Table[[#This Row],[Revenue]]&gt;=10000, "Platinum Tier",
  Dataset_Analysis_Table[[#This Row],[Revenue]]&gt;=5000, "Gold Tier",
  Dataset_Analysis_Table[[#This Row],[Revenue]]&lt;5000, "Standard Tier"
)</f>
        <v>Standard Tier</v>
      </c>
      <c r="M159" s="4" t="str">
        <f>Dataset_Analysis_Table[[#This Row],[Region]]&amp;" - "&amp;Dataset_Analysis_Table[[#This Row],[Category]]</f>
        <v>East - Electronics</v>
      </c>
    </row>
    <row r="160" spans="1:13" x14ac:dyDescent="0.3">
      <c r="A160">
        <v>161</v>
      </c>
      <c r="B160" s="1">
        <v>45792</v>
      </c>
      <c r="C160" t="s">
        <v>11</v>
      </c>
      <c r="D160" t="s">
        <v>8</v>
      </c>
      <c r="E160" t="s">
        <v>2</v>
      </c>
      <c r="F160">
        <v>8</v>
      </c>
      <c r="G160" s="4">
        <v>162.86000000000001</v>
      </c>
      <c r="H160" s="4">
        <v>1302.8800000000001</v>
      </c>
      <c r="I160" t="str">
        <f>TEXT(Dataset_Analysis_Table[[#This Row],[Order Date]], "mmmm yyyy")</f>
        <v>May 2025</v>
      </c>
      <c r="J160" s="4">
        <f>IF(Dataset_Analysis_Table[[#This Row],[Units Sold]]&lt;&gt;0,Dataset_Analysis_Table[[#This Row],[Revenue]]/Dataset_Analysis_Table[[#This Row],[Units Sold]],"Invalid")</f>
        <v>162.86000000000001</v>
      </c>
      <c r="K160" s="4" t="str">
        <f>IF(Dataset_Analysis_Table[[#This Row],[Revenue]]&gt;5000,"Yes","No")</f>
        <v>No</v>
      </c>
      <c r="L160" s="4" t="str" cm="1">
        <f t="array" ref="L160">_xlfn.IFS(
  Dataset_Analysis_Table[[#This Row],[Revenue]]&gt;=10000, "Platinum Tier",
  Dataset_Analysis_Table[[#This Row],[Revenue]]&gt;=5000, "Gold Tier",
  Dataset_Analysis_Table[[#This Row],[Revenue]]&lt;5000, "Standard Tier"
)</f>
        <v>Standard Tier</v>
      </c>
      <c r="M160" s="4" t="str">
        <f>Dataset_Analysis_Table[[#This Row],[Region]]&amp;" - "&amp;Dataset_Analysis_Table[[#This Row],[Category]]</f>
        <v>South - Apparel</v>
      </c>
    </row>
    <row r="161" spans="1:13" x14ac:dyDescent="0.3">
      <c r="A161">
        <v>162</v>
      </c>
      <c r="B161" s="1">
        <v>45619</v>
      </c>
      <c r="C161" t="s">
        <v>12</v>
      </c>
      <c r="D161" t="s">
        <v>14</v>
      </c>
      <c r="E161" t="s">
        <v>4</v>
      </c>
      <c r="F161">
        <v>8</v>
      </c>
      <c r="G161" s="4">
        <v>666.3</v>
      </c>
      <c r="H161" s="4">
        <v>5330.4</v>
      </c>
      <c r="I161" t="str">
        <f>TEXT(Dataset_Analysis_Table[[#This Row],[Order Date]], "mmmm yyyy")</f>
        <v>November 2024</v>
      </c>
      <c r="J161" s="4">
        <f>IF(Dataset_Analysis_Table[[#This Row],[Units Sold]]&lt;&gt;0,Dataset_Analysis_Table[[#This Row],[Revenue]]/Dataset_Analysis_Table[[#This Row],[Units Sold]],"Invalid")</f>
        <v>666.3</v>
      </c>
      <c r="K161" s="4" t="str">
        <f>IF(Dataset_Analysis_Table[[#This Row],[Revenue]]&gt;5000,"Yes","No")</f>
        <v>Yes</v>
      </c>
      <c r="L161" s="4" t="str" cm="1">
        <f t="array" ref="L161">_xlfn.IFS(
  Dataset_Analysis_Table[[#This Row],[Revenue]]&gt;=10000, "Platinum Tier",
  Dataset_Analysis_Table[[#This Row],[Revenue]]&gt;=5000, "Gold Tier",
  Dataset_Analysis_Table[[#This Row],[Revenue]]&lt;5000, "Standard Tier"
)</f>
        <v>Gold Tier</v>
      </c>
      <c r="M161" s="4" t="str">
        <f>Dataset_Analysis_Table[[#This Row],[Region]]&amp;" - "&amp;Dataset_Analysis_Table[[#This Row],[Category]]</f>
        <v>East - Electronics</v>
      </c>
    </row>
    <row r="162" spans="1:13" x14ac:dyDescent="0.3">
      <c r="A162">
        <v>163</v>
      </c>
      <c r="B162" s="1">
        <v>45397</v>
      </c>
      <c r="C162" t="s">
        <v>0</v>
      </c>
      <c r="D162" t="s">
        <v>3</v>
      </c>
      <c r="E162" t="s">
        <v>4</v>
      </c>
      <c r="F162">
        <v>8</v>
      </c>
      <c r="G162" s="4">
        <v>179.99</v>
      </c>
      <c r="H162" s="4">
        <v>1439.92</v>
      </c>
      <c r="I162" t="str">
        <f>TEXT(Dataset_Analysis_Table[[#This Row],[Order Date]], "mmmm yyyy")</f>
        <v>April 2024</v>
      </c>
      <c r="J162" s="4">
        <f>IF(Dataset_Analysis_Table[[#This Row],[Units Sold]]&lt;&gt;0,Dataset_Analysis_Table[[#This Row],[Revenue]]/Dataset_Analysis_Table[[#This Row],[Units Sold]],"Invalid")</f>
        <v>179.99</v>
      </c>
      <c r="K162" s="4" t="str">
        <f>IF(Dataset_Analysis_Table[[#This Row],[Revenue]]&gt;5000,"Yes","No")</f>
        <v>No</v>
      </c>
      <c r="L162" s="4" t="str" cm="1">
        <f t="array" ref="L162">_xlfn.IFS(
  Dataset_Analysis_Table[[#This Row],[Revenue]]&gt;=10000, "Platinum Tier",
  Dataset_Analysis_Table[[#This Row],[Revenue]]&gt;=5000, "Gold Tier",
  Dataset_Analysis_Table[[#This Row],[Revenue]]&lt;5000, "Standard Tier"
)</f>
        <v>Standard Tier</v>
      </c>
      <c r="M162" s="4" t="str">
        <f>Dataset_Analysis_Table[[#This Row],[Region]]&amp;" - "&amp;Dataset_Analysis_Table[[#This Row],[Category]]</f>
        <v>North - Electronics</v>
      </c>
    </row>
    <row r="163" spans="1:13" x14ac:dyDescent="0.3">
      <c r="A163">
        <v>164</v>
      </c>
      <c r="B163" s="1">
        <v>45642</v>
      </c>
      <c r="C163" t="s">
        <v>7</v>
      </c>
      <c r="D163" t="s">
        <v>13</v>
      </c>
      <c r="E163" t="s">
        <v>4</v>
      </c>
      <c r="F163">
        <v>2</v>
      </c>
      <c r="G163" s="4">
        <v>869.76</v>
      </c>
      <c r="H163" s="4">
        <v>1739.52</v>
      </c>
      <c r="I163" t="str">
        <f>TEXT(Dataset_Analysis_Table[[#This Row],[Order Date]], "mmmm yyyy")</f>
        <v>December 2024</v>
      </c>
      <c r="J163" s="4">
        <f>IF(Dataset_Analysis_Table[[#This Row],[Units Sold]]&lt;&gt;0,Dataset_Analysis_Table[[#This Row],[Revenue]]/Dataset_Analysis_Table[[#This Row],[Units Sold]],"Invalid")</f>
        <v>869.76</v>
      </c>
      <c r="K163" s="4" t="str">
        <f>IF(Dataset_Analysis_Table[[#This Row],[Revenue]]&gt;5000,"Yes","No")</f>
        <v>No</v>
      </c>
      <c r="L163" s="4" t="str" cm="1">
        <f t="array" ref="L163">_xlfn.IFS(
  Dataset_Analysis_Table[[#This Row],[Revenue]]&gt;=10000, "Platinum Tier",
  Dataset_Analysis_Table[[#This Row],[Revenue]]&gt;=5000, "Gold Tier",
  Dataset_Analysis_Table[[#This Row],[Revenue]]&lt;5000, "Standard Tier"
)</f>
        <v>Standard Tier</v>
      </c>
      <c r="M163" s="4" t="str">
        <f>Dataset_Analysis_Table[[#This Row],[Region]]&amp;" - "&amp;Dataset_Analysis_Table[[#This Row],[Category]]</f>
        <v>West - Electronics</v>
      </c>
    </row>
    <row r="164" spans="1:13" x14ac:dyDescent="0.3">
      <c r="A164">
        <v>165</v>
      </c>
      <c r="B164" s="1">
        <v>45294</v>
      </c>
      <c r="C164" t="s">
        <v>0</v>
      </c>
      <c r="D164" t="s">
        <v>1</v>
      </c>
      <c r="E164" t="s">
        <v>2</v>
      </c>
      <c r="F164">
        <v>3</v>
      </c>
      <c r="G164" s="4">
        <v>1218.5999999999999</v>
      </c>
      <c r="H164" s="4">
        <v>3655.8</v>
      </c>
      <c r="I164" t="str">
        <f>TEXT(Dataset_Analysis_Table[[#This Row],[Order Date]], "mmmm yyyy")</f>
        <v>January 2024</v>
      </c>
      <c r="J164" s="4">
        <f>IF(Dataset_Analysis_Table[[#This Row],[Units Sold]]&lt;&gt;0,Dataset_Analysis_Table[[#This Row],[Revenue]]/Dataset_Analysis_Table[[#This Row],[Units Sold]],"Invalid")</f>
        <v>1218.6000000000001</v>
      </c>
      <c r="K164" s="4" t="str">
        <f>IF(Dataset_Analysis_Table[[#This Row],[Revenue]]&gt;5000,"Yes","No")</f>
        <v>No</v>
      </c>
      <c r="L164" s="4" t="str" cm="1">
        <f t="array" ref="L164">_xlfn.IFS(
  Dataset_Analysis_Table[[#This Row],[Revenue]]&gt;=10000, "Platinum Tier",
  Dataset_Analysis_Table[[#This Row],[Revenue]]&gt;=5000, "Gold Tier",
  Dataset_Analysis_Table[[#This Row],[Revenue]]&lt;5000, "Standard Tier"
)</f>
        <v>Standard Tier</v>
      </c>
      <c r="M164" s="4" t="str">
        <f>Dataset_Analysis_Table[[#This Row],[Region]]&amp;" - "&amp;Dataset_Analysis_Table[[#This Row],[Category]]</f>
        <v>North - Apparel</v>
      </c>
    </row>
    <row r="165" spans="1:13" x14ac:dyDescent="0.3">
      <c r="A165">
        <v>166</v>
      </c>
      <c r="B165" s="1">
        <v>45393</v>
      </c>
      <c r="C165" t="s">
        <v>0</v>
      </c>
      <c r="D165" t="s">
        <v>22</v>
      </c>
      <c r="E165" t="s">
        <v>4</v>
      </c>
      <c r="F165">
        <v>2</v>
      </c>
      <c r="G165" s="4">
        <v>841.53</v>
      </c>
      <c r="H165" s="4">
        <v>1683.06</v>
      </c>
      <c r="I165" t="str">
        <f>TEXT(Dataset_Analysis_Table[[#This Row],[Order Date]], "mmmm yyyy")</f>
        <v>April 2024</v>
      </c>
      <c r="J165" s="4">
        <f>IF(Dataset_Analysis_Table[[#This Row],[Units Sold]]&lt;&gt;0,Dataset_Analysis_Table[[#This Row],[Revenue]]/Dataset_Analysis_Table[[#This Row],[Units Sold]],"Invalid")</f>
        <v>841.53</v>
      </c>
      <c r="K165" s="4" t="str">
        <f>IF(Dataset_Analysis_Table[[#This Row],[Revenue]]&gt;5000,"Yes","No")</f>
        <v>No</v>
      </c>
      <c r="L165" s="4" t="str" cm="1">
        <f t="array" ref="L165">_xlfn.IFS(
  Dataset_Analysis_Table[[#This Row],[Revenue]]&gt;=10000, "Platinum Tier",
  Dataset_Analysis_Table[[#This Row],[Revenue]]&gt;=5000, "Gold Tier",
  Dataset_Analysis_Table[[#This Row],[Revenue]]&lt;5000, "Standard Tier"
)</f>
        <v>Standard Tier</v>
      </c>
      <c r="M165" s="4" t="str">
        <f>Dataset_Analysis_Table[[#This Row],[Region]]&amp;" - "&amp;Dataset_Analysis_Table[[#This Row],[Category]]</f>
        <v>North - Electronics</v>
      </c>
    </row>
    <row r="166" spans="1:13" x14ac:dyDescent="0.3">
      <c r="A166">
        <v>167</v>
      </c>
      <c r="B166" s="1">
        <v>45674</v>
      </c>
      <c r="C166" t="s">
        <v>11</v>
      </c>
      <c r="D166" t="s">
        <v>5</v>
      </c>
      <c r="E166" t="s">
        <v>4</v>
      </c>
      <c r="F166">
        <v>7</v>
      </c>
      <c r="G166" s="4">
        <v>681.27</v>
      </c>
      <c r="H166" s="4">
        <v>4768.8900000000003</v>
      </c>
      <c r="I166" t="str">
        <f>TEXT(Dataset_Analysis_Table[[#This Row],[Order Date]], "mmmm yyyy")</f>
        <v>January 2025</v>
      </c>
      <c r="J166" s="4">
        <f>IF(Dataset_Analysis_Table[[#This Row],[Units Sold]]&lt;&gt;0,Dataset_Analysis_Table[[#This Row],[Revenue]]/Dataset_Analysis_Table[[#This Row],[Units Sold]],"Invalid")</f>
        <v>681.2700000000001</v>
      </c>
      <c r="K166" s="4" t="str">
        <f>IF(Dataset_Analysis_Table[[#This Row],[Revenue]]&gt;5000,"Yes","No")</f>
        <v>No</v>
      </c>
      <c r="L166" s="4" t="str" cm="1">
        <f t="array" ref="L166">_xlfn.IFS(
  Dataset_Analysis_Table[[#This Row],[Revenue]]&gt;=10000, "Platinum Tier",
  Dataset_Analysis_Table[[#This Row],[Revenue]]&gt;=5000, "Gold Tier",
  Dataset_Analysis_Table[[#This Row],[Revenue]]&lt;5000, "Standard Tier"
)</f>
        <v>Standard Tier</v>
      </c>
      <c r="M166" s="4" t="str">
        <f>Dataset_Analysis_Table[[#This Row],[Region]]&amp;" - "&amp;Dataset_Analysis_Table[[#This Row],[Category]]</f>
        <v>South - Electronics</v>
      </c>
    </row>
    <row r="167" spans="1:13" x14ac:dyDescent="0.3">
      <c r="A167">
        <v>168</v>
      </c>
      <c r="B167" s="1">
        <v>45741</v>
      </c>
      <c r="C167" t="s">
        <v>12</v>
      </c>
      <c r="D167" t="s">
        <v>20</v>
      </c>
      <c r="E167" t="s">
        <v>4</v>
      </c>
      <c r="F167">
        <v>7</v>
      </c>
      <c r="G167" s="4">
        <v>465.02</v>
      </c>
      <c r="H167" s="4">
        <v>3255.14</v>
      </c>
      <c r="I167" t="str">
        <f>TEXT(Dataset_Analysis_Table[[#This Row],[Order Date]], "mmmm yyyy")</f>
        <v>March 2025</v>
      </c>
      <c r="J167" s="4">
        <f>IF(Dataset_Analysis_Table[[#This Row],[Units Sold]]&lt;&gt;0,Dataset_Analysis_Table[[#This Row],[Revenue]]/Dataset_Analysis_Table[[#This Row],[Units Sold]],"Invalid")</f>
        <v>465.02</v>
      </c>
      <c r="K167" s="4" t="str">
        <f>IF(Dataset_Analysis_Table[[#This Row],[Revenue]]&gt;5000,"Yes","No")</f>
        <v>No</v>
      </c>
      <c r="L167" s="4" t="str" cm="1">
        <f t="array" ref="L167">_xlfn.IFS(
  Dataset_Analysis_Table[[#This Row],[Revenue]]&gt;=10000, "Platinum Tier",
  Dataset_Analysis_Table[[#This Row],[Revenue]]&gt;=5000, "Gold Tier",
  Dataset_Analysis_Table[[#This Row],[Revenue]]&lt;5000, "Standard Tier"
)</f>
        <v>Standard Tier</v>
      </c>
      <c r="M167" s="4" t="str">
        <f>Dataset_Analysis_Table[[#This Row],[Region]]&amp;" - "&amp;Dataset_Analysis_Table[[#This Row],[Category]]</f>
        <v>East - Electronics</v>
      </c>
    </row>
    <row r="168" spans="1:13" x14ac:dyDescent="0.3">
      <c r="A168">
        <v>169</v>
      </c>
      <c r="B168" s="1">
        <v>45763</v>
      </c>
      <c r="C168" t="s">
        <v>0</v>
      </c>
      <c r="D168" t="s">
        <v>15</v>
      </c>
      <c r="E168" t="s">
        <v>4</v>
      </c>
      <c r="F168">
        <v>2</v>
      </c>
      <c r="G168" s="4">
        <v>1421.91</v>
      </c>
      <c r="H168" s="4">
        <v>2843.82</v>
      </c>
      <c r="I168" t="str">
        <f>TEXT(Dataset_Analysis_Table[[#This Row],[Order Date]], "mmmm yyyy")</f>
        <v>April 2025</v>
      </c>
      <c r="J168" s="4">
        <f>IF(Dataset_Analysis_Table[[#This Row],[Units Sold]]&lt;&gt;0,Dataset_Analysis_Table[[#This Row],[Revenue]]/Dataset_Analysis_Table[[#This Row],[Units Sold]],"Invalid")</f>
        <v>1421.91</v>
      </c>
      <c r="K168" s="4" t="str">
        <f>IF(Dataset_Analysis_Table[[#This Row],[Revenue]]&gt;5000,"Yes","No")</f>
        <v>No</v>
      </c>
      <c r="L168" s="4" t="str" cm="1">
        <f t="array" ref="L168">_xlfn.IFS(
  Dataset_Analysis_Table[[#This Row],[Revenue]]&gt;=10000, "Platinum Tier",
  Dataset_Analysis_Table[[#This Row],[Revenue]]&gt;=5000, "Gold Tier",
  Dataset_Analysis_Table[[#This Row],[Revenue]]&lt;5000, "Standard Tier"
)</f>
        <v>Standard Tier</v>
      </c>
      <c r="M168" s="4" t="str">
        <f>Dataset_Analysis_Table[[#This Row],[Region]]&amp;" - "&amp;Dataset_Analysis_Table[[#This Row],[Category]]</f>
        <v>North - Electronics</v>
      </c>
    </row>
    <row r="169" spans="1:13" x14ac:dyDescent="0.3">
      <c r="A169">
        <v>170</v>
      </c>
      <c r="B169" s="1">
        <v>45409</v>
      </c>
      <c r="C169" t="s">
        <v>11</v>
      </c>
      <c r="D169" t="s">
        <v>18</v>
      </c>
      <c r="E169" t="s">
        <v>4</v>
      </c>
      <c r="F169">
        <v>2</v>
      </c>
      <c r="G169" s="4">
        <v>244.02</v>
      </c>
      <c r="H169" s="4">
        <v>488.04</v>
      </c>
      <c r="I169" t="str">
        <f>TEXT(Dataset_Analysis_Table[[#This Row],[Order Date]], "mmmm yyyy")</f>
        <v>April 2024</v>
      </c>
      <c r="J169" s="4">
        <f>IF(Dataset_Analysis_Table[[#This Row],[Units Sold]]&lt;&gt;0,Dataset_Analysis_Table[[#This Row],[Revenue]]/Dataset_Analysis_Table[[#This Row],[Units Sold]],"Invalid")</f>
        <v>244.02</v>
      </c>
      <c r="K169" s="4" t="str">
        <f>IF(Dataset_Analysis_Table[[#This Row],[Revenue]]&gt;5000,"Yes","No")</f>
        <v>No</v>
      </c>
      <c r="L169" s="4" t="str" cm="1">
        <f t="array" ref="L169">_xlfn.IFS(
  Dataset_Analysis_Table[[#This Row],[Revenue]]&gt;=10000, "Platinum Tier",
  Dataset_Analysis_Table[[#This Row],[Revenue]]&gt;=5000, "Gold Tier",
  Dataset_Analysis_Table[[#This Row],[Revenue]]&lt;5000, "Standard Tier"
)</f>
        <v>Standard Tier</v>
      </c>
      <c r="M169" s="4" t="str">
        <f>Dataset_Analysis_Table[[#This Row],[Region]]&amp;" - "&amp;Dataset_Analysis_Table[[#This Row],[Category]]</f>
        <v>South - Electronics</v>
      </c>
    </row>
    <row r="170" spans="1:13" x14ac:dyDescent="0.3">
      <c r="A170">
        <v>171</v>
      </c>
      <c r="B170" s="1">
        <v>45299</v>
      </c>
      <c r="C170" t="s">
        <v>0</v>
      </c>
      <c r="D170" t="s">
        <v>3</v>
      </c>
      <c r="E170" t="s">
        <v>4</v>
      </c>
      <c r="F170">
        <v>1</v>
      </c>
      <c r="G170" s="4">
        <v>618.69000000000005</v>
      </c>
      <c r="H170" s="4">
        <v>618.69000000000005</v>
      </c>
      <c r="I170" t="str">
        <f>TEXT(Dataset_Analysis_Table[[#This Row],[Order Date]], "mmmm yyyy")</f>
        <v>January 2024</v>
      </c>
      <c r="J170" s="4">
        <f>IF(Dataset_Analysis_Table[[#This Row],[Units Sold]]&lt;&gt;0,Dataset_Analysis_Table[[#This Row],[Revenue]]/Dataset_Analysis_Table[[#This Row],[Units Sold]],"Invalid")</f>
        <v>618.69000000000005</v>
      </c>
      <c r="K170" s="4" t="str">
        <f>IF(Dataset_Analysis_Table[[#This Row],[Revenue]]&gt;5000,"Yes","No")</f>
        <v>No</v>
      </c>
      <c r="L170" s="4" t="str" cm="1">
        <f t="array" ref="L170">_xlfn.IFS(
  Dataset_Analysis_Table[[#This Row],[Revenue]]&gt;=10000, "Platinum Tier",
  Dataset_Analysis_Table[[#This Row],[Revenue]]&gt;=5000, "Gold Tier",
  Dataset_Analysis_Table[[#This Row],[Revenue]]&lt;5000, "Standard Tier"
)</f>
        <v>Standard Tier</v>
      </c>
      <c r="M170" s="4" t="str">
        <f>Dataset_Analysis_Table[[#This Row],[Region]]&amp;" - "&amp;Dataset_Analysis_Table[[#This Row],[Category]]</f>
        <v>North - Electronics</v>
      </c>
    </row>
    <row r="171" spans="1:13" x14ac:dyDescent="0.3">
      <c r="A171">
        <v>172</v>
      </c>
      <c r="B171" s="1">
        <v>45437</v>
      </c>
      <c r="C171" t="s">
        <v>7</v>
      </c>
      <c r="D171" t="s">
        <v>8</v>
      </c>
      <c r="E171" t="s">
        <v>2</v>
      </c>
      <c r="F171">
        <v>1</v>
      </c>
      <c r="G171" s="4">
        <v>354.9</v>
      </c>
      <c r="H171" s="4">
        <v>354.9</v>
      </c>
      <c r="I171" t="str">
        <f>TEXT(Dataset_Analysis_Table[[#This Row],[Order Date]], "mmmm yyyy")</f>
        <v>May 2024</v>
      </c>
      <c r="J171" s="4">
        <f>IF(Dataset_Analysis_Table[[#This Row],[Units Sold]]&lt;&gt;0,Dataset_Analysis_Table[[#This Row],[Revenue]]/Dataset_Analysis_Table[[#This Row],[Units Sold]],"Invalid")</f>
        <v>354.9</v>
      </c>
      <c r="K171" s="4" t="str">
        <f>IF(Dataset_Analysis_Table[[#This Row],[Revenue]]&gt;5000,"Yes","No")</f>
        <v>No</v>
      </c>
      <c r="L171" s="4" t="str" cm="1">
        <f t="array" ref="L171">_xlfn.IFS(
  Dataset_Analysis_Table[[#This Row],[Revenue]]&gt;=10000, "Platinum Tier",
  Dataset_Analysis_Table[[#This Row],[Revenue]]&gt;=5000, "Gold Tier",
  Dataset_Analysis_Table[[#This Row],[Revenue]]&lt;5000, "Standard Tier"
)</f>
        <v>Standard Tier</v>
      </c>
      <c r="M171" s="4" t="str">
        <f>Dataset_Analysis_Table[[#This Row],[Region]]&amp;" - "&amp;Dataset_Analysis_Table[[#This Row],[Category]]</f>
        <v>West - Apparel</v>
      </c>
    </row>
    <row r="172" spans="1:13" x14ac:dyDescent="0.3">
      <c r="A172">
        <v>173</v>
      </c>
      <c r="B172" s="1">
        <v>45858</v>
      </c>
      <c r="C172" t="s">
        <v>12</v>
      </c>
      <c r="D172" t="s">
        <v>8</v>
      </c>
      <c r="E172" t="s">
        <v>2</v>
      </c>
      <c r="F172">
        <v>8</v>
      </c>
      <c r="G172" s="4">
        <v>116.06</v>
      </c>
      <c r="H172" s="4">
        <v>928.48</v>
      </c>
      <c r="I172" t="str">
        <f>TEXT(Dataset_Analysis_Table[[#This Row],[Order Date]], "mmmm yyyy")</f>
        <v>July 2025</v>
      </c>
      <c r="J172" s="4">
        <f>IF(Dataset_Analysis_Table[[#This Row],[Units Sold]]&lt;&gt;0,Dataset_Analysis_Table[[#This Row],[Revenue]]/Dataset_Analysis_Table[[#This Row],[Units Sold]],"Invalid")</f>
        <v>116.06</v>
      </c>
      <c r="K172" s="4" t="str">
        <f>IF(Dataset_Analysis_Table[[#This Row],[Revenue]]&gt;5000,"Yes","No")</f>
        <v>No</v>
      </c>
      <c r="L172" s="4" t="str" cm="1">
        <f t="array" ref="L172">_xlfn.IFS(
  Dataset_Analysis_Table[[#This Row],[Revenue]]&gt;=10000, "Platinum Tier",
  Dataset_Analysis_Table[[#This Row],[Revenue]]&gt;=5000, "Gold Tier",
  Dataset_Analysis_Table[[#This Row],[Revenue]]&lt;5000, "Standard Tier"
)</f>
        <v>Standard Tier</v>
      </c>
      <c r="M172" s="4" t="str">
        <f>Dataset_Analysis_Table[[#This Row],[Region]]&amp;" - "&amp;Dataset_Analysis_Table[[#This Row],[Category]]</f>
        <v>East - Apparel</v>
      </c>
    </row>
    <row r="173" spans="1:13" x14ac:dyDescent="0.3">
      <c r="A173">
        <v>174</v>
      </c>
      <c r="B173" s="1">
        <v>45779</v>
      </c>
      <c r="C173" t="s">
        <v>12</v>
      </c>
      <c r="D173" t="s">
        <v>18</v>
      </c>
      <c r="E173" t="s">
        <v>4</v>
      </c>
      <c r="F173">
        <v>10</v>
      </c>
      <c r="G173" s="4">
        <v>995.16</v>
      </c>
      <c r="H173" s="4">
        <v>9951.6</v>
      </c>
      <c r="I173" t="str">
        <f>TEXT(Dataset_Analysis_Table[[#This Row],[Order Date]], "mmmm yyyy")</f>
        <v>May 2025</v>
      </c>
      <c r="J173" s="4">
        <f>IF(Dataset_Analysis_Table[[#This Row],[Units Sold]]&lt;&gt;0,Dataset_Analysis_Table[[#This Row],[Revenue]]/Dataset_Analysis_Table[[#This Row],[Units Sold]],"Invalid")</f>
        <v>995.16000000000008</v>
      </c>
      <c r="K173" s="4" t="str">
        <f>IF(Dataset_Analysis_Table[[#This Row],[Revenue]]&gt;5000,"Yes","No")</f>
        <v>Yes</v>
      </c>
      <c r="L173" s="4" t="str" cm="1">
        <f t="array" ref="L173">_xlfn.IFS(
  Dataset_Analysis_Table[[#This Row],[Revenue]]&gt;=10000, "Platinum Tier",
  Dataset_Analysis_Table[[#This Row],[Revenue]]&gt;=5000, "Gold Tier",
  Dataset_Analysis_Table[[#This Row],[Revenue]]&lt;5000, "Standard Tier"
)</f>
        <v>Gold Tier</v>
      </c>
      <c r="M173" s="4" t="str">
        <f>Dataset_Analysis_Table[[#This Row],[Region]]&amp;" - "&amp;Dataset_Analysis_Table[[#This Row],[Category]]</f>
        <v>East - Electronics</v>
      </c>
    </row>
    <row r="174" spans="1:13" x14ac:dyDescent="0.3">
      <c r="A174">
        <v>175</v>
      </c>
      <c r="B174" s="1">
        <v>45574</v>
      </c>
      <c r="C174" t="s">
        <v>11</v>
      </c>
      <c r="D174" t="s">
        <v>17</v>
      </c>
      <c r="E174" t="s">
        <v>10</v>
      </c>
      <c r="F174">
        <v>2</v>
      </c>
      <c r="G174" s="4">
        <v>821.4</v>
      </c>
      <c r="H174" s="4">
        <v>1642.8</v>
      </c>
      <c r="I174" t="str">
        <f>TEXT(Dataset_Analysis_Table[[#This Row],[Order Date]], "mmmm yyyy")</f>
        <v>October 2024</v>
      </c>
      <c r="J174" s="4">
        <f>IF(Dataset_Analysis_Table[[#This Row],[Units Sold]]&lt;&gt;0,Dataset_Analysis_Table[[#This Row],[Revenue]]/Dataset_Analysis_Table[[#This Row],[Units Sold]],"Invalid")</f>
        <v>821.4</v>
      </c>
      <c r="K174" s="4" t="str">
        <f>IF(Dataset_Analysis_Table[[#This Row],[Revenue]]&gt;5000,"Yes","No")</f>
        <v>No</v>
      </c>
      <c r="L174" s="4" t="str" cm="1">
        <f t="array" ref="L174">_xlfn.IFS(
  Dataset_Analysis_Table[[#This Row],[Revenue]]&gt;=10000, "Platinum Tier",
  Dataset_Analysis_Table[[#This Row],[Revenue]]&gt;=5000, "Gold Tier",
  Dataset_Analysis_Table[[#This Row],[Revenue]]&lt;5000, "Standard Tier"
)</f>
        <v>Standard Tier</v>
      </c>
      <c r="M174" s="4" t="str">
        <f>Dataset_Analysis_Table[[#This Row],[Region]]&amp;" - "&amp;Dataset_Analysis_Table[[#This Row],[Category]]</f>
        <v>South - Accessories</v>
      </c>
    </row>
    <row r="175" spans="1:13" x14ac:dyDescent="0.3">
      <c r="A175">
        <v>176</v>
      </c>
      <c r="B175" s="1">
        <v>45411</v>
      </c>
      <c r="C175" t="s">
        <v>11</v>
      </c>
      <c r="D175" t="s">
        <v>1</v>
      </c>
      <c r="E175" t="s">
        <v>2</v>
      </c>
      <c r="F175">
        <v>3</v>
      </c>
      <c r="G175" s="4">
        <v>116.4</v>
      </c>
      <c r="H175" s="4">
        <v>349.2</v>
      </c>
      <c r="I175" t="str">
        <f>TEXT(Dataset_Analysis_Table[[#This Row],[Order Date]], "mmmm yyyy")</f>
        <v>April 2024</v>
      </c>
      <c r="J175" s="4">
        <f>IF(Dataset_Analysis_Table[[#This Row],[Units Sold]]&lt;&gt;0,Dataset_Analysis_Table[[#This Row],[Revenue]]/Dataset_Analysis_Table[[#This Row],[Units Sold]],"Invalid")</f>
        <v>116.39999999999999</v>
      </c>
      <c r="K175" s="4" t="str">
        <f>IF(Dataset_Analysis_Table[[#This Row],[Revenue]]&gt;5000,"Yes","No")</f>
        <v>No</v>
      </c>
      <c r="L175" s="4" t="str" cm="1">
        <f t="array" ref="L175">_xlfn.IFS(
  Dataset_Analysis_Table[[#This Row],[Revenue]]&gt;=10000, "Platinum Tier",
  Dataset_Analysis_Table[[#This Row],[Revenue]]&gt;=5000, "Gold Tier",
  Dataset_Analysis_Table[[#This Row],[Revenue]]&lt;5000, "Standard Tier"
)</f>
        <v>Standard Tier</v>
      </c>
      <c r="M175" s="4" t="str">
        <f>Dataset_Analysis_Table[[#This Row],[Region]]&amp;" - "&amp;Dataset_Analysis_Table[[#This Row],[Category]]</f>
        <v>South - Apparel</v>
      </c>
    </row>
    <row r="176" spans="1:13" x14ac:dyDescent="0.3">
      <c r="A176">
        <v>177</v>
      </c>
      <c r="B176" s="1">
        <v>45748</v>
      </c>
      <c r="C176" t="s">
        <v>12</v>
      </c>
      <c r="D176" t="s">
        <v>3</v>
      </c>
      <c r="E176" t="s">
        <v>4</v>
      </c>
      <c r="F176">
        <v>10</v>
      </c>
      <c r="G176" s="4">
        <v>1382.58</v>
      </c>
      <c r="H176" s="4">
        <v>13825.8</v>
      </c>
      <c r="I176" t="str">
        <f>TEXT(Dataset_Analysis_Table[[#This Row],[Order Date]], "mmmm yyyy")</f>
        <v>April 2025</v>
      </c>
      <c r="J176" s="4">
        <f>IF(Dataset_Analysis_Table[[#This Row],[Units Sold]]&lt;&gt;0,Dataset_Analysis_Table[[#This Row],[Revenue]]/Dataset_Analysis_Table[[#This Row],[Units Sold]],"Invalid")</f>
        <v>1382.58</v>
      </c>
      <c r="K176" s="4" t="str">
        <f>IF(Dataset_Analysis_Table[[#This Row],[Revenue]]&gt;5000,"Yes","No")</f>
        <v>Yes</v>
      </c>
      <c r="L176" s="4" t="str" cm="1">
        <f t="array" ref="L176">_xlfn.IFS(
  Dataset_Analysis_Table[[#This Row],[Revenue]]&gt;=10000, "Platinum Tier",
  Dataset_Analysis_Table[[#This Row],[Revenue]]&gt;=5000, "Gold Tier",
  Dataset_Analysis_Table[[#This Row],[Revenue]]&lt;5000, "Standard Tier"
)</f>
        <v>Platinum Tier</v>
      </c>
      <c r="M176" s="4" t="str">
        <f>Dataset_Analysis_Table[[#This Row],[Region]]&amp;" - "&amp;Dataset_Analysis_Table[[#This Row],[Category]]</f>
        <v>East - Electronics</v>
      </c>
    </row>
    <row r="177" spans="1:13" x14ac:dyDescent="0.3">
      <c r="A177">
        <v>178</v>
      </c>
      <c r="B177" s="1">
        <v>45618</v>
      </c>
      <c r="C177" t="s">
        <v>0</v>
      </c>
      <c r="D177" t="s">
        <v>20</v>
      </c>
      <c r="E177" t="s">
        <v>4</v>
      </c>
      <c r="F177">
        <v>5</v>
      </c>
      <c r="G177" s="4">
        <v>1052.5999999999999</v>
      </c>
      <c r="H177" s="4">
        <v>5263</v>
      </c>
      <c r="I177" t="str">
        <f>TEXT(Dataset_Analysis_Table[[#This Row],[Order Date]], "mmmm yyyy")</f>
        <v>November 2024</v>
      </c>
      <c r="J177" s="4">
        <f>IF(Dataset_Analysis_Table[[#This Row],[Units Sold]]&lt;&gt;0,Dataset_Analysis_Table[[#This Row],[Revenue]]/Dataset_Analysis_Table[[#This Row],[Units Sold]],"Invalid")</f>
        <v>1052.5999999999999</v>
      </c>
      <c r="K177" s="4" t="str">
        <f>IF(Dataset_Analysis_Table[[#This Row],[Revenue]]&gt;5000,"Yes","No")</f>
        <v>Yes</v>
      </c>
      <c r="L177" s="4" t="str" cm="1">
        <f t="array" ref="L177">_xlfn.IFS(
  Dataset_Analysis_Table[[#This Row],[Revenue]]&gt;=10000, "Platinum Tier",
  Dataset_Analysis_Table[[#This Row],[Revenue]]&gt;=5000, "Gold Tier",
  Dataset_Analysis_Table[[#This Row],[Revenue]]&lt;5000, "Standard Tier"
)</f>
        <v>Gold Tier</v>
      </c>
      <c r="M177" s="4" t="str">
        <f>Dataset_Analysis_Table[[#This Row],[Region]]&amp;" - "&amp;Dataset_Analysis_Table[[#This Row],[Category]]</f>
        <v>North - Electronics</v>
      </c>
    </row>
    <row r="178" spans="1:13" x14ac:dyDescent="0.3">
      <c r="A178">
        <v>179</v>
      </c>
      <c r="B178" s="1">
        <v>45587</v>
      </c>
      <c r="C178" t="s">
        <v>7</v>
      </c>
      <c r="D178" t="s">
        <v>22</v>
      </c>
      <c r="E178" t="s">
        <v>4</v>
      </c>
      <c r="F178">
        <v>2</v>
      </c>
      <c r="G178" s="4">
        <v>901.07</v>
      </c>
      <c r="H178" s="4">
        <v>1802.14</v>
      </c>
      <c r="I178" t="str">
        <f>TEXT(Dataset_Analysis_Table[[#This Row],[Order Date]], "mmmm yyyy")</f>
        <v>October 2024</v>
      </c>
      <c r="J178" s="4">
        <f>IF(Dataset_Analysis_Table[[#This Row],[Units Sold]]&lt;&gt;0,Dataset_Analysis_Table[[#This Row],[Revenue]]/Dataset_Analysis_Table[[#This Row],[Units Sold]],"Invalid")</f>
        <v>901.07</v>
      </c>
      <c r="K178" s="4" t="str">
        <f>IF(Dataset_Analysis_Table[[#This Row],[Revenue]]&gt;5000,"Yes","No")</f>
        <v>No</v>
      </c>
      <c r="L178" s="4" t="str" cm="1">
        <f t="array" ref="L178">_xlfn.IFS(
  Dataset_Analysis_Table[[#This Row],[Revenue]]&gt;=10000, "Platinum Tier",
  Dataset_Analysis_Table[[#This Row],[Revenue]]&gt;=5000, "Gold Tier",
  Dataset_Analysis_Table[[#This Row],[Revenue]]&lt;5000, "Standard Tier"
)</f>
        <v>Standard Tier</v>
      </c>
      <c r="M178" s="4" t="str">
        <f>Dataset_Analysis_Table[[#This Row],[Region]]&amp;" - "&amp;Dataset_Analysis_Table[[#This Row],[Category]]</f>
        <v>West - Electronics</v>
      </c>
    </row>
    <row r="179" spans="1:13" x14ac:dyDescent="0.3">
      <c r="A179">
        <v>180</v>
      </c>
      <c r="B179" s="1">
        <v>45469</v>
      </c>
      <c r="C179" t="s">
        <v>7</v>
      </c>
      <c r="D179" t="s">
        <v>17</v>
      </c>
      <c r="E179" t="s">
        <v>10</v>
      </c>
      <c r="F179">
        <v>10</v>
      </c>
      <c r="G179" s="4">
        <v>383.05</v>
      </c>
      <c r="H179" s="4">
        <v>3830.5</v>
      </c>
      <c r="I179" t="str">
        <f>TEXT(Dataset_Analysis_Table[[#This Row],[Order Date]], "mmmm yyyy")</f>
        <v>June 2024</v>
      </c>
      <c r="J179" s="4">
        <f>IF(Dataset_Analysis_Table[[#This Row],[Units Sold]]&lt;&gt;0,Dataset_Analysis_Table[[#This Row],[Revenue]]/Dataset_Analysis_Table[[#This Row],[Units Sold]],"Invalid")</f>
        <v>383.05</v>
      </c>
      <c r="K179" s="4" t="str">
        <f>IF(Dataset_Analysis_Table[[#This Row],[Revenue]]&gt;5000,"Yes","No")</f>
        <v>No</v>
      </c>
      <c r="L179" s="4" t="str" cm="1">
        <f t="array" ref="L179">_xlfn.IFS(
  Dataset_Analysis_Table[[#This Row],[Revenue]]&gt;=10000, "Platinum Tier",
  Dataset_Analysis_Table[[#This Row],[Revenue]]&gt;=5000, "Gold Tier",
  Dataset_Analysis_Table[[#This Row],[Revenue]]&lt;5000, "Standard Tier"
)</f>
        <v>Standard Tier</v>
      </c>
      <c r="M179" s="4" t="str">
        <f>Dataset_Analysis_Table[[#This Row],[Region]]&amp;" - "&amp;Dataset_Analysis_Table[[#This Row],[Category]]</f>
        <v>West - Accessories</v>
      </c>
    </row>
    <row r="180" spans="1:13" x14ac:dyDescent="0.3">
      <c r="A180">
        <v>181</v>
      </c>
      <c r="B180" s="1">
        <v>45829</v>
      </c>
      <c r="C180" t="s">
        <v>11</v>
      </c>
      <c r="D180" t="s">
        <v>13</v>
      </c>
      <c r="E180" t="s">
        <v>4</v>
      </c>
      <c r="F180">
        <v>10</v>
      </c>
      <c r="G180" s="4">
        <v>884.81</v>
      </c>
      <c r="H180" s="4">
        <v>8848.1</v>
      </c>
      <c r="I180" t="str">
        <f>TEXT(Dataset_Analysis_Table[[#This Row],[Order Date]], "mmmm yyyy")</f>
        <v>June 2025</v>
      </c>
      <c r="J180" s="4">
        <f>IF(Dataset_Analysis_Table[[#This Row],[Units Sold]]&lt;&gt;0,Dataset_Analysis_Table[[#This Row],[Revenue]]/Dataset_Analysis_Table[[#This Row],[Units Sold]],"Invalid")</f>
        <v>884.81000000000006</v>
      </c>
      <c r="K180" s="4" t="str">
        <f>IF(Dataset_Analysis_Table[[#This Row],[Revenue]]&gt;5000,"Yes","No")</f>
        <v>Yes</v>
      </c>
      <c r="L180" s="4" t="str" cm="1">
        <f t="array" ref="L180">_xlfn.IFS(
  Dataset_Analysis_Table[[#This Row],[Revenue]]&gt;=10000, "Platinum Tier",
  Dataset_Analysis_Table[[#This Row],[Revenue]]&gt;=5000, "Gold Tier",
  Dataset_Analysis_Table[[#This Row],[Revenue]]&lt;5000, "Standard Tier"
)</f>
        <v>Gold Tier</v>
      </c>
      <c r="M180" s="4" t="str">
        <f>Dataset_Analysis_Table[[#This Row],[Region]]&amp;" - "&amp;Dataset_Analysis_Table[[#This Row],[Category]]</f>
        <v>South - Electronics</v>
      </c>
    </row>
    <row r="181" spans="1:13" x14ac:dyDescent="0.3">
      <c r="A181">
        <v>182</v>
      </c>
      <c r="B181" s="1">
        <v>45729</v>
      </c>
      <c r="C181" t="s">
        <v>12</v>
      </c>
      <c r="D181" t="s">
        <v>14</v>
      </c>
      <c r="E181" t="s">
        <v>4</v>
      </c>
      <c r="F181">
        <v>1</v>
      </c>
      <c r="G181" s="4">
        <v>1147.03</v>
      </c>
      <c r="H181" s="4">
        <v>1147.03</v>
      </c>
      <c r="I181" t="str">
        <f>TEXT(Dataset_Analysis_Table[[#This Row],[Order Date]], "mmmm yyyy")</f>
        <v>March 2025</v>
      </c>
      <c r="J181" s="4">
        <f>IF(Dataset_Analysis_Table[[#This Row],[Units Sold]]&lt;&gt;0,Dataset_Analysis_Table[[#This Row],[Revenue]]/Dataset_Analysis_Table[[#This Row],[Units Sold]],"Invalid")</f>
        <v>1147.03</v>
      </c>
      <c r="K181" s="4" t="str">
        <f>IF(Dataset_Analysis_Table[[#This Row],[Revenue]]&gt;5000,"Yes","No")</f>
        <v>No</v>
      </c>
      <c r="L181" s="4" t="str" cm="1">
        <f t="array" ref="L181">_xlfn.IFS(
  Dataset_Analysis_Table[[#This Row],[Revenue]]&gt;=10000, "Platinum Tier",
  Dataset_Analysis_Table[[#This Row],[Revenue]]&gt;=5000, "Gold Tier",
  Dataset_Analysis_Table[[#This Row],[Revenue]]&lt;5000, "Standard Tier"
)</f>
        <v>Standard Tier</v>
      </c>
      <c r="M181" s="4" t="str">
        <f>Dataset_Analysis_Table[[#This Row],[Region]]&amp;" - "&amp;Dataset_Analysis_Table[[#This Row],[Category]]</f>
        <v>East - Electronics</v>
      </c>
    </row>
    <row r="182" spans="1:13" x14ac:dyDescent="0.3">
      <c r="A182">
        <v>183</v>
      </c>
      <c r="B182" s="1">
        <v>45670</v>
      </c>
      <c r="C182" t="s">
        <v>7</v>
      </c>
      <c r="D182" t="s">
        <v>3</v>
      </c>
      <c r="E182" t="s">
        <v>4</v>
      </c>
      <c r="F182">
        <v>8</v>
      </c>
      <c r="G182" s="4">
        <v>1374.95</v>
      </c>
      <c r="H182" s="4">
        <v>10999.6</v>
      </c>
      <c r="I182" t="str">
        <f>TEXT(Dataset_Analysis_Table[[#This Row],[Order Date]], "mmmm yyyy")</f>
        <v>January 2025</v>
      </c>
      <c r="J182" s="4">
        <f>IF(Dataset_Analysis_Table[[#This Row],[Units Sold]]&lt;&gt;0,Dataset_Analysis_Table[[#This Row],[Revenue]]/Dataset_Analysis_Table[[#This Row],[Units Sold]],"Invalid")</f>
        <v>1374.95</v>
      </c>
      <c r="K182" s="4" t="str">
        <f>IF(Dataset_Analysis_Table[[#This Row],[Revenue]]&gt;5000,"Yes","No")</f>
        <v>Yes</v>
      </c>
      <c r="L182" s="4" t="str" cm="1">
        <f t="array" ref="L182">_xlfn.IFS(
  Dataset_Analysis_Table[[#This Row],[Revenue]]&gt;=10000, "Platinum Tier",
  Dataset_Analysis_Table[[#This Row],[Revenue]]&gt;=5000, "Gold Tier",
  Dataset_Analysis_Table[[#This Row],[Revenue]]&lt;5000, "Standard Tier"
)</f>
        <v>Platinum Tier</v>
      </c>
      <c r="M182" s="4" t="str">
        <f>Dataset_Analysis_Table[[#This Row],[Region]]&amp;" - "&amp;Dataset_Analysis_Table[[#This Row],[Category]]</f>
        <v>West - Electronics</v>
      </c>
    </row>
    <row r="183" spans="1:13" x14ac:dyDescent="0.3">
      <c r="A183">
        <v>184</v>
      </c>
      <c r="B183" s="1">
        <v>45789</v>
      </c>
      <c r="C183" t="s">
        <v>7</v>
      </c>
      <c r="D183" t="s">
        <v>3</v>
      </c>
      <c r="E183" t="s">
        <v>4</v>
      </c>
      <c r="F183">
        <v>8</v>
      </c>
      <c r="G183" s="4">
        <v>1453.89</v>
      </c>
      <c r="H183" s="4">
        <v>11631.12</v>
      </c>
      <c r="I183" t="str">
        <f>TEXT(Dataset_Analysis_Table[[#This Row],[Order Date]], "mmmm yyyy")</f>
        <v>May 2025</v>
      </c>
      <c r="J183" s="4">
        <f>IF(Dataset_Analysis_Table[[#This Row],[Units Sold]]&lt;&gt;0,Dataset_Analysis_Table[[#This Row],[Revenue]]/Dataset_Analysis_Table[[#This Row],[Units Sold]],"Invalid")</f>
        <v>1453.89</v>
      </c>
      <c r="K183" s="4" t="str">
        <f>IF(Dataset_Analysis_Table[[#This Row],[Revenue]]&gt;5000,"Yes","No")</f>
        <v>Yes</v>
      </c>
      <c r="L183" s="4" t="str" cm="1">
        <f t="array" ref="L183">_xlfn.IFS(
  Dataset_Analysis_Table[[#This Row],[Revenue]]&gt;=10000, "Platinum Tier",
  Dataset_Analysis_Table[[#This Row],[Revenue]]&gt;=5000, "Gold Tier",
  Dataset_Analysis_Table[[#This Row],[Revenue]]&lt;5000, "Standard Tier"
)</f>
        <v>Platinum Tier</v>
      </c>
      <c r="M183" s="4" t="str">
        <f>Dataset_Analysis_Table[[#This Row],[Region]]&amp;" - "&amp;Dataset_Analysis_Table[[#This Row],[Category]]</f>
        <v>West - Electronics</v>
      </c>
    </row>
    <row r="184" spans="1:13" x14ac:dyDescent="0.3">
      <c r="A184">
        <v>185</v>
      </c>
      <c r="B184" s="1">
        <v>45557</v>
      </c>
      <c r="C184" t="s">
        <v>12</v>
      </c>
      <c r="D184" t="s">
        <v>20</v>
      </c>
      <c r="E184" t="s">
        <v>4</v>
      </c>
      <c r="F184">
        <v>6</v>
      </c>
      <c r="G184" s="4">
        <v>488.38</v>
      </c>
      <c r="H184" s="4">
        <v>2930.28</v>
      </c>
      <c r="I184" t="str">
        <f>TEXT(Dataset_Analysis_Table[[#This Row],[Order Date]], "mmmm yyyy")</f>
        <v>September 2024</v>
      </c>
      <c r="J184" s="4">
        <f>IF(Dataset_Analysis_Table[[#This Row],[Units Sold]]&lt;&gt;0,Dataset_Analysis_Table[[#This Row],[Revenue]]/Dataset_Analysis_Table[[#This Row],[Units Sold]],"Invalid")</f>
        <v>488.38000000000005</v>
      </c>
      <c r="K184" s="4" t="str">
        <f>IF(Dataset_Analysis_Table[[#This Row],[Revenue]]&gt;5000,"Yes","No")</f>
        <v>No</v>
      </c>
      <c r="L184" s="4" t="str" cm="1">
        <f t="array" ref="L184">_xlfn.IFS(
  Dataset_Analysis_Table[[#This Row],[Revenue]]&gt;=10000, "Platinum Tier",
  Dataset_Analysis_Table[[#This Row],[Revenue]]&gt;=5000, "Gold Tier",
  Dataset_Analysis_Table[[#This Row],[Revenue]]&lt;5000, "Standard Tier"
)</f>
        <v>Standard Tier</v>
      </c>
      <c r="M184" s="4" t="str">
        <f>Dataset_Analysis_Table[[#This Row],[Region]]&amp;" - "&amp;Dataset_Analysis_Table[[#This Row],[Category]]</f>
        <v>East - Electronics</v>
      </c>
    </row>
    <row r="185" spans="1:13" x14ac:dyDescent="0.3">
      <c r="A185">
        <v>186</v>
      </c>
      <c r="B185" s="1">
        <v>45476</v>
      </c>
      <c r="C185" t="s">
        <v>11</v>
      </c>
      <c r="D185" t="s">
        <v>13</v>
      </c>
      <c r="E185" t="s">
        <v>4</v>
      </c>
      <c r="F185">
        <v>7</v>
      </c>
      <c r="G185" s="4">
        <v>1043.57</v>
      </c>
      <c r="H185" s="4">
        <v>7304.99</v>
      </c>
      <c r="I185" t="str">
        <f>TEXT(Dataset_Analysis_Table[[#This Row],[Order Date]], "mmmm yyyy")</f>
        <v>July 2024</v>
      </c>
      <c r="J185" s="4">
        <f>IF(Dataset_Analysis_Table[[#This Row],[Units Sold]]&lt;&gt;0,Dataset_Analysis_Table[[#This Row],[Revenue]]/Dataset_Analysis_Table[[#This Row],[Units Sold]],"Invalid")</f>
        <v>1043.57</v>
      </c>
      <c r="K185" s="4" t="str">
        <f>IF(Dataset_Analysis_Table[[#This Row],[Revenue]]&gt;5000,"Yes","No")</f>
        <v>Yes</v>
      </c>
      <c r="L185" s="4" t="str" cm="1">
        <f t="array" ref="L185">_xlfn.IFS(
  Dataset_Analysis_Table[[#This Row],[Revenue]]&gt;=10000, "Platinum Tier",
  Dataset_Analysis_Table[[#This Row],[Revenue]]&gt;=5000, "Gold Tier",
  Dataset_Analysis_Table[[#This Row],[Revenue]]&lt;5000, "Standard Tier"
)</f>
        <v>Gold Tier</v>
      </c>
      <c r="M185" s="4" t="str">
        <f>Dataset_Analysis_Table[[#This Row],[Region]]&amp;" - "&amp;Dataset_Analysis_Table[[#This Row],[Category]]</f>
        <v>South - Electronics</v>
      </c>
    </row>
    <row r="186" spans="1:13" x14ac:dyDescent="0.3">
      <c r="A186">
        <v>187</v>
      </c>
      <c r="B186" s="1">
        <v>45702</v>
      </c>
      <c r="C186" t="s">
        <v>7</v>
      </c>
      <c r="D186" t="s">
        <v>22</v>
      </c>
      <c r="E186" t="s">
        <v>4</v>
      </c>
      <c r="F186">
        <v>1</v>
      </c>
      <c r="G186" s="4">
        <v>687.69</v>
      </c>
      <c r="H186" s="4">
        <v>687.69</v>
      </c>
      <c r="I186" t="str">
        <f>TEXT(Dataset_Analysis_Table[[#This Row],[Order Date]], "mmmm yyyy")</f>
        <v>February 2025</v>
      </c>
      <c r="J186" s="4">
        <f>IF(Dataset_Analysis_Table[[#This Row],[Units Sold]]&lt;&gt;0,Dataset_Analysis_Table[[#This Row],[Revenue]]/Dataset_Analysis_Table[[#This Row],[Units Sold]],"Invalid")</f>
        <v>687.69</v>
      </c>
      <c r="K186" s="4" t="str">
        <f>IF(Dataset_Analysis_Table[[#This Row],[Revenue]]&gt;5000,"Yes","No")</f>
        <v>No</v>
      </c>
      <c r="L186" s="4" t="str" cm="1">
        <f t="array" ref="L186">_xlfn.IFS(
  Dataset_Analysis_Table[[#This Row],[Revenue]]&gt;=10000, "Platinum Tier",
  Dataset_Analysis_Table[[#This Row],[Revenue]]&gt;=5000, "Gold Tier",
  Dataset_Analysis_Table[[#This Row],[Revenue]]&lt;5000, "Standard Tier"
)</f>
        <v>Standard Tier</v>
      </c>
      <c r="M186" s="4" t="str">
        <f>Dataset_Analysis_Table[[#This Row],[Region]]&amp;" - "&amp;Dataset_Analysis_Table[[#This Row],[Category]]</f>
        <v>West - Electronics</v>
      </c>
    </row>
    <row r="187" spans="1:13" x14ac:dyDescent="0.3">
      <c r="A187">
        <v>188</v>
      </c>
      <c r="B187" s="1">
        <v>45470</v>
      </c>
      <c r="C187" t="s">
        <v>12</v>
      </c>
      <c r="D187" t="s">
        <v>21</v>
      </c>
      <c r="E187" t="s">
        <v>4</v>
      </c>
      <c r="F187">
        <v>2</v>
      </c>
      <c r="G187" s="4">
        <v>1455.58</v>
      </c>
      <c r="H187" s="4">
        <v>2911.16</v>
      </c>
      <c r="I187" t="str">
        <f>TEXT(Dataset_Analysis_Table[[#This Row],[Order Date]], "mmmm yyyy")</f>
        <v>June 2024</v>
      </c>
      <c r="J187" s="4">
        <f>IF(Dataset_Analysis_Table[[#This Row],[Units Sold]]&lt;&gt;0,Dataset_Analysis_Table[[#This Row],[Revenue]]/Dataset_Analysis_Table[[#This Row],[Units Sold]],"Invalid")</f>
        <v>1455.58</v>
      </c>
      <c r="K187" s="4" t="str">
        <f>IF(Dataset_Analysis_Table[[#This Row],[Revenue]]&gt;5000,"Yes","No")</f>
        <v>No</v>
      </c>
      <c r="L187" s="4" t="str" cm="1">
        <f t="array" ref="L187">_xlfn.IFS(
  Dataset_Analysis_Table[[#This Row],[Revenue]]&gt;=10000, "Platinum Tier",
  Dataset_Analysis_Table[[#This Row],[Revenue]]&gt;=5000, "Gold Tier",
  Dataset_Analysis_Table[[#This Row],[Revenue]]&lt;5000, "Standard Tier"
)</f>
        <v>Standard Tier</v>
      </c>
      <c r="M187" s="4" t="str">
        <f>Dataset_Analysis_Table[[#This Row],[Region]]&amp;" - "&amp;Dataset_Analysis_Table[[#This Row],[Category]]</f>
        <v>East - Electronics</v>
      </c>
    </row>
    <row r="188" spans="1:13" x14ac:dyDescent="0.3">
      <c r="A188">
        <v>189</v>
      </c>
      <c r="B188" s="1">
        <v>45812</v>
      </c>
      <c r="C188" t="s">
        <v>0</v>
      </c>
      <c r="D188" t="s">
        <v>5</v>
      </c>
      <c r="E188" t="s">
        <v>4</v>
      </c>
      <c r="F188">
        <v>9</v>
      </c>
      <c r="G188" s="4">
        <v>698.34</v>
      </c>
      <c r="H188" s="4">
        <v>6285.06</v>
      </c>
      <c r="I188" t="str">
        <f>TEXT(Dataset_Analysis_Table[[#This Row],[Order Date]], "mmmm yyyy")</f>
        <v>June 2025</v>
      </c>
      <c r="J188" s="4">
        <f>IF(Dataset_Analysis_Table[[#This Row],[Units Sold]]&lt;&gt;0,Dataset_Analysis_Table[[#This Row],[Revenue]]/Dataset_Analysis_Table[[#This Row],[Units Sold]],"Invalid")</f>
        <v>698.34</v>
      </c>
      <c r="K188" s="4" t="str">
        <f>IF(Dataset_Analysis_Table[[#This Row],[Revenue]]&gt;5000,"Yes","No")</f>
        <v>Yes</v>
      </c>
      <c r="L188" s="4" t="str" cm="1">
        <f t="array" ref="L188">_xlfn.IFS(
  Dataset_Analysis_Table[[#This Row],[Revenue]]&gt;=10000, "Platinum Tier",
  Dataset_Analysis_Table[[#This Row],[Revenue]]&gt;=5000, "Gold Tier",
  Dataset_Analysis_Table[[#This Row],[Revenue]]&lt;5000, "Standard Tier"
)</f>
        <v>Gold Tier</v>
      </c>
      <c r="M188" s="4" t="str">
        <f>Dataset_Analysis_Table[[#This Row],[Region]]&amp;" - "&amp;Dataset_Analysis_Table[[#This Row],[Category]]</f>
        <v>North - Electronics</v>
      </c>
    </row>
    <row r="189" spans="1:13" x14ac:dyDescent="0.3">
      <c r="A189">
        <v>190</v>
      </c>
      <c r="B189" s="1">
        <v>45669</v>
      </c>
      <c r="C189" t="s">
        <v>11</v>
      </c>
      <c r="D189" t="s">
        <v>14</v>
      </c>
      <c r="E189" t="s">
        <v>4</v>
      </c>
      <c r="F189">
        <v>6</v>
      </c>
      <c r="G189" s="4">
        <v>937.72</v>
      </c>
      <c r="H189" s="4">
        <v>5626.32</v>
      </c>
      <c r="I189" t="str">
        <f>TEXT(Dataset_Analysis_Table[[#This Row],[Order Date]], "mmmm yyyy")</f>
        <v>January 2025</v>
      </c>
      <c r="J189" s="4">
        <f>IF(Dataset_Analysis_Table[[#This Row],[Units Sold]]&lt;&gt;0,Dataset_Analysis_Table[[#This Row],[Revenue]]/Dataset_Analysis_Table[[#This Row],[Units Sold]],"Invalid")</f>
        <v>937.71999999999991</v>
      </c>
      <c r="K189" s="4" t="str">
        <f>IF(Dataset_Analysis_Table[[#This Row],[Revenue]]&gt;5000,"Yes","No")</f>
        <v>Yes</v>
      </c>
      <c r="L189" s="4" t="str" cm="1">
        <f t="array" ref="L189">_xlfn.IFS(
  Dataset_Analysis_Table[[#This Row],[Revenue]]&gt;=10000, "Platinum Tier",
  Dataset_Analysis_Table[[#This Row],[Revenue]]&gt;=5000, "Gold Tier",
  Dataset_Analysis_Table[[#This Row],[Revenue]]&lt;5000, "Standard Tier"
)</f>
        <v>Gold Tier</v>
      </c>
      <c r="M189" s="4" t="str">
        <f>Dataset_Analysis_Table[[#This Row],[Region]]&amp;" - "&amp;Dataset_Analysis_Table[[#This Row],[Category]]</f>
        <v>South - Electronics</v>
      </c>
    </row>
    <row r="190" spans="1:13" x14ac:dyDescent="0.3">
      <c r="A190">
        <v>191</v>
      </c>
      <c r="B190" s="1">
        <v>45191</v>
      </c>
      <c r="C190" t="s">
        <v>7</v>
      </c>
      <c r="D190" t="s">
        <v>20</v>
      </c>
      <c r="E190" t="s">
        <v>4</v>
      </c>
      <c r="F190">
        <v>4</v>
      </c>
      <c r="G190" s="4">
        <v>407.91</v>
      </c>
      <c r="H190" s="4">
        <v>1631.64</v>
      </c>
      <c r="I190" t="str">
        <f>TEXT(Dataset_Analysis_Table[[#This Row],[Order Date]], "mmmm yyyy")</f>
        <v>September 2023</v>
      </c>
      <c r="J190" s="4">
        <f>IF(Dataset_Analysis_Table[[#This Row],[Units Sold]]&lt;&gt;0,Dataset_Analysis_Table[[#This Row],[Revenue]]/Dataset_Analysis_Table[[#This Row],[Units Sold]],"Invalid")</f>
        <v>407.91</v>
      </c>
      <c r="K190" s="4" t="str">
        <f>IF(Dataset_Analysis_Table[[#This Row],[Revenue]]&gt;5000,"Yes","No")</f>
        <v>No</v>
      </c>
      <c r="L190" s="4" t="str" cm="1">
        <f t="array" ref="L190">_xlfn.IFS(
  Dataset_Analysis_Table[[#This Row],[Revenue]]&gt;=10000, "Platinum Tier",
  Dataset_Analysis_Table[[#This Row],[Revenue]]&gt;=5000, "Gold Tier",
  Dataset_Analysis_Table[[#This Row],[Revenue]]&lt;5000, "Standard Tier"
)</f>
        <v>Standard Tier</v>
      </c>
      <c r="M190" s="4" t="str">
        <f>Dataset_Analysis_Table[[#This Row],[Region]]&amp;" - "&amp;Dataset_Analysis_Table[[#This Row],[Category]]</f>
        <v>West - Electronics</v>
      </c>
    </row>
    <row r="191" spans="1:13" x14ac:dyDescent="0.3">
      <c r="A191">
        <v>192</v>
      </c>
      <c r="B191" s="1">
        <v>45587</v>
      </c>
      <c r="C191" t="s">
        <v>12</v>
      </c>
      <c r="D191" t="s">
        <v>3</v>
      </c>
      <c r="E191" t="s">
        <v>4</v>
      </c>
      <c r="F191">
        <v>8</v>
      </c>
      <c r="G191" s="4">
        <v>190.92</v>
      </c>
      <c r="H191" s="4">
        <v>1527.36</v>
      </c>
      <c r="I191" t="str">
        <f>TEXT(Dataset_Analysis_Table[[#This Row],[Order Date]], "mmmm yyyy")</f>
        <v>October 2024</v>
      </c>
      <c r="J191" s="4">
        <f>IF(Dataset_Analysis_Table[[#This Row],[Units Sold]]&lt;&gt;0,Dataset_Analysis_Table[[#This Row],[Revenue]]/Dataset_Analysis_Table[[#This Row],[Units Sold]],"Invalid")</f>
        <v>190.92</v>
      </c>
      <c r="K191" s="4" t="str">
        <f>IF(Dataset_Analysis_Table[[#This Row],[Revenue]]&gt;5000,"Yes","No")</f>
        <v>No</v>
      </c>
      <c r="L191" s="4" t="str" cm="1">
        <f t="array" ref="L191">_xlfn.IFS(
  Dataset_Analysis_Table[[#This Row],[Revenue]]&gt;=10000, "Platinum Tier",
  Dataset_Analysis_Table[[#This Row],[Revenue]]&gt;=5000, "Gold Tier",
  Dataset_Analysis_Table[[#This Row],[Revenue]]&lt;5000, "Standard Tier"
)</f>
        <v>Standard Tier</v>
      </c>
      <c r="M191" s="4" t="str">
        <f>Dataset_Analysis_Table[[#This Row],[Region]]&amp;" - "&amp;Dataset_Analysis_Table[[#This Row],[Category]]</f>
        <v>East - Electronics</v>
      </c>
    </row>
    <row r="192" spans="1:13" x14ac:dyDescent="0.3">
      <c r="A192">
        <v>193</v>
      </c>
      <c r="B192" s="1">
        <v>45865</v>
      </c>
      <c r="C192" t="s">
        <v>11</v>
      </c>
      <c r="D192" t="s">
        <v>1</v>
      </c>
      <c r="E192" t="s">
        <v>2</v>
      </c>
      <c r="F192">
        <v>3</v>
      </c>
      <c r="G192" s="4">
        <v>473.02</v>
      </c>
      <c r="H192" s="4">
        <v>1419.06</v>
      </c>
      <c r="I192" t="str">
        <f>TEXT(Dataset_Analysis_Table[[#This Row],[Order Date]], "mmmm yyyy")</f>
        <v>July 2025</v>
      </c>
      <c r="J192" s="4">
        <f>IF(Dataset_Analysis_Table[[#This Row],[Units Sold]]&lt;&gt;0,Dataset_Analysis_Table[[#This Row],[Revenue]]/Dataset_Analysis_Table[[#This Row],[Units Sold]],"Invalid")</f>
        <v>473.02</v>
      </c>
      <c r="K192" s="4" t="str">
        <f>IF(Dataset_Analysis_Table[[#This Row],[Revenue]]&gt;5000,"Yes","No")</f>
        <v>No</v>
      </c>
      <c r="L192" s="4" t="str" cm="1">
        <f t="array" ref="L192">_xlfn.IFS(
  Dataset_Analysis_Table[[#This Row],[Revenue]]&gt;=10000, "Platinum Tier",
  Dataset_Analysis_Table[[#This Row],[Revenue]]&gt;=5000, "Gold Tier",
  Dataset_Analysis_Table[[#This Row],[Revenue]]&lt;5000, "Standard Tier"
)</f>
        <v>Standard Tier</v>
      </c>
      <c r="M192" s="4" t="str">
        <f>Dataset_Analysis_Table[[#This Row],[Region]]&amp;" - "&amp;Dataset_Analysis_Table[[#This Row],[Category]]</f>
        <v>South - Apparel</v>
      </c>
    </row>
    <row r="193" spans="1:13" x14ac:dyDescent="0.3">
      <c r="A193">
        <v>194</v>
      </c>
      <c r="B193" s="1">
        <v>45234</v>
      </c>
      <c r="C193" t="s">
        <v>7</v>
      </c>
      <c r="D193" t="s">
        <v>14</v>
      </c>
      <c r="E193" t="s">
        <v>4</v>
      </c>
      <c r="F193">
        <v>4</v>
      </c>
      <c r="G193" s="4">
        <v>1488.46</v>
      </c>
      <c r="H193" s="4">
        <v>5953.84</v>
      </c>
      <c r="I193" t="str">
        <f>TEXT(Dataset_Analysis_Table[[#This Row],[Order Date]], "mmmm yyyy")</f>
        <v>November 2023</v>
      </c>
      <c r="J193" s="4">
        <f>IF(Dataset_Analysis_Table[[#This Row],[Units Sold]]&lt;&gt;0,Dataset_Analysis_Table[[#This Row],[Revenue]]/Dataset_Analysis_Table[[#This Row],[Units Sold]],"Invalid")</f>
        <v>1488.46</v>
      </c>
      <c r="K193" s="4" t="str">
        <f>IF(Dataset_Analysis_Table[[#This Row],[Revenue]]&gt;5000,"Yes","No")</f>
        <v>Yes</v>
      </c>
      <c r="L193" s="4" t="str" cm="1">
        <f t="array" ref="L193">_xlfn.IFS(
  Dataset_Analysis_Table[[#This Row],[Revenue]]&gt;=10000, "Platinum Tier",
  Dataset_Analysis_Table[[#This Row],[Revenue]]&gt;=5000, "Gold Tier",
  Dataset_Analysis_Table[[#This Row],[Revenue]]&lt;5000, "Standard Tier"
)</f>
        <v>Gold Tier</v>
      </c>
      <c r="M193" s="4" t="str">
        <f>Dataset_Analysis_Table[[#This Row],[Region]]&amp;" - "&amp;Dataset_Analysis_Table[[#This Row],[Category]]</f>
        <v>West - Electronics</v>
      </c>
    </row>
    <row r="194" spans="1:13" x14ac:dyDescent="0.3">
      <c r="A194">
        <v>195</v>
      </c>
      <c r="B194" s="1">
        <v>45611</v>
      </c>
      <c r="C194" t="s">
        <v>0</v>
      </c>
      <c r="D194" t="s">
        <v>17</v>
      </c>
      <c r="E194" t="s">
        <v>10</v>
      </c>
      <c r="F194">
        <v>2</v>
      </c>
      <c r="G194" s="4">
        <v>975.09</v>
      </c>
      <c r="H194" s="4">
        <v>1950.18</v>
      </c>
      <c r="I194" t="str">
        <f>TEXT(Dataset_Analysis_Table[[#This Row],[Order Date]], "mmmm yyyy")</f>
        <v>November 2024</v>
      </c>
      <c r="J194" s="4">
        <f>IF(Dataset_Analysis_Table[[#This Row],[Units Sold]]&lt;&gt;0,Dataset_Analysis_Table[[#This Row],[Revenue]]/Dataset_Analysis_Table[[#This Row],[Units Sold]],"Invalid")</f>
        <v>975.09</v>
      </c>
      <c r="K194" s="4" t="str">
        <f>IF(Dataset_Analysis_Table[[#This Row],[Revenue]]&gt;5000,"Yes","No")</f>
        <v>No</v>
      </c>
      <c r="L194" s="4" t="str" cm="1">
        <f t="array" ref="L194">_xlfn.IFS(
  Dataset_Analysis_Table[[#This Row],[Revenue]]&gt;=10000, "Platinum Tier",
  Dataset_Analysis_Table[[#This Row],[Revenue]]&gt;=5000, "Gold Tier",
  Dataset_Analysis_Table[[#This Row],[Revenue]]&lt;5000, "Standard Tier"
)</f>
        <v>Standard Tier</v>
      </c>
      <c r="M194" s="4" t="str">
        <f>Dataset_Analysis_Table[[#This Row],[Region]]&amp;" - "&amp;Dataset_Analysis_Table[[#This Row],[Category]]</f>
        <v>North - Accessories</v>
      </c>
    </row>
    <row r="195" spans="1:13" x14ac:dyDescent="0.3">
      <c r="A195">
        <v>196</v>
      </c>
      <c r="B195" s="1">
        <v>45437</v>
      </c>
      <c r="C195" t="s">
        <v>7</v>
      </c>
      <c r="D195" t="s">
        <v>3</v>
      </c>
      <c r="E195" t="s">
        <v>4</v>
      </c>
      <c r="F195">
        <v>9</v>
      </c>
      <c r="G195" s="4">
        <v>1061.06</v>
      </c>
      <c r="H195" s="4">
        <v>9549.5400000000009</v>
      </c>
      <c r="I195" t="str">
        <f>TEXT(Dataset_Analysis_Table[[#This Row],[Order Date]], "mmmm yyyy")</f>
        <v>May 2024</v>
      </c>
      <c r="J195" s="4">
        <f>IF(Dataset_Analysis_Table[[#This Row],[Units Sold]]&lt;&gt;0,Dataset_Analysis_Table[[#This Row],[Revenue]]/Dataset_Analysis_Table[[#This Row],[Units Sold]],"Invalid")</f>
        <v>1061.0600000000002</v>
      </c>
      <c r="K195" s="4" t="str">
        <f>IF(Dataset_Analysis_Table[[#This Row],[Revenue]]&gt;5000,"Yes","No")</f>
        <v>Yes</v>
      </c>
      <c r="L195" s="4" t="str" cm="1">
        <f t="array" ref="L195">_xlfn.IFS(
  Dataset_Analysis_Table[[#This Row],[Revenue]]&gt;=10000, "Platinum Tier",
  Dataset_Analysis_Table[[#This Row],[Revenue]]&gt;=5000, "Gold Tier",
  Dataset_Analysis_Table[[#This Row],[Revenue]]&lt;5000, "Standard Tier"
)</f>
        <v>Gold Tier</v>
      </c>
      <c r="M195" s="4" t="str">
        <f>Dataset_Analysis_Table[[#This Row],[Region]]&amp;" - "&amp;Dataset_Analysis_Table[[#This Row],[Category]]</f>
        <v>West - Electronics</v>
      </c>
    </row>
    <row r="196" spans="1:13" x14ac:dyDescent="0.3">
      <c r="A196">
        <v>197</v>
      </c>
      <c r="B196" s="1">
        <v>45622</v>
      </c>
      <c r="C196" t="s">
        <v>7</v>
      </c>
      <c r="D196" t="s">
        <v>5</v>
      </c>
      <c r="E196" t="s">
        <v>4</v>
      </c>
      <c r="F196">
        <v>4</v>
      </c>
      <c r="G196" s="4">
        <v>690.61</v>
      </c>
      <c r="H196" s="4">
        <v>2762.44</v>
      </c>
      <c r="I196" t="str">
        <f>TEXT(Dataset_Analysis_Table[[#This Row],[Order Date]], "mmmm yyyy")</f>
        <v>November 2024</v>
      </c>
      <c r="J196" s="4">
        <f>IF(Dataset_Analysis_Table[[#This Row],[Units Sold]]&lt;&gt;0,Dataset_Analysis_Table[[#This Row],[Revenue]]/Dataset_Analysis_Table[[#This Row],[Units Sold]],"Invalid")</f>
        <v>690.61</v>
      </c>
      <c r="K196" s="4" t="str">
        <f>IF(Dataset_Analysis_Table[[#This Row],[Revenue]]&gt;5000,"Yes","No")</f>
        <v>No</v>
      </c>
      <c r="L196" s="4" t="str" cm="1">
        <f t="array" ref="L196">_xlfn.IFS(
  Dataset_Analysis_Table[[#This Row],[Revenue]]&gt;=10000, "Platinum Tier",
  Dataset_Analysis_Table[[#This Row],[Revenue]]&gt;=5000, "Gold Tier",
  Dataset_Analysis_Table[[#This Row],[Revenue]]&lt;5000, "Standard Tier"
)</f>
        <v>Standard Tier</v>
      </c>
      <c r="M196" s="4" t="str">
        <f>Dataset_Analysis_Table[[#This Row],[Region]]&amp;" - "&amp;Dataset_Analysis_Table[[#This Row],[Category]]</f>
        <v>West - Electronics</v>
      </c>
    </row>
    <row r="197" spans="1:13" x14ac:dyDescent="0.3">
      <c r="A197">
        <v>198</v>
      </c>
      <c r="B197" s="1">
        <v>45334</v>
      </c>
      <c r="C197" t="s">
        <v>7</v>
      </c>
      <c r="D197" t="s">
        <v>3</v>
      </c>
      <c r="E197" t="s">
        <v>4</v>
      </c>
      <c r="F197">
        <v>10</v>
      </c>
      <c r="G197" s="4">
        <v>767.28</v>
      </c>
      <c r="H197" s="4">
        <v>7672.8</v>
      </c>
      <c r="I197" t="str">
        <f>TEXT(Dataset_Analysis_Table[[#This Row],[Order Date]], "mmmm yyyy")</f>
        <v>February 2024</v>
      </c>
      <c r="J197" s="4">
        <f>IF(Dataset_Analysis_Table[[#This Row],[Units Sold]]&lt;&gt;0,Dataset_Analysis_Table[[#This Row],[Revenue]]/Dataset_Analysis_Table[[#This Row],[Units Sold]],"Invalid")</f>
        <v>767.28</v>
      </c>
      <c r="K197" s="4" t="str">
        <f>IF(Dataset_Analysis_Table[[#This Row],[Revenue]]&gt;5000,"Yes","No")</f>
        <v>Yes</v>
      </c>
      <c r="L197" s="4" t="str" cm="1">
        <f t="array" ref="L197">_xlfn.IFS(
  Dataset_Analysis_Table[[#This Row],[Revenue]]&gt;=10000, "Platinum Tier",
  Dataset_Analysis_Table[[#This Row],[Revenue]]&gt;=5000, "Gold Tier",
  Dataset_Analysis_Table[[#This Row],[Revenue]]&lt;5000, "Standard Tier"
)</f>
        <v>Gold Tier</v>
      </c>
      <c r="M197" s="4" t="str">
        <f>Dataset_Analysis_Table[[#This Row],[Region]]&amp;" - "&amp;Dataset_Analysis_Table[[#This Row],[Category]]</f>
        <v>West - Electronics</v>
      </c>
    </row>
    <row r="198" spans="1:13" x14ac:dyDescent="0.3">
      <c r="A198">
        <v>199</v>
      </c>
      <c r="B198" s="1">
        <v>45210</v>
      </c>
      <c r="C198" t="s">
        <v>11</v>
      </c>
      <c r="D198" t="s">
        <v>17</v>
      </c>
      <c r="E198" t="s">
        <v>10</v>
      </c>
      <c r="F198">
        <v>5</v>
      </c>
      <c r="G198" s="4">
        <v>1161.29</v>
      </c>
      <c r="H198" s="4">
        <v>5806.45</v>
      </c>
      <c r="I198" t="str">
        <f>TEXT(Dataset_Analysis_Table[[#This Row],[Order Date]], "mmmm yyyy")</f>
        <v>October 2023</v>
      </c>
      <c r="J198" s="4">
        <f>IF(Dataset_Analysis_Table[[#This Row],[Units Sold]]&lt;&gt;0,Dataset_Analysis_Table[[#This Row],[Revenue]]/Dataset_Analysis_Table[[#This Row],[Units Sold]],"Invalid")</f>
        <v>1161.29</v>
      </c>
      <c r="K198" s="4" t="str">
        <f>IF(Dataset_Analysis_Table[[#This Row],[Revenue]]&gt;5000,"Yes","No")</f>
        <v>Yes</v>
      </c>
      <c r="L198" s="4" t="str" cm="1">
        <f t="array" ref="L198">_xlfn.IFS(
  Dataset_Analysis_Table[[#This Row],[Revenue]]&gt;=10000, "Platinum Tier",
  Dataset_Analysis_Table[[#This Row],[Revenue]]&gt;=5000, "Gold Tier",
  Dataset_Analysis_Table[[#This Row],[Revenue]]&lt;5000, "Standard Tier"
)</f>
        <v>Gold Tier</v>
      </c>
      <c r="M198" s="4" t="str">
        <f>Dataset_Analysis_Table[[#This Row],[Region]]&amp;" - "&amp;Dataset_Analysis_Table[[#This Row],[Category]]</f>
        <v>South - Accessories</v>
      </c>
    </row>
    <row r="199" spans="1:13" x14ac:dyDescent="0.3">
      <c r="A199">
        <v>200</v>
      </c>
      <c r="B199" s="1">
        <v>45487</v>
      </c>
      <c r="C199" t="s">
        <v>7</v>
      </c>
      <c r="D199" t="s">
        <v>16</v>
      </c>
      <c r="E199" t="s">
        <v>10</v>
      </c>
      <c r="F199">
        <v>9</v>
      </c>
      <c r="G199" s="4">
        <v>408.09</v>
      </c>
      <c r="H199" s="4">
        <v>3672.81</v>
      </c>
      <c r="I199" t="str">
        <f>TEXT(Dataset_Analysis_Table[[#This Row],[Order Date]], "mmmm yyyy")</f>
        <v>July 2024</v>
      </c>
      <c r="J199" s="4">
        <f>IF(Dataset_Analysis_Table[[#This Row],[Units Sold]]&lt;&gt;0,Dataset_Analysis_Table[[#This Row],[Revenue]]/Dataset_Analysis_Table[[#This Row],[Units Sold]],"Invalid")</f>
        <v>408.09</v>
      </c>
      <c r="K199" s="4" t="str">
        <f>IF(Dataset_Analysis_Table[[#This Row],[Revenue]]&gt;5000,"Yes","No")</f>
        <v>No</v>
      </c>
      <c r="L199" s="4" t="str" cm="1">
        <f t="array" ref="L199">_xlfn.IFS(
  Dataset_Analysis_Table[[#This Row],[Revenue]]&gt;=10000, "Platinum Tier",
  Dataset_Analysis_Table[[#This Row],[Revenue]]&gt;=5000, "Gold Tier",
  Dataset_Analysis_Table[[#This Row],[Revenue]]&lt;5000, "Standard Tier"
)</f>
        <v>Standard Tier</v>
      </c>
      <c r="M199" s="4" t="str">
        <f>Dataset_Analysis_Table[[#This Row],[Region]]&amp;" - "&amp;Dataset_Analysis_Table[[#This Row],[Category]]</f>
        <v>West - Accessories</v>
      </c>
    </row>
    <row r="200" spans="1:13" x14ac:dyDescent="0.3">
      <c r="A200">
        <v>201</v>
      </c>
      <c r="B200" s="1">
        <v>45444</v>
      </c>
      <c r="C200" t="s">
        <v>12</v>
      </c>
      <c r="D200" t="s">
        <v>14</v>
      </c>
      <c r="E200" t="s">
        <v>4</v>
      </c>
      <c r="F200">
        <v>10</v>
      </c>
      <c r="G200" s="4">
        <v>874.09</v>
      </c>
      <c r="H200" s="4">
        <v>8740.9</v>
      </c>
      <c r="I200" t="str">
        <f>TEXT(Dataset_Analysis_Table[[#This Row],[Order Date]], "mmmm yyyy")</f>
        <v>June 2024</v>
      </c>
      <c r="J200" s="4">
        <f>IF(Dataset_Analysis_Table[[#This Row],[Units Sold]]&lt;&gt;0,Dataset_Analysis_Table[[#This Row],[Revenue]]/Dataset_Analysis_Table[[#This Row],[Units Sold]],"Invalid")</f>
        <v>874.08999999999992</v>
      </c>
      <c r="K200" s="4" t="str">
        <f>IF(Dataset_Analysis_Table[[#This Row],[Revenue]]&gt;5000,"Yes","No")</f>
        <v>Yes</v>
      </c>
      <c r="L200" s="4" t="str" cm="1">
        <f t="array" ref="L200">_xlfn.IFS(
  Dataset_Analysis_Table[[#This Row],[Revenue]]&gt;=10000, "Platinum Tier",
  Dataset_Analysis_Table[[#This Row],[Revenue]]&gt;=5000, "Gold Tier",
  Dataset_Analysis_Table[[#This Row],[Revenue]]&lt;5000, "Standard Tier"
)</f>
        <v>Gold Tier</v>
      </c>
      <c r="M200" s="4" t="str">
        <f>Dataset_Analysis_Table[[#This Row],[Region]]&amp;" - "&amp;Dataset_Analysis_Table[[#This Row],[Category]]</f>
        <v>East - Electronics</v>
      </c>
    </row>
    <row r="201" spans="1:13" x14ac:dyDescent="0.3">
      <c r="A201">
        <v>202</v>
      </c>
      <c r="B201" s="1">
        <v>45291</v>
      </c>
      <c r="C201" t="s">
        <v>7</v>
      </c>
      <c r="D201" t="s">
        <v>1</v>
      </c>
      <c r="E201" t="s">
        <v>2</v>
      </c>
      <c r="F201">
        <v>8</v>
      </c>
      <c r="G201" s="4">
        <v>812.49</v>
      </c>
      <c r="H201" s="4">
        <v>6499.92</v>
      </c>
      <c r="I201" t="str">
        <f>TEXT(Dataset_Analysis_Table[[#This Row],[Order Date]], "mmmm yyyy")</f>
        <v>December 2023</v>
      </c>
      <c r="J201" s="4">
        <f>IF(Dataset_Analysis_Table[[#This Row],[Units Sold]]&lt;&gt;0,Dataset_Analysis_Table[[#This Row],[Revenue]]/Dataset_Analysis_Table[[#This Row],[Units Sold]],"Invalid")</f>
        <v>812.49</v>
      </c>
      <c r="K201" s="4" t="str">
        <f>IF(Dataset_Analysis_Table[[#This Row],[Revenue]]&gt;5000,"Yes","No")</f>
        <v>Yes</v>
      </c>
      <c r="L201" s="4" t="str" cm="1">
        <f t="array" ref="L201">_xlfn.IFS(
  Dataset_Analysis_Table[[#This Row],[Revenue]]&gt;=10000, "Platinum Tier",
  Dataset_Analysis_Table[[#This Row],[Revenue]]&gt;=5000, "Gold Tier",
  Dataset_Analysis_Table[[#This Row],[Revenue]]&lt;5000, "Standard Tier"
)</f>
        <v>Gold Tier</v>
      </c>
      <c r="M201" s="4" t="str">
        <f>Dataset_Analysis_Table[[#This Row],[Region]]&amp;" - "&amp;Dataset_Analysis_Table[[#This Row],[Category]]</f>
        <v>West - Apparel</v>
      </c>
    </row>
    <row r="202" spans="1:13" x14ac:dyDescent="0.3">
      <c r="A202">
        <v>203</v>
      </c>
      <c r="B202" s="1">
        <v>45704</v>
      </c>
      <c r="C202" t="s">
        <v>12</v>
      </c>
      <c r="D202" t="s">
        <v>21</v>
      </c>
      <c r="E202" t="s">
        <v>4</v>
      </c>
      <c r="F202">
        <v>9</v>
      </c>
      <c r="G202" s="4">
        <v>572.04</v>
      </c>
      <c r="H202" s="4">
        <v>5148.3599999999997</v>
      </c>
      <c r="I202" t="str">
        <f>TEXT(Dataset_Analysis_Table[[#This Row],[Order Date]], "mmmm yyyy")</f>
        <v>February 2025</v>
      </c>
      <c r="J202" s="4">
        <f>IF(Dataset_Analysis_Table[[#This Row],[Units Sold]]&lt;&gt;0,Dataset_Analysis_Table[[#This Row],[Revenue]]/Dataset_Analysis_Table[[#This Row],[Units Sold]],"Invalid")</f>
        <v>572.04</v>
      </c>
      <c r="K202" s="4" t="str">
        <f>IF(Dataset_Analysis_Table[[#This Row],[Revenue]]&gt;5000,"Yes","No")</f>
        <v>Yes</v>
      </c>
      <c r="L202" s="4" t="str" cm="1">
        <f t="array" ref="L202">_xlfn.IFS(
  Dataset_Analysis_Table[[#This Row],[Revenue]]&gt;=10000, "Platinum Tier",
  Dataset_Analysis_Table[[#This Row],[Revenue]]&gt;=5000, "Gold Tier",
  Dataset_Analysis_Table[[#This Row],[Revenue]]&lt;5000, "Standard Tier"
)</f>
        <v>Gold Tier</v>
      </c>
      <c r="M202" s="4" t="str">
        <f>Dataset_Analysis_Table[[#This Row],[Region]]&amp;" - "&amp;Dataset_Analysis_Table[[#This Row],[Category]]</f>
        <v>East - Electronics</v>
      </c>
    </row>
    <row r="203" spans="1:13" x14ac:dyDescent="0.3">
      <c r="A203">
        <v>204</v>
      </c>
      <c r="B203" s="1">
        <v>45332</v>
      </c>
      <c r="C203" t="s">
        <v>12</v>
      </c>
      <c r="D203" t="s">
        <v>17</v>
      </c>
      <c r="E203" t="s">
        <v>10</v>
      </c>
      <c r="F203">
        <v>4</v>
      </c>
      <c r="G203" s="4">
        <v>861.98</v>
      </c>
      <c r="H203" s="4">
        <v>3447.92</v>
      </c>
      <c r="I203" t="str">
        <f>TEXT(Dataset_Analysis_Table[[#This Row],[Order Date]], "mmmm yyyy")</f>
        <v>February 2024</v>
      </c>
      <c r="J203" s="4">
        <f>IF(Dataset_Analysis_Table[[#This Row],[Units Sold]]&lt;&gt;0,Dataset_Analysis_Table[[#This Row],[Revenue]]/Dataset_Analysis_Table[[#This Row],[Units Sold]],"Invalid")</f>
        <v>861.98</v>
      </c>
      <c r="K203" s="4" t="str">
        <f>IF(Dataset_Analysis_Table[[#This Row],[Revenue]]&gt;5000,"Yes","No")</f>
        <v>No</v>
      </c>
      <c r="L203" s="4" t="str" cm="1">
        <f t="array" ref="L203">_xlfn.IFS(
  Dataset_Analysis_Table[[#This Row],[Revenue]]&gt;=10000, "Platinum Tier",
  Dataset_Analysis_Table[[#This Row],[Revenue]]&gt;=5000, "Gold Tier",
  Dataset_Analysis_Table[[#This Row],[Revenue]]&lt;5000, "Standard Tier"
)</f>
        <v>Standard Tier</v>
      </c>
      <c r="M203" s="4" t="str">
        <f>Dataset_Analysis_Table[[#This Row],[Region]]&amp;" - "&amp;Dataset_Analysis_Table[[#This Row],[Category]]</f>
        <v>East - Accessories</v>
      </c>
    </row>
    <row r="204" spans="1:13" x14ac:dyDescent="0.3">
      <c r="A204">
        <v>205</v>
      </c>
      <c r="B204" s="1">
        <v>45183</v>
      </c>
      <c r="C204" t="s">
        <v>7</v>
      </c>
      <c r="D204" t="s">
        <v>18</v>
      </c>
      <c r="E204" t="s">
        <v>4</v>
      </c>
      <c r="F204">
        <v>6</v>
      </c>
      <c r="G204" s="4">
        <v>1119.6099999999999</v>
      </c>
      <c r="H204" s="4">
        <v>6717.66</v>
      </c>
      <c r="I204" t="str">
        <f>TEXT(Dataset_Analysis_Table[[#This Row],[Order Date]], "mmmm yyyy")</f>
        <v>September 2023</v>
      </c>
      <c r="J204" s="4">
        <f>IF(Dataset_Analysis_Table[[#This Row],[Units Sold]]&lt;&gt;0,Dataset_Analysis_Table[[#This Row],[Revenue]]/Dataset_Analysis_Table[[#This Row],[Units Sold]],"Invalid")</f>
        <v>1119.6099999999999</v>
      </c>
      <c r="K204" s="4" t="str">
        <f>IF(Dataset_Analysis_Table[[#This Row],[Revenue]]&gt;5000,"Yes","No")</f>
        <v>Yes</v>
      </c>
      <c r="L204" s="4" t="str" cm="1">
        <f t="array" ref="L204">_xlfn.IFS(
  Dataset_Analysis_Table[[#This Row],[Revenue]]&gt;=10000, "Platinum Tier",
  Dataset_Analysis_Table[[#This Row],[Revenue]]&gt;=5000, "Gold Tier",
  Dataset_Analysis_Table[[#This Row],[Revenue]]&lt;5000, "Standard Tier"
)</f>
        <v>Gold Tier</v>
      </c>
      <c r="M204" s="4" t="str">
        <f>Dataset_Analysis_Table[[#This Row],[Region]]&amp;" - "&amp;Dataset_Analysis_Table[[#This Row],[Category]]</f>
        <v>West - Electronics</v>
      </c>
    </row>
    <row r="205" spans="1:13" x14ac:dyDescent="0.3">
      <c r="A205">
        <v>206</v>
      </c>
      <c r="B205" s="1">
        <v>45534</v>
      </c>
      <c r="C205" t="s">
        <v>7</v>
      </c>
      <c r="D205" t="s">
        <v>8</v>
      </c>
      <c r="E205" t="s">
        <v>2</v>
      </c>
      <c r="F205">
        <v>3</v>
      </c>
      <c r="G205" s="4">
        <v>748.04</v>
      </c>
      <c r="H205" s="4">
        <v>2244.12</v>
      </c>
      <c r="I205" t="str">
        <f>TEXT(Dataset_Analysis_Table[[#This Row],[Order Date]], "mmmm yyyy")</f>
        <v>August 2024</v>
      </c>
      <c r="J205" s="4">
        <f>IF(Dataset_Analysis_Table[[#This Row],[Units Sold]]&lt;&gt;0,Dataset_Analysis_Table[[#This Row],[Revenue]]/Dataset_Analysis_Table[[#This Row],[Units Sold]],"Invalid")</f>
        <v>748.04</v>
      </c>
      <c r="K205" s="4" t="str">
        <f>IF(Dataset_Analysis_Table[[#This Row],[Revenue]]&gt;5000,"Yes","No")</f>
        <v>No</v>
      </c>
      <c r="L205" s="4" t="str" cm="1">
        <f t="array" ref="L205">_xlfn.IFS(
  Dataset_Analysis_Table[[#This Row],[Revenue]]&gt;=10000, "Platinum Tier",
  Dataset_Analysis_Table[[#This Row],[Revenue]]&gt;=5000, "Gold Tier",
  Dataset_Analysis_Table[[#This Row],[Revenue]]&lt;5000, "Standard Tier"
)</f>
        <v>Standard Tier</v>
      </c>
      <c r="M205" s="4" t="str">
        <f>Dataset_Analysis_Table[[#This Row],[Region]]&amp;" - "&amp;Dataset_Analysis_Table[[#This Row],[Category]]</f>
        <v>West - Apparel</v>
      </c>
    </row>
    <row r="206" spans="1:13" x14ac:dyDescent="0.3">
      <c r="A206">
        <v>207</v>
      </c>
      <c r="B206" s="1">
        <v>45653</v>
      </c>
      <c r="C206" t="s">
        <v>11</v>
      </c>
      <c r="D206" t="s">
        <v>14</v>
      </c>
      <c r="E206" t="s">
        <v>4</v>
      </c>
      <c r="F206">
        <v>10</v>
      </c>
      <c r="G206" s="4">
        <v>504.67</v>
      </c>
      <c r="H206" s="4">
        <v>5046.7</v>
      </c>
      <c r="I206" t="str">
        <f>TEXT(Dataset_Analysis_Table[[#This Row],[Order Date]], "mmmm yyyy")</f>
        <v>December 2024</v>
      </c>
      <c r="J206" s="4">
        <f>IF(Dataset_Analysis_Table[[#This Row],[Units Sold]]&lt;&gt;0,Dataset_Analysis_Table[[#This Row],[Revenue]]/Dataset_Analysis_Table[[#This Row],[Units Sold]],"Invalid")</f>
        <v>504.66999999999996</v>
      </c>
      <c r="K206" s="4" t="str">
        <f>IF(Dataset_Analysis_Table[[#This Row],[Revenue]]&gt;5000,"Yes","No")</f>
        <v>Yes</v>
      </c>
      <c r="L206" s="4" t="str" cm="1">
        <f t="array" ref="L206">_xlfn.IFS(
  Dataset_Analysis_Table[[#This Row],[Revenue]]&gt;=10000, "Platinum Tier",
  Dataset_Analysis_Table[[#This Row],[Revenue]]&gt;=5000, "Gold Tier",
  Dataset_Analysis_Table[[#This Row],[Revenue]]&lt;5000, "Standard Tier"
)</f>
        <v>Gold Tier</v>
      </c>
      <c r="M206" s="4" t="str">
        <f>Dataset_Analysis_Table[[#This Row],[Region]]&amp;" - "&amp;Dataset_Analysis_Table[[#This Row],[Category]]</f>
        <v>South - Electronics</v>
      </c>
    </row>
    <row r="207" spans="1:13" x14ac:dyDescent="0.3">
      <c r="A207">
        <v>208</v>
      </c>
      <c r="B207" s="1">
        <v>45241</v>
      </c>
      <c r="C207" t="s">
        <v>7</v>
      </c>
      <c r="D207" t="s">
        <v>13</v>
      </c>
      <c r="E207" t="s">
        <v>4</v>
      </c>
      <c r="F207">
        <v>9</v>
      </c>
      <c r="G207" s="4">
        <v>1366.56</v>
      </c>
      <c r="H207" s="4">
        <v>12299.04</v>
      </c>
      <c r="I207" t="str">
        <f>TEXT(Dataset_Analysis_Table[[#This Row],[Order Date]], "mmmm yyyy")</f>
        <v>November 2023</v>
      </c>
      <c r="J207" s="4">
        <f>IF(Dataset_Analysis_Table[[#This Row],[Units Sold]]&lt;&gt;0,Dataset_Analysis_Table[[#This Row],[Revenue]]/Dataset_Analysis_Table[[#This Row],[Units Sold]],"Invalid")</f>
        <v>1366.5600000000002</v>
      </c>
      <c r="K207" s="4" t="str">
        <f>IF(Dataset_Analysis_Table[[#This Row],[Revenue]]&gt;5000,"Yes","No")</f>
        <v>Yes</v>
      </c>
      <c r="L207" s="4" t="str" cm="1">
        <f t="array" ref="L207">_xlfn.IFS(
  Dataset_Analysis_Table[[#This Row],[Revenue]]&gt;=10000, "Platinum Tier",
  Dataset_Analysis_Table[[#This Row],[Revenue]]&gt;=5000, "Gold Tier",
  Dataset_Analysis_Table[[#This Row],[Revenue]]&lt;5000, "Standard Tier"
)</f>
        <v>Platinum Tier</v>
      </c>
      <c r="M207" s="4" t="str">
        <f>Dataset_Analysis_Table[[#This Row],[Region]]&amp;" - "&amp;Dataset_Analysis_Table[[#This Row],[Category]]</f>
        <v>West - Electronics</v>
      </c>
    </row>
    <row r="208" spans="1:13" x14ac:dyDescent="0.3">
      <c r="A208">
        <v>209</v>
      </c>
      <c r="B208" s="1">
        <v>45558</v>
      </c>
      <c r="C208" t="s">
        <v>11</v>
      </c>
      <c r="D208" t="s">
        <v>14</v>
      </c>
      <c r="E208" t="s">
        <v>4</v>
      </c>
      <c r="F208">
        <v>3</v>
      </c>
      <c r="G208" s="4">
        <v>121.49</v>
      </c>
      <c r="H208" s="4">
        <v>364.47</v>
      </c>
      <c r="I208" t="str">
        <f>TEXT(Dataset_Analysis_Table[[#This Row],[Order Date]], "mmmm yyyy")</f>
        <v>September 2024</v>
      </c>
      <c r="J208" s="4">
        <f>IF(Dataset_Analysis_Table[[#This Row],[Units Sold]]&lt;&gt;0,Dataset_Analysis_Table[[#This Row],[Revenue]]/Dataset_Analysis_Table[[#This Row],[Units Sold]],"Invalid")</f>
        <v>121.49000000000001</v>
      </c>
      <c r="K208" s="4" t="str">
        <f>IF(Dataset_Analysis_Table[[#This Row],[Revenue]]&gt;5000,"Yes","No")</f>
        <v>No</v>
      </c>
      <c r="L208" s="4" t="str" cm="1">
        <f t="array" ref="L208">_xlfn.IFS(
  Dataset_Analysis_Table[[#This Row],[Revenue]]&gt;=10000, "Platinum Tier",
  Dataset_Analysis_Table[[#This Row],[Revenue]]&gt;=5000, "Gold Tier",
  Dataset_Analysis_Table[[#This Row],[Revenue]]&lt;5000, "Standard Tier"
)</f>
        <v>Standard Tier</v>
      </c>
      <c r="M208" s="4" t="str">
        <f>Dataset_Analysis_Table[[#This Row],[Region]]&amp;" - "&amp;Dataset_Analysis_Table[[#This Row],[Category]]</f>
        <v>South - Electronics</v>
      </c>
    </row>
    <row r="209" spans="1:13" x14ac:dyDescent="0.3">
      <c r="A209">
        <v>210</v>
      </c>
      <c r="B209" s="1">
        <v>45485</v>
      </c>
      <c r="C209" t="s">
        <v>12</v>
      </c>
      <c r="D209" t="s">
        <v>9</v>
      </c>
      <c r="E209" t="s">
        <v>10</v>
      </c>
      <c r="F209">
        <v>10</v>
      </c>
      <c r="G209" s="4">
        <v>1042.1300000000001</v>
      </c>
      <c r="H209" s="4">
        <v>10421.299999999999</v>
      </c>
      <c r="I209" t="str">
        <f>TEXT(Dataset_Analysis_Table[[#This Row],[Order Date]], "mmmm yyyy")</f>
        <v>July 2024</v>
      </c>
      <c r="J209" s="4">
        <f>IF(Dataset_Analysis_Table[[#This Row],[Units Sold]]&lt;&gt;0,Dataset_Analysis_Table[[#This Row],[Revenue]]/Dataset_Analysis_Table[[#This Row],[Units Sold]],"Invalid")</f>
        <v>1042.1299999999999</v>
      </c>
      <c r="K209" s="4" t="str">
        <f>IF(Dataset_Analysis_Table[[#This Row],[Revenue]]&gt;5000,"Yes","No")</f>
        <v>Yes</v>
      </c>
      <c r="L209" s="4" t="str" cm="1">
        <f t="array" ref="L209">_xlfn.IFS(
  Dataset_Analysis_Table[[#This Row],[Revenue]]&gt;=10000, "Platinum Tier",
  Dataset_Analysis_Table[[#This Row],[Revenue]]&gt;=5000, "Gold Tier",
  Dataset_Analysis_Table[[#This Row],[Revenue]]&lt;5000, "Standard Tier"
)</f>
        <v>Platinum Tier</v>
      </c>
      <c r="M209" s="4" t="str">
        <f>Dataset_Analysis_Table[[#This Row],[Region]]&amp;" - "&amp;Dataset_Analysis_Table[[#This Row],[Category]]</f>
        <v>East - Accessories</v>
      </c>
    </row>
    <row r="210" spans="1:13" x14ac:dyDescent="0.3">
      <c r="A210">
        <v>211</v>
      </c>
      <c r="B210" s="1">
        <v>45475</v>
      </c>
      <c r="C210" t="s">
        <v>0</v>
      </c>
      <c r="D210" t="s">
        <v>1</v>
      </c>
      <c r="E210" t="s">
        <v>2</v>
      </c>
      <c r="F210">
        <v>9</v>
      </c>
      <c r="G210" s="4">
        <v>576.21</v>
      </c>
      <c r="H210" s="4">
        <v>5185.8900000000003</v>
      </c>
      <c r="I210" t="str">
        <f>TEXT(Dataset_Analysis_Table[[#This Row],[Order Date]], "mmmm yyyy")</f>
        <v>July 2024</v>
      </c>
      <c r="J210" s="4">
        <f>IF(Dataset_Analysis_Table[[#This Row],[Units Sold]]&lt;&gt;0,Dataset_Analysis_Table[[#This Row],[Revenue]]/Dataset_Analysis_Table[[#This Row],[Units Sold]],"Invalid")</f>
        <v>576.21</v>
      </c>
      <c r="K210" s="4" t="str">
        <f>IF(Dataset_Analysis_Table[[#This Row],[Revenue]]&gt;5000,"Yes","No")</f>
        <v>Yes</v>
      </c>
      <c r="L210" s="4" t="str" cm="1">
        <f t="array" ref="L210">_xlfn.IFS(
  Dataset_Analysis_Table[[#This Row],[Revenue]]&gt;=10000, "Platinum Tier",
  Dataset_Analysis_Table[[#This Row],[Revenue]]&gt;=5000, "Gold Tier",
  Dataset_Analysis_Table[[#This Row],[Revenue]]&lt;5000, "Standard Tier"
)</f>
        <v>Gold Tier</v>
      </c>
      <c r="M210" s="4" t="str">
        <f>Dataset_Analysis_Table[[#This Row],[Region]]&amp;" - "&amp;Dataset_Analysis_Table[[#This Row],[Category]]</f>
        <v>North - Apparel</v>
      </c>
    </row>
    <row r="211" spans="1:13" x14ac:dyDescent="0.3">
      <c r="A211">
        <v>212</v>
      </c>
      <c r="B211" s="1">
        <v>45693</v>
      </c>
      <c r="C211" t="s">
        <v>7</v>
      </c>
      <c r="D211" t="s">
        <v>21</v>
      </c>
      <c r="E211" t="s">
        <v>4</v>
      </c>
      <c r="F211">
        <v>1</v>
      </c>
      <c r="G211" s="4">
        <v>930.01</v>
      </c>
      <c r="H211" s="4">
        <v>930.01</v>
      </c>
      <c r="I211" t="str">
        <f>TEXT(Dataset_Analysis_Table[[#This Row],[Order Date]], "mmmm yyyy")</f>
        <v>February 2025</v>
      </c>
      <c r="J211" s="4">
        <f>IF(Dataset_Analysis_Table[[#This Row],[Units Sold]]&lt;&gt;0,Dataset_Analysis_Table[[#This Row],[Revenue]]/Dataset_Analysis_Table[[#This Row],[Units Sold]],"Invalid")</f>
        <v>930.01</v>
      </c>
      <c r="K211" s="4" t="str">
        <f>IF(Dataset_Analysis_Table[[#This Row],[Revenue]]&gt;5000,"Yes","No")</f>
        <v>No</v>
      </c>
      <c r="L211" s="4" t="str" cm="1">
        <f t="array" ref="L211">_xlfn.IFS(
  Dataset_Analysis_Table[[#This Row],[Revenue]]&gt;=10000, "Platinum Tier",
  Dataset_Analysis_Table[[#This Row],[Revenue]]&gt;=5000, "Gold Tier",
  Dataset_Analysis_Table[[#This Row],[Revenue]]&lt;5000, "Standard Tier"
)</f>
        <v>Standard Tier</v>
      </c>
      <c r="M211" s="4" t="str">
        <f>Dataset_Analysis_Table[[#This Row],[Region]]&amp;" - "&amp;Dataset_Analysis_Table[[#This Row],[Category]]</f>
        <v>West - Electronics</v>
      </c>
    </row>
    <row r="212" spans="1:13" x14ac:dyDescent="0.3">
      <c r="A212">
        <v>213</v>
      </c>
      <c r="B212" s="1">
        <v>45371</v>
      </c>
      <c r="C212" t="s">
        <v>12</v>
      </c>
      <c r="D212" t="s">
        <v>18</v>
      </c>
      <c r="E212" t="s">
        <v>4</v>
      </c>
      <c r="F212">
        <v>2</v>
      </c>
      <c r="G212" s="4">
        <v>656.62</v>
      </c>
      <c r="H212" s="4">
        <v>1313.24</v>
      </c>
      <c r="I212" t="str">
        <f>TEXT(Dataset_Analysis_Table[[#This Row],[Order Date]], "mmmm yyyy")</f>
        <v>March 2024</v>
      </c>
      <c r="J212" s="4">
        <f>IF(Dataset_Analysis_Table[[#This Row],[Units Sold]]&lt;&gt;0,Dataset_Analysis_Table[[#This Row],[Revenue]]/Dataset_Analysis_Table[[#This Row],[Units Sold]],"Invalid")</f>
        <v>656.62</v>
      </c>
      <c r="K212" s="4" t="str">
        <f>IF(Dataset_Analysis_Table[[#This Row],[Revenue]]&gt;5000,"Yes","No")</f>
        <v>No</v>
      </c>
      <c r="L212" s="4" t="str" cm="1">
        <f t="array" ref="L212">_xlfn.IFS(
  Dataset_Analysis_Table[[#This Row],[Revenue]]&gt;=10000, "Platinum Tier",
  Dataset_Analysis_Table[[#This Row],[Revenue]]&gt;=5000, "Gold Tier",
  Dataset_Analysis_Table[[#This Row],[Revenue]]&lt;5000, "Standard Tier"
)</f>
        <v>Standard Tier</v>
      </c>
      <c r="M212" s="4" t="str">
        <f>Dataset_Analysis_Table[[#This Row],[Region]]&amp;" - "&amp;Dataset_Analysis_Table[[#This Row],[Category]]</f>
        <v>East - Electronics</v>
      </c>
    </row>
    <row r="213" spans="1:13" x14ac:dyDescent="0.3">
      <c r="A213">
        <v>214</v>
      </c>
      <c r="B213" s="1">
        <v>45593</v>
      </c>
      <c r="C213" t="s">
        <v>0</v>
      </c>
      <c r="D213" t="s">
        <v>13</v>
      </c>
      <c r="E213" t="s">
        <v>4</v>
      </c>
      <c r="F213">
        <v>3</v>
      </c>
      <c r="G213" s="4">
        <v>1044.06</v>
      </c>
      <c r="H213" s="4">
        <v>3132.18</v>
      </c>
      <c r="I213" t="str">
        <f>TEXT(Dataset_Analysis_Table[[#This Row],[Order Date]], "mmmm yyyy")</f>
        <v>October 2024</v>
      </c>
      <c r="J213" s="4">
        <f>IF(Dataset_Analysis_Table[[#This Row],[Units Sold]]&lt;&gt;0,Dataset_Analysis_Table[[#This Row],[Revenue]]/Dataset_Analysis_Table[[#This Row],[Units Sold]],"Invalid")</f>
        <v>1044.06</v>
      </c>
      <c r="K213" s="4" t="str">
        <f>IF(Dataset_Analysis_Table[[#This Row],[Revenue]]&gt;5000,"Yes","No")</f>
        <v>No</v>
      </c>
      <c r="L213" s="4" t="str" cm="1">
        <f t="array" ref="L213">_xlfn.IFS(
  Dataset_Analysis_Table[[#This Row],[Revenue]]&gt;=10000, "Platinum Tier",
  Dataset_Analysis_Table[[#This Row],[Revenue]]&gt;=5000, "Gold Tier",
  Dataset_Analysis_Table[[#This Row],[Revenue]]&lt;5000, "Standard Tier"
)</f>
        <v>Standard Tier</v>
      </c>
      <c r="M213" s="4" t="str">
        <f>Dataset_Analysis_Table[[#This Row],[Region]]&amp;" - "&amp;Dataset_Analysis_Table[[#This Row],[Category]]</f>
        <v>North - Electronics</v>
      </c>
    </row>
    <row r="214" spans="1:13" x14ac:dyDescent="0.3">
      <c r="A214">
        <v>215</v>
      </c>
      <c r="B214" s="1">
        <v>45186</v>
      </c>
      <c r="C214" t="s">
        <v>0</v>
      </c>
      <c r="D214" t="s">
        <v>17</v>
      </c>
      <c r="E214" t="s">
        <v>10</v>
      </c>
      <c r="F214">
        <v>6</v>
      </c>
      <c r="G214" s="4">
        <v>1196.25</v>
      </c>
      <c r="H214" s="4">
        <v>7177.5</v>
      </c>
      <c r="I214" t="str">
        <f>TEXT(Dataset_Analysis_Table[[#This Row],[Order Date]], "mmmm yyyy")</f>
        <v>September 2023</v>
      </c>
      <c r="J214" s="4">
        <f>IF(Dataset_Analysis_Table[[#This Row],[Units Sold]]&lt;&gt;0,Dataset_Analysis_Table[[#This Row],[Revenue]]/Dataset_Analysis_Table[[#This Row],[Units Sold]],"Invalid")</f>
        <v>1196.25</v>
      </c>
      <c r="K214" s="4" t="str">
        <f>IF(Dataset_Analysis_Table[[#This Row],[Revenue]]&gt;5000,"Yes","No")</f>
        <v>Yes</v>
      </c>
      <c r="L214" s="4" t="str" cm="1">
        <f t="array" ref="L214">_xlfn.IFS(
  Dataset_Analysis_Table[[#This Row],[Revenue]]&gt;=10000, "Platinum Tier",
  Dataset_Analysis_Table[[#This Row],[Revenue]]&gt;=5000, "Gold Tier",
  Dataset_Analysis_Table[[#This Row],[Revenue]]&lt;5000, "Standard Tier"
)</f>
        <v>Gold Tier</v>
      </c>
      <c r="M214" s="4" t="str">
        <f>Dataset_Analysis_Table[[#This Row],[Region]]&amp;" - "&amp;Dataset_Analysis_Table[[#This Row],[Category]]</f>
        <v>North - Accessories</v>
      </c>
    </row>
    <row r="215" spans="1:13" x14ac:dyDescent="0.3">
      <c r="A215">
        <v>216</v>
      </c>
      <c r="B215" s="1">
        <v>45522</v>
      </c>
      <c r="C215" t="s">
        <v>12</v>
      </c>
      <c r="D215" t="s">
        <v>22</v>
      </c>
      <c r="E215" t="s">
        <v>4</v>
      </c>
      <c r="F215">
        <v>7</v>
      </c>
      <c r="G215" s="4">
        <v>226.9</v>
      </c>
      <c r="H215" s="4">
        <v>1588.3</v>
      </c>
      <c r="I215" t="str">
        <f>TEXT(Dataset_Analysis_Table[[#This Row],[Order Date]], "mmmm yyyy")</f>
        <v>August 2024</v>
      </c>
      <c r="J215" s="4">
        <f>IF(Dataset_Analysis_Table[[#This Row],[Units Sold]]&lt;&gt;0,Dataset_Analysis_Table[[#This Row],[Revenue]]/Dataset_Analysis_Table[[#This Row],[Units Sold]],"Invalid")</f>
        <v>226.9</v>
      </c>
      <c r="K215" s="4" t="str">
        <f>IF(Dataset_Analysis_Table[[#This Row],[Revenue]]&gt;5000,"Yes","No")</f>
        <v>No</v>
      </c>
      <c r="L215" s="4" t="str" cm="1">
        <f t="array" ref="L215">_xlfn.IFS(
  Dataset_Analysis_Table[[#This Row],[Revenue]]&gt;=10000, "Platinum Tier",
  Dataset_Analysis_Table[[#This Row],[Revenue]]&gt;=5000, "Gold Tier",
  Dataset_Analysis_Table[[#This Row],[Revenue]]&lt;5000, "Standard Tier"
)</f>
        <v>Standard Tier</v>
      </c>
      <c r="M215" s="4" t="str">
        <f>Dataset_Analysis_Table[[#This Row],[Region]]&amp;" - "&amp;Dataset_Analysis_Table[[#This Row],[Category]]</f>
        <v>East - Electronics</v>
      </c>
    </row>
    <row r="216" spans="1:13" x14ac:dyDescent="0.3">
      <c r="A216">
        <v>217</v>
      </c>
      <c r="B216" s="1">
        <v>45718</v>
      </c>
      <c r="C216" t="s">
        <v>7</v>
      </c>
      <c r="D216" t="s">
        <v>6</v>
      </c>
      <c r="E216" t="s">
        <v>4</v>
      </c>
      <c r="F216">
        <v>3</v>
      </c>
      <c r="G216" s="4">
        <v>263.27999999999997</v>
      </c>
      <c r="H216" s="4">
        <v>789.84</v>
      </c>
      <c r="I216" t="str">
        <f>TEXT(Dataset_Analysis_Table[[#This Row],[Order Date]], "mmmm yyyy")</f>
        <v>March 2025</v>
      </c>
      <c r="J216" s="4">
        <f>IF(Dataset_Analysis_Table[[#This Row],[Units Sold]]&lt;&gt;0,Dataset_Analysis_Table[[#This Row],[Revenue]]/Dataset_Analysis_Table[[#This Row],[Units Sold]],"Invalid")</f>
        <v>263.28000000000003</v>
      </c>
      <c r="K216" s="4" t="str">
        <f>IF(Dataset_Analysis_Table[[#This Row],[Revenue]]&gt;5000,"Yes","No")</f>
        <v>No</v>
      </c>
      <c r="L216" s="4" t="str" cm="1">
        <f t="array" ref="L216">_xlfn.IFS(
  Dataset_Analysis_Table[[#This Row],[Revenue]]&gt;=10000, "Platinum Tier",
  Dataset_Analysis_Table[[#This Row],[Revenue]]&gt;=5000, "Gold Tier",
  Dataset_Analysis_Table[[#This Row],[Revenue]]&lt;5000, "Standard Tier"
)</f>
        <v>Standard Tier</v>
      </c>
      <c r="M216" s="4" t="str">
        <f>Dataset_Analysis_Table[[#This Row],[Region]]&amp;" - "&amp;Dataset_Analysis_Table[[#This Row],[Category]]</f>
        <v>West - Electronics</v>
      </c>
    </row>
    <row r="217" spans="1:13" x14ac:dyDescent="0.3">
      <c r="A217">
        <v>218</v>
      </c>
      <c r="B217" s="1">
        <v>45773</v>
      </c>
      <c r="C217" t="s">
        <v>7</v>
      </c>
      <c r="D217" t="s">
        <v>13</v>
      </c>
      <c r="E217" t="s">
        <v>4</v>
      </c>
      <c r="F217">
        <v>4</v>
      </c>
      <c r="G217" s="4">
        <v>751.52</v>
      </c>
      <c r="H217" s="4">
        <v>3006.08</v>
      </c>
      <c r="I217" t="str">
        <f>TEXT(Dataset_Analysis_Table[[#This Row],[Order Date]], "mmmm yyyy")</f>
        <v>April 2025</v>
      </c>
      <c r="J217" s="4">
        <f>IF(Dataset_Analysis_Table[[#This Row],[Units Sold]]&lt;&gt;0,Dataset_Analysis_Table[[#This Row],[Revenue]]/Dataset_Analysis_Table[[#This Row],[Units Sold]],"Invalid")</f>
        <v>751.52</v>
      </c>
      <c r="K217" s="4" t="str">
        <f>IF(Dataset_Analysis_Table[[#This Row],[Revenue]]&gt;5000,"Yes","No")</f>
        <v>No</v>
      </c>
      <c r="L217" s="4" t="str" cm="1">
        <f t="array" ref="L217">_xlfn.IFS(
  Dataset_Analysis_Table[[#This Row],[Revenue]]&gt;=10000, "Platinum Tier",
  Dataset_Analysis_Table[[#This Row],[Revenue]]&gt;=5000, "Gold Tier",
  Dataset_Analysis_Table[[#This Row],[Revenue]]&lt;5000, "Standard Tier"
)</f>
        <v>Standard Tier</v>
      </c>
      <c r="M217" s="4" t="str">
        <f>Dataset_Analysis_Table[[#This Row],[Region]]&amp;" - "&amp;Dataset_Analysis_Table[[#This Row],[Category]]</f>
        <v>West - Electronics</v>
      </c>
    </row>
    <row r="218" spans="1:13" x14ac:dyDescent="0.3">
      <c r="A218">
        <v>219</v>
      </c>
      <c r="B218" s="1">
        <v>45376</v>
      </c>
      <c r="C218" t="s">
        <v>11</v>
      </c>
      <c r="D218" t="s">
        <v>15</v>
      </c>
      <c r="E218" t="s">
        <v>4</v>
      </c>
      <c r="F218">
        <v>8</v>
      </c>
      <c r="G218" s="4">
        <v>960.48</v>
      </c>
      <c r="H218" s="4">
        <v>7683.84</v>
      </c>
      <c r="I218" t="str">
        <f>TEXT(Dataset_Analysis_Table[[#This Row],[Order Date]], "mmmm yyyy")</f>
        <v>March 2024</v>
      </c>
      <c r="J218" s="4">
        <f>IF(Dataset_Analysis_Table[[#This Row],[Units Sold]]&lt;&gt;0,Dataset_Analysis_Table[[#This Row],[Revenue]]/Dataset_Analysis_Table[[#This Row],[Units Sold]],"Invalid")</f>
        <v>960.48</v>
      </c>
      <c r="K218" s="4" t="str">
        <f>IF(Dataset_Analysis_Table[[#This Row],[Revenue]]&gt;5000,"Yes","No")</f>
        <v>Yes</v>
      </c>
      <c r="L218" s="4" t="str" cm="1">
        <f t="array" ref="L218">_xlfn.IFS(
  Dataset_Analysis_Table[[#This Row],[Revenue]]&gt;=10000, "Platinum Tier",
  Dataset_Analysis_Table[[#This Row],[Revenue]]&gt;=5000, "Gold Tier",
  Dataset_Analysis_Table[[#This Row],[Revenue]]&lt;5000, "Standard Tier"
)</f>
        <v>Gold Tier</v>
      </c>
      <c r="M218" s="4" t="str">
        <f>Dataset_Analysis_Table[[#This Row],[Region]]&amp;" - "&amp;Dataset_Analysis_Table[[#This Row],[Category]]</f>
        <v>South - Electronics</v>
      </c>
    </row>
    <row r="219" spans="1:13" x14ac:dyDescent="0.3">
      <c r="A219">
        <v>220</v>
      </c>
      <c r="B219" s="1">
        <v>45821</v>
      </c>
      <c r="C219" t="s">
        <v>12</v>
      </c>
      <c r="D219" t="s">
        <v>20</v>
      </c>
      <c r="E219" t="s">
        <v>4</v>
      </c>
      <c r="F219">
        <v>1</v>
      </c>
      <c r="G219" s="4">
        <v>1349.37</v>
      </c>
      <c r="H219" s="4">
        <v>1349.37</v>
      </c>
      <c r="I219" t="str">
        <f>TEXT(Dataset_Analysis_Table[[#This Row],[Order Date]], "mmmm yyyy")</f>
        <v>June 2025</v>
      </c>
      <c r="J219" s="4">
        <f>IF(Dataset_Analysis_Table[[#This Row],[Units Sold]]&lt;&gt;0,Dataset_Analysis_Table[[#This Row],[Revenue]]/Dataset_Analysis_Table[[#This Row],[Units Sold]],"Invalid")</f>
        <v>1349.37</v>
      </c>
      <c r="K219" s="4" t="str">
        <f>IF(Dataset_Analysis_Table[[#This Row],[Revenue]]&gt;5000,"Yes","No")</f>
        <v>No</v>
      </c>
      <c r="L219" s="4" t="str" cm="1">
        <f t="array" ref="L219">_xlfn.IFS(
  Dataset_Analysis_Table[[#This Row],[Revenue]]&gt;=10000, "Platinum Tier",
  Dataset_Analysis_Table[[#This Row],[Revenue]]&gt;=5000, "Gold Tier",
  Dataset_Analysis_Table[[#This Row],[Revenue]]&lt;5000, "Standard Tier"
)</f>
        <v>Standard Tier</v>
      </c>
      <c r="M219" s="4" t="str">
        <f>Dataset_Analysis_Table[[#This Row],[Region]]&amp;" - "&amp;Dataset_Analysis_Table[[#This Row],[Category]]</f>
        <v>East - Electronics</v>
      </c>
    </row>
    <row r="220" spans="1:13" x14ac:dyDescent="0.3">
      <c r="A220">
        <v>221</v>
      </c>
      <c r="B220" s="1">
        <v>45832</v>
      </c>
      <c r="C220" t="s">
        <v>12</v>
      </c>
      <c r="D220" t="s">
        <v>20</v>
      </c>
      <c r="E220" t="s">
        <v>4</v>
      </c>
      <c r="F220">
        <v>9</v>
      </c>
      <c r="G220" s="4">
        <v>245.38</v>
      </c>
      <c r="H220" s="4">
        <v>2208.42</v>
      </c>
      <c r="I220" t="str">
        <f>TEXT(Dataset_Analysis_Table[[#This Row],[Order Date]], "mmmm yyyy")</f>
        <v>June 2025</v>
      </c>
      <c r="J220" s="4">
        <f>IF(Dataset_Analysis_Table[[#This Row],[Units Sold]]&lt;&gt;0,Dataset_Analysis_Table[[#This Row],[Revenue]]/Dataset_Analysis_Table[[#This Row],[Units Sold]],"Invalid")</f>
        <v>245.38</v>
      </c>
      <c r="K220" s="4" t="str">
        <f>IF(Dataset_Analysis_Table[[#This Row],[Revenue]]&gt;5000,"Yes","No")</f>
        <v>No</v>
      </c>
      <c r="L220" s="4" t="str" cm="1">
        <f t="array" ref="L220">_xlfn.IFS(
  Dataset_Analysis_Table[[#This Row],[Revenue]]&gt;=10000, "Platinum Tier",
  Dataset_Analysis_Table[[#This Row],[Revenue]]&gt;=5000, "Gold Tier",
  Dataset_Analysis_Table[[#This Row],[Revenue]]&lt;5000, "Standard Tier"
)</f>
        <v>Standard Tier</v>
      </c>
      <c r="M220" s="4" t="str">
        <f>Dataset_Analysis_Table[[#This Row],[Region]]&amp;" - "&amp;Dataset_Analysis_Table[[#This Row],[Category]]</f>
        <v>East - Electronics</v>
      </c>
    </row>
    <row r="221" spans="1:13" x14ac:dyDescent="0.3">
      <c r="A221">
        <v>222</v>
      </c>
      <c r="B221" s="1">
        <v>45740</v>
      </c>
      <c r="C221" t="s">
        <v>12</v>
      </c>
      <c r="D221" t="s">
        <v>20</v>
      </c>
      <c r="E221" t="s">
        <v>4</v>
      </c>
      <c r="F221">
        <v>5</v>
      </c>
      <c r="G221" s="4">
        <v>962.02</v>
      </c>
      <c r="H221" s="4">
        <v>4810.1000000000004</v>
      </c>
      <c r="I221" t="str">
        <f>TEXT(Dataset_Analysis_Table[[#This Row],[Order Date]], "mmmm yyyy")</f>
        <v>March 2025</v>
      </c>
      <c r="J221" s="4">
        <f>IF(Dataset_Analysis_Table[[#This Row],[Units Sold]]&lt;&gt;0,Dataset_Analysis_Table[[#This Row],[Revenue]]/Dataset_Analysis_Table[[#This Row],[Units Sold]],"Invalid")</f>
        <v>962.0200000000001</v>
      </c>
      <c r="K221" s="4" t="str">
        <f>IF(Dataset_Analysis_Table[[#This Row],[Revenue]]&gt;5000,"Yes","No")</f>
        <v>No</v>
      </c>
      <c r="L221" s="4" t="str" cm="1">
        <f t="array" ref="L221">_xlfn.IFS(
  Dataset_Analysis_Table[[#This Row],[Revenue]]&gt;=10000, "Platinum Tier",
  Dataset_Analysis_Table[[#This Row],[Revenue]]&gt;=5000, "Gold Tier",
  Dataset_Analysis_Table[[#This Row],[Revenue]]&lt;5000, "Standard Tier"
)</f>
        <v>Standard Tier</v>
      </c>
      <c r="M221" s="4" t="str">
        <f>Dataset_Analysis_Table[[#This Row],[Region]]&amp;" - "&amp;Dataset_Analysis_Table[[#This Row],[Category]]</f>
        <v>East - Electronics</v>
      </c>
    </row>
    <row r="222" spans="1:13" x14ac:dyDescent="0.3">
      <c r="A222">
        <v>223</v>
      </c>
      <c r="B222" s="1">
        <v>45606</v>
      </c>
      <c r="C222" t="s">
        <v>12</v>
      </c>
      <c r="D222" t="s">
        <v>5</v>
      </c>
      <c r="E222" t="s">
        <v>4</v>
      </c>
      <c r="F222">
        <v>5</v>
      </c>
      <c r="G222" s="4">
        <v>306.83</v>
      </c>
      <c r="H222" s="4">
        <v>1534.15</v>
      </c>
      <c r="I222" t="str">
        <f>TEXT(Dataset_Analysis_Table[[#This Row],[Order Date]], "mmmm yyyy")</f>
        <v>November 2024</v>
      </c>
      <c r="J222" s="4">
        <f>IF(Dataset_Analysis_Table[[#This Row],[Units Sold]]&lt;&gt;0,Dataset_Analysis_Table[[#This Row],[Revenue]]/Dataset_Analysis_Table[[#This Row],[Units Sold]],"Invalid")</f>
        <v>306.83000000000004</v>
      </c>
      <c r="K222" s="4" t="str">
        <f>IF(Dataset_Analysis_Table[[#This Row],[Revenue]]&gt;5000,"Yes","No")</f>
        <v>No</v>
      </c>
      <c r="L222" s="4" t="str" cm="1">
        <f t="array" ref="L222">_xlfn.IFS(
  Dataset_Analysis_Table[[#This Row],[Revenue]]&gt;=10000, "Platinum Tier",
  Dataset_Analysis_Table[[#This Row],[Revenue]]&gt;=5000, "Gold Tier",
  Dataset_Analysis_Table[[#This Row],[Revenue]]&lt;5000, "Standard Tier"
)</f>
        <v>Standard Tier</v>
      </c>
      <c r="M222" s="4" t="str">
        <f>Dataset_Analysis_Table[[#This Row],[Region]]&amp;" - "&amp;Dataset_Analysis_Table[[#This Row],[Category]]</f>
        <v>East - Electronics</v>
      </c>
    </row>
    <row r="223" spans="1:13" x14ac:dyDescent="0.3">
      <c r="A223">
        <v>224</v>
      </c>
      <c r="B223" s="1">
        <v>45248</v>
      </c>
      <c r="C223" t="s">
        <v>7</v>
      </c>
      <c r="D223" t="s">
        <v>5</v>
      </c>
      <c r="E223" t="s">
        <v>4</v>
      </c>
      <c r="F223">
        <v>4</v>
      </c>
      <c r="G223" s="4">
        <v>578.23</v>
      </c>
      <c r="H223" s="4">
        <v>2312.92</v>
      </c>
      <c r="I223" t="str">
        <f>TEXT(Dataset_Analysis_Table[[#This Row],[Order Date]], "mmmm yyyy")</f>
        <v>November 2023</v>
      </c>
      <c r="J223" s="4">
        <f>IF(Dataset_Analysis_Table[[#This Row],[Units Sold]]&lt;&gt;0,Dataset_Analysis_Table[[#This Row],[Revenue]]/Dataset_Analysis_Table[[#This Row],[Units Sold]],"Invalid")</f>
        <v>578.23</v>
      </c>
      <c r="K223" s="4" t="str">
        <f>IF(Dataset_Analysis_Table[[#This Row],[Revenue]]&gt;5000,"Yes","No")</f>
        <v>No</v>
      </c>
      <c r="L223" s="4" t="str" cm="1">
        <f t="array" ref="L223">_xlfn.IFS(
  Dataset_Analysis_Table[[#This Row],[Revenue]]&gt;=10000, "Platinum Tier",
  Dataset_Analysis_Table[[#This Row],[Revenue]]&gt;=5000, "Gold Tier",
  Dataset_Analysis_Table[[#This Row],[Revenue]]&lt;5000, "Standard Tier"
)</f>
        <v>Standard Tier</v>
      </c>
      <c r="M223" s="4" t="str">
        <f>Dataset_Analysis_Table[[#This Row],[Region]]&amp;" - "&amp;Dataset_Analysis_Table[[#This Row],[Category]]</f>
        <v>West - Electronics</v>
      </c>
    </row>
    <row r="224" spans="1:13" x14ac:dyDescent="0.3">
      <c r="A224">
        <v>225</v>
      </c>
      <c r="B224" s="1">
        <v>45855</v>
      </c>
      <c r="C224" t="s">
        <v>12</v>
      </c>
      <c r="D224" t="s">
        <v>21</v>
      </c>
      <c r="E224" t="s">
        <v>4</v>
      </c>
      <c r="F224">
        <v>5</v>
      </c>
      <c r="G224" s="4">
        <v>42.69</v>
      </c>
      <c r="H224" s="4">
        <v>213.45</v>
      </c>
      <c r="I224" t="str">
        <f>TEXT(Dataset_Analysis_Table[[#This Row],[Order Date]], "mmmm yyyy")</f>
        <v>July 2025</v>
      </c>
      <c r="J224" s="4">
        <f>IF(Dataset_Analysis_Table[[#This Row],[Units Sold]]&lt;&gt;0,Dataset_Analysis_Table[[#This Row],[Revenue]]/Dataset_Analysis_Table[[#This Row],[Units Sold]],"Invalid")</f>
        <v>42.69</v>
      </c>
      <c r="K224" s="4" t="str">
        <f>IF(Dataset_Analysis_Table[[#This Row],[Revenue]]&gt;5000,"Yes","No")</f>
        <v>No</v>
      </c>
      <c r="L224" s="4" t="str" cm="1">
        <f t="array" ref="L224">_xlfn.IFS(
  Dataset_Analysis_Table[[#This Row],[Revenue]]&gt;=10000, "Platinum Tier",
  Dataset_Analysis_Table[[#This Row],[Revenue]]&gt;=5000, "Gold Tier",
  Dataset_Analysis_Table[[#This Row],[Revenue]]&lt;5000, "Standard Tier"
)</f>
        <v>Standard Tier</v>
      </c>
      <c r="M224" s="4" t="str">
        <f>Dataset_Analysis_Table[[#This Row],[Region]]&amp;" - "&amp;Dataset_Analysis_Table[[#This Row],[Category]]</f>
        <v>East - Electronics</v>
      </c>
    </row>
    <row r="225" spans="1:13" x14ac:dyDescent="0.3">
      <c r="A225">
        <v>226</v>
      </c>
      <c r="B225" s="1">
        <v>45420</v>
      </c>
      <c r="C225" t="s">
        <v>7</v>
      </c>
      <c r="D225" t="s">
        <v>16</v>
      </c>
      <c r="E225" t="s">
        <v>10</v>
      </c>
      <c r="F225">
        <v>1</v>
      </c>
      <c r="G225" s="4">
        <v>853.23</v>
      </c>
      <c r="H225" s="4">
        <v>853.23</v>
      </c>
      <c r="I225" t="str">
        <f>TEXT(Dataset_Analysis_Table[[#This Row],[Order Date]], "mmmm yyyy")</f>
        <v>May 2024</v>
      </c>
      <c r="J225" s="4">
        <f>IF(Dataset_Analysis_Table[[#This Row],[Units Sold]]&lt;&gt;0,Dataset_Analysis_Table[[#This Row],[Revenue]]/Dataset_Analysis_Table[[#This Row],[Units Sold]],"Invalid")</f>
        <v>853.23</v>
      </c>
      <c r="K225" s="4" t="str">
        <f>IF(Dataset_Analysis_Table[[#This Row],[Revenue]]&gt;5000,"Yes","No")</f>
        <v>No</v>
      </c>
      <c r="L225" s="4" t="str" cm="1">
        <f t="array" ref="L225">_xlfn.IFS(
  Dataset_Analysis_Table[[#This Row],[Revenue]]&gt;=10000, "Platinum Tier",
  Dataset_Analysis_Table[[#This Row],[Revenue]]&gt;=5000, "Gold Tier",
  Dataset_Analysis_Table[[#This Row],[Revenue]]&lt;5000, "Standard Tier"
)</f>
        <v>Standard Tier</v>
      </c>
      <c r="M225" s="4" t="str">
        <f>Dataset_Analysis_Table[[#This Row],[Region]]&amp;" - "&amp;Dataset_Analysis_Table[[#This Row],[Category]]</f>
        <v>West - Accessories</v>
      </c>
    </row>
    <row r="226" spans="1:13" x14ac:dyDescent="0.3">
      <c r="A226">
        <v>227</v>
      </c>
      <c r="B226" s="1">
        <v>45759</v>
      </c>
      <c r="C226" t="s">
        <v>0</v>
      </c>
      <c r="D226" t="s">
        <v>1</v>
      </c>
      <c r="E226" t="s">
        <v>2</v>
      </c>
      <c r="F226">
        <v>8</v>
      </c>
      <c r="G226" s="4">
        <v>1250.93</v>
      </c>
      <c r="H226" s="4">
        <v>10007.44</v>
      </c>
      <c r="I226" t="str">
        <f>TEXT(Dataset_Analysis_Table[[#This Row],[Order Date]], "mmmm yyyy")</f>
        <v>April 2025</v>
      </c>
      <c r="J226" s="4">
        <f>IF(Dataset_Analysis_Table[[#This Row],[Units Sold]]&lt;&gt;0,Dataset_Analysis_Table[[#This Row],[Revenue]]/Dataset_Analysis_Table[[#This Row],[Units Sold]],"Invalid")</f>
        <v>1250.93</v>
      </c>
      <c r="K226" s="4" t="str">
        <f>IF(Dataset_Analysis_Table[[#This Row],[Revenue]]&gt;5000,"Yes","No")</f>
        <v>Yes</v>
      </c>
      <c r="L226" s="4" t="str" cm="1">
        <f t="array" ref="L226">_xlfn.IFS(
  Dataset_Analysis_Table[[#This Row],[Revenue]]&gt;=10000, "Platinum Tier",
  Dataset_Analysis_Table[[#This Row],[Revenue]]&gt;=5000, "Gold Tier",
  Dataset_Analysis_Table[[#This Row],[Revenue]]&lt;5000, "Standard Tier"
)</f>
        <v>Platinum Tier</v>
      </c>
      <c r="M226" s="4" t="str">
        <f>Dataset_Analysis_Table[[#This Row],[Region]]&amp;" - "&amp;Dataset_Analysis_Table[[#This Row],[Category]]</f>
        <v>North - Apparel</v>
      </c>
    </row>
    <row r="227" spans="1:13" x14ac:dyDescent="0.3">
      <c r="A227">
        <v>228</v>
      </c>
      <c r="B227" s="1">
        <v>45374</v>
      </c>
      <c r="C227" t="s">
        <v>12</v>
      </c>
      <c r="D227" t="s">
        <v>17</v>
      </c>
      <c r="E227" t="s">
        <v>10</v>
      </c>
      <c r="F227">
        <v>10</v>
      </c>
      <c r="G227" s="4">
        <v>1204.8800000000001</v>
      </c>
      <c r="H227" s="4">
        <v>12048.8</v>
      </c>
      <c r="I227" t="str">
        <f>TEXT(Dataset_Analysis_Table[[#This Row],[Order Date]], "mmmm yyyy")</f>
        <v>March 2024</v>
      </c>
      <c r="J227" s="4">
        <f>IF(Dataset_Analysis_Table[[#This Row],[Units Sold]]&lt;&gt;0,Dataset_Analysis_Table[[#This Row],[Revenue]]/Dataset_Analysis_Table[[#This Row],[Units Sold]],"Invalid")</f>
        <v>1204.8799999999999</v>
      </c>
      <c r="K227" s="4" t="str">
        <f>IF(Dataset_Analysis_Table[[#This Row],[Revenue]]&gt;5000,"Yes","No")</f>
        <v>Yes</v>
      </c>
      <c r="L227" s="4" t="str" cm="1">
        <f t="array" ref="L227">_xlfn.IFS(
  Dataset_Analysis_Table[[#This Row],[Revenue]]&gt;=10000, "Platinum Tier",
  Dataset_Analysis_Table[[#This Row],[Revenue]]&gt;=5000, "Gold Tier",
  Dataset_Analysis_Table[[#This Row],[Revenue]]&lt;5000, "Standard Tier"
)</f>
        <v>Platinum Tier</v>
      </c>
      <c r="M227" s="4" t="str">
        <f>Dataset_Analysis_Table[[#This Row],[Region]]&amp;" - "&amp;Dataset_Analysis_Table[[#This Row],[Category]]</f>
        <v>East - Accessories</v>
      </c>
    </row>
    <row r="228" spans="1:13" x14ac:dyDescent="0.3">
      <c r="A228">
        <v>229</v>
      </c>
      <c r="B228" s="1">
        <v>45774</v>
      </c>
      <c r="C228" t="s">
        <v>11</v>
      </c>
      <c r="D228" t="s">
        <v>18</v>
      </c>
      <c r="E228" t="s">
        <v>4</v>
      </c>
      <c r="F228">
        <v>5</v>
      </c>
      <c r="G228" s="4">
        <v>1019.87</v>
      </c>
      <c r="H228" s="4">
        <v>5099.3500000000004</v>
      </c>
      <c r="I228" t="str">
        <f>TEXT(Dataset_Analysis_Table[[#This Row],[Order Date]], "mmmm yyyy")</f>
        <v>April 2025</v>
      </c>
      <c r="J228" s="4">
        <f>IF(Dataset_Analysis_Table[[#This Row],[Units Sold]]&lt;&gt;0,Dataset_Analysis_Table[[#This Row],[Revenue]]/Dataset_Analysis_Table[[#This Row],[Units Sold]],"Invalid")</f>
        <v>1019.8700000000001</v>
      </c>
      <c r="K228" s="4" t="str">
        <f>IF(Dataset_Analysis_Table[[#This Row],[Revenue]]&gt;5000,"Yes","No")</f>
        <v>Yes</v>
      </c>
      <c r="L228" s="4" t="str" cm="1">
        <f t="array" ref="L228">_xlfn.IFS(
  Dataset_Analysis_Table[[#This Row],[Revenue]]&gt;=10000, "Platinum Tier",
  Dataset_Analysis_Table[[#This Row],[Revenue]]&gt;=5000, "Gold Tier",
  Dataset_Analysis_Table[[#This Row],[Revenue]]&lt;5000, "Standard Tier"
)</f>
        <v>Gold Tier</v>
      </c>
      <c r="M228" s="4" t="str">
        <f>Dataset_Analysis_Table[[#This Row],[Region]]&amp;" - "&amp;Dataset_Analysis_Table[[#This Row],[Category]]</f>
        <v>South - Electronics</v>
      </c>
    </row>
    <row r="229" spans="1:13" x14ac:dyDescent="0.3">
      <c r="A229">
        <v>230</v>
      </c>
      <c r="B229" s="1">
        <v>45782</v>
      </c>
      <c r="C229" t="s">
        <v>11</v>
      </c>
      <c r="D229" t="s">
        <v>8</v>
      </c>
      <c r="E229" t="s">
        <v>2</v>
      </c>
      <c r="F229">
        <v>2</v>
      </c>
      <c r="G229" s="4">
        <v>1356.07</v>
      </c>
      <c r="H229" s="4">
        <v>2712.14</v>
      </c>
      <c r="I229" t="str">
        <f>TEXT(Dataset_Analysis_Table[[#This Row],[Order Date]], "mmmm yyyy")</f>
        <v>May 2025</v>
      </c>
      <c r="J229" s="4">
        <f>IF(Dataset_Analysis_Table[[#This Row],[Units Sold]]&lt;&gt;0,Dataset_Analysis_Table[[#This Row],[Revenue]]/Dataset_Analysis_Table[[#This Row],[Units Sold]],"Invalid")</f>
        <v>1356.07</v>
      </c>
      <c r="K229" s="4" t="str">
        <f>IF(Dataset_Analysis_Table[[#This Row],[Revenue]]&gt;5000,"Yes","No")</f>
        <v>No</v>
      </c>
      <c r="L229" s="4" t="str" cm="1">
        <f t="array" ref="L229">_xlfn.IFS(
  Dataset_Analysis_Table[[#This Row],[Revenue]]&gt;=10000, "Platinum Tier",
  Dataset_Analysis_Table[[#This Row],[Revenue]]&gt;=5000, "Gold Tier",
  Dataset_Analysis_Table[[#This Row],[Revenue]]&lt;5000, "Standard Tier"
)</f>
        <v>Standard Tier</v>
      </c>
      <c r="M229" s="4" t="str">
        <f>Dataset_Analysis_Table[[#This Row],[Region]]&amp;" - "&amp;Dataset_Analysis_Table[[#This Row],[Category]]</f>
        <v>South - Apparel</v>
      </c>
    </row>
    <row r="230" spans="1:13" x14ac:dyDescent="0.3">
      <c r="A230">
        <v>231</v>
      </c>
      <c r="B230" s="1">
        <v>45455</v>
      </c>
      <c r="C230" t="s">
        <v>0</v>
      </c>
      <c r="D230" t="s">
        <v>1</v>
      </c>
      <c r="E230" t="s">
        <v>2</v>
      </c>
      <c r="F230">
        <v>8</v>
      </c>
      <c r="G230" s="4">
        <v>59.71</v>
      </c>
      <c r="H230" s="4">
        <v>477.68</v>
      </c>
      <c r="I230" t="str">
        <f>TEXT(Dataset_Analysis_Table[[#This Row],[Order Date]], "mmmm yyyy")</f>
        <v>June 2024</v>
      </c>
      <c r="J230" s="4">
        <f>IF(Dataset_Analysis_Table[[#This Row],[Units Sold]]&lt;&gt;0,Dataset_Analysis_Table[[#This Row],[Revenue]]/Dataset_Analysis_Table[[#This Row],[Units Sold]],"Invalid")</f>
        <v>59.71</v>
      </c>
      <c r="K230" s="4" t="str">
        <f>IF(Dataset_Analysis_Table[[#This Row],[Revenue]]&gt;5000,"Yes","No")</f>
        <v>No</v>
      </c>
      <c r="L230" s="4" t="str" cm="1">
        <f t="array" ref="L230">_xlfn.IFS(
  Dataset_Analysis_Table[[#This Row],[Revenue]]&gt;=10000, "Platinum Tier",
  Dataset_Analysis_Table[[#This Row],[Revenue]]&gt;=5000, "Gold Tier",
  Dataset_Analysis_Table[[#This Row],[Revenue]]&lt;5000, "Standard Tier"
)</f>
        <v>Standard Tier</v>
      </c>
      <c r="M230" s="4" t="str">
        <f>Dataset_Analysis_Table[[#This Row],[Region]]&amp;" - "&amp;Dataset_Analysis_Table[[#This Row],[Category]]</f>
        <v>North - Apparel</v>
      </c>
    </row>
    <row r="231" spans="1:13" x14ac:dyDescent="0.3">
      <c r="A231">
        <v>232</v>
      </c>
      <c r="B231" s="1">
        <v>45231</v>
      </c>
      <c r="C231" t="s">
        <v>11</v>
      </c>
      <c r="D231" t="s">
        <v>21</v>
      </c>
      <c r="E231" t="s">
        <v>4</v>
      </c>
      <c r="F231">
        <v>5</v>
      </c>
      <c r="G231" s="4">
        <v>496.81</v>
      </c>
      <c r="H231" s="4">
        <v>2484.0500000000002</v>
      </c>
      <c r="I231" t="str">
        <f>TEXT(Dataset_Analysis_Table[[#This Row],[Order Date]], "mmmm yyyy")</f>
        <v>November 2023</v>
      </c>
      <c r="J231" s="4">
        <f>IF(Dataset_Analysis_Table[[#This Row],[Units Sold]]&lt;&gt;0,Dataset_Analysis_Table[[#This Row],[Revenue]]/Dataset_Analysis_Table[[#This Row],[Units Sold]],"Invalid")</f>
        <v>496.81000000000006</v>
      </c>
      <c r="K231" s="4" t="str">
        <f>IF(Dataset_Analysis_Table[[#This Row],[Revenue]]&gt;5000,"Yes","No")</f>
        <v>No</v>
      </c>
      <c r="L231" s="4" t="str" cm="1">
        <f t="array" ref="L231">_xlfn.IFS(
  Dataset_Analysis_Table[[#This Row],[Revenue]]&gt;=10000, "Platinum Tier",
  Dataset_Analysis_Table[[#This Row],[Revenue]]&gt;=5000, "Gold Tier",
  Dataset_Analysis_Table[[#This Row],[Revenue]]&lt;5000, "Standard Tier"
)</f>
        <v>Standard Tier</v>
      </c>
      <c r="M231" s="4" t="str">
        <f>Dataset_Analysis_Table[[#This Row],[Region]]&amp;" - "&amp;Dataset_Analysis_Table[[#This Row],[Category]]</f>
        <v>South - Electronics</v>
      </c>
    </row>
    <row r="232" spans="1:13" x14ac:dyDescent="0.3">
      <c r="A232">
        <v>233</v>
      </c>
      <c r="B232" s="1">
        <v>45344</v>
      </c>
      <c r="C232" t="s">
        <v>11</v>
      </c>
      <c r="D232" t="s">
        <v>5</v>
      </c>
      <c r="E232" t="s">
        <v>4</v>
      </c>
      <c r="F232">
        <v>3</v>
      </c>
      <c r="G232" s="4">
        <v>1181.9000000000001</v>
      </c>
      <c r="H232" s="4">
        <v>3545.7</v>
      </c>
      <c r="I232" t="str">
        <f>TEXT(Dataset_Analysis_Table[[#This Row],[Order Date]], "mmmm yyyy")</f>
        <v>February 2024</v>
      </c>
      <c r="J232" s="4">
        <f>IF(Dataset_Analysis_Table[[#This Row],[Units Sold]]&lt;&gt;0,Dataset_Analysis_Table[[#This Row],[Revenue]]/Dataset_Analysis_Table[[#This Row],[Units Sold]],"Invalid")</f>
        <v>1181.8999999999999</v>
      </c>
      <c r="K232" s="4" t="str">
        <f>IF(Dataset_Analysis_Table[[#This Row],[Revenue]]&gt;5000,"Yes","No")</f>
        <v>No</v>
      </c>
      <c r="L232" s="4" t="str" cm="1">
        <f t="array" ref="L232">_xlfn.IFS(
  Dataset_Analysis_Table[[#This Row],[Revenue]]&gt;=10000, "Platinum Tier",
  Dataset_Analysis_Table[[#This Row],[Revenue]]&gt;=5000, "Gold Tier",
  Dataset_Analysis_Table[[#This Row],[Revenue]]&lt;5000, "Standard Tier"
)</f>
        <v>Standard Tier</v>
      </c>
      <c r="M232" s="4" t="str">
        <f>Dataset_Analysis_Table[[#This Row],[Region]]&amp;" - "&amp;Dataset_Analysis_Table[[#This Row],[Category]]</f>
        <v>South - Electronics</v>
      </c>
    </row>
    <row r="233" spans="1:13" x14ac:dyDescent="0.3">
      <c r="A233">
        <v>234</v>
      </c>
      <c r="B233" s="1">
        <v>45682</v>
      </c>
      <c r="C233" t="s">
        <v>12</v>
      </c>
      <c r="D233" t="s">
        <v>17</v>
      </c>
      <c r="E233" t="s">
        <v>10</v>
      </c>
      <c r="F233">
        <v>9</v>
      </c>
      <c r="G233" s="4">
        <v>1371.1</v>
      </c>
      <c r="H233" s="4">
        <v>12339.9</v>
      </c>
      <c r="I233" t="str">
        <f>TEXT(Dataset_Analysis_Table[[#This Row],[Order Date]], "mmmm yyyy")</f>
        <v>January 2025</v>
      </c>
      <c r="J233" s="4">
        <f>IF(Dataset_Analysis_Table[[#This Row],[Units Sold]]&lt;&gt;0,Dataset_Analysis_Table[[#This Row],[Revenue]]/Dataset_Analysis_Table[[#This Row],[Units Sold]],"Invalid")</f>
        <v>1371.1</v>
      </c>
      <c r="K233" s="4" t="str">
        <f>IF(Dataset_Analysis_Table[[#This Row],[Revenue]]&gt;5000,"Yes","No")</f>
        <v>Yes</v>
      </c>
      <c r="L233" s="4" t="str" cm="1">
        <f t="array" ref="L233">_xlfn.IFS(
  Dataset_Analysis_Table[[#This Row],[Revenue]]&gt;=10000, "Platinum Tier",
  Dataset_Analysis_Table[[#This Row],[Revenue]]&gt;=5000, "Gold Tier",
  Dataset_Analysis_Table[[#This Row],[Revenue]]&lt;5000, "Standard Tier"
)</f>
        <v>Platinum Tier</v>
      </c>
      <c r="M233" s="4" t="str">
        <f>Dataset_Analysis_Table[[#This Row],[Region]]&amp;" - "&amp;Dataset_Analysis_Table[[#This Row],[Category]]</f>
        <v>East - Accessories</v>
      </c>
    </row>
    <row r="234" spans="1:13" x14ac:dyDescent="0.3">
      <c r="A234">
        <v>235</v>
      </c>
      <c r="B234" s="1">
        <v>45402</v>
      </c>
      <c r="C234" t="s">
        <v>11</v>
      </c>
      <c r="D234" t="s">
        <v>16</v>
      </c>
      <c r="E234" t="s">
        <v>10</v>
      </c>
      <c r="F234">
        <v>8</v>
      </c>
      <c r="G234" s="4">
        <v>1451.4</v>
      </c>
      <c r="H234" s="4">
        <v>11611.2</v>
      </c>
      <c r="I234" t="str">
        <f>TEXT(Dataset_Analysis_Table[[#This Row],[Order Date]], "mmmm yyyy")</f>
        <v>April 2024</v>
      </c>
      <c r="J234" s="4">
        <f>IF(Dataset_Analysis_Table[[#This Row],[Units Sold]]&lt;&gt;0,Dataset_Analysis_Table[[#This Row],[Revenue]]/Dataset_Analysis_Table[[#This Row],[Units Sold]],"Invalid")</f>
        <v>1451.4</v>
      </c>
      <c r="K234" s="4" t="str">
        <f>IF(Dataset_Analysis_Table[[#This Row],[Revenue]]&gt;5000,"Yes","No")</f>
        <v>Yes</v>
      </c>
      <c r="L234" s="4" t="str" cm="1">
        <f t="array" ref="L234">_xlfn.IFS(
  Dataset_Analysis_Table[[#This Row],[Revenue]]&gt;=10000, "Platinum Tier",
  Dataset_Analysis_Table[[#This Row],[Revenue]]&gt;=5000, "Gold Tier",
  Dataset_Analysis_Table[[#This Row],[Revenue]]&lt;5000, "Standard Tier"
)</f>
        <v>Platinum Tier</v>
      </c>
      <c r="M234" s="4" t="str">
        <f>Dataset_Analysis_Table[[#This Row],[Region]]&amp;" - "&amp;Dataset_Analysis_Table[[#This Row],[Category]]</f>
        <v>South - Accessories</v>
      </c>
    </row>
    <row r="235" spans="1:13" x14ac:dyDescent="0.3">
      <c r="A235">
        <v>236</v>
      </c>
      <c r="B235" s="1">
        <v>45256</v>
      </c>
      <c r="C235" t="s">
        <v>12</v>
      </c>
      <c r="D235" t="s">
        <v>22</v>
      </c>
      <c r="E235" t="s">
        <v>4</v>
      </c>
      <c r="F235">
        <v>8</v>
      </c>
      <c r="G235" s="4">
        <v>1444.71</v>
      </c>
      <c r="H235" s="4">
        <v>11557.68</v>
      </c>
      <c r="I235" t="str">
        <f>TEXT(Dataset_Analysis_Table[[#This Row],[Order Date]], "mmmm yyyy")</f>
        <v>November 2023</v>
      </c>
      <c r="J235" s="4">
        <f>IF(Dataset_Analysis_Table[[#This Row],[Units Sold]]&lt;&gt;0,Dataset_Analysis_Table[[#This Row],[Revenue]]/Dataset_Analysis_Table[[#This Row],[Units Sold]],"Invalid")</f>
        <v>1444.71</v>
      </c>
      <c r="K235" s="4" t="str">
        <f>IF(Dataset_Analysis_Table[[#This Row],[Revenue]]&gt;5000,"Yes","No")</f>
        <v>Yes</v>
      </c>
      <c r="L235" s="4" t="str" cm="1">
        <f t="array" ref="L235">_xlfn.IFS(
  Dataset_Analysis_Table[[#This Row],[Revenue]]&gt;=10000, "Platinum Tier",
  Dataset_Analysis_Table[[#This Row],[Revenue]]&gt;=5000, "Gold Tier",
  Dataset_Analysis_Table[[#This Row],[Revenue]]&lt;5000, "Standard Tier"
)</f>
        <v>Platinum Tier</v>
      </c>
      <c r="M235" s="4" t="str">
        <f>Dataset_Analysis_Table[[#This Row],[Region]]&amp;" - "&amp;Dataset_Analysis_Table[[#This Row],[Category]]</f>
        <v>East - Electronics</v>
      </c>
    </row>
    <row r="236" spans="1:13" x14ac:dyDescent="0.3">
      <c r="A236">
        <v>237</v>
      </c>
      <c r="B236" s="1">
        <v>45831</v>
      </c>
      <c r="C236" t="s">
        <v>11</v>
      </c>
      <c r="D236" t="s">
        <v>3</v>
      </c>
      <c r="E236" t="s">
        <v>4</v>
      </c>
      <c r="F236">
        <v>7</v>
      </c>
      <c r="G236" s="4">
        <v>1451.23</v>
      </c>
      <c r="H236" s="4">
        <v>10158.61</v>
      </c>
      <c r="I236" t="str">
        <f>TEXT(Dataset_Analysis_Table[[#This Row],[Order Date]], "mmmm yyyy")</f>
        <v>June 2025</v>
      </c>
      <c r="J236" s="4">
        <f>IF(Dataset_Analysis_Table[[#This Row],[Units Sold]]&lt;&gt;0,Dataset_Analysis_Table[[#This Row],[Revenue]]/Dataset_Analysis_Table[[#This Row],[Units Sold]],"Invalid")</f>
        <v>1451.23</v>
      </c>
      <c r="K236" s="4" t="str">
        <f>IF(Dataset_Analysis_Table[[#This Row],[Revenue]]&gt;5000,"Yes","No")</f>
        <v>Yes</v>
      </c>
      <c r="L236" s="4" t="str" cm="1">
        <f t="array" ref="L236">_xlfn.IFS(
  Dataset_Analysis_Table[[#This Row],[Revenue]]&gt;=10000, "Platinum Tier",
  Dataset_Analysis_Table[[#This Row],[Revenue]]&gt;=5000, "Gold Tier",
  Dataset_Analysis_Table[[#This Row],[Revenue]]&lt;5000, "Standard Tier"
)</f>
        <v>Platinum Tier</v>
      </c>
      <c r="M236" s="4" t="str">
        <f>Dataset_Analysis_Table[[#This Row],[Region]]&amp;" - "&amp;Dataset_Analysis_Table[[#This Row],[Category]]</f>
        <v>South - Electronics</v>
      </c>
    </row>
    <row r="237" spans="1:13" x14ac:dyDescent="0.3">
      <c r="A237">
        <v>238</v>
      </c>
      <c r="B237" s="1">
        <v>45231</v>
      </c>
      <c r="C237" t="s">
        <v>12</v>
      </c>
      <c r="D237" t="s">
        <v>9</v>
      </c>
      <c r="E237" t="s">
        <v>10</v>
      </c>
      <c r="F237">
        <v>7</v>
      </c>
      <c r="G237" s="4">
        <v>30.74</v>
      </c>
      <c r="H237" s="4">
        <v>215.18</v>
      </c>
      <c r="I237" t="str">
        <f>TEXT(Dataset_Analysis_Table[[#This Row],[Order Date]], "mmmm yyyy")</f>
        <v>November 2023</v>
      </c>
      <c r="J237" s="4">
        <f>IF(Dataset_Analysis_Table[[#This Row],[Units Sold]]&lt;&gt;0,Dataset_Analysis_Table[[#This Row],[Revenue]]/Dataset_Analysis_Table[[#This Row],[Units Sold]],"Invalid")</f>
        <v>30.740000000000002</v>
      </c>
      <c r="K237" s="4" t="str">
        <f>IF(Dataset_Analysis_Table[[#This Row],[Revenue]]&gt;5000,"Yes","No")</f>
        <v>No</v>
      </c>
      <c r="L237" s="4" t="str" cm="1">
        <f t="array" ref="L237">_xlfn.IFS(
  Dataset_Analysis_Table[[#This Row],[Revenue]]&gt;=10000, "Platinum Tier",
  Dataset_Analysis_Table[[#This Row],[Revenue]]&gt;=5000, "Gold Tier",
  Dataset_Analysis_Table[[#This Row],[Revenue]]&lt;5000, "Standard Tier"
)</f>
        <v>Standard Tier</v>
      </c>
      <c r="M237" s="4" t="str">
        <f>Dataset_Analysis_Table[[#This Row],[Region]]&amp;" - "&amp;Dataset_Analysis_Table[[#This Row],[Category]]</f>
        <v>East - Accessories</v>
      </c>
    </row>
    <row r="238" spans="1:13" x14ac:dyDescent="0.3">
      <c r="A238">
        <v>239</v>
      </c>
      <c r="B238" s="1">
        <v>45604</v>
      </c>
      <c r="C238" t="s">
        <v>0</v>
      </c>
      <c r="D238" t="s">
        <v>6</v>
      </c>
      <c r="E238" t="s">
        <v>4</v>
      </c>
      <c r="F238">
        <v>6</v>
      </c>
      <c r="G238" s="4">
        <v>1012.51</v>
      </c>
      <c r="H238" s="4">
        <v>6075.06</v>
      </c>
      <c r="I238" t="str">
        <f>TEXT(Dataset_Analysis_Table[[#This Row],[Order Date]], "mmmm yyyy")</f>
        <v>November 2024</v>
      </c>
      <c r="J238" s="4">
        <f>IF(Dataset_Analysis_Table[[#This Row],[Units Sold]]&lt;&gt;0,Dataset_Analysis_Table[[#This Row],[Revenue]]/Dataset_Analysis_Table[[#This Row],[Units Sold]],"Invalid")</f>
        <v>1012.5100000000001</v>
      </c>
      <c r="K238" s="4" t="str">
        <f>IF(Dataset_Analysis_Table[[#This Row],[Revenue]]&gt;5000,"Yes","No")</f>
        <v>Yes</v>
      </c>
      <c r="L238" s="4" t="str" cm="1">
        <f t="array" ref="L238">_xlfn.IFS(
  Dataset_Analysis_Table[[#This Row],[Revenue]]&gt;=10000, "Platinum Tier",
  Dataset_Analysis_Table[[#This Row],[Revenue]]&gt;=5000, "Gold Tier",
  Dataset_Analysis_Table[[#This Row],[Revenue]]&lt;5000, "Standard Tier"
)</f>
        <v>Gold Tier</v>
      </c>
      <c r="M238" s="4" t="str">
        <f>Dataset_Analysis_Table[[#This Row],[Region]]&amp;" - "&amp;Dataset_Analysis_Table[[#This Row],[Category]]</f>
        <v>North - Electronics</v>
      </c>
    </row>
    <row r="239" spans="1:13" x14ac:dyDescent="0.3">
      <c r="A239">
        <v>240</v>
      </c>
      <c r="B239" s="1">
        <v>45737</v>
      </c>
      <c r="C239" t="s">
        <v>12</v>
      </c>
      <c r="D239" t="s">
        <v>1</v>
      </c>
      <c r="E239" t="s">
        <v>2</v>
      </c>
      <c r="F239">
        <v>7</v>
      </c>
      <c r="G239" s="4">
        <v>1235.4000000000001</v>
      </c>
      <c r="H239" s="4">
        <v>8647.7999999999993</v>
      </c>
      <c r="I239" t="str">
        <f>TEXT(Dataset_Analysis_Table[[#This Row],[Order Date]], "mmmm yyyy")</f>
        <v>March 2025</v>
      </c>
      <c r="J239" s="4">
        <f>IF(Dataset_Analysis_Table[[#This Row],[Units Sold]]&lt;&gt;0,Dataset_Analysis_Table[[#This Row],[Revenue]]/Dataset_Analysis_Table[[#This Row],[Units Sold]],"Invalid")</f>
        <v>1235.3999999999999</v>
      </c>
      <c r="K239" s="4" t="str">
        <f>IF(Dataset_Analysis_Table[[#This Row],[Revenue]]&gt;5000,"Yes","No")</f>
        <v>Yes</v>
      </c>
      <c r="L239" s="4" t="str" cm="1">
        <f t="array" ref="L239">_xlfn.IFS(
  Dataset_Analysis_Table[[#This Row],[Revenue]]&gt;=10000, "Platinum Tier",
  Dataset_Analysis_Table[[#This Row],[Revenue]]&gt;=5000, "Gold Tier",
  Dataset_Analysis_Table[[#This Row],[Revenue]]&lt;5000, "Standard Tier"
)</f>
        <v>Gold Tier</v>
      </c>
      <c r="M239" s="4" t="str">
        <f>Dataset_Analysis_Table[[#This Row],[Region]]&amp;" - "&amp;Dataset_Analysis_Table[[#This Row],[Category]]</f>
        <v>East - Apparel</v>
      </c>
    </row>
    <row r="240" spans="1:13" x14ac:dyDescent="0.3">
      <c r="A240">
        <v>241</v>
      </c>
      <c r="B240" s="1">
        <v>45830</v>
      </c>
      <c r="C240" t="s">
        <v>0</v>
      </c>
      <c r="D240" t="s">
        <v>21</v>
      </c>
      <c r="E240" t="s">
        <v>4</v>
      </c>
      <c r="F240">
        <v>4</v>
      </c>
      <c r="G240" s="4">
        <v>712.5</v>
      </c>
      <c r="H240" s="4">
        <v>2850</v>
      </c>
      <c r="I240" t="str">
        <f>TEXT(Dataset_Analysis_Table[[#This Row],[Order Date]], "mmmm yyyy")</f>
        <v>June 2025</v>
      </c>
      <c r="J240" s="4">
        <f>IF(Dataset_Analysis_Table[[#This Row],[Units Sold]]&lt;&gt;0,Dataset_Analysis_Table[[#This Row],[Revenue]]/Dataset_Analysis_Table[[#This Row],[Units Sold]],"Invalid")</f>
        <v>712.5</v>
      </c>
      <c r="K240" s="4" t="str">
        <f>IF(Dataset_Analysis_Table[[#This Row],[Revenue]]&gt;5000,"Yes","No")</f>
        <v>No</v>
      </c>
      <c r="L240" s="4" t="str" cm="1">
        <f t="array" ref="L240">_xlfn.IFS(
  Dataset_Analysis_Table[[#This Row],[Revenue]]&gt;=10000, "Platinum Tier",
  Dataset_Analysis_Table[[#This Row],[Revenue]]&gt;=5000, "Gold Tier",
  Dataset_Analysis_Table[[#This Row],[Revenue]]&lt;5000, "Standard Tier"
)</f>
        <v>Standard Tier</v>
      </c>
      <c r="M240" s="4" t="str">
        <f>Dataset_Analysis_Table[[#This Row],[Region]]&amp;" - "&amp;Dataset_Analysis_Table[[#This Row],[Category]]</f>
        <v>North - Electronics</v>
      </c>
    </row>
    <row r="241" spans="1:13" x14ac:dyDescent="0.3">
      <c r="A241">
        <v>242</v>
      </c>
      <c r="B241" s="1">
        <v>45763</v>
      </c>
      <c r="C241" t="s">
        <v>12</v>
      </c>
      <c r="D241" t="s">
        <v>15</v>
      </c>
      <c r="E241" t="s">
        <v>4</v>
      </c>
      <c r="F241">
        <v>4</v>
      </c>
      <c r="G241" s="4">
        <v>975</v>
      </c>
      <c r="H241" s="4">
        <v>3900</v>
      </c>
      <c r="I241" t="str">
        <f>TEXT(Dataset_Analysis_Table[[#This Row],[Order Date]], "mmmm yyyy")</f>
        <v>April 2025</v>
      </c>
      <c r="J241" s="4">
        <f>IF(Dataset_Analysis_Table[[#This Row],[Units Sold]]&lt;&gt;0,Dataset_Analysis_Table[[#This Row],[Revenue]]/Dataset_Analysis_Table[[#This Row],[Units Sold]],"Invalid")</f>
        <v>975</v>
      </c>
      <c r="K241" s="4" t="str">
        <f>IF(Dataset_Analysis_Table[[#This Row],[Revenue]]&gt;5000,"Yes","No")</f>
        <v>No</v>
      </c>
      <c r="L241" s="4" t="str" cm="1">
        <f t="array" ref="L241">_xlfn.IFS(
  Dataset_Analysis_Table[[#This Row],[Revenue]]&gt;=10000, "Platinum Tier",
  Dataset_Analysis_Table[[#This Row],[Revenue]]&gt;=5000, "Gold Tier",
  Dataset_Analysis_Table[[#This Row],[Revenue]]&lt;5000, "Standard Tier"
)</f>
        <v>Standard Tier</v>
      </c>
      <c r="M241" s="4" t="str">
        <f>Dataset_Analysis_Table[[#This Row],[Region]]&amp;" - "&amp;Dataset_Analysis_Table[[#This Row],[Category]]</f>
        <v>East - Electronics</v>
      </c>
    </row>
    <row r="242" spans="1:13" x14ac:dyDescent="0.3">
      <c r="A242">
        <v>243</v>
      </c>
      <c r="B242" s="1">
        <v>45856</v>
      </c>
      <c r="C242" t="s">
        <v>7</v>
      </c>
      <c r="D242" t="s">
        <v>1</v>
      </c>
      <c r="E242" t="s">
        <v>2</v>
      </c>
      <c r="F242">
        <v>5</v>
      </c>
      <c r="G242" s="4">
        <v>977.37</v>
      </c>
      <c r="H242" s="4">
        <v>4886.8500000000004</v>
      </c>
      <c r="I242" t="str">
        <f>TEXT(Dataset_Analysis_Table[[#This Row],[Order Date]], "mmmm yyyy")</f>
        <v>July 2025</v>
      </c>
      <c r="J242" s="4">
        <f>IF(Dataset_Analysis_Table[[#This Row],[Units Sold]]&lt;&gt;0,Dataset_Analysis_Table[[#This Row],[Revenue]]/Dataset_Analysis_Table[[#This Row],[Units Sold]],"Invalid")</f>
        <v>977.37000000000012</v>
      </c>
      <c r="K242" s="4" t="str">
        <f>IF(Dataset_Analysis_Table[[#This Row],[Revenue]]&gt;5000,"Yes","No")</f>
        <v>No</v>
      </c>
      <c r="L242" s="4" t="str" cm="1">
        <f t="array" ref="L242">_xlfn.IFS(
  Dataset_Analysis_Table[[#This Row],[Revenue]]&gt;=10000, "Platinum Tier",
  Dataset_Analysis_Table[[#This Row],[Revenue]]&gt;=5000, "Gold Tier",
  Dataset_Analysis_Table[[#This Row],[Revenue]]&lt;5000, "Standard Tier"
)</f>
        <v>Standard Tier</v>
      </c>
      <c r="M242" s="4" t="str">
        <f>Dataset_Analysis_Table[[#This Row],[Region]]&amp;" - "&amp;Dataset_Analysis_Table[[#This Row],[Category]]</f>
        <v>West - Apparel</v>
      </c>
    </row>
    <row r="243" spans="1:13" x14ac:dyDescent="0.3">
      <c r="A243">
        <v>244</v>
      </c>
      <c r="B243" s="1">
        <v>45185</v>
      </c>
      <c r="C243" t="s">
        <v>11</v>
      </c>
      <c r="D243" t="s">
        <v>13</v>
      </c>
      <c r="E243" t="s">
        <v>4</v>
      </c>
      <c r="F243">
        <v>1</v>
      </c>
      <c r="G243" s="4">
        <v>463.5</v>
      </c>
      <c r="H243" s="4">
        <v>463.5</v>
      </c>
      <c r="I243" t="str">
        <f>TEXT(Dataset_Analysis_Table[[#This Row],[Order Date]], "mmmm yyyy")</f>
        <v>September 2023</v>
      </c>
      <c r="J243" s="4">
        <f>IF(Dataset_Analysis_Table[[#This Row],[Units Sold]]&lt;&gt;0,Dataset_Analysis_Table[[#This Row],[Revenue]]/Dataset_Analysis_Table[[#This Row],[Units Sold]],"Invalid")</f>
        <v>463.5</v>
      </c>
      <c r="K243" s="4" t="str">
        <f>IF(Dataset_Analysis_Table[[#This Row],[Revenue]]&gt;5000,"Yes","No")</f>
        <v>No</v>
      </c>
      <c r="L243" s="4" t="str" cm="1">
        <f t="array" ref="L243">_xlfn.IFS(
  Dataset_Analysis_Table[[#This Row],[Revenue]]&gt;=10000, "Platinum Tier",
  Dataset_Analysis_Table[[#This Row],[Revenue]]&gt;=5000, "Gold Tier",
  Dataset_Analysis_Table[[#This Row],[Revenue]]&lt;5000, "Standard Tier"
)</f>
        <v>Standard Tier</v>
      </c>
      <c r="M243" s="4" t="str">
        <f>Dataset_Analysis_Table[[#This Row],[Region]]&amp;" - "&amp;Dataset_Analysis_Table[[#This Row],[Category]]</f>
        <v>South - Electronics</v>
      </c>
    </row>
    <row r="244" spans="1:13" x14ac:dyDescent="0.3">
      <c r="A244">
        <v>245</v>
      </c>
      <c r="B244" s="1">
        <v>45238</v>
      </c>
      <c r="C244" t="s">
        <v>0</v>
      </c>
      <c r="D244" t="s">
        <v>20</v>
      </c>
      <c r="E244" t="s">
        <v>4</v>
      </c>
      <c r="F244">
        <v>4</v>
      </c>
      <c r="G244" s="4">
        <v>1332.02</v>
      </c>
      <c r="H244" s="4">
        <v>5328.08</v>
      </c>
      <c r="I244" t="str">
        <f>TEXT(Dataset_Analysis_Table[[#This Row],[Order Date]], "mmmm yyyy")</f>
        <v>November 2023</v>
      </c>
      <c r="J244" s="4">
        <f>IF(Dataset_Analysis_Table[[#This Row],[Units Sold]]&lt;&gt;0,Dataset_Analysis_Table[[#This Row],[Revenue]]/Dataset_Analysis_Table[[#This Row],[Units Sold]],"Invalid")</f>
        <v>1332.02</v>
      </c>
      <c r="K244" s="4" t="str">
        <f>IF(Dataset_Analysis_Table[[#This Row],[Revenue]]&gt;5000,"Yes","No")</f>
        <v>Yes</v>
      </c>
      <c r="L244" s="4" t="str" cm="1">
        <f t="array" ref="L244">_xlfn.IFS(
  Dataset_Analysis_Table[[#This Row],[Revenue]]&gt;=10000, "Platinum Tier",
  Dataset_Analysis_Table[[#This Row],[Revenue]]&gt;=5000, "Gold Tier",
  Dataset_Analysis_Table[[#This Row],[Revenue]]&lt;5000, "Standard Tier"
)</f>
        <v>Gold Tier</v>
      </c>
      <c r="M244" s="4" t="str">
        <f>Dataset_Analysis_Table[[#This Row],[Region]]&amp;" - "&amp;Dataset_Analysis_Table[[#This Row],[Category]]</f>
        <v>North - Electronics</v>
      </c>
    </row>
    <row r="245" spans="1:13" x14ac:dyDescent="0.3">
      <c r="A245">
        <v>246</v>
      </c>
      <c r="B245" s="1">
        <v>45603</v>
      </c>
      <c r="C245" t="s">
        <v>7</v>
      </c>
      <c r="D245" t="s">
        <v>3</v>
      </c>
      <c r="E245" t="s">
        <v>4</v>
      </c>
      <c r="F245">
        <v>6</v>
      </c>
      <c r="G245" s="4">
        <v>1009.02</v>
      </c>
      <c r="H245" s="4">
        <v>6054.12</v>
      </c>
      <c r="I245" t="str">
        <f>TEXT(Dataset_Analysis_Table[[#This Row],[Order Date]], "mmmm yyyy")</f>
        <v>November 2024</v>
      </c>
      <c r="J245" s="4">
        <f>IF(Dataset_Analysis_Table[[#This Row],[Units Sold]]&lt;&gt;0,Dataset_Analysis_Table[[#This Row],[Revenue]]/Dataset_Analysis_Table[[#This Row],[Units Sold]],"Invalid")</f>
        <v>1009.02</v>
      </c>
      <c r="K245" s="4" t="str">
        <f>IF(Dataset_Analysis_Table[[#This Row],[Revenue]]&gt;5000,"Yes","No")</f>
        <v>Yes</v>
      </c>
      <c r="L245" s="4" t="str" cm="1">
        <f t="array" ref="L245">_xlfn.IFS(
  Dataset_Analysis_Table[[#This Row],[Revenue]]&gt;=10000, "Platinum Tier",
  Dataset_Analysis_Table[[#This Row],[Revenue]]&gt;=5000, "Gold Tier",
  Dataset_Analysis_Table[[#This Row],[Revenue]]&lt;5000, "Standard Tier"
)</f>
        <v>Gold Tier</v>
      </c>
      <c r="M245" s="4" t="str">
        <f>Dataset_Analysis_Table[[#This Row],[Region]]&amp;" - "&amp;Dataset_Analysis_Table[[#This Row],[Category]]</f>
        <v>West - Electronics</v>
      </c>
    </row>
    <row r="246" spans="1:13" x14ac:dyDescent="0.3">
      <c r="A246">
        <v>247</v>
      </c>
      <c r="B246" s="1">
        <v>45740</v>
      </c>
      <c r="C246" t="s">
        <v>7</v>
      </c>
      <c r="D246" t="s">
        <v>8</v>
      </c>
      <c r="E246" t="s">
        <v>2</v>
      </c>
      <c r="F246">
        <v>3</v>
      </c>
      <c r="G246" s="4">
        <v>1329.27</v>
      </c>
      <c r="H246" s="4">
        <v>3987.81</v>
      </c>
      <c r="I246" t="str">
        <f>TEXT(Dataset_Analysis_Table[[#This Row],[Order Date]], "mmmm yyyy")</f>
        <v>March 2025</v>
      </c>
      <c r="J246" s="4">
        <f>IF(Dataset_Analysis_Table[[#This Row],[Units Sold]]&lt;&gt;0,Dataset_Analysis_Table[[#This Row],[Revenue]]/Dataset_Analysis_Table[[#This Row],[Units Sold]],"Invalid")</f>
        <v>1329.27</v>
      </c>
      <c r="K246" s="4" t="str">
        <f>IF(Dataset_Analysis_Table[[#This Row],[Revenue]]&gt;5000,"Yes","No")</f>
        <v>No</v>
      </c>
      <c r="L246" s="4" t="str" cm="1">
        <f t="array" ref="L246">_xlfn.IFS(
  Dataset_Analysis_Table[[#This Row],[Revenue]]&gt;=10000, "Platinum Tier",
  Dataset_Analysis_Table[[#This Row],[Revenue]]&gt;=5000, "Gold Tier",
  Dataset_Analysis_Table[[#This Row],[Revenue]]&lt;5000, "Standard Tier"
)</f>
        <v>Standard Tier</v>
      </c>
      <c r="M246" s="4" t="str">
        <f>Dataset_Analysis_Table[[#This Row],[Region]]&amp;" - "&amp;Dataset_Analysis_Table[[#This Row],[Category]]</f>
        <v>West - Apparel</v>
      </c>
    </row>
    <row r="247" spans="1:13" x14ac:dyDescent="0.3">
      <c r="A247">
        <v>248</v>
      </c>
      <c r="B247" s="1">
        <v>45640</v>
      </c>
      <c r="C247" t="s">
        <v>0</v>
      </c>
      <c r="D247" t="s">
        <v>1</v>
      </c>
      <c r="E247" t="s">
        <v>2</v>
      </c>
      <c r="F247">
        <v>10</v>
      </c>
      <c r="G247" s="4">
        <v>618.09</v>
      </c>
      <c r="H247" s="4">
        <v>6180.9</v>
      </c>
      <c r="I247" t="str">
        <f>TEXT(Dataset_Analysis_Table[[#This Row],[Order Date]], "mmmm yyyy")</f>
        <v>December 2024</v>
      </c>
      <c r="J247" s="4">
        <f>IF(Dataset_Analysis_Table[[#This Row],[Units Sold]]&lt;&gt;0,Dataset_Analysis_Table[[#This Row],[Revenue]]/Dataset_Analysis_Table[[#This Row],[Units Sold]],"Invalid")</f>
        <v>618.08999999999992</v>
      </c>
      <c r="K247" s="4" t="str">
        <f>IF(Dataset_Analysis_Table[[#This Row],[Revenue]]&gt;5000,"Yes","No")</f>
        <v>Yes</v>
      </c>
      <c r="L247" s="4" t="str" cm="1">
        <f t="array" ref="L247">_xlfn.IFS(
  Dataset_Analysis_Table[[#This Row],[Revenue]]&gt;=10000, "Platinum Tier",
  Dataset_Analysis_Table[[#This Row],[Revenue]]&gt;=5000, "Gold Tier",
  Dataset_Analysis_Table[[#This Row],[Revenue]]&lt;5000, "Standard Tier"
)</f>
        <v>Gold Tier</v>
      </c>
      <c r="M247" s="4" t="str">
        <f>Dataset_Analysis_Table[[#This Row],[Region]]&amp;" - "&amp;Dataset_Analysis_Table[[#This Row],[Category]]</f>
        <v>North - Apparel</v>
      </c>
    </row>
    <row r="248" spans="1:13" x14ac:dyDescent="0.3">
      <c r="A248">
        <v>249</v>
      </c>
      <c r="B248" s="1">
        <v>45845</v>
      </c>
      <c r="C248" t="s">
        <v>0</v>
      </c>
      <c r="D248" t="s">
        <v>22</v>
      </c>
      <c r="E248" t="s">
        <v>4</v>
      </c>
      <c r="F248">
        <v>6</v>
      </c>
      <c r="G248" s="4">
        <v>333.73</v>
      </c>
      <c r="H248" s="4">
        <v>2002.38</v>
      </c>
      <c r="I248" t="str">
        <f>TEXT(Dataset_Analysis_Table[[#This Row],[Order Date]], "mmmm yyyy")</f>
        <v>July 2025</v>
      </c>
      <c r="J248" s="4">
        <f>IF(Dataset_Analysis_Table[[#This Row],[Units Sold]]&lt;&gt;0,Dataset_Analysis_Table[[#This Row],[Revenue]]/Dataset_Analysis_Table[[#This Row],[Units Sold]],"Invalid")</f>
        <v>333.73</v>
      </c>
      <c r="K248" s="4" t="str">
        <f>IF(Dataset_Analysis_Table[[#This Row],[Revenue]]&gt;5000,"Yes","No")</f>
        <v>No</v>
      </c>
      <c r="L248" s="4" t="str" cm="1">
        <f t="array" ref="L248">_xlfn.IFS(
  Dataset_Analysis_Table[[#This Row],[Revenue]]&gt;=10000, "Platinum Tier",
  Dataset_Analysis_Table[[#This Row],[Revenue]]&gt;=5000, "Gold Tier",
  Dataset_Analysis_Table[[#This Row],[Revenue]]&lt;5000, "Standard Tier"
)</f>
        <v>Standard Tier</v>
      </c>
      <c r="M248" s="4" t="str">
        <f>Dataset_Analysis_Table[[#This Row],[Region]]&amp;" - "&amp;Dataset_Analysis_Table[[#This Row],[Category]]</f>
        <v>North - Electronics</v>
      </c>
    </row>
    <row r="249" spans="1:13" x14ac:dyDescent="0.3">
      <c r="A249">
        <v>250</v>
      </c>
      <c r="B249" s="1">
        <v>45510</v>
      </c>
      <c r="C249" t="s">
        <v>11</v>
      </c>
      <c r="D249" t="s">
        <v>20</v>
      </c>
      <c r="E249" t="s">
        <v>4</v>
      </c>
      <c r="F249">
        <v>2</v>
      </c>
      <c r="G249" s="4">
        <v>1471.58</v>
      </c>
      <c r="H249" s="4">
        <v>2943.16</v>
      </c>
      <c r="I249" t="str">
        <f>TEXT(Dataset_Analysis_Table[[#This Row],[Order Date]], "mmmm yyyy")</f>
        <v>August 2024</v>
      </c>
      <c r="J249" s="4">
        <f>IF(Dataset_Analysis_Table[[#This Row],[Units Sold]]&lt;&gt;0,Dataset_Analysis_Table[[#This Row],[Revenue]]/Dataset_Analysis_Table[[#This Row],[Units Sold]],"Invalid")</f>
        <v>1471.58</v>
      </c>
      <c r="K249" s="4" t="str">
        <f>IF(Dataset_Analysis_Table[[#This Row],[Revenue]]&gt;5000,"Yes","No")</f>
        <v>No</v>
      </c>
      <c r="L249" s="4" t="str" cm="1">
        <f t="array" ref="L249">_xlfn.IFS(
  Dataset_Analysis_Table[[#This Row],[Revenue]]&gt;=10000, "Platinum Tier",
  Dataset_Analysis_Table[[#This Row],[Revenue]]&gt;=5000, "Gold Tier",
  Dataset_Analysis_Table[[#This Row],[Revenue]]&lt;5000, "Standard Tier"
)</f>
        <v>Standard Tier</v>
      </c>
      <c r="M249" s="4" t="str">
        <f>Dataset_Analysis_Table[[#This Row],[Region]]&amp;" - "&amp;Dataset_Analysis_Table[[#This Row],[Category]]</f>
        <v>South - Electronics</v>
      </c>
    </row>
    <row r="250" spans="1:13" x14ac:dyDescent="0.3">
      <c r="A250">
        <v>251</v>
      </c>
      <c r="B250" s="1">
        <v>45201</v>
      </c>
      <c r="C250" t="s">
        <v>12</v>
      </c>
      <c r="D250" t="s">
        <v>21</v>
      </c>
      <c r="E250" t="s">
        <v>4</v>
      </c>
      <c r="F250">
        <v>7</v>
      </c>
      <c r="G250" s="4">
        <v>421.06</v>
      </c>
      <c r="H250" s="4">
        <v>2947.42</v>
      </c>
      <c r="I250" t="str">
        <f>TEXT(Dataset_Analysis_Table[[#This Row],[Order Date]], "mmmm yyyy")</f>
        <v>October 2023</v>
      </c>
      <c r="J250" s="4">
        <f>IF(Dataset_Analysis_Table[[#This Row],[Units Sold]]&lt;&gt;0,Dataset_Analysis_Table[[#This Row],[Revenue]]/Dataset_Analysis_Table[[#This Row],[Units Sold]],"Invalid")</f>
        <v>421.06</v>
      </c>
      <c r="K250" s="4" t="str">
        <f>IF(Dataset_Analysis_Table[[#This Row],[Revenue]]&gt;5000,"Yes","No")</f>
        <v>No</v>
      </c>
      <c r="L250" s="4" t="str" cm="1">
        <f t="array" ref="L250">_xlfn.IFS(
  Dataset_Analysis_Table[[#This Row],[Revenue]]&gt;=10000, "Platinum Tier",
  Dataset_Analysis_Table[[#This Row],[Revenue]]&gt;=5000, "Gold Tier",
  Dataset_Analysis_Table[[#This Row],[Revenue]]&lt;5000, "Standard Tier"
)</f>
        <v>Standard Tier</v>
      </c>
      <c r="M250" s="4" t="str">
        <f>Dataset_Analysis_Table[[#This Row],[Region]]&amp;" - "&amp;Dataset_Analysis_Table[[#This Row],[Category]]</f>
        <v>East - Electronics</v>
      </c>
    </row>
    <row r="251" spans="1:13" x14ac:dyDescent="0.3">
      <c r="A251">
        <v>252</v>
      </c>
      <c r="B251" s="1">
        <v>45232</v>
      </c>
      <c r="C251" t="s">
        <v>7</v>
      </c>
      <c r="D251" t="s">
        <v>13</v>
      </c>
      <c r="E251" t="s">
        <v>4</v>
      </c>
      <c r="F251">
        <v>4</v>
      </c>
      <c r="G251" s="4">
        <v>966.14</v>
      </c>
      <c r="H251" s="4">
        <v>3864.56</v>
      </c>
      <c r="I251" t="str">
        <f>TEXT(Dataset_Analysis_Table[[#This Row],[Order Date]], "mmmm yyyy")</f>
        <v>November 2023</v>
      </c>
      <c r="J251" s="4">
        <f>IF(Dataset_Analysis_Table[[#This Row],[Units Sold]]&lt;&gt;0,Dataset_Analysis_Table[[#This Row],[Revenue]]/Dataset_Analysis_Table[[#This Row],[Units Sold]],"Invalid")</f>
        <v>966.14</v>
      </c>
      <c r="K251" s="4" t="str">
        <f>IF(Dataset_Analysis_Table[[#This Row],[Revenue]]&gt;5000,"Yes","No")</f>
        <v>No</v>
      </c>
      <c r="L251" s="4" t="str" cm="1">
        <f t="array" ref="L251">_xlfn.IFS(
  Dataset_Analysis_Table[[#This Row],[Revenue]]&gt;=10000, "Platinum Tier",
  Dataset_Analysis_Table[[#This Row],[Revenue]]&gt;=5000, "Gold Tier",
  Dataset_Analysis_Table[[#This Row],[Revenue]]&lt;5000, "Standard Tier"
)</f>
        <v>Standard Tier</v>
      </c>
      <c r="M251" s="4" t="str">
        <f>Dataset_Analysis_Table[[#This Row],[Region]]&amp;" - "&amp;Dataset_Analysis_Table[[#This Row],[Category]]</f>
        <v>West - Electronics</v>
      </c>
    </row>
    <row r="252" spans="1:13" x14ac:dyDescent="0.3">
      <c r="A252">
        <v>253</v>
      </c>
      <c r="B252" s="1">
        <v>45190</v>
      </c>
      <c r="C252" t="s">
        <v>0</v>
      </c>
      <c r="D252" t="s">
        <v>15</v>
      </c>
      <c r="E252" t="s">
        <v>4</v>
      </c>
      <c r="F252">
        <v>6</v>
      </c>
      <c r="G252" s="4">
        <v>372.92</v>
      </c>
      <c r="H252" s="4">
        <v>2237.52</v>
      </c>
      <c r="I252" t="str">
        <f>TEXT(Dataset_Analysis_Table[[#This Row],[Order Date]], "mmmm yyyy")</f>
        <v>September 2023</v>
      </c>
      <c r="J252" s="4">
        <f>IF(Dataset_Analysis_Table[[#This Row],[Units Sold]]&lt;&gt;0,Dataset_Analysis_Table[[#This Row],[Revenue]]/Dataset_Analysis_Table[[#This Row],[Units Sold]],"Invalid")</f>
        <v>372.92</v>
      </c>
      <c r="K252" s="4" t="str">
        <f>IF(Dataset_Analysis_Table[[#This Row],[Revenue]]&gt;5000,"Yes","No")</f>
        <v>No</v>
      </c>
      <c r="L252" s="4" t="str" cm="1">
        <f t="array" ref="L252">_xlfn.IFS(
  Dataset_Analysis_Table[[#This Row],[Revenue]]&gt;=10000, "Platinum Tier",
  Dataset_Analysis_Table[[#This Row],[Revenue]]&gt;=5000, "Gold Tier",
  Dataset_Analysis_Table[[#This Row],[Revenue]]&lt;5000, "Standard Tier"
)</f>
        <v>Standard Tier</v>
      </c>
      <c r="M252" s="4" t="str">
        <f>Dataset_Analysis_Table[[#This Row],[Region]]&amp;" - "&amp;Dataset_Analysis_Table[[#This Row],[Category]]</f>
        <v>North - Electronics</v>
      </c>
    </row>
    <row r="253" spans="1:13" x14ac:dyDescent="0.3">
      <c r="A253">
        <v>254</v>
      </c>
      <c r="B253" s="1">
        <v>45209</v>
      </c>
      <c r="C253" t="s">
        <v>11</v>
      </c>
      <c r="D253" t="s">
        <v>3</v>
      </c>
      <c r="E253" t="s">
        <v>4</v>
      </c>
      <c r="F253">
        <v>9</v>
      </c>
      <c r="G253" s="4">
        <v>318.66000000000003</v>
      </c>
      <c r="H253" s="4">
        <v>2867.94</v>
      </c>
      <c r="I253" t="str">
        <f>TEXT(Dataset_Analysis_Table[[#This Row],[Order Date]], "mmmm yyyy")</f>
        <v>October 2023</v>
      </c>
      <c r="J253" s="4">
        <f>IF(Dataset_Analysis_Table[[#This Row],[Units Sold]]&lt;&gt;0,Dataset_Analysis_Table[[#This Row],[Revenue]]/Dataset_Analysis_Table[[#This Row],[Units Sold]],"Invalid")</f>
        <v>318.66000000000003</v>
      </c>
      <c r="K253" s="4" t="str">
        <f>IF(Dataset_Analysis_Table[[#This Row],[Revenue]]&gt;5000,"Yes","No")</f>
        <v>No</v>
      </c>
      <c r="L253" s="4" t="str" cm="1">
        <f t="array" ref="L253">_xlfn.IFS(
  Dataset_Analysis_Table[[#This Row],[Revenue]]&gt;=10000, "Platinum Tier",
  Dataset_Analysis_Table[[#This Row],[Revenue]]&gt;=5000, "Gold Tier",
  Dataset_Analysis_Table[[#This Row],[Revenue]]&lt;5000, "Standard Tier"
)</f>
        <v>Standard Tier</v>
      </c>
      <c r="M253" s="4" t="str">
        <f>Dataset_Analysis_Table[[#This Row],[Region]]&amp;" - "&amp;Dataset_Analysis_Table[[#This Row],[Category]]</f>
        <v>South - Electronics</v>
      </c>
    </row>
    <row r="254" spans="1:13" x14ac:dyDescent="0.3">
      <c r="A254">
        <v>255</v>
      </c>
      <c r="B254" s="1">
        <v>45475</v>
      </c>
      <c r="C254" t="s">
        <v>11</v>
      </c>
      <c r="D254" t="s">
        <v>18</v>
      </c>
      <c r="E254" t="s">
        <v>4</v>
      </c>
      <c r="F254">
        <v>3</v>
      </c>
      <c r="G254" s="4">
        <v>1185.08</v>
      </c>
      <c r="H254" s="4">
        <v>3555.24</v>
      </c>
      <c r="I254" t="str">
        <f>TEXT(Dataset_Analysis_Table[[#This Row],[Order Date]], "mmmm yyyy")</f>
        <v>July 2024</v>
      </c>
      <c r="J254" s="4">
        <f>IF(Dataset_Analysis_Table[[#This Row],[Units Sold]]&lt;&gt;0,Dataset_Analysis_Table[[#This Row],[Revenue]]/Dataset_Analysis_Table[[#This Row],[Units Sold]],"Invalid")</f>
        <v>1185.08</v>
      </c>
      <c r="K254" s="4" t="str">
        <f>IF(Dataset_Analysis_Table[[#This Row],[Revenue]]&gt;5000,"Yes","No")</f>
        <v>No</v>
      </c>
      <c r="L254" s="4" t="str" cm="1">
        <f t="array" ref="L254">_xlfn.IFS(
  Dataset_Analysis_Table[[#This Row],[Revenue]]&gt;=10000, "Platinum Tier",
  Dataset_Analysis_Table[[#This Row],[Revenue]]&gt;=5000, "Gold Tier",
  Dataset_Analysis_Table[[#This Row],[Revenue]]&lt;5000, "Standard Tier"
)</f>
        <v>Standard Tier</v>
      </c>
      <c r="M254" s="4" t="str">
        <f>Dataset_Analysis_Table[[#This Row],[Region]]&amp;" - "&amp;Dataset_Analysis_Table[[#This Row],[Category]]</f>
        <v>South - Electronics</v>
      </c>
    </row>
    <row r="255" spans="1:13" x14ac:dyDescent="0.3">
      <c r="A255">
        <v>256</v>
      </c>
      <c r="B255" s="1">
        <v>45422</v>
      </c>
      <c r="C255" t="s">
        <v>0</v>
      </c>
      <c r="D255" t="s">
        <v>15</v>
      </c>
      <c r="E255" t="s">
        <v>4</v>
      </c>
      <c r="F255">
        <v>3</v>
      </c>
      <c r="G255" s="4">
        <v>1481.42</v>
      </c>
      <c r="H255" s="4">
        <v>4444.26</v>
      </c>
      <c r="I255" t="str">
        <f>TEXT(Dataset_Analysis_Table[[#This Row],[Order Date]], "mmmm yyyy")</f>
        <v>May 2024</v>
      </c>
      <c r="J255" s="4">
        <f>IF(Dataset_Analysis_Table[[#This Row],[Units Sold]]&lt;&gt;0,Dataset_Analysis_Table[[#This Row],[Revenue]]/Dataset_Analysis_Table[[#This Row],[Units Sold]],"Invalid")</f>
        <v>1481.42</v>
      </c>
      <c r="K255" s="4" t="str">
        <f>IF(Dataset_Analysis_Table[[#This Row],[Revenue]]&gt;5000,"Yes","No")</f>
        <v>No</v>
      </c>
      <c r="L255" s="4" t="str" cm="1">
        <f t="array" ref="L255">_xlfn.IFS(
  Dataset_Analysis_Table[[#This Row],[Revenue]]&gt;=10000, "Platinum Tier",
  Dataset_Analysis_Table[[#This Row],[Revenue]]&gt;=5000, "Gold Tier",
  Dataset_Analysis_Table[[#This Row],[Revenue]]&lt;5000, "Standard Tier"
)</f>
        <v>Standard Tier</v>
      </c>
      <c r="M255" s="4" t="str">
        <f>Dataset_Analysis_Table[[#This Row],[Region]]&amp;" - "&amp;Dataset_Analysis_Table[[#This Row],[Category]]</f>
        <v>North - Electronics</v>
      </c>
    </row>
    <row r="256" spans="1:13" x14ac:dyDescent="0.3">
      <c r="A256">
        <v>257</v>
      </c>
      <c r="B256" s="1">
        <v>45317</v>
      </c>
      <c r="C256" t="s">
        <v>12</v>
      </c>
      <c r="D256" t="s">
        <v>6</v>
      </c>
      <c r="E256" t="s">
        <v>4</v>
      </c>
      <c r="F256">
        <v>2</v>
      </c>
      <c r="G256" s="4">
        <v>994.98</v>
      </c>
      <c r="H256" s="4">
        <v>1989.96</v>
      </c>
      <c r="I256" t="str">
        <f>TEXT(Dataset_Analysis_Table[[#This Row],[Order Date]], "mmmm yyyy")</f>
        <v>January 2024</v>
      </c>
      <c r="J256" s="4">
        <f>IF(Dataset_Analysis_Table[[#This Row],[Units Sold]]&lt;&gt;0,Dataset_Analysis_Table[[#This Row],[Revenue]]/Dataset_Analysis_Table[[#This Row],[Units Sold]],"Invalid")</f>
        <v>994.98</v>
      </c>
      <c r="K256" s="4" t="str">
        <f>IF(Dataset_Analysis_Table[[#This Row],[Revenue]]&gt;5000,"Yes","No")</f>
        <v>No</v>
      </c>
      <c r="L256" s="4" t="str" cm="1">
        <f t="array" ref="L256">_xlfn.IFS(
  Dataset_Analysis_Table[[#This Row],[Revenue]]&gt;=10000, "Platinum Tier",
  Dataset_Analysis_Table[[#This Row],[Revenue]]&gt;=5000, "Gold Tier",
  Dataset_Analysis_Table[[#This Row],[Revenue]]&lt;5000, "Standard Tier"
)</f>
        <v>Standard Tier</v>
      </c>
      <c r="M256" s="4" t="str">
        <f>Dataset_Analysis_Table[[#This Row],[Region]]&amp;" - "&amp;Dataset_Analysis_Table[[#This Row],[Category]]</f>
        <v>East - Electronics</v>
      </c>
    </row>
    <row r="257" spans="1:13" x14ac:dyDescent="0.3">
      <c r="A257">
        <v>258</v>
      </c>
      <c r="B257" s="1">
        <v>45154</v>
      </c>
      <c r="C257" t="s">
        <v>11</v>
      </c>
      <c r="D257" t="s">
        <v>14</v>
      </c>
      <c r="E257" t="s">
        <v>4</v>
      </c>
      <c r="F257">
        <v>6</v>
      </c>
      <c r="G257" s="4">
        <v>1187.08</v>
      </c>
      <c r="H257" s="4">
        <v>7122.48</v>
      </c>
      <c r="I257" t="str">
        <f>TEXT(Dataset_Analysis_Table[[#This Row],[Order Date]], "mmmm yyyy")</f>
        <v>August 2023</v>
      </c>
      <c r="J257" s="4">
        <f>IF(Dataset_Analysis_Table[[#This Row],[Units Sold]]&lt;&gt;0,Dataset_Analysis_Table[[#This Row],[Revenue]]/Dataset_Analysis_Table[[#This Row],[Units Sold]],"Invalid")</f>
        <v>1187.08</v>
      </c>
      <c r="K257" s="4" t="str">
        <f>IF(Dataset_Analysis_Table[[#This Row],[Revenue]]&gt;5000,"Yes","No")</f>
        <v>Yes</v>
      </c>
      <c r="L257" s="4" t="str" cm="1">
        <f t="array" ref="L257">_xlfn.IFS(
  Dataset_Analysis_Table[[#This Row],[Revenue]]&gt;=10000, "Platinum Tier",
  Dataset_Analysis_Table[[#This Row],[Revenue]]&gt;=5000, "Gold Tier",
  Dataset_Analysis_Table[[#This Row],[Revenue]]&lt;5000, "Standard Tier"
)</f>
        <v>Gold Tier</v>
      </c>
      <c r="M257" s="4" t="str">
        <f>Dataset_Analysis_Table[[#This Row],[Region]]&amp;" - "&amp;Dataset_Analysis_Table[[#This Row],[Category]]</f>
        <v>South - Electronics</v>
      </c>
    </row>
    <row r="258" spans="1:13" x14ac:dyDescent="0.3">
      <c r="A258">
        <v>259</v>
      </c>
      <c r="B258" s="1">
        <v>45155</v>
      </c>
      <c r="C258" t="s">
        <v>12</v>
      </c>
      <c r="D258" t="s">
        <v>18</v>
      </c>
      <c r="E258" t="s">
        <v>4</v>
      </c>
      <c r="F258">
        <v>3</v>
      </c>
      <c r="G258" s="4">
        <v>405.4</v>
      </c>
      <c r="H258" s="4">
        <v>1216.2</v>
      </c>
      <c r="I258" t="str">
        <f>TEXT(Dataset_Analysis_Table[[#This Row],[Order Date]], "mmmm yyyy")</f>
        <v>August 2023</v>
      </c>
      <c r="J258" s="4">
        <f>IF(Dataset_Analysis_Table[[#This Row],[Units Sold]]&lt;&gt;0,Dataset_Analysis_Table[[#This Row],[Revenue]]/Dataset_Analysis_Table[[#This Row],[Units Sold]],"Invalid")</f>
        <v>405.40000000000003</v>
      </c>
      <c r="K258" s="4" t="str">
        <f>IF(Dataset_Analysis_Table[[#This Row],[Revenue]]&gt;5000,"Yes","No")</f>
        <v>No</v>
      </c>
      <c r="L258" s="4" t="str" cm="1">
        <f t="array" ref="L258">_xlfn.IFS(
  Dataset_Analysis_Table[[#This Row],[Revenue]]&gt;=10000, "Platinum Tier",
  Dataset_Analysis_Table[[#This Row],[Revenue]]&gt;=5000, "Gold Tier",
  Dataset_Analysis_Table[[#This Row],[Revenue]]&lt;5000, "Standard Tier"
)</f>
        <v>Standard Tier</v>
      </c>
      <c r="M258" s="4" t="str">
        <f>Dataset_Analysis_Table[[#This Row],[Region]]&amp;" - "&amp;Dataset_Analysis_Table[[#This Row],[Category]]</f>
        <v>East - Electronics</v>
      </c>
    </row>
    <row r="259" spans="1:13" x14ac:dyDescent="0.3">
      <c r="A259">
        <v>260</v>
      </c>
      <c r="B259" s="1">
        <v>45677</v>
      </c>
      <c r="C259" t="s">
        <v>7</v>
      </c>
      <c r="D259" t="s">
        <v>3</v>
      </c>
      <c r="E259" t="s">
        <v>4</v>
      </c>
      <c r="F259">
        <v>2</v>
      </c>
      <c r="G259" s="4">
        <v>1121.04</v>
      </c>
      <c r="H259" s="4">
        <v>2242.08</v>
      </c>
      <c r="I259" t="str">
        <f>TEXT(Dataset_Analysis_Table[[#This Row],[Order Date]], "mmmm yyyy")</f>
        <v>January 2025</v>
      </c>
      <c r="J259" s="4">
        <f>IF(Dataset_Analysis_Table[[#This Row],[Units Sold]]&lt;&gt;0,Dataset_Analysis_Table[[#This Row],[Revenue]]/Dataset_Analysis_Table[[#This Row],[Units Sold]],"Invalid")</f>
        <v>1121.04</v>
      </c>
      <c r="K259" s="4" t="str">
        <f>IF(Dataset_Analysis_Table[[#This Row],[Revenue]]&gt;5000,"Yes","No")</f>
        <v>No</v>
      </c>
      <c r="L259" s="4" t="str" cm="1">
        <f t="array" ref="L259">_xlfn.IFS(
  Dataset_Analysis_Table[[#This Row],[Revenue]]&gt;=10000, "Platinum Tier",
  Dataset_Analysis_Table[[#This Row],[Revenue]]&gt;=5000, "Gold Tier",
  Dataset_Analysis_Table[[#This Row],[Revenue]]&lt;5000, "Standard Tier"
)</f>
        <v>Standard Tier</v>
      </c>
      <c r="M259" s="4" t="str">
        <f>Dataset_Analysis_Table[[#This Row],[Region]]&amp;" - "&amp;Dataset_Analysis_Table[[#This Row],[Category]]</f>
        <v>West - Electronics</v>
      </c>
    </row>
    <row r="260" spans="1:13" x14ac:dyDescent="0.3">
      <c r="A260">
        <v>261</v>
      </c>
      <c r="B260" s="1">
        <v>45509</v>
      </c>
      <c r="C260" t="s">
        <v>7</v>
      </c>
      <c r="D260" t="s">
        <v>20</v>
      </c>
      <c r="E260" t="s">
        <v>4</v>
      </c>
      <c r="F260">
        <v>9</v>
      </c>
      <c r="G260" s="4">
        <v>894.56</v>
      </c>
      <c r="H260" s="4">
        <v>8051.04</v>
      </c>
      <c r="I260" t="str">
        <f>TEXT(Dataset_Analysis_Table[[#This Row],[Order Date]], "mmmm yyyy")</f>
        <v>August 2024</v>
      </c>
      <c r="J260" s="4">
        <f>IF(Dataset_Analysis_Table[[#This Row],[Units Sold]]&lt;&gt;0,Dataset_Analysis_Table[[#This Row],[Revenue]]/Dataset_Analysis_Table[[#This Row],[Units Sold]],"Invalid")</f>
        <v>894.56</v>
      </c>
      <c r="K260" s="4" t="str">
        <f>IF(Dataset_Analysis_Table[[#This Row],[Revenue]]&gt;5000,"Yes","No")</f>
        <v>Yes</v>
      </c>
      <c r="L260" s="4" t="str" cm="1">
        <f t="array" ref="L260">_xlfn.IFS(
  Dataset_Analysis_Table[[#This Row],[Revenue]]&gt;=10000, "Platinum Tier",
  Dataset_Analysis_Table[[#This Row],[Revenue]]&gt;=5000, "Gold Tier",
  Dataset_Analysis_Table[[#This Row],[Revenue]]&lt;5000, "Standard Tier"
)</f>
        <v>Gold Tier</v>
      </c>
      <c r="M260" s="4" t="str">
        <f>Dataset_Analysis_Table[[#This Row],[Region]]&amp;" - "&amp;Dataset_Analysis_Table[[#This Row],[Category]]</f>
        <v>West - Electronics</v>
      </c>
    </row>
    <row r="261" spans="1:13" x14ac:dyDescent="0.3">
      <c r="A261">
        <v>262</v>
      </c>
      <c r="B261" s="1">
        <v>45768</v>
      </c>
      <c r="C261" t="s">
        <v>11</v>
      </c>
      <c r="D261" t="s">
        <v>20</v>
      </c>
      <c r="E261" t="s">
        <v>4</v>
      </c>
      <c r="F261">
        <v>1</v>
      </c>
      <c r="G261" s="4">
        <v>1093.5899999999999</v>
      </c>
      <c r="H261" s="4">
        <v>1093.5899999999999</v>
      </c>
      <c r="I261" t="str">
        <f>TEXT(Dataset_Analysis_Table[[#This Row],[Order Date]], "mmmm yyyy")</f>
        <v>April 2025</v>
      </c>
      <c r="J261" s="4">
        <f>IF(Dataset_Analysis_Table[[#This Row],[Units Sold]]&lt;&gt;0,Dataset_Analysis_Table[[#This Row],[Revenue]]/Dataset_Analysis_Table[[#This Row],[Units Sold]],"Invalid")</f>
        <v>1093.5899999999999</v>
      </c>
      <c r="K261" s="4" t="str">
        <f>IF(Dataset_Analysis_Table[[#This Row],[Revenue]]&gt;5000,"Yes","No")</f>
        <v>No</v>
      </c>
      <c r="L261" s="4" t="str" cm="1">
        <f t="array" ref="L261">_xlfn.IFS(
  Dataset_Analysis_Table[[#This Row],[Revenue]]&gt;=10000, "Platinum Tier",
  Dataset_Analysis_Table[[#This Row],[Revenue]]&gt;=5000, "Gold Tier",
  Dataset_Analysis_Table[[#This Row],[Revenue]]&lt;5000, "Standard Tier"
)</f>
        <v>Standard Tier</v>
      </c>
      <c r="M261" s="4" t="str">
        <f>Dataset_Analysis_Table[[#This Row],[Region]]&amp;" - "&amp;Dataset_Analysis_Table[[#This Row],[Category]]</f>
        <v>South - Electronics</v>
      </c>
    </row>
    <row r="262" spans="1:13" x14ac:dyDescent="0.3">
      <c r="A262">
        <v>263</v>
      </c>
      <c r="B262" s="1">
        <v>45608</v>
      </c>
      <c r="C262" t="s">
        <v>12</v>
      </c>
      <c r="D262" t="s">
        <v>17</v>
      </c>
      <c r="E262" t="s">
        <v>10</v>
      </c>
      <c r="F262">
        <v>1</v>
      </c>
      <c r="G262" s="4">
        <v>100.63</v>
      </c>
      <c r="H262" s="4">
        <v>100.63</v>
      </c>
      <c r="I262" t="str">
        <f>TEXT(Dataset_Analysis_Table[[#This Row],[Order Date]], "mmmm yyyy")</f>
        <v>November 2024</v>
      </c>
      <c r="J262" s="4">
        <f>IF(Dataset_Analysis_Table[[#This Row],[Units Sold]]&lt;&gt;0,Dataset_Analysis_Table[[#This Row],[Revenue]]/Dataset_Analysis_Table[[#This Row],[Units Sold]],"Invalid")</f>
        <v>100.63</v>
      </c>
      <c r="K262" s="4" t="str">
        <f>IF(Dataset_Analysis_Table[[#This Row],[Revenue]]&gt;5000,"Yes","No")</f>
        <v>No</v>
      </c>
      <c r="L262" s="4" t="str" cm="1">
        <f t="array" ref="L262">_xlfn.IFS(
  Dataset_Analysis_Table[[#This Row],[Revenue]]&gt;=10000, "Platinum Tier",
  Dataset_Analysis_Table[[#This Row],[Revenue]]&gt;=5000, "Gold Tier",
  Dataset_Analysis_Table[[#This Row],[Revenue]]&lt;5000, "Standard Tier"
)</f>
        <v>Standard Tier</v>
      </c>
      <c r="M262" s="4" t="str">
        <f>Dataset_Analysis_Table[[#This Row],[Region]]&amp;" - "&amp;Dataset_Analysis_Table[[#This Row],[Category]]</f>
        <v>East - Accessories</v>
      </c>
    </row>
    <row r="263" spans="1:13" x14ac:dyDescent="0.3">
      <c r="A263">
        <v>264</v>
      </c>
      <c r="B263" s="1">
        <v>45575</v>
      </c>
      <c r="C263" t="s">
        <v>7</v>
      </c>
      <c r="D263" t="s">
        <v>20</v>
      </c>
      <c r="E263" t="s">
        <v>4</v>
      </c>
      <c r="F263">
        <v>2</v>
      </c>
      <c r="G263" s="4">
        <v>740.5</v>
      </c>
      <c r="H263" s="4">
        <v>1481</v>
      </c>
      <c r="I263" t="str">
        <f>TEXT(Dataset_Analysis_Table[[#This Row],[Order Date]], "mmmm yyyy")</f>
        <v>October 2024</v>
      </c>
      <c r="J263" s="4">
        <f>IF(Dataset_Analysis_Table[[#This Row],[Units Sold]]&lt;&gt;0,Dataset_Analysis_Table[[#This Row],[Revenue]]/Dataset_Analysis_Table[[#This Row],[Units Sold]],"Invalid")</f>
        <v>740.5</v>
      </c>
      <c r="K263" s="4" t="str">
        <f>IF(Dataset_Analysis_Table[[#This Row],[Revenue]]&gt;5000,"Yes","No")</f>
        <v>No</v>
      </c>
      <c r="L263" s="4" t="str" cm="1">
        <f t="array" ref="L263">_xlfn.IFS(
  Dataset_Analysis_Table[[#This Row],[Revenue]]&gt;=10000, "Platinum Tier",
  Dataset_Analysis_Table[[#This Row],[Revenue]]&gt;=5000, "Gold Tier",
  Dataset_Analysis_Table[[#This Row],[Revenue]]&lt;5000, "Standard Tier"
)</f>
        <v>Standard Tier</v>
      </c>
      <c r="M263" s="4" t="str">
        <f>Dataset_Analysis_Table[[#This Row],[Region]]&amp;" - "&amp;Dataset_Analysis_Table[[#This Row],[Category]]</f>
        <v>West - Electronics</v>
      </c>
    </row>
    <row r="264" spans="1:13" x14ac:dyDescent="0.3">
      <c r="A264">
        <v>265</v>
      </c>
      <c r="B264" s="1">
        <v>45214</v>
      </c>
      <c r="C264" t="s">
        <v>7</v>
      </c>
      <c r="D264" t="s">
        <v>17</v>
      </c>
      <c r="E264" t="s">
        <v>10</v>
      </c>
      <c r="F264">
        <v>2</v>
      </c>
      <c r="G264" s="4">
        <v>489.95</v>
      </c>
      <c r="H264" s="4">
        <v>979.9</v>
      </c>
      <c r="I264" t="str">
        <f>TEXT(Dataset_Analysis_Table[[#This Row],[Order Date]], "mmmm yyyy")</f>
        <v>October 2023</v>
      </c>
      <c r="J264" s="4">
        <f>IF(Dataset_Analysis_Table[[#This Row],[Units Sold]]&lt;&gt;0,Dataset_Analysis_Table[[#This Row],[Revenue]]/Dataset_Analysis_Table[[#This Row],[Units Sold]],"Invalid")</f>
        <v>489.95</v>
      </c>
      <c r="K264" s="4" t="str">
        <f>IF(Dataset_Analysis_Table[[#This Row],[Revenue]]&gt;5000,"Yes","No")</f>
        <v>No</v>
      </c>
      <c r="L264" s="4" t="str" cm="1">
        <f t="array" ref="L264">_xlfn.IFS(
  Dataset_Analysis_Table[[#This Row],[Revenue]]&gt;=10000, "Platinum Tier",
  Dataset_Analysis_Table[[#This Row],[Revenue]]&gt;=5000, "Gold Tier",
  Dataset_Analysis_Table[[#This Row],[Revenue]]&lt;5000, "Standard Tier"
)</f>
        <v>Standard Tier</v>
      </c>
      <c r="M264" s="4" t="str">
        <f>Dataset_Analysis_Table[[#This Row],[Region]]&amp;" - "&amp;Dataset_Analysis_Table[[#This Row],[Category]]</f>
        <v>West - Accessories</v>
      </c>
    </row>
    <row r="265" spans="1:13" x14ac:dyDescent="0.3">
      <c r="A265">
        <v>266</v>
      </c>
      <c r="B265" s="1">
        <v>45268</v>
      </c>
      <c r="C265" t="s">
        <v>0</v>
      </c>
      <c r="D265" t="s">
        <v>3</v>
      </c>
      <c r="E265" t="s">
        <v>4</v>
      </c>
      <c r="F265">
        <v>5</v>
      </c>
      <c r="G265" s="4">
        <v>940.23</v>
      </c>
      <c r="H265" s="4">
        <v>4701.1499999999996</v>
      </c>
      <c r="I265" t="str">
        <f>TEXT(Dataset_Analysis_Table[[#This Row],[Order Date]], "mmmm yyyy")</f>
        <v>December 2023</v>
      </c>
      <c r="J265" s="4">
        <f>IF(Dataset_Analysis_Table[[#This Row],[Units Sold]]&lt;&gt;0,Dataset_Analysis_Table[[#This Row],[Revenue]]/Dataset_Analysis_Table[[#This Row],[Units Sold]],"Invalid")</f>
        <v>940.2299999999999</v>
      </c>
      <c r="K265" s="4" t="str">
        <f>IF(Dataset_Analysis_Table[[#This Row],[Revenue]]&gt;5000,"Yes","No")</f>
        <v>No</v>
      </c>
      <c r="L265" s="4" t="str" cm="1">
        <f t="array" ref="L265">_xlfn.IFS(
  Dataset_Analysis_Table[[#This Row],[Revenue]]&gt;=10000, "Platinum Tier",
  Dataset_Analysis_Table[[#This Row],[Revenue]]&gt;=5000, "Gold Tier",
  Dataset_Analysis_Table[[#This Row],[Revenue]]&lt;5000, "Standard Tier"
)</f>
        <v>Standard Tier</v>
      </c>
      <c r="M265" s="4" t="str">
        <f>Dataset_Analysis_Table[[#This Row],[Region]]&amp;" - "&amp;Dataset_Analysis_Table[[#This Row],[Category]]</f>
        <v>North - Electronics</v>
      </c>
    </row>
    <row r="266" spans="1:13" x14ac:dyDescent="0.3">
      <c r="A266">
        <v>267</v>
      </c>
      <c r="B266" s="1">
        <v>45529</v>
      </c>
      <c r="C266" t="s">
        <v>12</v>
      </c>
      <c r="D266" t="s">
        <v>15</v>
      </c>
      <c r="E266" t="s">
        <v>4</v>
      </c>
      <c r="F266">
        <v>10</v>
      </c>
      <c r="G266" s="4">
        <v>800.53</v>
      </c>
      <c r="H266" s="4">
        <v>8005.3</v>
      </c>
      <c r="I266" t="str">
        <f>TEXT(Dataset_Analysis_Table[[#This Row],[Order Date]], "mmmm yyyy")</f>
        <v>August 2024</v>
      </c>
      <c r="J266" s="4">
        <f>IF(Dataset_Analysis_Table[[#This Row],[Units Sold]]&lt;&gt;0,Dataset_Analysis_Table[[#This Row],[Revenue]]/Dataset_Analysis_Table[[#This Row],[Units Sold]],"Invalid")</f>
        <v>800.53</v>
      </c>
      <c r="K266" s="4" t="str">
        <f>IF(Dataset_Analysis_Table[[#This Row],[Revenue]]&gt;5000,"Yes","No")</f>
        <v>Yes</v>
      </c>
      <c r="L266" s="4" t="str" cm="1">
        <f t="array" ref="L266">_xlfn.IFS(
  Dataset_Analysis_Table[[#This Row],[Revenue]]&gt;=10000, "Platinum Tier",
  Dataset_Analysis_Table[[#This Row],[Revenue]]&gt;=5000, "Gold Tier",
  Dataset_Analysis_Table[[#This Row],[Revenue]]&lt;5000, "Standard Tier"
)</f>
        <v>Gold Tier</v>
      </c>
      <c r="M266" s="4" t="str">
        <f>Dataset_Analysis_Table[[#This Row],[Region]]&amp;" - "&amp;Dataset_Analysis_Table[[#This Row],[Category]]</f>
        <v>East - Electronics</v>
      </c>
    </row>
    <row r="267" spans="1:13" x14ac:dyDescent="0.3">
      <c r="A267">
        <v>268</v>
      </c>
      <c r="B267" s="1">
        <v>45240</v>
      </c>
      <c r="C267" t="s">
        <v>7</v>
      </c>
      <c r="D267" t="s">
        <v>20</v>
      </c>
      <c r="E267" t="s">
        <v>4</v>
      </c>
      <c r="F267">
        <v>2</v>
      </c>
      <c r="G267" s="4">
        <v>1280.6600000000001</v>
      </c>
      <c r="H267" s="4">
        <v>2561.3200000000002</v>
      </c>
      <c r="I267" t="str">
        <f>TEXT(Dataset_Analysis_Table[[#This Row],[Order Date]], "mmmm yyyy")</f>
        <v>November 2023</v>
      </c>
      <c r="J267" s="4">
        <f>IF(Dataset_Analysis_Table[[#This Row],[Units Sold]]&lt;&gt;0,Dataset_Analysis_Table[[#This Row],[Revenue]]/Dataset_Analysis_Table[[#This Row],[Units Sold]],"Invalid")</f>
        <v>1280.6600000000001</v>
      </c>
      <c r="K267" s="4" t="str">
        <f>IF(Dataset_Analysis_Table[[#This Row],[Revenue]]&gt;5000,"Yes","No")</f>
        <v>No</v>
      </c>
      <c r="L267" s="4" t="str" cm="1">
        <f t="array" ref="L267">_xlfn.IFS(
  Dataset_Analysis_Table[[#This Row],[Revenue]]&gt;=10000, "Platinum Tier",
  Dataset_Analysis_Table[[#This Row],[Revenue]]&gt;=5000, "Gold Tier",
  Dataset_Analysis_Table[[#This Row],[Revenue]]&lt;5000, "Standard Tier"
)</f>
        <v>Standard Tier</v>
      </c>
      <c r="M267" s="4" t="str">
        <f>Dataset_Analysis_Table[[#This Row],[Region]]&amp;" - "&amp;Dataset_Analysis_Table[[#This Row],[Category]]</f>
        <v>West - Electronics</v>
      </c>
    </row>
    <row r="268" spans="1:13" x14ac:dyDescent="0.3">
      <c r="A268">
        <v>269</v>
      </c>
      <c r="B268" s="1">
        <v>45579</v>
      </c>
      <c r="C268" t="s">
        <v>11</v>
      </c>
      <c r="D268" t="s">
        <v>1</v>
      </c>
      <c r="E268" t="s">
        <v>2</v>
      </c>
      <c r="F268">
        <v>8</v>
      </c>
      <c r="G268" s="4">
        <v>1333.26</v>
      </c>
      <c r="H268" s="4">
        <v>10666.08</v>
      </c>
      <c r="I268" t="str">
        <f>TEXT(Dataset_Analysis_Table[[#This Row],[Order Date]], "mmmm yyyy")</f>
        <v>October 2024</v>
      </c>
      <c r="J268" s="4">
        <f>IF(Dataset_Analysis_Table[[#This Row],[Units Sold]]&lt;&gt;0,Dataset_Analysis_Table[[#This Row],[Revenue]]/Dataset_Analysis_Table[[#This Row],[Units Sold]],"Invalid")</f>
        <v>1333.26</v>
      </c>
      <c r="K268" s="4" t="str">
        <f>IF(Dataset_Analysis_Table[[#This Row],[Revenue]]&gt;5000,"Yes","No")</f>
        <v>Yes</v>
      </c>
      <c r="L268" s="4" t="str" cm="1">
        <f t="array" ref="L268">_xlfn.IFS(
  Dataset_Analysis_Table[[#This Row],[Revenue]]&gt;=10000, "Platinum Tier",
  Dataset_Analysis_Table[[#This Row],[Revenue]]&gt;=5000, "Gold Tier",
  Dataset_Analysis_Table[[#This Row],[Revenue]]&lt;5000, "Standard Tier"
)</f>
        <v>Platinum Tier</v>
      </c>
      <c r="M268" s="4" t="str">
        <f>Dataset_Analysis_Table[[#This Row],[Region]]&amp;" - "&amp;Dataset_Analysis_Table[[#This Row],[Category]]</f>
        <v>South - Apparel</v>
      </c>
    </row>
    <row r="269" spans="1:13" x14ac:dyDescent="0.3">
      <c r="A269">
        <v>270</v>
      </c>
      <c r="B269" s="1">
        <v>45603</v>
      </c>
      <c r="C269" t="s">
        <v>12</v>
      </c>
      <c r="D269" t="s">
        <v>5</v>
      </c>
      <c r="E269" t="s">
        <v>4</v>
      </c>
      <c r="F269">
        <v>7</v>
      </c>
      <c r="G269" s="4">
        <v>629.82000000000005</v>
      </c>
      <c r="H269" s="4">
        <v>4408.74</v>
      </c>
      <c r="I269" t="str">
        <f>TEXT(Dataset_Analysis_Table[[#This Row],[Order Date]], "mmmm yyyy")</f>
        <v>November 2024</v>
      </c>
      <c r="J269" s="4">
        <f>IF(Dataset_Analysis_Table[[#This Row],[Units Sold]]&lt;&gt;0,Dataset_Analysis_Table[[#This Row],[Revenue]]/Dataset_Analysis_Table[[#This Row],[Units Sold]],"Invalid")</f>
        <v>629.81999999999994</v>
      </c>
      <c r="K269" s="4" t="str">
        <f>IF(Dataset_Analysis_Table[[#This Row],[Revenue]]&gt;5000,"Yes","No")</f>
        <v>No</v>
      </c>
      <c r="L269" s="4" t="str" cm="1">
        <f t="array" ref="L269">_xlfn.IFS(
  Dataset_Analysis_Table[[#This Row],[Revenue]]&gt;=10000, "Platinum Tier",
  Dataset_Analysis_Table[[#This Row],[Revenue]]&gt;=5000, "Gold Tier",
  Dataset_Analysis_Table[[#This Row],[Revenue]]&lt;5000, "Standard Tier"
)</f>
        <v>Standard Tier</v>
      </c>
      <c r="M269" s="4" t="str">
        <f>Dataset_Analysis_Table[[#This Row],[Region]]&amp;" - "&amp;Dataset_Analysis_Table[[#This Row],[Category]]</f>
        <v>East - Electronics</v>
      </c>
    </row>
    <row r="270" spans="1:13" x14ac:dyDescent="0.3">
      <c r="A270">
        <v>271</v>
      </c>
      <c r="B270" s="1">
        <v>45576</v>
      </c>
      <c r="C270" t="s">
        <v>12</v>
      </c>
      <c r="D270" t="s">
        <v>13</v>
      </c>
      <c r="E270" t="s">
        <v>4</v>
      </c>
      <c r="F270">
        <v>6</v>
      </c>
      <c r="G270" s="4">
        <v>1001.01</v>
      </c>
      <c r="H270" s="4">
        <v>6006.06</v>
      </c>
      <c r="I270" t="str">
        <f>TEXT(Dataset_Analysis_Table[[#This Row],[Order Date]], "mmmm yyyy")</f>
        <v>October 2024</v>
      </c>
      <c r="J270" s="4">
        <f>IF(Dataset_Analysis_Table[[#This Row],[Units Sold]]&lt;&gt;0,Dataset_Analysis_Table[[#This Row],[Revenue]]/Dataset_Analysis_Table[[#This Row],[Units Sold]],"Invalid")</f>
        <v>1001.0100000000001</v>
      </c>
      <c r="K270" s="4" t="str">
        <f>IF(Dataset_Analysis_Table[[#This Row],[Revenue]]&gt;5000,"Yes","No")</f>
        <v>Yes</v>
      </c>
      <c r="L270" s="4" t="str" cm="1">
        <f t="array" ref="L270">_xlfn.IFS(
  Dataset_Analysis_Table[[#This Row],[Revenue]]&gt;=10000, "Platinum Tier",
  Dataset_Analysis_Table[[#This Row],[Revenue]]&gt;=5000, "Gold Tier",
  Dataset_Analysis_Table[[#This Row],[Revenue]]&lt;5000, "Standard Tier"
)</f>
        <v>Gold Tier</v>
      </c>
      <c r="M270" s="4" t="str">
        <f>Dataset_Analysis_Table[[#This Row],[Region]]&amp;" - "&amp;Dataset_Analysis_Table[[#This Row],[Category]]</f>
        <v>East - Electronics</v>
      </c>
    </row>
    <row r="271" spans="1:13" x14ac:dyDescent="0.3">
      <c r="A271">
        <v>272</v>
      </c>
      <c r="B271" s="1">
        <v>45842</v>
      </c>
      <c r="C271" t="s">
        <v>11</v>
      </c>
      <c r="D271" t="s">
        <v>21</v>
      </c>
      <c r="E271" t="s">
        <v>4</v>
      </c>
      <c r="F271">
        <v>8</v>
      </c>
      <c r="G271" s="4">
        <v>110.03</v>
      </c>
      <c r="H271" s="4">
        <v>880.24</v>
      </c>
      <c r="I271" t="str">
        <f>TEXT(Dataset_Analysis_Table[[#This Row],[Order Date]], "mmmm yyyy")</f>
        <v>July 2025</v>
      </c>
      <c r="J271" s="4">
        <f>IF(Dataset_Analysis_Table[[#This Row],[Units Sold]]&lt;&gt;0,Dataset_Analysis_Table[[#This Row],[Revenue]]/Dataset_Analysis_Table[[#This Row],[Units Sold]],"Invalid")</f>
        <v>110.03</v>
      </c>
      <c r="K271" s="4" t="str">
        <f>IF(Dataset_Analysis_Table[[#This Row],[Revenue]]&gt;5000,"Yes","No")</f>
        <v>No</v>
      </c>
      <c r="L271" s="4" t="str" cm="1">
        <f t="array" ref="L271">_xlfn.IFS(
  Dataset_Analysis_Table[[#This Row],[Revenue]]&gt;=10000, "Platinum Tier",
  Dataset_Analysis_Table[[#This Row],[Revenue]]&gt;=5000, "Gold Tier",
  Dataset_Analysis_Table[[#This Row],[Revenue]]&lt;5000, "Standard Tier"
)</f>
        <v>Standard Tier</v>
      </c>
      <c r="M271" s="4" t="str">
        <f>Dataset_Analysis_Table[[#This Row],[Region]]&amp;" - "&amp;Dataset_Analysis_Table[[#This Row],[Category]]</f>
        <v>South - Electronics</v>
      </c>
    </row>
    <row r="272" spans="1:13" x14ac:dyDescent="0.3">
      <c r="A272">
        <v>273</v>
      </c>
      <c r="B272" s="1">
        <v>45234</v>
      </c>
      <c r="C272" t="s">
        <v>0</v>
      </c>
      <c r="D272" t="s">
        <v>16</v>
      </c>
      <c r="E272" t="s">
        <v>10</v>
      </c>
      <c r="F272">
        <v>7</v>
      </c>
      <c r="G272" s="4">
        <v>153.88</v>
      </c>
      <c r="H272" s="4">
        <v>1077.1600000000001</v>
      </c>
      <c r="I272" t="str">
        <f>TEXT(Dataset_Analysis_Table[[#This Row],[Order Date]], "mmmm yyyy")</f>
        <v>November 2023</v>
      </c>
      <c r="J272" s="4">
        <f>IF(Dataset_Analysis_Table[[#This Row],[Units Sold]]&lt;&gt;0,Dataset_Analysis_Table[[#This Row],[Revenue]]/Dataset_Analysis_Table[[#This Row],[Units Sold]],"Invalid")</f>
        <v>153.88000000000002</v>
      </c>
      <c r="K272" s="4" t="str">
        <f>IF(Dataset_Analysis_Table[[#This Row],[Revenue]]&gt;5000,"Yes","No")</f>
        <v>No</v>
      </c>
      <c r="L272" s="4" t="str" cm="1">
        <f t="array" ref="L272">_xlfn.IFS(
  Dataset_Analysis_Table[[#This Row],[Revenue]]&gt;=10000, "Platinum Tier",
  Dataset_Analysis_Table[[#This Row],[Revenue]]&gt;=5000, "Gold Tier",
  Dataset_Analysis_Table[[#This Row],[Revenue]]&lt;5000, "Standard Tier"
)</f>
        <v>Standard Tier</v>
      </c>
      <c r="M272" s="4" t="str">
        <f>Dataset_Analysis_Table[[#This Row],[Region]]&amp;" - "&amp;Dataset_Analysis_Table[[#This Row],[Category]]</f>
        <v>North - Accessories</v>
      </c>
    </row>
    <row r="273" spans="1:13" x14ac:dyDescent="0.3">
      <c r="A273">
        <v>274</v>
      </c>
      <c r="B273" s="1">
        <v>45272</v>
      </c>
      <c r="C273" t="s">
        <v>12</v>
      </c>
      <c r="D273" t="s">
        <v>8</v>
      </c>
      <c r="E273" t="s">
        <v>2</v>
      </c>
      <c r="F273">
        <v>9</v>
      </c>
      <c r="G273" s="4">
        <v>99.37</v>
      </c>
      <c r="H273" s="4">
        <v>894.33</v>
      </c>
      <c r="I273" t="str">
        <f>TEXT(Dataset_Analysis_Table[[#This Row],[Order Date]], "mmmm yyyy")</f>
        <v>December 2023</v>
      </c>
      <c r="J273" s="4">
        <f>IF(Dataset_Analysis_Table[[#This Row],[Units Sold]]&lt;&gt;0,Dataset_Analysis_Table[[#This Row],[Revenue]]/Dataset_Analysis_Table[[#This Row],[Units Sold]],"Invalid")</f>
        <v>99.37</v>
      </c>
      <c r="K273" s="4" t="str">
        <f>IF(Dataset_Analysis_Table[[#This Row],[Revenue]]&gt;5000,"Yes","No")</f>
        <v>No</v>
      </c>
      <c r="L273" s="4" t="str" cm="1">
        <f t="array" ref="L273">_xlfn.IFS(
  Dataset_Analysis_Table[[#This Row],[Revenue]]&gt;=10000, "Platinum Tier",
  Dataset_Analysis_Table[[#This Row],[Revenue]]&gt;=5000, "Gold Tier",
  Dataset_Analysis_Table[[#This Row],[Revenue]]&lt;5000, "Standard Tier"
)</f>
        <v>Standard Tier</v>
      </c>
      <c r="M273" s="4" t="str">
        <f>Dataset_Analysis_Table[[#This Row],[Region]]&amp;" - "&amp;Dataset_Analysis_Table[[#This Row],[Category]]</f>
        <v>East - Apparel</v>
      </c>
    </row>
    <row r="274" spans="1:13" x14ac:dyDescent="0.3">
      <c r="A274">
        <v>275</v>
      </c>
      <c r="B274" s="1">
        <v>45825</v>
      </c>
      <c r="C274" t="s">
        <v>12</v>
      </c>
      <c r="D274" t="s">
        <v>6</v>
      </c>
      <c r="E274" t="s">
        <v>4</v>
      </c>
      <c r="F274">
        <v>2</v>
      </c>
      <c r="G274" s="4">
        <v>622.1</v>
      </c>
      <c r="H274" s="4">
        <v>1244.2</v>
      </c>
      <c r="I274" t="str">
        <f>TEXT(Dataset_Analysis_Table[[#This Row],[Order Date]], "mmmm yyyy")</f>
        <v>June 2025</v>
      </c>
      <c r="J274" s="4">
        <f>IF(Dataset_Analysis_Table[[#This Row],[Units Sold]]&lt;&gt;0,Dataset_Analysis_Table[[#This Row],[Revenue]]/Dataset_Analysis_Table[[#This Row],[Units Sold]],"Invalid")</f>
        <v>622.1</v>
      </c>
      <c r="K274" s="4" t="str">
        <f>IF(Dataset_Analysis_Table[[#This Row],[Revenue]]&gt;5000,"Yes","No")</f>
        <v>No</v>
      </c>
      <c r="L274" s="4" t="str" cm="1">
        <f t="array" ref="L274">_xlfn.IFS(
  Dataset_Analysis_Table[[#This Row],[Revenue]]&gt;=10000, "Platinum Tier",
  Dataset_Analysis_Table[[#This Row],[Revenue]]&gt;=5000, "Gold Tier",
  Dataset_Analysis_Table[[#This Row],[Revenue]]&lt;5000, "Standard Tier"
)</f>
        <v>Standard Tier</v>
      </c>
      <c r="M274" s="4" t="str">
        <f>Dataset_Analysis_Table[[#This Row],[Region]]&amp;" - "&amp;Dataset_Analysis_Table[[#This Row],[Category]]</f>
        <v>East - Electronics</v>
      </c>
    </row>
    <row r="275" spans="1:13" x14ac:dyDescent="0.3">
      <c r="A275">
        <v>276</v>
      </c>
      <c r="B275" s="1">
        <v>45191</v>
      </c>
      <c r="C275" t="s">
        <v>7</v>
      </c>
      <c r="D275" t="s">
        <v>16</v>
      </c>
      <c r="E275" t="s">
        <v>10</v>
      </c>
      <c r="F275">
        <v>5</v>
      </c>
      <c r="G275" s="4">
        <v>904.61</v>
      </c>
      <c r="H275" s="4">
        <v>4523.05</v>
      </c>
      <c r="I275" t="str">
        <f>TEXT(Dataset_Analysis_Table[[#This Row],[Order Date]], "mmmm yyyy")</f>
        <v>September 2023</v>
      </c>
      <c r="J275" s="4">
        <f>IF(Dataset_Analysis_Table[[#This Row],[Units Sold]]&lt;&gt;0,Dataset_Analysis_Table[[#This Row],[Revenue]]/Dataset_Analysis_Table[[#This Row],[Units Sold]],"Invalid")</f>
        <v>904.61</v>
      </c>
      <c r="K275" s="4" t="str">
        <f>IF(Dataset_Analysis_Table[[#This Row],[Revenue]]&gt;5000,"Yes","No")</f>
        <v>No</v>
      </c>
      <c r="L275" s="4" t="str" cm="1">
        <f t="array" ref="L275">_xlfn.IFS(
  Dataset_Analysis_Table[[#This Row],[Revenue]]&gt;=10000, "Platinum Tier",
  Dataset_Analysis_Table[[#This Row],[Revenue]]&gt;=5000, "Gold Tier",
  Dataset_Analysis_Table[[#This Row],[Revenue]]&lt;5000, "Standard Tier"
)</f>
        <v>Standard Tier</v>
      </c>
      <c r="M275" s="4" t="str">
        <f>Dataset_Analysis_Table[[#This Row],[Region]]&amp;" - "&amp;Dataset_Analysis_Table[[#This Row],[Category]]</f>
        <v>West - Accessories</v>
      </c>
    </row>
    <row r="276" spans="1:13" x14ac:dyDescent="0.3">
      <c r="A276">
        <v>277</v>
      </c>
      <c r="B276" s="1">
        <v>45730</v>
      </c>
      <c r="C276" t="s">
        <v>0</v>
      </c>
      <c r="D276" t="s">
        <v>21</v>
      </c>
      <c r="E276" t="s">
        <v>4</v>
      </c>
      <c r="F276">
        <v>9</v>
      </c>
      <c r="G276" s="4">
        <v>326.98</v>
      </c>
      <c r="H276" s="4">
        <v>2942.82</v>
      </c>
      <c r="I276" t="str">
        <f>TEXT(Dataset_Analysis_Table[[#This Row],[Order Date]], "mmmm yyyy")</f>
        <v>March 2025</v>
      </c>
      <c r="J276" s="4">
        <f>IF(Dataset_Analysis_Table[[#This Row],[Units Sold]]&lt;&gt;0,Dataset_Analysis_Table[[#This Row],[Revenue]]/Dataset_Analysis_Table[[#This Row],[Units Sold]],"Invalid")</f>
        <v>326.98</v>
      </c>
      <c r="K276" s="4" t="str">
        <f>IF(Dataset_Analysis_Table[[#This Row],[Revenue]]&gt;5000,"Yes","No")</f>
        <v>No</v>
      </c>
      <c r="L276" s="4" t="str" cm="1">
        <f t="array" ref="L276">_xlfn.IFS(
  Dataset_Analysis_Table[[#This Row],[Revenue]]&gt;=10000, "Platinum Tier",
  Dataset_Analysis_Table[[#This Row],[Revenue]]&gt;=5000, "Gold Tier",
  Dataset_Analysis_Table[[#This Row],[Revenue]]&lt;5000, "Standard Tier"
)</f>
        <v>Standard Tier</v>
      </c>
      <c r="M276" s="4" t="str">
        <f>Dataset_Analysis_Table[[#This Row],[Region]]&amp;" - "&amp;Dataset_Analysis_Table[[#This Row],[Category]]</f>
        <v>North - Electronics</v>
      </c>
    </row>
    <row r="277" spans="1:13" x14ac:dyDescent="0.3">
      <c r="A277">
        <v>278</v>
      </c>
      <c r="B277" s="1">
        <v>45368</v>
      </c>
      <c r="C277" t="s">
        <v>7</v>
      </c>
      <c r="D277" t="s">
        <v>1</v>
      </c>
      <c r="E277" t="s">
        <v>2</v>
      </c>
      <c r="F277">
        <v>2</v>
      </c>
      <c r="G277" s="4">
        <v>531.66999999999996</v>
      </c>
      <c r="H277" s="4">
        <v>1063.3399999999999</v>
      </c>
      <c r="I277" t="str">
        <f>TEXT(Dataset_Analysis_Table[[#This Row],[Order Date]], "mmmm yyyy")</f>
        <v>March 2024</v>
      </c>
      <c r="J277" s="4">
        <f>IF(Dataset_Analysis_Table[[#This Row],[Units Sold]]&lt;&gt;0,Dataset_Analysis_Table[[#This Row],[Revenue]]/Dataset_Analysis_Table[[#This Row],[Units Sold]],"Invalid")</f>
        <v>531.66999999999996</v>
      </c>
      <c r="K277" s="4" t="str">
        <f>IF(Dataset_Analysis_Table[[#This Row],[Revenue]]&gt;5000,"Yes","No")</f>
        <v>No</v>
      </c>
      <c r="L277" s="4" t="str" cm="1">
        <f t="array" ref="L277">_xlfn.IFS(
  Dataset_Analysis_Table[[#This Row],[Revenue]]&gt;=10000, "Platinum Tier",
  Dataset_Analysis_Table[[#This Row],[Revenue]]&gt;=5000, "Gold Tier",
  Dataset_Analysis_Table[[#This Row],[Revenue]]&lt;5000, "Standard Tier"
)</f>
        <v>Standard Tier</v>
      </c>
      <c r="M277" s="4" t="str">
        <f>Dataset_Analysis_Table[[#This Row],[Region]]&amp;" - "&amp;Dataset_Analysis_Table[[#This Row],[Category]]</f>
        <v>West - Apparel</v>
      </c>
    </row>
    <row r="278" spans="1:13" x14ac:dyDescent="0.3">
      <c r="A278">
        <v>279</v>
      </c>
      <c r="B278" s="1">
        <v>45256</v>
      </c>
      <c r="C278" t="s">
        <v>12</v>
      </c>
      <c r="D278" t="s">
        <v>6</v>
      </c>
      <c r="E278" t="s">
        <v>4</v>
      </c>
      <c r="F278">
        <v>5</v>
      </c>
      <c r="G278" s="4">
        <v>865.41</v>
      </c>
      <c r="H278" s="4">
        <v>4327.05</v>
      </c>
      <c r="I278" t="str">
        <f>TEXT(Dataset_Analysis_Table[[#This Row],[Order Date]], "mmmm yyyy")</f>
        <v>November 2023</v>
      </c>
      <c r="J278" s="4">
        <f>IF(Dataset_Analysis_Table[[#This Row],[Units Sold]]&lt;&gt;0,Dataset_Analysis_Table[[#This Row],[Revenue]]/Dataset_Analysis_Table[[#This Row],[Units Sold]],"Invalid")</f>
        <v>865.41000000000008</v>
      </c>
      <c r="K278" s="4" t="str">
        <f>IF(Dataset_Analysis_Table[[#This Row],[Revenue]]&gt;5000,"Yes","No")</f>
        <v>No</v>
      </c>
      <c r="L278" s="4" t="str" cm="1">
        <f t="array" ref="L278">_xlfn.IFS(
  Dataset_Analysis_Table[[#This Row],[Revenue]]&gt;=10000, "Platinum Tier",
  Dataset_Analysis_Table[[#This Row],[Revenue]]&gt;=5000, "Gold Tier",
  Dataset_Analysis_Table[[#This Row],[Revenue]]&lt;5000, "Standard Tier"
)</f>
        <v>Standard Tier</v>
      </c>
      <c r="M278" s="4" t="str">
        <f>Dataset_Analysis_Table[[#This Row],[Region]]&amp;" - "&amp;Dataset_Analysis_Table[[#This Row],[Category]]</f>
        <v>East - Electronics</v>
      </c>
    </row>
    <row r="279" spans="1:13" x14ac:dyDescent="0.3">
      <c r="A279">
        <v>280</v>
      </c>
      <c r="B279" s="1">
        <v>45713</v>
      </c>
      <c r="C279" t="s">
        <v>7</v>
      </c>
      <c r="D279" t="s">
        <v>9</v>
      </c>
      <c r="E279" t="s">
        <v>10</v>
      </c>
      <c r="F279">
        <v>10</v>
      </c>
      <c r="G279" s="4">
        <v>924.22</v>
      </c>
      <c r="H279" s="4">
        <v>9242.2000000000007</v>
      </c>
      <c r="I279" t="str">
        <f>TEXT(Dataset_Analysis_Table[[#This Row],[Order Date]], "mmmm yyyy")</f>
        <v>February 2025</v>
      </c>
      <c r="J279" s="4">
        <f>IF(Dataset_Analysis_Table[[#This Row],[Units Sold]]&lt;&gt;0,Dataset_Analysis_Table[[#This Row],[Revenue]]/Dataset_Analysis_Table[[#This Row],[Units Sold]],"Invalid")</f>
        <v>924.22</v>
      </c>
      <c r="K279" s="4" t="str">
        <f>IF(Dataset_Analysis_Table[[#This Row],[Revenue]]&gt;5000,"Yes","No")</f>
        <v>Yes</v>
      </c>
      <c r="L279" s="4" t="str" cm="1">
        <f t="array" ref="L279">_xlfn.IFS(
  Dataset_Analysis_Table[[#This Row],[Revenue]]&gt;=10000, "Platinum Tier",
  Dataset_Analysis_Table[[#This Row],[Revenue]]&gt;=5000, "Gold Tier",
  Dataset_Analysis_Table[[#This Row],[Revenue]]&lt;5000, "Standard Tier"
)</f>
        <v>Gold Tier</v>
      </c>
      <c r="M279" s="4" t="str">
        <f>Dataset_Analysis_Table[[#This Row],[Region]]&amp;" - "&amp;Dataset_Analysis_Table[[#This Row],[Category]]</f>
        <v>West - Accessories</v>
      </c>
    </row>
    <row r="280" spans="1:13" x14ac:dyDescent="0.3">
      <c r="A280">
        <v>281</v>
      </c>
      <c r="B280" s="1">
        <v>45762</v>
      </c>
      <c r="C280" t="s">
        <v>0</v>
      </c>
      <c r="D280" t="s">
        <v>1</v>
      </c>
      <c r="E280" t="s">
        <v>2</v>
      </c>
      <c r="F280">
        <v>5</v>
      </c>
      <c r="G280" s="4">
        <v>53.14</v>
      </c>
      <c r="H280" s="4">
        <v>265.7</v>
      </c>
      <c r="I280" t="str">
        <f>TEXT(Dataset_Analysis_Table[[#This Row],[Order Date]], "mmmm yyyy")</f>
        <v>April 2025</v>
      </c>
      <c r="J280" s="4">
        <f>IF(Dataset_Analysis_Table[[#This Row],[Units Sold]]&lt;&gt;0,Dataset_Analysis_Table[[#This Row],[Revenue]]/Dataset_Analysis_Table[[#This Row],[Units Sold]],"Invalid")</f>
        <v>53.14</v>
      </c>
      <c r="K280" s="4" t="str">
        <f>IF(Dataset_Analysis_Table[[#This Row],[Revenue]]&gt;5000,"Yes","No")</f>
        <v>No</v>
      </c>
      <c r="L280" s="4" t="str" cm="1">
        <f t="array" ref="L280">_xlfn.IFS(
  Dataset_Analysis_Table[[#This Row],[Revenue]]&gt;=10000, "Platinum Tier",
  Dataset_Analysis_Table[[#This Row],[Revenue]]&gt;=5000, "Gold Tier",
  Dataset_Analysis_Table[[#This Row],[Revenue]]&lt;5000, "Standard Tier"
)</f>
        <v>Standard Tier</v>
      </c>
      <c r="M280" s="4" t="str">
        <f>Dataset_Analysis_Table[[#This Row],[Region]]&amp;" - "&amp;Dataset_Analysis_Table[[#This Row],[Category]]</f>
        <v>North - Apparel</v>
      </c>
    </row>
    <row r="281" spans="1:13" x14ac:dyDescent="0.3">
      <c r="A281">
        <v>282</v>
      </c>
      <c r="B281" s="1">
        <v>45486</v>
      </c>
      <c r="C281" t="s">
        <v>12</v>
      </c>
      <c r="D281" t="s">
        <v>22</v>
      </c>
      <c r="E281" t="s">
        <v>4</v>
      </c>
      <c r="F281">
        <v>6</v>
      </c>
      <c r="G281" s="4">
        <v>19.100000000000001</v>
      </c>
      <c r="H281" s="4">
        <v>114.6</v>
      </c>
      <c r="I281" t="str">
        <f>TEXT(Dataset_Analysis_Table[[#This Row],[Order Date]], "mmmm yyyy")</f>
        <v>July 2024</v>
      </c>
      <c r="J281" s="4">
        <f>IF(Dataset_Analysis_Table[[#This Row],[Units Sold]]&lt;&gt;0,Dataset_Analysis_Table[[#This Row],[Revenue]]/Dataset_Analysis_Table[[#This Row],[Units Sold]],"Invalid")</f>
        <v>19.099999999999998</v>
      </c>
      <c r="K281" s="4" t="str">
        <f>IF(Dataset_Analysis_Table[[#This Row],[Revenue]]&gt;5000,"Yes","No")</f>
        <v>No</v>
      </c>
      <c r="L281" s="4" t="str" cm="1">
        <f t="array" ref="L281">_xlfn.IFS(
  Dataset_Analysis_Table[[#This Row],[Revenue]]&gt;=10000, "Platinum Tier",
  Dataset_Analysis_Table[[#This Row],[Revenue]]&gt;=5000, "Gold Tier",
  Dataset_Analysis_Table[[#This Row],[Revenue]]&lt;5000, "Standard Tier"
)</f>
        <v>Standard Tier</v>
      </c>
      <c r="M281" s="4" t="str">
        <f>Dataset_Analysis_Table[[#This Row],[Region]]&amp;" - "&amp;Dataset_Analysis_Table[[#This Row],[Category]]</f>
        <v>East - Electronics</v>
      </c>
    </row>
    <row r="282" spans="1:13" x14ac:dyDescent="0.3">
      <c r="A282">
        <v>283</v>
      </c>
      <c r="B282" s="1">
        <v>45718</v>
      </c>
      <c r="C282" t="s">
        <v>11</v>
      </c>
      <c r="D282" t="s">
        <v>16</v>
      </c>
      <c r="E282" t="s">
        <v>10</v>
      </c>
      <c r="F282">
        <v>7</v>
      </c>
      <c r="G282" s="4">
        <v>113.68</v>
      </c>
      <c r="H282" s="4">
        <v>795.76</v>
      </c>
      <c r="I282" t="str">
        <f>TEXT(Dataset_Analysis_Table[[#This Row],[Order Date]], "mmmm yyyy")</f>
        <v>March 2025</v>
      </c>
      <c r="J282" s="4">
        <f>IF(Dataset_Analysis_Table[[#This Row],[Units Sold]]&lt;&gt;0,Dataset_Analysis_Table[[#This Row],[Revenue]]/Dataset_Analysis_Table[[#This Row],[Units Sold]],"Invalid")</f>
        <v>113.67999999999999</v>
      </c>
      <c r="K282" s="4" t="str">
        <f>IF(Dataset_Analysis_Table[[#This Row],[Revenue]]&gt;5000,"Yes","No")</f>
        <v>No</v>
      </c>
      <c r="L282" s="4" t="str" cm="1">
        <f t="array" ref="L282">_xlfn.IFS(
  Dataset_Analysis_Table[[#This Row],[Revenue]]&gt;=10000, "Platinum Tier",
  Dataset_Analysis_Table[[#This Row],[Revenue]]&gt;=5000, "Gold Tier",
  Dataset_Analysis_Table[[#This Row],[Revenue]]&lt;5000, "Standard Tier"
)</f>
        <v>Standard Tier</v>
      </c>
      <c r="M282" s="4" t="str">
        <f>Dataset_Analysis_Table[[#This Row],[Region]]&amp;" - "&amp;Dataset_Analysis_Table[[#This Row],[Category]]</f>
        <v>South - Accessories</v>
      </c>
    </row>
    <row r="283" spans="1:13" x14ac:dyDescent="0.3">
      <c r="A283">
        <v>284</v>
      </c>
      <c r="B283" s="1">
        <v>45232</v>
      </c>
      <c r="C283" t="s">
        <v>0</v>
      </c>
      <c r="D283" t="s">
        <v>8</v>
      </c>
      <c r="E283" t="s">
        <v>2</v>
      </c>
      <c r="F283">
        <v>9</v>
      </c>
      <c r="G283" s="4">
        <v>330.55</v>
      </c>
      <c r="H283" s="4">
        <v>2974.95</v>
      </c>
      <c r="I283" t="str">
        <f>TEXT(Dataset_Analysis_Table[[#This Row],[Order Date]], "mmmm yyyy")</f>
        <v>November 2023</v>
      </c>
      <c r="J283" s="4">
        <f>IF(Dataset_Analysis_Table[[#This Row],[Units Sold]]&lt;&gt;0,Dataset_Analysis_Table[[#This Row],[Revenue]]/Dataset_Analysis_Table[[#This Row],[Units Sold]],"Invalid")</f>
        <v>330.54999999999995</v>
      </c>
      <c r="K283" s="4" t="str">
        <f>IF(Dataset_Analysis_Table[[#This Row],[Revenue]]&gt;5000,"Yes","No")</f>
        <v>No</v>
      </c>
      <c r="L283" s="4" t="str" cm="1">
        <f t="array" ref="L283">_xlfn.IFS(
  Dataset_Analysis_Table[[#This Row],[Revenue]]&gt;=10000, "Platinum Tier",
  Dataset_Analysis_Table[[#This Row],[Revenue]]&gt;=5000, "Gold Tier",
  Dataset_Analysis_Table[[#This Row],[Revenue]]&lt;5000, "Standard Tier"
)</f>
        <v>Standard Tier</v>
      </c>
      <c r="M283" s="4" t="str">
        <f>Dataset_Analysis_Table[[#This Row],[Region]]&amp;" - "&amp;Dataset_Analysis_Table[[#This Row],[Category]]</f>
        <v>North - Apparel</v>
      </c>
    </row>
    <row r="284" spans="1:13" x14ac:dyDescent="0.3">
      <c r="A284">
        <v>285</v>
      </c>
      <c r="B284" s="1">
        <v>45488</v>
      </c>
      <c r="C284" t="s">
        <v>7</v>
      </c>
      <c r="D284" t="s">
        <v>5</v>
      </c>
      <c r="E284" t="s">
        <v>4</v>
      </c>
      <c r="F284">
        <v>3</v>
      </c>
      <c r="G284" s="4">
        <v>561.38</v>
      </c>
      <c r="H284" s="4">
        <v>1684.14</v>
      </c>
      <c r="I284" t="str">
        <f>TEXT(Dataset_Analysis_Table[[#This Row],[Order Date]], "mmmm yyyy")</f>
        <v>July 2024</v>
      </c>
      <c r="J284" s="4">
        <f>IF(Dataset_Analysis_Table[[#This Row],[Units Sold]]&lt;&gt;0,Dataset_Analysis_Table[[#This Row],[Revenue]]/Dataset_Analysis_Table[[#This Row],[Units Sold]],"Invalid")</f>
        <v>561.38</v>
      </c>
      <c r="K284" s="4" t="str">
        <f>IF(Dataset_Analysis_Table[[#This Row],[Revenue]]&gt;5000,"Yes","No")</f>
        <v>No</v>
      </c>
      <c r="L284" s="4" t="str" cm="1">
        <f t="array" ref="L284">_xlfn.IFS(
  Dataset_Analysis_Table[[#This Row],[Revenue]]&gt;=10000, "Platinum Tier",
  Dataset_Analysis_Table[[#This Row],[Revenue]]&gt;=5000, "Gold Tier",
  Dataset_Analysis_Table[[#This Row],[Revenue]]&lt;5000, "Standard Tier"
)</f>
        <v>Standard Tier</v>
      </c>
      <c r="M284" s="4" t="str">
        <f>Dataset_Analysis_Table[[#This Row],[Region]]&amp;" - "&amp;Dataset_Analysis_Table[[#This Row],[Category]]</f>
        <v>West - Electronics</v>
      </c>
    </row>
    <row r="285" spans="1:13" x14ac:dyDescent="0.3">
      <c r="A285">
        <v>286</v>
      </c>
      <c r="B285" s="1">
        <v>45720</v>
      </c>
      <c r="C285" t="s">
        <v>12</v>
      </c>
      <c r="D285" t="s">
        <v>8</v>
      </c>
      <c r="E285" t="s">
        <v>2</v>
      </c>
      <c r="F285">
        <v>10</v>
      </c>
      <c r="G285" s="4">
        <v>136.59</v>
      </c>
      <c r="H285" s="4">
        <v>1365.9</v>
      </c>
      <c r="I285" t="str">
        <f>TEXT(Dataset_Analysis_Table[[#This Row],[Order Date]], "mmmm yyyy")</f>
        <v>March 2025</v>
      </c>
      <c r="J285" s="4">
        <f>IF(Dataset_Analysis_Table[[#This Row],[Units Sold]]&lt;&gt;0,Dataset_Analysis_Table[[#This Row],[Revenue]]/Dataset_Analysis_Table[[#This Row],[Units Sold]],"Invalid")</f>
        <v>136.59</v>
      </c>
      <c r="K285" s="4" t="str">
        <f>IF(Dataset_Analysis_Table[[#This Row],[Revenue]]&gt;5000,"Yes","No")</f>
        <v>No</v>
      </c>
      <c r="L285" s="4" t="str" cm="1">
        <f t="array" ref="L285">_xlfn.IFS(
  Dataset_Analysis_Table[[#This Row],[Revenue]]&gt;=10000, "Platinum Tier",
  Dataset_Analysis_Table[[#This Row],[Revenue]]&gt;=5000, "Gold Tier",
  Dataset_Analysis_Table[[#This Row],[Revenue]]&lt;5000, "Standard Tier"
)</f>
        <v>Standard Tier</v>
      </c>
      <c r="M285" s="4" t="str">
        <f>Dataset_Analysis_Table[[#This Row],[Region]]&amp;" - "&amp;Dataset_Analysis_Table[[#This Row],[Category]]</f>
        <v>East - Apparel</v>
      </c>
    </row>
    <row r="286" spans="1:13" x14ac:dyDescent="0.3">
      <c r="A286">
        <v>287</v>
      </c>
      <c r="B286" s="1">
        <v>45300</v>
      </c>
      <c r="C286" t="s">
        <v>11</v>
      </c>
      <c r="D286" t="s">
        <v>14</v>
      </c>
      <c r="E286" t="s">
        <v>4</v>
      </c>
      <c r="F286">
        <v>10</v>
      </c>
      <c r="G286" s="4">
        <v>84.15</v>
      </c>
      <c r="H286" s="4">
        <v>841.5</v>
      </c>
      <c r="I286" t="str">
        <f>TEXT(Dataset_Analysis_Table[[#This Row],[Order Date]], "mmmm yyyy")</f>
        <v>January 2024</v>
      </c>
      <c r="J286" s="4">
        <f>IF(Dataset_Analysis_Table[[#This Row],[Units Sold]]&lt;&gt;0,Dataset_Analysis_Table[[#This Row],[Revenue]]/Dataset_Analysis_Table[[#This Row],[Units Sold]],"Invalid")</f>
        <v>84.15</v>
      </c>
      <c r="K286" s="4" t="str">
        <f>IF(Dataset_Analysis_Table[[#This Row],[Revenue]]&gt;5000,"Yes","No")</f>
        <v>No</v>
      </c>
      <c r="L286" s="4" t="str" cm="1">
        <f t="array" ref="L286">_xlfn.IFS(
  Dataset_Analysis_Table[[#This Row],[Revenue]]&gt;=10000, "Platinum Tier",
  Dataset_Analysis_Table[[#This Row],[Revenue]]&gt;=5000, "Gold Tier",
  Dataset_Analysis_Table[[#This Row],[Revenue]]&lt;5000, "Standard Tier"
)</f>
        <v>Standard Tier</v>
      </c>
      <c r="M286" s="4" t="str">
        <f>Dataset_Analysis_Table[[#This Row],[Region]]&amp;" - "&amp;Dataset_Analysis_Table[[#This Row],[Category]]</f>
        <v>South - Electronics</v>
      </c>
    </row>
    <row r="287" spans="1:13" x14ac:dyDescent="0.3">
      <c r="A287">
        <v>288</v>
      </c>
      <c r="B287" s="1">
        <v>45592</v>
      </c>
      <c r="C287" t="s">
        <v>12</v>
      </c>
      <c r="D287" t="s">
        <v>13</v>
      </c>
      <c r="E287" t="s">
        <v>4</v>
      </c>
      <c r="F287">
        <v>7</v>
      </c>
      <c r="G287" s="4">
        <v>733.64</v>
      </c>
      <c r="H287" s="4">
        <v>5135.4799999999996</v>
      </c>
      <c r="I287" t="str">
        <f>TEXT(Dataset_Analysis_Table[[#This Row],[Order Date]], "mmmm yyyy")</f>
        <v>October 2024</v>
      </c>
      <c r="J287" s="4">
        <f>IF(Dataset_Analysis_Table[[#This Row],[Units Sold]]&lt;&gt;0,Dataset_Analysis_Table[[#This Row],[Revenue]]/Dataset_Analysis_Table[[#This Row],[Units Sold]],"Invalid")</f>
        <v>733.64</v>
      </c>
      <c r="K287" s="4" t="str">
        <f>IF(Dataset_Analysis_Table[[#This Row],[Revenue]]&gt;5000,"Yes","No")</f>
        <v>Yes</v>
      </c>
      <c r="L287" s="4" t="str" cm="1">
        <f t="array" ref="L287">_xlfn.IFS(
  Dataset_Analysis_Table[[#This Row],[Revenue]]&gt;=10000, "Platinum Tier",
  Dataset_Analysis_Table[[#This Row],[Revenue]]&gt;=5000, "Gold Tier",
  Dataset_Analysis_Table[[#This Row],[Revenue]]&lt;5000, "Standard Tier"
)</f>
        <v>Gold Tier</v>
      </c>
      <c r="M287" s="4" t="str">
        <f>Dataset_Analysis_Table[[#This Row],[Region]]&amp;" - "&amp;Dataset_Analysis_Table[[#This Row],[Category]]</f>
        <v>East - Electronics</v>
      </c>
    </row>
    <row r="288" spans="1:13" x14ac:dyDescent="0.3">
      <c r="A288">
        <v>289</v>
      </c>
      <c r="B288" s="1">
        <v>45418</v>
      </c>
      <c r="C288" t="s">
        <v>7</v>
      </c>
      <c r="D288" t="s">
        <v>20</v>
      </c>
      <c r="E288" t="s">
        <v>4</v>
      </c>
      <c r="F288">
        <v>4</v>
      </c>
      <c r="G288" s="4">
        <v>1134.8699999999999</v>
      </c>
      <c r="H288" s="4">
        <v>4539.4799999999996</v>
      </c>
      <c r="I288" t="str">
        <f>TEXT(Dataset_Analysis_Table[[#This Row],[Order Date]], "mmmm yyyy")</f>
        <v>May 2024</v>
      </c>
      <c r="J288" s="4">
        <f>IF(Dataset_Analysis_Table[[#This Row],[Units Sold]]&lt;&gt;0,Dataset_Analysis_Table[[#This Row],[Revenue]]/Dataset_Analysis_Table[[#This Row],[Units Sold]],"Invalid")</f>
        <v>1134.8699999999999</v>
      </c>
      <c r="K288" s="4" t="str">
        <f>IF(Dataset_Analysis_Table[[#This Row],[Revenue]]&gt;5000,"Yes","No")</f>
        <v>No</v>
      </c>
      <c r="L288" s="4" t="str" cm="1">
        <f t="array" ref="L288">_xlfn.IFS(
  Dataset_Analysis_Table[[#This Row],[Revenue]]&gt;=10000, "Platinum Tier",
  Dataset_Analysis_Table[[#This Row],[Revenue]]&gt;=5000, "Gold Tier",
  Dataset_Analysis_Table[[#This Row],[Revenue]]&lt;5000, "Standard Tier"
)</f>
        <v>Standard Tier</v>
      </c>
      <c r="M288" s="4" t="str">
        <f>Dataset_Analysis_Table[[#This Row],[Region]]&amp;" - "&amp;Dataset_Analysis_Table[[#This Row],[Category]]</f>
        <v>West - Electronics</v>
      </c>
    </row>
    <row r="289" spans="1:13" x14ac:dyDescent="0.3">
      <c r="A289">
        <v>290</v>
      </c>
      <c r="B289" s="1">
        <v>45579</v>
      </c>
      <c r="C289" t="s">
        <v>12</v>
      </c>
      <c r="D289" t="s">
        <v>13</v>
      </c>
      <c r="E289" t="s">
        <v>4</v>
      </c>
      <c r="F289">
        <v>2</v>
      </c>
      <c r="G289" s="4">
        <v>432.04</v>
      </c>
      <c r="H289" s="4">
        <v>864.08</v>
      </c>
      <c r="I289" t="str">
        <f>TEXT(Dataset_Analysis_Table[[#This Row],[Order Date]], "mmmm yyyy")</f>
        <v>October 2024</v>
      </c>
      <c r="J289" s="4">
        <f>IF(Dataset_Analysis_Table[[#This Row],[Units Sold]]&lt;&gt;0,Dataset_Analysis_Table[[#This Row],[Revenue]]/Dataset_Analysis_Table[[#This Row],[Units Sold]],"Invalid")</f>
        <v>432.04</v>
      </c>
      <c r="K289" s="4" t="str">
        <f>IF(Dataset_Analysis_Table[[#This Row],[Revenue]]&gt;5000,"Yes","No")</f>
        <v>No</v>
      </c>
      <c r="L289" s="4" t="str" cm="1">
        <f t="array" ref="L289">_xlfn.IFS(
  Dataset_Analysis_Table[[#This Row],[Revenue]]&gt;=10000, "Platinum Tier",
  Dataset_Analysis_Table[[#This Row],[Revenue]]&gt;=5000, "Gold Tier",
  Dataset_Analysis_Table[[#This Row],[Revenue]]&lt;5000, "Standard Tier"
)</f>
        <v>Standard Tier</v>
      </c>
      <c r="M289" s="4" t="str">
        <f>Dataset_Analysis_Table[[#This Row],[Region]]&amp;" - "&amp;Dataset_Analysis_Table[[#This Row],[Category]]</f>
        <v>East - Electronics</v>
      </c>
    </row>
    <row r="290" spans="1:13" x14ac:dyDescent="0.3">
      <c r="A290">
        <v>291</v>
      </c>
      <c r="B290" s="1">
        <v>45678</v>
      </c>
      <c r="C290" t="s">
        <v>7</v>
      </c>
      <c r="D290" t="s">
        <v>1</v>
      </c>
      <c r="E290" t="s">
        <v>2</v>
      </c>
      <c r="F290">
        <v>5</v>
      </c>
      <c r="G290" s="4">
        <v>77.67</v>
      </c>
      <c r="H290" s="4">
        <v>388.35</v>
      </c>
      <c r="I290" t="str">
        <f>TEXT(Dataset_Analysis_Table[[#This Row],[Order Date]], "mmmm yyyy")</f>
        <v>January 2025</v>
      </c>
      <c r="J290" s="4">
        <f>IF(Dataset_Analysis_Table[[#This Row],[Units Sold]]&lt;&gt;0,Dataset_Analysis_Table[[#This Row],[Revenue]]/Dataset_Analysis_Table[[#This Row],[Units Sold]],"Invalid")</f>
        <v>77.67</v>
      </c>
      <c r="K290" s="4" t="str">
        <f>IF(Dataset_Analysis_Table[[#This Row],[Revenue]]&gt;5000,"Yes","No")</f>
        <v>No</v>
      </c>
      <c r="L290" s="4" t="str" cm="1">
        <f t="array" ref="L290">_xlfn.IFS(
  Dataset_Analysis_Table[[#This Row],[Revenue]]&gt;=10000, "Platinum Tier",
  Dataset_Analysis_Table[[#This Row],[Revenue]]&gt;=5000, "Gold Tier",
  Dataset_Analysis_Table[[#This Row],[Revenue]]&lt;5000, "Standard Tier"
)</f>
        <v>Standard Tier</v>
      </c>
      <c r="M290" s="4" t="str">
        <f>Dataset_Analysis_Table[[#This Row],[Region]]&amp;" - "&amp;Dataset_Analysis_Table[[#This Row],[Category]]</f>
        <v>West - Apparel</v>
      </c>
    </row>
    <row r="291" spans="1:13" x14ac:dyDescent="0.3">
      <c r="A291">
        <v>292</v>
      </c>
      <c r="B291" s="1">
        <v>45146</v>
      </c>
      <c r="C291" t="s">
        <v>0</v>
      </c>
      <c r="D291" t="s">
        <v>5</v>
      </c>
      <c r="E291" t="s">
        <v>4</v>
      </c>
      <c r="F291">
        <v>4</v>
      </c>
      <c r="G291" s="4">
        <v>459.11</v>
      </c>
      <c r="H291" s="4">
        <v>1836.44</v>
      </c>
      <c r="I291" t="str">
        <f>TEXT(Dataset_Analysis_Table[[#This Row],[Order Date]], "mmmm yyyy")</f>
        <v>August 2023</v>
      </c>
      <c r="J291" s="4">
        <f>IF(Dataset_Analysis_Table[[#This Row],[Units Sold]]&lt;&gt;0,Dataset_Analysis_Table[[#This Row],[Revenue]]/Dataset_Analysis_Table[[#This Row],[Units Sold]],"Invalid")</f>
        <v>459.11</v>
      </c>
      <c r="K291" s="4" t="str">
        <f>IF(Dataset_Analysis_Table[[#This Row],[Revenue]]&gt;5000,"Yes","No")</f>
        <v>No</v>
      </c>
      <c r="L291" s="4" t="str" cm="1">
        <f t="array" ref="L291">_xlfn.IFS(
  Dataset_Analysis_Table[[#This Row],[Revenue]]&gt;=10000, "Platinum Tier",
  Dataset_Analysis_Table[[#This Row],[Revenue]]&gt;=5000, "Gold Tier",
  Dataset_Analysis_Table[[#This Row],[Revenue]]&lt;5000, "Standard Tier"
)</f>
        <v>Standard Tier</v>
      </c>
      <c r="M291" s="4" t="str">
        <f>Dataset_Analysis_Table[[#This Row],[Region]]&amp;" - "&amp;Dataset_Analysis_Table[[#This Row],[Category]]</f>
        <v>North - Electronics</v>
      </c>
    </row>
    <row r="292" spans="1:13" x14ac:dyDescent="0.3">
      <c r="A292">
        <v>293</v>
      </c>
      <c r="B292" s="1">
        <v>45400</v>
      </c>
      <c r="C292" t="s">
        <v>11</v>
      </c>
      <c r="D292" t="s">
        <v>18</v>
      </c>
      <c r="E292" t="s">
        <v>4</v>
      </c>
      <c r="F292">
        <v>5</v>
      </c>
      <c r="G292" s="4">
        <v>498.9</v>
      </c>
      <c r="H292" s="4">
        <v>2494.5</v>
      </c>
      <c r="I292" t="str">
        <f>TEXT(Dataset_Analysis_Table[[#This Row],[Order Date]], "mmmm yyyy")</f>
        <v>April 2024</v>
      </c>
      <c r="J292" s="4">
        <f>IF(Dataset_Analysis_Table[[#This Row],[Units Sold]]&lt;&gt;0,Dataset_Analysis_Table[[#This Row],[Revenue]]/Dataset_Analysis_Table[[#This Row],[Units Sold]],"Invalid")</f>
        <v>498.9</v>
      </c>
      <c r="K292" s="4" t="str">
        <f>IF(Dataset_Analysis_Table[[#This Row],[Revenue]]&gt;5000,"Yes","No")</f>
        <v>No</v>
      </c>
      <c r="L292" s="4" t="str" cm="1">
        <f t="array" ref="L292">_xlfn.IFS(
  Dataset_Analysis_Table[[#This Row],[Revenue]]&gt;=10000, "Platinum Tier",
  Dataset_Analysis_Table[[#This Row],[Revenue]]&gt;=5000, "Gold Tier",
  Dataset_Analysis_Table[[#This Row],[Revenue]]&lt;5000, "Standard Tier"
)</f>
        <v>Standard Tier</v>
      </c>
      <c r="M292" s="4" t="str">
        <f>Dataset_Analysis_Table[[#This Row],[Region]]&amp;" - "&amp;Dataset_Analysis_Table[[#This Row],[Category]]</f>
        <v>South - Electronics</v>
      </c>
    </row>
    <row r="293" spans="1:13" x14ac:dyDescent="0.3">
      <c r="A293">
        <v>294</v>
      </c>
      <c r="B293" s="1">
        <v>45579</v>
      </c>
      <c r="C293" t="s">
        <v>7</v>
      </c>
      <c r="D293" t="s">
        <v>14</v>
      </c>
      <c r="E293" t="s">
        <v>4</v>
      </c>
      <c r="F293">
        <v>3</v>
      </c>
      <c r="G293" s="4">
        <v>202.49</v>
      </c>
      <c r="H293" s="4">
        <v>607.47</v>
      </c>
      <c r="I293" t="str">
        <f>TEXT(Dataset_Analysis_Table[[#This Row],[Order Date]], "mmmm yyyy")</f>
        <v>October 2024</v>
      </c>
      <c r="J293" s="4">
        <f>IF(Dataset_Analysis_Table[[#This Row],[Units Sold]]&lt;&gt;0,Dataset_Analysis_Table[[#This Row],[Revenue]]/Dataset_Analysis_Table[[#This Row],[Units Sold]],"Invalid")</f>
        <v>202.49</v>
      </c>
      <c r="K293" s="4" t="str">
        <f>IF(Dataset_Analysis_Table[[#This Row],[Revenue]]&gt;5000,"Yes","No")</f>
        <v>No</v>
      </c>
      <c r="L293" s="4" t="str" cm="1">
        <f t="array" ref="L293">_xlfn.IFS(
  Dataset_Analysis_Table[[#This Row],[Revenue]]&gt;=10000, "Platinum Tier",
  Dataset_Analysis_Table[[#This Row],[Revenue]]&gt;=5000, "Gold Tier",
  Dataset_Analysis_Table[[#This Row],[Revenue]]&lt;5000, "Standard Tier"
)</f>
        <v>Standard Tier</v>
      </c>
      <c r="M293" s="4" t="str">
        <f>Dataset_Analysis_Table[[#This Row],[Region]]&amp;" - "&amp;Dataset_Analysis_Table[[#This Row],[Category]]</f>
        <v>West - Electronics</v>
      </c>
    </row>
    <row r="294" spans="1:13" x14ac:dyDescent="0.3">
      <c r="A294">
        <v>295</v>
      </c>
      <c r="B294" s="1">
        <v>45651</v>
      </c>
      <c r="C294" t="s">
        <v>11</v>
      </c>
      <c r="D294" t="s">
        <v>6</v>
      </c>
      <c r="E294" t="s">
        <v>4</v>
      </c>
      <c r="F294">
        <v>9</v>
      </c>
      <c r="G294" s="4">
        <v>1251.7</v>
      </c>
      <c r="H294" s="4">
        <v>11265.3</v>
      </c>
      <c r="I294" t="str">
        <f>TEXT(Dataset_Analysis_Table[[#This Row],[Order Date]], "mmmm yyyy")</f>
        <v>December 2024</v>
      </c>
      <c r="J294" s="4">
        <f>IF(Dataset_Analysis_Table[[#This Row],[Units Sold]]&lt;&gt;0,Dataset_Analysis_Table[[#This Row],[Revenue]]/Dataset_Analysis_Table[[#This Row],[Units Sold]],"Invalid")</f>
        <v>1251.6999999999998</v>
      </c>
      <c r="K294" s="4" t="str">
        <f>IF(Dataset_Analysis_Table[[#This Row],[Revenue]]&gt;5000,"Yes","No")</f>
        <v>Yes</v>
      </c>
      <c r="L294" s="4" t="str" cm="1">
        <f t="array" ref="L294">_xlfn.IFS(
  Dataset_Analysis_Table[[#This Row],[Revenue]]&gt;=10000, "Platinum Tier",
  Dataset_Analysis_Table[[#This Row],[Revenue]]&gt;=5000, "Gold Tier",
  Dataset_Analysis_Table[[#This Row],[Revenue]]&lt;5000, "Standard Tier"
)</f>
        <v>Platinum Tier</v>
      </c>
      <c r="M294" s="4" t="str">
        <f>Dataset_Analysis_Table[[#This Row],[Region]]&amp;" - "&amp;Dataset_Analysis_Table[[#This Row],[Category]]</f>
        <v>South - Electronics</v>
      </c>
    </row>
    <row r="295" spans="1:13" x14ac:dyDescent="0.3">
      <c r="A295">
        <v>296</v>
      </c>
      <c r="B295" s="1">
        <v>45212</v>
      </c>
      <c r="C295" t="s">
        <v>12</v>
      </c>
      <c r="D295" t="s">
        <v>9</v>
      </c>
      <c r="E295" t="s">
        <v>10</v>
      </c>
      <c r="F295">
        <v>7</v>
      </c>
      <c r="G295" s="4">
        <v>1294.03</v>
      </c>
      <c r="H295" s="4">
        <v>9058.2099999999991</v>
      </c>
      <c r="I295" t="str">
        <f>TEXT(Dataset_Analysis_Table[[#This Row],[Order Date]], "mmmm yyyy")</f>
        <v>October 2023</v>
      </c>
      <c r="J295" s="4">
        <f>IF(Dataset_Analysis_Table[[#This Row],[Units Sold]]&lt;&gt;0,Dataset_Analysis_Table[[#This Row],[Revenue]]/Dataset_Analysis_Table[[#This Row],[Units Sold]],"Invalid")</f>
        <v>1294.03</v>
      </c>
      <c r="K295" s="4" t="str">
        <f>IF(Dataset_Analysis_Table[[#This Row],[Revenue]]&gt;5000,"Yes","No")</f>
        <v>Yes</v>
      </c>
      <c r="L295" s="4" t="str" cm="1">
        <f t="array" ref="L295">_xlfn.IFS(
  Dataset_Analysis_Table[[#This Row],[Revenue]]&gt;=10000, "Platinum Tier",
  Dataset_Analysis_Table[[#This Row],[Revenue]]&gt;=5000, "Gold Tier",
  Dataset_Analysis_Table[[#This Row],[Revenue]]&lt;5000, "Standard Tier"
)</f>
        <v>Gold Tier</v>
      </c>
      <c r="M295" s="4" t="str">
        <f>Dataset_Analysis_Table[[#This Row],[Region]]&amp;" - "&amp;Dataset_Analysis_Table[[#This Row],[Category]]</f>
        <v>East - Accessories</v>
      </c>
    </row>
    <row r="296" spans="1:13" x14ac:dyDescent="0.3">
      <c r="A296">
        <v>297</v>
      </c>
      <c r="B296" s="1">
        <v>45158</v>
      </c>
      <c r="C296" t="s">
        <v>7</v>
      </c>
      <c r="D296" t="s">
        <v>14</v>
      </c>
      <c r="E296" t="s">
        <v>4</v>
      </c>
      <c r="F296">
        <v>8</v>
      </c>
      <c r="G296" s="4">
        <v>1382.53</v>
      </c>
      <c r="H296" s="4">
        <v>11060.24</v>
      </c>
      <c r="I296" t="str">
        <f>TEXT(Dataset_Analysis_Table[[#This Row],[Order Date]], "mmmm yyyy")</f>
        <v>August 2023</v>
      </c>
      <c r="J296" s="4">
        <f>IF(Dataset_Analysis_Table[[#This Row],[Units Sold]]&lt;&gt;0,Dataset_Analysis_Table[[#This Row],[Revenue]]/Dataset_Analysis_Table[[#This Row],[Units Sold]],"Invalid")</f>
        <v>1382.53</v>
      </c>
      <c r="K296" s="4" t="str">
        <f>IF(Dataset_Analysis_Table[[#This Row],[Revenue]]&gt;5000,"Yes","No")</f>
        <v>Yes</v>
      </c>
      <c r="L296" s="4" t="str" cm="1">
        <f t="array" ref="L296">_xlfn.IFS(
  Dataset_Analysis_Table[[#This Row],[Revenue]]&gt;=10000, "Platinum Tier",
  Dataset_Analysis_Table[[#This Row],[Revenue]]&gt;=5000, "Gold Tier",
  Dataset_Analysis_Table[[#This Row],[Revenue]]&lt;5000, "Standard Tier"
)</f>
        <v>Platinum Tier</v>
      </c>
      <c r="M296" s="4" t="str">
        <f>Dataset_Analysis_Table[[#This Row],[Region]]&amp;" - "&amp;Dataset_Analysis_Table[[#This Row],[Category]]</f>
        <v>West - Electronics</v>
      </c>
    </row>
    <row r="297" spans="1:13" x14ac:dyDescent="0.3">
      <c r="A297">
        <v>298</v>
      </c>
      <c r="B297" s="1">
        <v>45728</v>
      </c>
      <c r="C297" t="s">
        <v>12</v>
      </c>
      <c r="D297" t="s">
        <v>16</v>
      </c>
      <c r="E297" t="s">
        <v>10</v>
      </c>
      <c r="F297">
        <v>7</v>
      </c>
      <c r="G297" s="4">
        <v>864.37</v>
      </c>
      <c r="H297" s="4">
        <v>6050.59</v>
      </c>
      <c r="I297" t="str">
        <f>TEXT(Dataset_Analysis_Table[[#This Row],[Order Date]], "mmmm yyyy")</f>
        <v>March 2025</v>
      </c>
      <c r="J297" s="4">
        <f>IF(Dataset_Analysis_Table[[#This Row],[Units Sold]]&lt;&gt;0,Dataset_Analysis_Table[[#This Row],[Revenue]]/Dataset_Analysis_Table[[#This Row],[Units Sold]],"Invalid")</f>
        <v>864.37</v>
      </c>
      <c r="K297" s="4" t="str">
        <f>IF(Dataset_Analysis_Table[[#This Row],[Revenue]]&gt;5000,"Yes","No")</f>
        <v>Yes</v>
      </c>
      <c r="L297" s="4" t="str" cm="1">
        <f t="array" ref="L297">_xlfn.IFS(
  Dataset_Analysis_Table[[#This Row],[Revenue]]&gt;=10000, "Platinum Tier",
  Dataset_Analysis_Table[[#This Row],[Revenue]]&gt;=5000, "Gold Tier",
  Dataset_Analysis_Table[[#This Row],[Revenue]]&lt;5000, "Standard Tier"
)</f>
        <v>Gold Tier</v>
      </c>
      <c r="M297" s="4" t="str">
        <f>Dataset_Analysis_Table[[#This Row],[Region]]&amp;" - "&amp;Dataset_Analysis_Table[[#This Row],[Category]]</f>
        <v>East - Accessories</v>
      </c>
    </row>
    <row r="298" spans="1:13" x14ac:dyDescent="0.3">
      <c r="A298">
        <v>299</v>
      </c>
      <c r="B298" s="1">
        <v>45435</v>
      </c>
      <c r="C298" t="s">
        <v>7</v>
      </c>
      <c r="D298" t="s">
        <v>8</v>
      </c>
      <c r="E298" t="s">
        <v>2</v>
      </c>
      <c r="F298">
        <v>2</v>
      </c>
      <c r="G298" s="4">
        <v>613.5</v>
      </c>
      <c r="H298" s="4">
        <v>1227</v>
      </c>
      <c r="I298" t="str">
        <f>TEXT(Dataset_Analysis_Table[[#This Row],[Order Date]], "mmmm yyyy")</f>
        <v>May 2024</v>
      </c>
      <c r="J298" s="4">
        <f>IF(Dataset_Analysis_Table[[#This Row],[Units Sold]]&lt;&gt;0,Dataset_Analysis_Table[[#This Row],[Revenue]]/Dataset_Analysis_Table[[#This Row],[Units Sold]],"Invalid")</f>
        <v>613.5</v>
      </c>
      <c r="K298" s="4" t="str">
        <f>IF(Dataset_Analysis_Table[[#This Row],[Revenue]]&gt;5000,"Yes","No")</f>
        <v>No</v>
      </c>
      <c r="L298" s="4" t="str" cm="1">
        <f t="array" ref="L298">_xlfn.IFS(
  Dataset_Analysis_Table[[#This Row],[Revenue]]&gt;=10000, "Platinum Tier",
  Dataset_Analysis_Table[[#This Row],[Revenue]]&gt;=5000, "Gold Tier",
  Dataset_Analysis_Table[[#This Row],[Revenue]]&lt;5000, "Standard Tier"
)</f>
        <v>Standard Tier</v>
      </c>
      <c r="M298" s="4" t="str">
        <f>Dataset_Analysis_Table[[#This Row],[Region]]&amp;" - "&amp;Dataset_Analysis_Table[[#This Row],[Category]]</f>
        <v>West - Apparel</v>
      </c>
    </row>
    <row r="299" spans="1:13" x14ac:dyDescent="0.3">
      <c r="A299">
        <v>300</v>
      </c>
      <c r="B299" s="1">
        <v>45771</v>
      </c>
      <c r="C299" t="s">
        <v>11</v>
      </c>
      <c r="D299" t="s">
        <v>21</v>
      </c>
      <c r="E299" t="s">
        <v>4</v>
      </c>
      <c r="F299">
        <v>8</v>
      </c>
      <c r="G299" s="4">
        <v>1249.72</v>
      </c>
      <c r="H299" s="4">
        <v>9997.76</v>
      </c>
      <c r="I299" t="str">
        <f>TEXT(Dataset_Analysis_Table[[#This Row],[Order Date]], "mmmm yyyy")</f>
        <v>April 2025</v>
      </c>
      <c r="J299" s="4">
        <f>IF(Dataset_Analysis_Table[[#This Row],[Units Sold]]&lt;&gt;0,Dataset_Analysis_Table[[#This Row],[Revenue]]/Dataset_Analysis_Table[[#This Row],[Units Sold]],"Invalid")</f>
        <v>1249.72</v>
      </c>
      <c r="K299" s="4" t="str">
        <f>IF(Dataset_Analysis_Table[[#This Row],[Revenue]]&gt;5000,"Yes","No")</f>
        <v>Yes</v>
      </c>
      <c r="L299" s="4" t="str" cm="1">
        <f t="array" ref="L299">_xlfn.IFS(
  Dataset_Analysis_Table[[#This Row],[Revenue]]&gt;=10000, "Platinum Tier",
  Dataset_Analysis_Table[[#This Row],[Revenue]]&gt;=5000, "Gold Tier",
  Dataset_Analysis_Table[[#This Row],[Revenue]]&lt;5000, "Standard Tier"
)</f>
        <v>Gold Tier</v>
      </c>
      <c r="M299" s="4" t="str">
        <f>Dataset_Analysis_Table[[#This Row],[Region]]&amp;" - "&amp;Dataset_Analysis_Table[[#This Row],[Category]]</f>
        <v>South - Electronics</v>
      </c>
    </row>
    <row r="300" spans="1:13" x14ac:dyDescent="0.3">
      <c r="A300">
        <v>301</v>
      </c>
      <c r="B300" s="1">
        <v>45229</v>
      </c>
      <c r="C300" t="s">
        <v>12</v>
      </c>
      <c r="D300" t="s">
        <v>17</v>
      </c>
      <c r="E300" t="s">
        <v>10</v>
      </c>
      <c r="F300">
        <v>7</v>
      </c>
      <c r="G300" s="4">
        <v>1268.28</v>
      </c>
      <c r="H300" s="4">
        <v>8877.9599999999991</v>
      </c>
      <c r="I300" t="str">
        <f>TEXT(Dataset_Analysis_Table[[#This Row],[Order Date]], "mmmm yyyy")</f>
        <v>October 2023</v>
      </c>
      <c r="J300" s="4">
        <f>IF(Dataset_Analysis_Table[[#This Row],[Units Sold]]&lt;&gt;0,Dataset_Analysis_Table[[#This Row],[Revenue]]/Dataset_Analysis_Table[[#This Row],[Units Sold]],"Invalid")</f>
        <v>1268.28</v>
      </c>
      <c r="K300" s="4" t="str">
        <f>IF(Dataset_Analysis_Table[[#This Row],[Revenue]]&gt;5000,"Yes","No")</f>
        <v>Yes</v>
      </c>
      <c r="L300" s="4" t="str" cm="1">
        <f t="array" ref="L300">_xlfn.IFS(
  Dataset_Analysis_Table[[#This Row],[Revenue]]&gt;=10000, "Platinum Tier",
  Dataset_Analysis_Table[[#This Row],[Revenue]]&gt;=5000, "Gold Tier",
  Dataset_Analysis_Table[[#This Row],[Revenue]]&lt;5000, "Standard Tier"
)</f>
        <v>Gold Tier</v>
      </c>
      <c r="M300" s="4" t="str">
        <f>Dataset_Analysis_Table[[#This Row],[Region]]&amp;" - "&amp;Dataset_Analysis_Table[[#This Row],[Category]]</f>
        <v>East - Accessories</v>
      </c>
    </row>
    <row r="301" spans="1:13" x14ac:dyDescent="0.3">
      <c r="A301">
        <v>302</v>
      </c>
      <c r="B301" s="1">
        <v>45742</v>
      </c>
      <c r="C301" t="s">
        <v>7</v>
      </c>
      <c r="D301" t="s">
        <v>18</v>
      </c>
      <c r="E301" t="s">
        <v>4</v>
      </c>
      <c r="F301">
        <v>7</v>
      </c>
      <c r="G301" s="4">
        <v>790.7</v>
      </c>
      <c r="H301" s="4">
        <v>5534.9</v>
      </c>
      <c r="I301" t="str">
        <f>TEXT(Dataset_Analysis_Table[[#This Row],[Order Date]], "mmmm yyyy")</f>
        <v>March 2025</v>
      </c>
      <c r="J301" s="4">
        <f>IF(Dataset_Analysis_Table[[#This Row],[Units Sold]]&lt;&gt;0,Dataset_Analysis_Table[[#This Row],[Revenue]]/Dataset_Analysis_Table[[#This Row],[Units Sold]],"Invalid")</f>
        <v>790.69999999999993</v>
      </c>
      <c r="K301" s="4" t="str">
        <f>IF(Dataset_Analysis_Table[[#This Row],[Revenue]]&gt;5000,"Yes","No")</f>
        <v>Yes</v>
      </c>
      <c r="L301" s="4" t="str" cm="1">
        <f t="array" ref="L301">_xlfn.IFS(
  Dataset_Analysis_Table[[#This Row],[Revenue]]&gt;=10000, "Platinum Tier",
  Dataset_Analysis_Table[[#This Row],[Revenue]]&gt;=5000, "Gold Tier",
  Dataset_Analysis_Table[[#This Row],[Revenue]]&lt;5000, "Standard Tier"
)</f>
        <v>Gold Tier</v>
      </c>
      <c r="M301" s="4" t="str">
        <f>Dataset_Analysis_Table[[#This Row],[Region]]&amp;" - "&amp;Dataset_Analysis_Table[[#This Row],[Category]]</f>
        <v>West - Electronics</v>
      </c>
    </row>
    <row r="302" spans="1:13" x14ac:dyDescent="0.3">
      <c r="A302">
        <v>303</v>
      </c>
      <c r="B302" s="1">
        <v>45486</v>
      </c>
      <c r="C302" t="s">
        <v>12</v>
      </c>
      <c r="D302" t="s">
        <v>5</v>
      </c>
      <c r="E302" t="s">
        <v>4</v>
      </c>
      <c r="F302">
        <v>4</v>
      </c>
      <c r="G302" s="4">
        <v>506.27</v>
      </c>
      <c r="H302" s="4">
        <v>2025.08</v>
      </c>
      <c r="I302" t="str">
        <f>TEXT(Dataset_Analysis_Table[[#This Row],[Order Date]], "mmmm yyyy")</f>
        <v>July 2024</v>
      </c>
      <c r="J302" s="4">
        <f>IF(Dataset_Analysis_Table[[#This Row],[Units Sold]]&lt;&gt;0,Dataset_Analysis_Table[[#This Row],[Revenue]]/Dataset_Analysis_Table[[#This Row],[Units Sold]],"Invalid")</f>
        <v>506.27</v>
      </c>
      <c r="K302" s="4" t="str">
        <f>IF(Dataset_Analysis_Table[[#This Row],[Revenue]]&gt;5000,"Yes","No")</f>
        <v>No</v>
      </c>
      <c r="L302" s="4" t="str" cm="1">
        <f t="array" ref="L302">_xlfn.IFS(
  Dataset_Analysis_Table[[#This Row],[Revenue]]&gt;=10000, "Platinum Tier",
  Dataset_Analysis_Table[[#This Row],[Revenue]]&gt;=5000, "Gold Tier",
  Dataset_Analysis_Table[[#This Row],[Revenue]]&lt;5000, "Standard Tier"
)</f>
        <v>Standard Tier</v>
      </c>
      <c r="M302" s="4" t="str">
        <f>Dataset_Analysis_Table[[#This Row],[Region]]&amp;" - "&amp;Dataset_Analysis_Table[[#This Row],[Category]]</f>
        <v>East - Electronics</v>
      </c>
    </row>
    <row r="303" spans="1:13" x14ac:dyDescent="0.3">
      <c r="A303">
        <v>304</v>
      </c>
      <c r="B303" s="1">
        <v>45661</v>
      </c>
      <c r="C303" t="s">
        <v>0</v>
      </c>
      <c r="D303" t="s">
        <v>3</v>
      </c>
      <c r="E303" t="s">
        <v>4</v>
      </c>
      <c r="F303">
        <v>2</v>
      </c>
      <c r="G303" s="4">
        <v>800.6</v>
      </c>
      <c r="H303" s="4">
        <v>1601.2</v>
      </c>
      <c r="I303" t="str">
        <f>TEXT(Dataset_Analysis_Table[[#This Row],[Order Date]], "mmmm yyyy")</f>
        <v>January 2025</v>
      </c>
      <c r="J303" s="4">
        <f>IF(Dataset_Analysis_Table[[#This Row],[Units Sold]]&lt;&gt;0,Dataset_Analysis_Table[[#This Row],[Revenue]]/Dataset_Analysis_Table[[#This Row],[Units Sold]],"Invalid")</f>
        <v>800.6</v>
      </c>
      <c r="K303" s="4" t="str">
        <f>IF(Dataset_Analysis_Table[[#This Row],[Revenue]]&gt;5000,"Yes","No")</f>
        <v>No</v>
      </c>
      <c r="L303" s="4" t="str" cm="1">
        <f t="array" ref="L303">_xlfn.IFS(
  Dataset_Analysis_Table[[#This Row],[Revenue]]&gt;=10000, "Platinum Tier",
  Dataset_Analysis_Table[[#This Row],[Revenue]]&gt;=5000, "Gold Tier",
  Dataset_Analysis_Table[[#This Row],[Revenue]]&lt;5000, "Standard Tier"
)</f>
        <v>Standard Tier</v>
      </c>
      <c r="M303" s="4" t="str">
        <f>Dataset_Analysis_Table[[#This Row],[Region]]&amp;" - "&amp;Dataset_Analysis_Table[[#This Row],[Category]]</f>
        <v>North - Electronics</v>
      </c>
    </row>
    <row r="304" spans="1:13" x14ac:dyDescent="0.3">
      <c r="A304">
        <v>305</v>
      </c>
      <c r="B304" s="1">
        <v>45498</v>
      </c>
      <c r="C304" t="s">
        <v>12</v>
      </c>
      <c r="D304" t="s">
        <v>18</v>
      </c>
      <c r="E304" t="s">
        <v>4</v>
      </c>
      <c r="F304">
        <v>3</v>
      </c>
      <c r="G304" s="4">
        <v>362.04</v>
      </c>
      <c r="H304" s="4">
        <v>1086.1199999999999</v>
      </c>
      <c r="I304" t="str">
        <f>TEXT(Dataset_Analysis_Table[[#This Row],[Order Date]], "mmmm yyyy")</f>
        <v>July 2024</v>
      </c>
      <c r="J304" s="4">
        <f>IF(Dataset_Analysis_Table[[#This Row],[Units Sold]]&lt;&gt;0,Dataset_Analysis_Table[[#This Row],[Revenue]]/Dataset_Analysis_Table[[#This Row],[Units Sold]],"Invalid")</f>
        <v>362.03999999999996</v>
      </c>
      <c r="K304" s="4" t="str">
        <f>IF(Dataset_Analysis_Table[[#This Row],[Revenue]]&gt;5000,"Yes","No")</f>
        <v>No</v>
      </c>
      <c r="L304" s="4" t="str" cm="1">
        <f t="array" ref="L304">_xlfn.IFS(
  Dataset_Analysis_Table[[#This Row],[Revenue]]&gt;=10000, "Platinum Tier",
  Dataset_Analysis_Table[[#This Row],[Revenue]]&gt;=5000, "Gold Tier",
  Dataset_Analysis_Table[[#This Row],[Revenue]]&lt;5000, "Standard Tier"
)</f>
        <v>Standard Tier</v>
      </c>
      <c r="M304" s="4" t="str">
        <f>Dataset_Analysis_Table[[#This Row],[Region]]&amp;" - "&amp;Dataset_Analysis_Table[[#This Row],[Category]]</f>
        <v>East - Electronics</v>
      </c>
    </row>
    <row r="305" spans="1:13" x14ac:dyDescent="0.3">
      <c r="A305">
        <v>306</v>
      </c>
      <c r="B305" s="1">
        <v>45341</v>
      </c>
      <c r="C305" t="s">
        <v>12</v>
      </c>
      <c r="D305" t="s">
        <v>3</v>
      </c>
      <c r="E305" t="s">
        <v>4</v>
      </c>
      <c r="F305">
        <v>3</v>
      </c>
      <c r="G305" s="4">
        <v>907.57</v>
      </c>
      <c r="H305" s="4">
        <v>2722.71</v>
      </c>
      <c r="I305" t="str">
        <f>TEXT(Dataset_Analysis_Table[[#This Row],[Order Date]], "mmmm yyyy")</f>
        <v>February 2024</v>
      </c>
      <c r="J305" s="4">
        <f>IF(Dataset_Analysis_Table[[#This Row],[Units Sold]]&lt;&gt;0,Dataset_Analysis_Table[[#This Row],[Revenue]]/Dataset_Analysis_Table[[#This Row],[Units Sold]],"Invalid")</f>
        <v>907.57</v>
      </c>
      <c r="K305" s="4" t="str">
        <f>IF(Dataset_Analysis_Table[[#This Row],[Revenue]]&gt;5000,"Yes","No")</f>
        <v>No</v>
      </c>
      <c r="L305" s="4" t="str" cm="1">
        <f t="array" ref="L305">_xlfn.IFS(
  Dataset_Analysis_Table[[#This Row],[Revenue]]&gt;=10000, "Platinum Tier",
  Dataset_Analysis_Table[[#This Row],[Revenue]]&gt;=5000, "Gold Tier",
  Dataset_Analysis_Table[[#This Row],[Revenue]]&lt;5000, "Standard Tier"
)</f>
        <v>Standard Tier</v>
      </c>
      <c r="M305" s="4" t="str">
        <f>Dataset_Analysis_Table[[#This Row],[Region]]&amp;" - "&amp;Dataset_Analysis_Table[[#This Row],[Category]]</f>
        <v>East - Electronics</v>
      </c>
    </row>
    <row r="306" spans="1:13" x14ac:dyDescent="0.3">
      <c r="A306">
        <v>307</v>
      </c>
      <c r="B306" s="1">
        <v>45320</v>
      </c>
      <c r="C306" t="s">
        <v>0</v>
      </c>
      <c r="D306" t="s">
        <v>9</v>
      </c>
      <c r="E306" t="s">
        <v>10</v>
      </c>
      <c r="F306">
        <v>8</v>
      </c>
      <c r="G306" s="4">
        <v>701.29</v>
      </c>
      <c r="H306" s="4">
        <v>5610.32</v>
      </c>
      <c r="I306" t="str">
        <f>TEXT(Dataset_Analysis_Table[[#This Row],[Order Date]], "mmmm yyyy")</f>
        <v>January 2024</v>
      </c>
      <c r="J306" s="4">
        <f>IF(Dataset_Analysis_Table[[#This Row],[Units Sold]]&lt;&gt;0,Dataset_Analysis_Table[[#This Row],[Revenue]]/Dataset_Analysis_Table[[#This Row],[Units Sold]],"Invalid")</f>
        <v>701.29</v>
      </c>
      <c r="K306" s="4" t="str">
        <f>IF(Dataset_Analysis_Table[[#This Row],[Revenue]]&gt;5000,"Yes","No")</f>
        <v>Yes</v>
      </c>
      <c r="L306" s="4" t="str" cm="1">
        <f t="array" ref="L306">_xlfn.IFS(
  Dataset_Analysis_Table[[#This Row],[Revenue]]&gt;=10000, "Platinum Tier",
  Dataset_Analysis_Table[[#This Row],[Revenue]]&gt;=5000, "Gold Tier",
  Dataset_Analysis_Table[[#This Row],[Revenue]]&lt;5000, "Standard Tier"
)</f>
        <v>Gold Tier</v>
      </c>
      <c r="M306" s="4" t="str">
        <f>Dataset_Analysis_Table[[#This Row],[Region]]&amp;" - "&amp;Dataset_Analysis_Table[[#This Row],[Category]]</f>
        <v>North - Accessories</v>
      </c>
    </row>
    <row r="307" spans="1:13" x14ac:dyDescent="0.3">
      <c r="A307">
        <v>308</v>
      </c>
      <c r="B307" s="1">
        <v>45836</v>
      </c>
      <c r="C307" t="s">
        <v>7</v>
      </c>
      <c r="D307" t="s">
        <v>15</v>
      </c>
      <c r="E307" t="s">
        <v>4</v>
      </c>
      <c r="F307">
        <v>10</v>
      </c>
      <c r="G307" s="4">
        <v>968.06</v>
      </c>
      <c r="H307" s="4">
        <v>9680.6</v>
      </c>
      <c r="I307" t="str">
        <f>TEXT(Dataset_Analysis_Table[[#This Row],[Order Date]], "mmmm yyyy")</f>
        <v>June 2025</v>
      </c>
      <c r="J307" s="4">
        <f>IF(Dataset_Analysis_Table[[#This Row],[Units Sold]]&lt;&gt;0,Dataset_Analysis_Table[[#This Row],[Revenue]]/Dataset_Analysis_Table[[#This Row],[Units Sold]],"Invalid")</f>
        <v>968.06000000000006</v>
      </c>
      <c r="K307" s="4" t="str">
        <f>IF(Dataset_Analysis_Table[[#This Row],[Revenue]]&gt;5000,"Yes","No")</f>
        <v>Yes</v>
      </c>
      <c r="L307" s="4" t="str" cm="1">
        <f t="array" ref="L307">_xlfn.IFS(
  Dataset_Analysis_Table[[#This Row],[Revenue]]&gt;=10000, "Platinum Tier",
  Dataset_Analysis_Table[[#This Row],[Revenue]]&gt;=5000, "Gold Tier",
  Dataset_Analysis_Table[[#This Row],[Revenue]]&lt;5000, "Standard Tier"
)</f>
        <v>Gold Tier</v>
      </c>
      <c r="M307" s="4" t="str">
        <f>Dataset_Analysis_Table[[#This Row],[Region]]&amp;" - "&amp;Dataset_Analysis_Table[[#This Row],[Category]]</f>
        <v>West - Electronics</v>
      </c>
    </row>
    <row r="308" spans="1:13" x14ac:dyDescent="0.3">
      <c r="A308">
        <v>309</v>
      </c>
      <c r="B308" s="1">
        <v>45781</v>
      </c>
      <c r="C308" t="s">
        <v>12</v>
      </c>
      <c r="D308" t="s">
        <v>15</v>
      </c>
      <c r="E308" t="s">
        <v>4</v>
      </c>
      <c r="F308">
        <v>6</v>
      </c>
      <c r="G308" s="4">
        <v>234.93</v>
      </c>
      <c r="H308" s="4">
        <v>1409.58</v>
      </c>
      <c r="I308" t="str">
        <f>TEXT(Dataset_Analysis_Table[[#This Row],[Order Date]], "mmmm yyyy")</f>
        <v>May 2025</v>
      </c>
      <c r="J308" s="4">
        <f>IF(Dataset_Analysis_Table[[#This Row],[Units Sold]]&lt;&gt;0,Dataset_Analysis_Table[[#This Row],[Revenue]]/Dataset_Analysis_Table[[#This Row],[Units Sold]],"Invalid")</f>
        <v>234.92999999999998</v>
      </c>
      <c r="K308" s="4" t="str">
        <f>IF(Dataset_Analysis_Table[[#This Row],[Revenue]]&gt;5000,"Yes","No")</f>
        <v>No</v>
      </c>
      <c r="L308" s="4" t="str" cm="1">
        <f t="array" ref="L308">_xlfn.IFS(
  Dataset_Analysis_Table[[#This Row],[Revenue]]&gt;=10000, "Platinum Tier",
  Dataset_Analysis_Table[[#This Row],[Revenue]]&gt;=5000, "Gold Tier",
  Dataset_Analysis_Table[[#This Row],[Revenue]]&lt;5000, "Standard Tier"
)</f>
        <v>Standard Tier</v>
      </c>
      <c r="M308" s="4" t="str">
        <f>Dataset_Analysis_Table[[#This Row],[Region]]&amp;" - "&amp;Dataset_Analysis_Table[[#This Row],[Category]]</f>
        <v>East - Electronics</v>
      </c>
    </row>
    <row r="309" spans="1:13" x14ac:dyDescent="0.3">
      <c r="A309">
        <v>310</v>
      </c>
      <c r="B309" s="1">
        <v>45591</v>
      </c>
      <c r="C309" t="s">
        <v>7</v>
      </c>
      <c r="D309" t="s">
        <v>13</v>
      </c>
      <c r="E309" t="s">
        <v>4</v>
      </c>
      <c r="F309">
        <v>5</v>
      </c>
      <c r="G309" s="4">
        <v>1196.53</v>
      </c>
      <c r="H309" s="4">
        <v>5982.65</v>
      </c>
      <c r="I309" t="str">
        <f>TEXT(Dataset_Analysis_Table[[#This Row],[Order Date]], "mmmm yyyy")</f>
        <v>October 2024</v>
      </c>
      <c r="J309" s="4">
        <f>IF(Dataset_Analysis_Table[[#This Row],[Units Sold]]&lt;&gt;0,Dataset_Analysis_Table[[#This Row],[Revenue]]/Dataset_Analysis_Table[[#This Row],[Units Sold]],"Invalid")</f>
        <v>1196.53</v>
      </c>
      <c r="K309" s="4" t="str">
        <f>IF(Dataset_Analysis_Table[[#This Row],[Revenue]]&gt;5000,"Yes","No")</f>
        <v>Yes</v>
      </c>
      <c r="L309" s="4" t="str" cm="1">
        <f t="array" ref="L309">_xlfn.IFS(
  Dataset_Analysis_Table[[#This Row],[Revenue]]&gt;=10000, "Platinum Tier",
  Dataset_Analysis_Table[[#This Row],[Revenue]]&gt;=5000, "Gold Tier",
  Dataset_Analysis_Table[[#This Row],[Revenue]]&lt;5000, "Standard Tier"
)</f>
        <v>Gold Tier</v>
      </c>
      <c r="M309" s="4" t="str">
        <f>Dataset_Analysis_Table[[#This Row],[Region]]&amp;" - "&amp;Dataset_Analysis_Table[[#This Row],[Category]]</f>
        <v>West - Electronics</v>
      </c>
    </row>
    <row r="310" spans="1:13" x14ac:dyDescent="0.3">
      <c r="A310">
        <v>311</v>
      </c>
      <c r="B310" s="1">
        <v>45499</v>
      </c>
      <c r="C310" t="s">
        <v>0</v>
      </c>
      <c r="D310" t="s">
        <v>15</v>
      </c>
      <c r="E310" t="s">
        <v>4</v>
      </c>
      <c r="F310">
        <v>9</v>
      </c>
      <c r="G310" s="4">
        <v>120.54</v>
      </c>
      <c r="H310" s="4">
        <v>1084.8599999999999</v>
      </c>
      <c r="I310" t="str">
        <f>TEXT(Dataset_Analysis_Table[[#This Row],[Order Date]], "mmmm yyyy")</f>
        <v>July 2024</v>
      </c>
      <c r="J310" s="4">
        <f>IF(Dataset_Analysis_Table[[#This Row],[Units Sold]]&lt;&gt;0,Dataset_Analysis_Table[[#This Row],[Revenue]]/Dataset_Analysis_Table[[#This Row],[Units Sold]],"Invalid")</f>
        <v>120.53999999999999</v>
      </c>
      <c r="K310" s="4" t="str">
        <f>IF(Dataset_Analysis_Table[[#This Row],[Revenue]]&gt;5000,"Yes","No")</f>
        <v>No</v>
      </c>
      <c r="L310" s="4" t="str" cm="1">
        <f t="array" ref="L310">_xlfn.IFS(
  Dataset_Analysis_Table[[#This Row],[Revenue]]&gt;=10000, "Platinum Tier",
  Dataset_Analysis_Table[[#This Row],[Revenue]]&gt;=5000, "Gold Tier",
  Dataset_Analysis_Table[[#This Row],[Revenue]]&lt;5000, "Standard Tier"
)</f>
        <v>Standard Tier</v>
      </c>
      <c r="M310" s="4" t="str">
        <f>Dataset_Analysis_Table[[#This Row],[Region]]&amp;" - "&amp;Dataset_Analysis_Table[[#This Row],[Category]]</f>
        <v>North - Electronics</v>
      </c>
    </row>
    <row r="311" spans="1:13" x14ac:dyDescent="0.3">
      <c r="A311">
        <v>312</v>
      </c>
      <c r="B311" s="1">
        <v>45177</v>
      </c>
      <c r="C311" t="s">
        <v>7</v>
      </c>
      <c r="D311" t="s">
        <v>20</v>
      </c>
      <c r="E311" t="s">
        <v>4</v>
      </c>
      <c r="F311">
        <v>1</v>
      </c>
      <c r="G311" s="4">
        <v>559.41999999999996</v>
      </c>
      <c r="H311" s="4">
        <v>559.41999999999996</v>
      </c>
      <c r="I311" t="str">
        <f>TEXT(Dataset_Analysis_Table[[#This Row],[Order Date]], "mmmm yyyy")</f>
        <v>September 2023</v>
      </c>
      <c r="J311" s="4">
        <f>IF(Dataset_Analysis_Table[[#This Row],[Units Sold]]&lt;&gt;0,Dataset_Analysis_Table[[#This Row],[Revenue]]/Dataset_Analysis_Table[[#This Row],[Units Sold]],"Invalid")</f>
        <v>559.41999999999996</v>
      </c>
      <c r="K311" s="4" t="str">
        <f>IF(Dataset_Analysis_Table[[#This Row],[Revenue]]&gt;5000,"Yes","No")</f>
        <v>No</v>
      </c>
      <c r="L311" s="4" t="str" cm="1">
        <f t="array" ref="L311">_xlfn.IFS(
  Dataset_Analysis_Table[[#This Row],[Revenue]]&gt;=10000, "Platinum Tier",
  Dataset_Analysis_Table[[#This Row],[Revenue]]&gt;=5000, "Gold Tier",
  Dataset_Analysis_Table[[#This Row],[Revenue]]&lt;5000, "Standard Tier"
)</f>
        <v>Standard Tier</v>
      </c>
      <c r="M311" s="4" t="str">
        <f>Dataset_Analysis_Table[[#This Row],[Region]]&amp;" - "&amp;Dataset_Analysis_Table[[#This Row],[Category]]</f>
        <v>West - Electronics</v>
      </c>
    </row>
    <row r="312" spans="1:13" x14ac:dyDescent="0.3">
      <c r="A312">
        <v>313</v>
      </c>
      <c r="B312" s="1">
        <v>45799</v>
      </c>
      <c r="C312" t="s">
        <v>0</v>
      </c>
      <c r="D312" t="s">
        <v>22</v>
      </c>
      <c r="E312" t="s">
        <v>4</v>
      </c>
      <c r="F312">
        <v>2</v>
      </c>
      <c r="G312" s="4">
        <v>926.36</v>
      </c>
      <c r="H312" s="4">
        <v>1852.72</v>
      </c>
      <c r="I312" t="str">
        <f>TEXT(Dataset_Analysis_Table[[#This Row],[Order Date]], "mmmm yyyy")</f>
        <v>May 2025</v>
      </c>
      <c r="J312" s="4">
        <f>IF(Dataset_Analysis_Table[[#This Row],[Units Sold]]&lt;&gt;0,Dataset_Analysis_Table[[#This Row],[Revenue]]/Dataset_Analysis_Table[[#This Row],[Units Sold]],"Invalid")</f>
        <v>926.36</v>
      </c>
      <c r="K312" s="4" t="str">
        <f>IF(Dataset_Analysis_Table[[#This Row],[Revenue]]&gt;5000,"Yes","No")</f>
        <v>No</v>
      </c>
      <c r="L312" s="4" t="str" cm="1">
        <f t="array" ref="L312">_xlfn.IFS(
  Dataset_Analysis_Table[[#This Row],[Revenue]]&gt;=10000, "Platinum Tier",
  Dataset_Analysis_Table[[#This Row],[Revenue]]&gt;=5000, "Gold Tier",
  Dataset_Analysis_Table[[#This Row],[Revenue]]&lt;5000, "Standard Tier"
)</f>
        <v>Standard Tier</v>
      </c>
      <c r="M312" s="4" t="str">
        <f>Dataset_Analysis_Table[[#This Row],[Region]]&amp;" - "&amp;Dataset_Analysis_Table[[#This Row],[Category]]</f>
        <v>North - Electronics</v>
      </c>
    </row>
    <row r="313" spans="1:13" x14ac:dyDescent="0.3">
      <c r="A313">
        <v>314</v>
      </c>
      <c r="B313" s="1">
        <v>45612</v>
      </c>
      <c r="C313" t="s">
        <v>7</v>
      </c>
      <c r="D313" t="s">
        <v>6</v>
      </c>
      <c r="E313" t="s">
        <v>4</v>
      </c>
      <c r="F313">
        <v>10</v>
      </c>
      <c r="G313" s="4">
        <v>835.93</v>
      </c>
      <c r="H313" s="4">
        <v>8359.2999999999993</v>
      </c>
      <c r="I313" t="str">
        <f>TEXT(Dataset_Analysis_Table[[#This Row],[Order Date]], "mmmm yyyy")</f>
        <v>November 2024</v>
      </c>
      <c r="J313" s="4">
        <f>IF(Dataset_Analysis_Table[[#This Row],[Units Sold]]&lt;&gt;0,Dataset_Analysis_Table[[#This Row],[Revenue]]/Dataset_Analysis_Table[[#This Row],[Units Sold]],"Invalid")</f>
        <v>835.93</v>
      </c>
      <c r="K313" s="4" t="str">
        <f>IF(Dataset_Analysis_Table[[#This Row],[Revenue]]&gt;5000,"Yes","No")</f>
        <v>Yes</v>
      </c>
      <c r="L313" s="4" t="str" cm="1">
        <f t="array" ref="L313">_xlfn.IFS(
  Dataset_Analysis_Table[[#This Row],[Revenue]]&gt;=10000, "Platinum Tier",
  Dataset_Analysis_Table[[#This Row],[Revenue]]&gt;=5000, "Gold Tier",
  Dataset_Analysis_Table[[#This Row],[Revenue]]&lt;5000, "Standard Tier"
)</f>
        <v>Gold Tier</v>
      </c>
      <c r="M313" s="4" t="str">
        <f>Dataset_Analysis_Table[[#This Row],[Region]]&amp;" - "&amp;Dataset_Analysis_Table[[#This Row],[Category]]</f>
        <v>West - Electronics</v>
      </c>
    </row>
    <row r="314" spans="1:13" x14ac:dyDescent="0.3">
      <c r="A314">
        <v>315</v>
      </c>
      <c r="B314" s="1">
        <v>45599</v>
      </c>
      <c r="C314" t="s">
        <v>0</v>
      </c>
      <c r="D314" t="s">
        <v>9</v>
      </c>
      <c r="E314" t="s">
        <v>10</v>
      </c>
      <c r="F314">
        <v>10</v>
      </c>
      <c r="G314" s="4">
        <v>981.24</v>
      </c>
      <c r="H314" s="4">
        <v>9812.4</v>
      </c>
      <c r="I314" t="str">
        <f>TEXT(Dataset_Analysis_Table[[#This Row],[Order Date]], "mmmm yyyy")</f>
        <v>November 2024</v>
      </c>
      <c r="J314" s="4">
        <f>IF(Dataset_Analysis_Table[[#This Row],[Units Sold]]&lt;&gt;0,Dataset_Analysis_Table[[#This Row],[Revenue]]/Dataset_Analysis_Table[[#This Row],[Units Sold]],"Invalid")</f>
        <v>981.24</v>
      </c>
      <c r="K314" s="4" t="str">
        <f>IF(Dataset_Analysis_Table[[#This Row],[Revenue]]&gt;5000,"Yes","No")</f>
        <v>Yes</v>
      </c>
      <c r="L314" s="4" t="str" cm="1">
        <f t="array" ref="L314">_xlfn.IFS(
  Dataset_Analysis_Table[[#This Row],[Revenue]]&gt;=10000, "Platinum Tier",
  Dataset_Analysis_Table[[#This Row],[Revenue]]&gt;=5000, "Gold Tier",
  Dataset_Analysis_Table[[#This Row],[Revenue]]&lt;5000, "Standard Tier"
)</f>
        <v>Gold Tier</v>
      </c>
      <c r="M314" s="4" t="str">
        <f>Dataset_Analysis_Table[[#This Row],[Region]]&amp;" - "&amp;Dataset_Analysis_Table[[#This Row],[Category]]</f>
        <v>North - Accessories</v>
      </c>
    </row>
    <row r="315" spans="1:13" x14ac:dyDescent="0.3">
      <c r="A315">
        <v>316</v>
      </c>
      <c r="B315" s="1">
        <v>45652</v>
      </c>
      <c r="C315" t="s">
        <v>7</v>
      </c>
      <c r="D315" t="s">
        <v>21</v>
      </c>
      <c r="E315" t="s">
        <v>4</v>
      </c>
      <c r="F315">
        <v>3</v>
      </c>
      <c r="G315" s="4">
        <v>1437.01</v>
      </c>
      <c r="H315" s="4">
        <v>4311.03</v>
      </c>
      <c r="I315" t="str">
        <f>TEXT(Dataset_Analysis_Table[[#This Row],[Order Date]], "mmmm yyyy")</f>
        <v>December 2024</v>
      </c>
      <c r="J315" s="4">
        <f>IF(Dataset_Analysis_Table[[#This Row],[Units Sold]]&lt;&gt;0,Dataset_Analysis_Table[[#This Row],[Revenue]]/Dataset_Analysis_Table[[#This Row],[Units Sold]],"Invalid")</f>
        <v>1437.01</v>
      </c>
      <c r="K315" s="4" t="str">
        <f>IF(Dataset_Analysis_Table[[#This Row],[Revenue]]&gt;5000,"Yes","No")</f>
        <v>No</v>
      </c>
      <c r="L315" s="4" t="str" cm="1">
        <f t="array" ref="L315">_xlfn.IFS(
  Dataset_Analysis_Table[[#This Row],[Revenue]]&gt;=10000, "Platinum Tier",
  Dataset_Analysis_Table[[#This Row],[Revenue]]&gt;=5000, "Gold Tier",
  Dataset_Analysis_Table[[#This Row],[Revenue]]&lt;5000, "Standard Tier"
)</f>
        <v>Standard Tier</v>
      </c>
      <c r="M315" s="4" t="str">
        <f>Dataset_Analysis_Table[[#This Row],[Region]]&amp;" - "&amp;Dataset_Analysis_Table[[#This Row],[Category]]</f>
        <v>West - Electronics</v>
      </c>
    </row>
    <row r="316" spans="1:13" x14ac:dyDescent="0.3">
      <c r="A316">
        <v>317</v>
      </c>
      <c r="B316" s="1">
        <v>45490</v>
      </c>
      <c r="C316" t="s">
        <v>0</v>
      </c>
      <c r="D316" t="s">
        <v>20</v>
      </c>
      <c r="E316" t="s">
        <v>4</v>
      </c>
      <c r="F316">
        <v>2</v>
      </c>
      <c r="G316" s="4">
        <v>761.78</v>
      </c>
      <c r="H316" s="4">
        <v>1523.56</v>
      </c>
      <c r="I316" t="str">
        <f>TEXT(Dataset_Analysis_Table[[#This Row],[Order Date]], "mmmm yyyy")</f>
        <v>July 2024</v>
      </c>
      <c r="J316" s="4">
        <f>IF(Dataset_Analysis_Table[[#This Row],[Units Sold]]&lt;&gt;0,Dataset_Analysis_Table[[#This Row],[Revenue]]/Dataset_Analysis_Table[[#This Row],[Units Sold]],"Invalid")</f>
        <v>761.78</v>
      </c>
      <c r="K316" s="4" t="str">
        <f>IF(Dataset_Analysis_Table[[#This Row],[Revenue]]&gt;5000,"Yes","No")</f>
        <v>No</v>
      </c>
      <c r="L316" s="4" t="str" cm="1">
        <f t="array" ref="L316">_xlfn.IFS(
  Dataset_Analysis_Table[[#This Row],[Revenue]]&gt;=10000, "Platinum Tier",
  Dataset_Analysis_Table[[#This Row],[Revenue]]&gt;=5000, "Gold Tier",
  Dataset_Analysis_Table[[#This Row],[Revenue]]&lt;5000, "Standard Tier"
)</f>
        <v>Standard Tier</v>
      </c>
      <c r="M316" s="4" t="str">
        <f>Dataset_Analysis_Table[[#This Row],[Region]]&amp;" - "&amp;Dataset_Analysis_Table[[#This Row],[Category]]</f>
        <v>North - Electronics</v>
      </c>
    </row>
    <row r="317" spans="1:13" x14ac:dyDescent="0.3">
      <c r="A317">
        <v>318</v>
      </c>
      <c r="B317" s="1">
        <v>45392</v>
      </c>
      <c r="C317" t="s">
        <v>0</v>
      </c>
      <c r="D317" t="s">
        <v>3</v>
      </c>
      <c r="E317" t="s">
        <v>4</v>
      </c>
      <c r="F317">
        <v>8</v>
      </c>
      <c r="G317" s="4">
        <v>1486.57</v>
      </c>
      <c r="H317" s="4">
        <v>11892.56</v>
      </c>
      <c r="I317" t="str">
        <f>TEXT(Dataset_Analysis_Table[[#This Row],[Order Date]], "mmmm yyyy")</f>
        <v>April 2024</v>
      </c>
      <c r="J317" s="4">
        <f>IF(Dataset_Analysis_Table[[#This Row],[Units Sold]]&lt;&gt;0,Dataset_Analysis_Table[[#This Row],[Revenue]]/Dataset_Analysis_Table[[#This Row],[Units Sold]],"Invalid")</f>
        <v>1486.57</v>
      </c>
      <c r="K317" s="4" t="str">
        <f>IF(Dataset_Analysis_Table[[#This Row],[Revenue]]&gt;5000,"Yes","No")</f>
        <v>Yes</v>
      </c>
      <c r="L317" s="4" t="str" cm="1">
        <f t="array" ref="L317">_xlfn.IFS(
  Dataset_Analysis_Table[[#This Row],[Revenue]]&gt;=10000, "Platinum Tier",
  Dataset_Analysis_Table[[#This Row],[Revenue]]&gt;=5000, "Gold Tier",
  Dataset_Analysis_Table[[#This Row],[Revenue]]&lt;5000, "Standard Tier"
)</f>
        <v>Platinum Tier</v>
      </c>
      <c r="M317" s="4" t="str">
        <f>Dataset_Analysis_Table[[#This Row],[Region]]&amp;" - "&amp;Dataset_Analysis_Table[[#This Row],[Category]]</f>
        <v>North - Electronics</v>
      </c>
    </row>
    <row r="318" spans="1:13" x14ac:dyDescent="0.3">
      <c r="A318">
        <v>319</v>
      </c>
      <c r="B318" s="1">
        <v>45511</v>
      </c>
      <c r="C318" t="s">
        <v>11</v>
      </c>
      <c r="D318" t="s">
        <v>6</v>
      </c>
      <c r="E318" t="s">
        <v>4</v>
      </c>
      <c r="F318">
        <v>6</v>
      </c>
      <c r="G318" s="4">
        <v>1377.73</v>
      </c>
      <c r="H318" s="4">
        <v>8266.3799999999992</v>
      </c>
      <c r="I318" t="str">
        <f>TEXT(Dataset_Analysis_Table[[#This Row],[Order Date]], "mmmm yyyy")</f>
        <v>August 2024</v>
      </c>
      <c r="J318" s="4">
        <f>IF(Dataset_Analysis_Table[[#This Row],[Units Sold]]&lt;&gt;0,Dataset_Analysis_Table[[#This Row],[Revenue]]/Dataset_Analysis_Table[[#This Row],[Units Sold]],"Invalid")</f>
        <v>1377.7299999999998</v>
      </c>
      <c r="K318" s="4" t="str">
        <f>IF(Dataset_Analysis_Table[[#This Row],[Revenue]]&gt;5000,"Yes","No")</f>
        <v>Yes</v>
      </c>
      <c r="L318" s="4" t="str" cm="1">
        <f t="array" ref="L318">_xlfn.IFS(
  Dataset_Analysis_Table[[#This Row],[Revenue]]&gt;=10000, "Platinum Tier",
  Dataset_Analysis_Table[[#This Row],[Revenue]]&gt;=5000, "Gold Tier",
  Dataset_Analysis_Table[[#This Row],[Revenue]]&lt;5000, "Standard Tier"
)</f>
        <v>Gold Tier</v>
      </c>
      <c r="M318" s="4" t="str">
        <f>Dataset_Analysis_Table[[#This Row],[Region]]&amp;" - "&amp;Dataset_Analysis_Table[[#This Row],[Category]]</f>
        <v>South - Electronics</v>
      </c>
    </row>
    <row r="319" spans="1:13" x14ac:dyDescent="0.3">
      <c r="A319">
        <v>320</v>
      </c>
      <c r="B319" s="1">
        <v>45485</v>
      </c>
      <c r="C319" t="s">
        <v>7</v>
      </c>
      <c r="D319" t="s">
        <v>5</v>
      </c>
      <c r="E319" t="s">
        <v>4</v>
      </c>
      <c r="F319">
        <v>10</v>
      </c>
      <c r="G319" s="4">
        <v>88.02</v>
      </c>
      <c r="H319" s="4">
        <v>880.2</v>
      </c>
      <c r="I319" t="str">
        <f>TEXT(Dataset_Analysis_Table[[#This Row],[Order Date]], "mmmm yyyy")</f>
        <v>July 2024</v>
      </c>
      <c r="J319" s="4">
        <f>IF(Dataset_Analysis_Table[[#This Row],[Units Sold]]&lt;&gt;0,Dataset_Analysis_Table[[#This Row],[Revenue]]/Dataset_Analysis_Table[[#This Row],[Units Sold]],"Invalid")</f>
        <v>88.02000000000001</v>
      </c>
      <c r="K319" s="4" t="str">
        <f>IF(Dataset_Analysis_Table[[#This Row],[Revenue]]&gt;5000,"Yes","No")</f>
        <v>No</v>
      </c>
      <c r="L319" s="4" t="str" cm="1">
        <f t="array" ref="L319">_xlfn.IFS(
  Dataset_Analysis_Table[[#This Row],[Revenue]]&gt;=10000, "Platinum Tier",
  Dataset_Analysis_Table[[#This Row],[Revenue]]&gt;=5000, "Gold Tier",
  Dataset_Analysis_Table[[#This Row],[Revenue]]&lt;5000, "Standard Tier"
)</f>
        <v>Standard Tier</v>
      </c>
      <c r="M319" s="4" t="str">
        <f>Dataset_Analysis_Table[[#This Row],[Region]]&amp;" - "&amp;Dataset_Analysis_Table[[#This Row],[Category]]</f>
        <v>West - Electronics</v>
      </c>
    </row>
    <row r="320" spans="1:13" x14ac:dyDescent="0.3">
      <c r="A320">
        <v>321</v>
      </c>
      <c r="B320" s="1">
        <v>45206</v>
      </c>
      <c r="C320" t="s">
        <v>12</v>
      </c>
      <c r="D320" t="s">
        <v>1</v>
      </c>
      <c r="E320" t="s">
        <v>2</v>
      </c>
      <c r="F320">
        <v>6</v>
      </c>
      <c r="G320" s="4">
        <v>150.81</v>
      </c>
      <c r="H320" s="4">
        <v>904.86</v>
      </c>
      <c r="I320" t="str">
        <f>TEXT(Dataset_Analysis_Table[[#This Row],[Order Date]], "mmmm yyyy")</f>
        <v>October 2023</v>
      </c>
      <c r="J320" s="4">
        <f>IF(Dataset_Analysis_Table[[#This Row],[Units Sold]]&lt;&gt;0,Dataset_Analysis_Table[[#This Row],[Revenue]]/Dataset_Analysis_Table[[#This Row],[Units Sold]],"Invalid")</f>
        <v>150.81</v>
      </c>
      <c r="K320" s="4" t="str">
        <f>IF(Dataset_Analysis_Table[[#This Row],[Revenue]]&gt;5000,"Yes","No")</f>
        <v>No</v>
      </c>
      <c r="L320" s="4" t="str" cm="1">
        <f t="array" ref="L320">_xlfn.IFS(
  Dataset_Analysis_Table[[#This Row],[Revenue]]&gt;=10000, "Platinum Tier",
  Dataset_Analysis_Table[[#This Row],[Revenue]]&gt;=5000, "Gold Tier",
  Dataset_Analysis_Table[[#This Row],[Revenue]]&lt;5000, "Standard Tier"
)</f>
        <v>Standard Tier</v>
      </c>
      <c r="M320" s="4" t="str">
        <f>Dataset_Analysis_Table[[#This Row],[Region]]&amp;" - "&amp;Dataset_Analysis_Table[[#This Row],[Category]]</f>
        <v>East - Apparel</v>
      </c>
    </row>
    <row r="321" spans="1:13" x14ac:dyDescent="0.3">
      <c r="A321">
        <v>322</v>
      </c>
      <c r="B321" s="1">
        <v>45429</v>
      </c>
      <c r="C321" t="s">
        <v>7</v>
      </c>
      <c r="D321" t="s">
        <v>1</v>
      </c>
      <c r="E321" t="s">
        <v>2</v>
      </c>
      <c r="F321">
        <v>5</v>
      </c>
      <c r="G321" s="4">
        <v>1088.3599999999999</v>
      </c>
      <c r="H321" s="4">
        <v>5441.8</v>
      </c>
      <c r="I321" t="str">
        <f>TEXT(Dataset_Analysis_Table[[#This Row],[Order Date]], "mmmm yyyy")</f>
        <v>May 2024</v>
      </c>
      <c r="J321" s="4">
        <f>IF(Dataset_Analysis_Table[[#This Row],[Units Sold]]&lt;&gt;0,Dataset_Analysis_Table[[#This Row],[Revenue]]/Dataset_Analysis_Table[[#This Row],[Units Sold]],"Invalid")</f>
        <v>1088.3600000000001</v>
      </c>
      <c r="K321" s="4" t="str">
        <f>IF(Dataset_Analysis_Table[[#This Row],[Revenue]]&gt;5000,"Yes","No")</f>
        <v>Yes</v>
      </c>
      <c r="L321" s="4" t="str" cm="1">
        <f t="array" ref="L321">_xlfn.IFS(
  Dataset_Analysis_Table[[#This Row],[Revenue]]&gt;=10000, "Platinum Tier",
  Dataset_Analysis_Table[[#This Row],[Revenue]]&gt;=5000, "Gold Tier",
  Dataset_Analysis_Table[[#This Row],[Revenue]]&lt;5000, "Standard Tier"
)</f>
        <v>Gold Tier</v>
      </c>
      <c r="M321" s="4" t="str">
        <f>Dataset_Analysis_Table[[#This Row],[Region]]&amp;" - "&amp;Dataset_Analysis_Table[[#This Row],[Category]]</f>
        <v>West - Apparel</v>
      </c>
    </row>
    <row r="322" spans="1:13" x14ac:dyDescent="0.3">
      <c r="A322">
        <v>323</v>
      </c>
      <c r="B322" s="1">
        <v>45480</v>
      </c>
      <c r="C322" t="s">
        <v>11</v>
      </c>
      <c r="D322" t="s">
        <v>1</v>
      </c>
      <c r="E322" t="s">
        <v>2</v>
      </c>
      <c r="F322">
        <v>2</v>
      </c>
      <c r="G322" s="4">
        <v>878.28</v>
      </c>
      <c r="H322" s="4">
        <v>1756.56</v>
      </c>
      <c r="I322" t="str">
        <f>TEXT(Dataset_Analysis_Table[[#This Row],[Order Date]], "mmmm yyyy")</f>
        <v>July 2024</v>
      </c>
      <c r="J322" s="4">
        <f>IF(Dataset_Analysis_Table[[#This Row],[Units Sold]]&lt;&gt;0,Dataset_Analysis_Table[[#This Row],[Revenue]]/Dataset_Analysis_Table[[#This Row],[Units Sold]],"Invalid")</f>
        <v>878.28</v>
      </c>
      <c r="K322" s="4" t="str">
        <f>IF(Dataset_Analysis_Table[[#This Row],[Revenue]]&gt;5000,"Yes","No")</f>
        <v>No</v>
      </c>
      <c r="L322" s="4" t="str" cm="1">
        <f t="array" ref="L322">_xlfn.IFS(
  Dataset_Analysis_Table[[#This Row],[Revenue]]&gt;=10000, "Platinum Tier",
  Dataset_Analysis_Table[[#This Row],[Revenue]]&gt;=5000, "Gold Tier",
  Dataset_Analysis_Table[[#This Row],[Revenue]]&lt;5000, "Standard Tier"
)</f>
        <v>Standard Tier</v>
      </c>
      <c r="M322" s="4" t="str">
        <f>Dataset_Analysis_Table[[#This Row],[Region]]&amp;" - "&amp;Dataset_Analysis_Table[[#This Row],[Category]]</f>
        <v>South - Apparel</v>
      </c>
    </row>
    <row r="323" spans="1:13" x14ac:dyDescent="0.3">
      <c r="A323">
        <v>324</v>
      </c>
      <c r="B323" s="1">
        <v>45456</v>
      </c>
      <c r="C323" t="s">
        <v>12</v>
      </c>
      <c r="D323" t="s">
        <v>3</v>
      </c>
      <c r="E323" t="s">
        <v>4</v>
      </c>
      <c r="F323">
        <v>7</v>
      </c>
      <c r="G323" s="4">
        <v>202.14</v>
      </c>
      <c r="H323" s="4">
        <v>1414.98</v>
      </c>
      <c r="I323" t="str">
        <f>TEXT(Dataset_Analysis_Table[[#This Row],[Order Date]], "mmmm yyyy")</f>
        <v>June 2024</v>
      </c>
      <c r="J323" s="4">
        <f>IF(Dataset_Analysis_Table[[#This Row],[Units Sold]]&lt;&gt;0,Dataset_Analysis_Table[[#This Row],[Revenue]]/Dataset_Analysis_Table[[#This Row],[Units Sold]],"Invalid")</f>
        <v>202.14000000000001</v>
      </c>
      <c r="K323" s="4" t="str">
        <f>IF(Dataset_Analysis_Table[[#This Row],[Revenue]]&gt;5000,"Yes","No")</f>
        <v>No</v>
      </c>
      <c r="L323" s="4" t="str" cm="1">
        <f t="array" ref="L323">_xlfn.IFS(
  Dataset_Analysis_Table[[#This Row],[Revenue]]&gt;=10000, "Platinum Tier",
  Dataset_Analysis_Table[[#This Row],[Revenue]]&gt;=5000, "Gold Tier",
  Dataset_Analysis_Table[[#This Row],[Revenue]]&lt;5000, "Standard Tier"
)</f>
        <v>Standard Tier</v>
      </c>
      <c r="M323" s="4" t="str">
        <f>Dataset_Analysis_Table[[#This Row],[Region]]&amp;" - "&amp;Dataset_Analysis_Table[[#This Row],[Category]]</f>
        <v>East - Electronics</v>
      </c>
    </row>
    <row r="324" spans="1:13" x14ac:dyDescent="0.3">
      <c r="A324">
        <v>325</v>
      </c>
      <c r="B324" s="1">
        <v>45456</v>
      </c>
      <c r="C324" t="s">
        <v>0</v>
      </c>
      <c r="D324" t="s">
        <v>8</v>
      </c>
      <c r="E324" t="s">
        <v>2</v>
      </c>
      <c r="F324">
        <v>9</v>
      </c>
      <c r="G324" s="4">
        <v>571.25</v>
      </c>
      <c r="H324" s="4">
        <v>5141.25</v>
      </c>
      <c r="I324" t="str">
        <f>TEXT(Dataset_Analysis_Table[[#This Row],[Order Date]], "mmmm yyyy")</f>
        <v>June 2024</v>
      </c>
      <c r="J324" s="4">
        <f>IF(Dataset_Analysis_Table[[#This Row],[Units Sold]]&lt;&gt;0,Dataset_Analysis_Table[[#This Row],[Revenue]]/Dataset_Analysis_Table[[#This Row],[Units Sold]],"Invalid")</f>
        <v>571.25</v>
      </c>
      <c r="K324" s="4" t="str">
        <f>IF(Dataset_Analysis_Table[[#This Row],[Revenue]]&gt;5000,"Yes","No")</f>
        <v>Yes</v>
      </c>
      <c r="L324" s="4" t="str" cm="1">
        <f t="array" ref="L324">_xlfn.IFS(
  Dataset_Analysis_Table[[#This Row],[Revenue]]&gt;=10000, "Platinum Tier",
  Dataset_Analysis_Table[[#This Row],[Revenue]]&gt;=5000, "Gold Tier",
  Dataset_Analysis_Table[[#This Row],[Revenue]]&lt;5000, "Standard Tier"
)</f>
        <v>Gold Tier</v>
      </c>
      <c r="M324" s="4" t="str">
        <f>Dataset_Analysis_Table[[#This Row],[Region]]&amp;" - "&amp;Dataset_Analysis_Table[[#This Row],[Category]]</f>
        <v>North - Apparel</v>
      </c>
    </row>
    <row r="325" spans="1:13" x14ac:dyDescent="0.3">
      <c r="A325">
        <v>326</v>
      </c>
      <c r="B325" s="1">
        <v>45269</v>
      </c>
      <c r="C325" t="s">
        <v>12</v>
      </c>
      <c r="D325" t="s">
        <v>9</v>
      </c>
      <c r="E325" t="s">
        <v>10</v>
      </c>
      <c r="F325">
        <v>9</v>
      </c>
      <c r="G325" s="4">
        <v>149.24</v>
      </c>
      <c r="H325" s="4">
        <v>1343.16</v>
      </c>
      <c r="I325" t="str">
        <f>TEXT(Dataset_Analysis_Table[[#This Row],[Order Date]], "mmmm yyyy")</f>
        <v>December 2023</v>
      </c>
      <c r="J325" s="4">
        <f>IF(Dataset_Analysis_Table[[#This Row],[Units Sold]]&lt;&gt;0,Dataset_Analysis_Table[[#This Row],[Revenue]]/Dataset_Analysis_Table[[#This Row],[Units Sold]],"Invalid")</f>
        <v>149.24</v>
      </c>
      <c r="K325" s="4" t="str">
        <f>IF(Dataset_Analysis_Table[[#This Row],[Revenue]]&gt;5000,"Yes","No")</f>
        <v>No</v>
      </c>
      <c r="L325" s="4" t="str" cm="1">
        <f t="array" ref="L325">_xlfn.IFS(
  Dataset_Analysis_Table[[#This Row],[Revenue]]&gt;=10000, "Platinum Tier",
  Dataset_Analysis_Table[[#This Row],[Revenue]]&gt;=5000, "Gold Tier",
  Dataset_Analysis_Table[[#This Row],[Revenue]]&lt;5000, "Standard Tier"
)</f>
        <v>Standard Tier</v>
      </c>
      <c r="M325" s="4" t="str">
        <f>Dataset_Analysis_Table[[#This Row],[Region]]&amp;" - "&amp;Dataset_Analysis_Table[[#This Row],[Category]]</f>
        <v>East - Accessories</v>
      </c>
    </row>
    <row r="326" spans="1:13" x14ac:dyDescent="0.3">
      <c r="A326">
        <v>327</v>
      </c>
      <c r="B326" s="1">
        <v>45659</v>
      </c>
      <c r="C326" t="s">
        <v>7</v>
      </c>
      <c r="D326" t="s">
        <v>1</v>
      </c>
      <c r="E326" t="s">
        <v>2</v>
      </c>
      <c r="F326">
        <v>6</v>
      </c>
      <c r="G326" s="4">
        <v>37.159999999999997</v>
      </c>
      <c r="H326" s="4">
        <v>222.96</v>
      </c>
      <c r="I326" t="str">
        <f>TEXT(Dataset_Analysis_Table[[#This Row],[Order Date]], "mmmm yyyy")</f>
        <v>January 2025</v>
      </c>
      <c r="J326" s="4">
        <f>IF(Dataset_Analysis_Table[[#This Row],[Units Sold]]&lt;&gt;0,Dataset_Analysis_Table[[#This Row],[Revenue]]/Dataset_Analysis_Table[[#This Row],[Units Sold]],"Invalid")</f>
        <v>37.160000000000004</v>
      </c>
      <c r="K326" s="4" t="str">
        <f>IF(Dataset_Analysis_Table[[#This Row],[Revenue]]&gt;5000,"Yes","No")</f>
        <v>No</v>
      </c>
      <c r="L326" s="4" t="str" cm="1">
        <f t="array" ref="L326">_xlfn.IFS(
  Dataset_Analysis_Table[[#This Row],[Revenue]]&gt;=10000, "Platinum Tier",
  Dataset_Analysis_Table[[#This Row],[Revenue]]&gt;=5000, "Gold Tier",
  Dataset_Analysis_Table[[#This Row],[Revenue]]&lt;5000, "Standard Tier"
)</f>
        <v>Standard Tier</v>
      </c>
      <c r="M326" s="4" t="str">
        <f>Dataset_Analysis_Table[[#This Row],[Region]]&amp;" - "&amp;Dataset_Analysis_Table[[#This Row],[Category]]</f>
        <v>West - Apparel</v>
      </c>
    </row>
    <row r="327" spans="1:13" x14ac:dyDescent="0.3">
      <c r="A327">
        <v>328</v>
      </c>
      <c r="B327" s="1">
        <v>45358</v>
      </c>
      <c r="C327" t="s">
        <v>11</v>
      </c>
      <c r="D327" t="s">
        <v>22</v>
      </c>
      <c r="E327" t="s">
        <v>4</v>
      </c>
      <c r="F327">
        <v>6</v>
      </c>
      <c r="G327" s="4">
        <v>1422.03</v>
      </c>
      <c r="H327" s="4">
        <v>8532.18</v>
      </c>
      <c r="I327" t="str">
        <f>TEXT(Dataset_Analysis_Table[[#This Row],[Order Date]], "mmmm yyyy")</f>
        <v>March 2024</v>
      </c>
      <c r="J327" s="4">
        <f>IF(Dataset_Analysis_Table[[#This Row],[Units Sold]]&lt;&gt;0,Dataset_Analysis_Table[[#This Row],[Revenue]]/Dataset_Analysis_Table[[#This Row],[Units Sold]],"Invalid")</f>
        <v>1422.03</v>
      </c>
      <c r="K327" s="4" t="str">
        <f>IF(Dataset_Analysis_Table[[#This Row],[Revenue]]&gt;5000,"Yes","No")</f>
        <v>Yes</v>
      </c>
      <c r="L327" s="4" t="str" cm="1">
        <f t="array" ref="L327">_xlfn.IFS(
  Dataset_Analysis_Table[[#This Row],[Revenue]]&gt;=10000, "Platinum Tier",
  Dataset_Analysis_Table[[#This Row],[Revenue]]&gt;=5000, "Gold Tier",
  Dataset_Analysis_Table[[#This Row],[Revenue]]&lt;5000, "Standard Tier"
)</f>
        <v>Gold Tier</v>
      </c>
      <c r="M327" s="4" t="str">
        <f>Dataset_Analysis_Table[[#This Row],[Region]]&amp;" - "&amp;Dataset_Analysis_Table[[#This Row],[Category]]</f>
        <v>South - Electronics</v>
      </c>
    </row>
    <row r="328" spans="1:13" x14ac:dyDescent="0.3">
      <c r="A328">
        <v>329</v>
      </c>
      <c r="B328" s="1">
        <v>45370</v>
      </c>
      <c r="C328" t="s">
        <v>11</v>
      </c>
      <c r="D328" t="s">
        <v>20</v>
      </c>
      <c r="E328" t="s">
        <v>4</v>
      </c>
      <c r="F328">
        <v>3</v>
      </c>
      <c r="G328" s="4">
        <v>240.87</v>
      </c>
      <c r="H328" s="4">
        <v>722.61</v>
      </c>
      <c r="I328" t="str">
        <f>TEXT(Dataset_Analysis_Table[[#This Row],[Order Date]], "mmmm yyyy")</f>
        <v>March 2024</v>
      </c>
      <c r="J328" s="4">
        <f>IF(Dataset_Analysis_Table[[#This Row],[Units Sold]]&lt;&gt;0,Dataset_Analysis_Table[[#This Row],[Revenue]]/Dataset_Analysis_Table[[#This Row],[Units Sold]],"Invalid")</f>
        <v>240.87</v>
      </c>
      <c r="K328" s="4" t="str">
        <f>IF(Dataset_Analysis_Table[[#This Row],[Revenue]]&gt;5000,"Yes","No")</f>
        <v>No</v>
      </c>
      <c r="L328" s="4" t="str" cm="1">
        <f t="array" ref="L328">_xlfn.IFS(
  Dataset_Analysis_Table[[#This Row],[Revenue]]&gt;=10000, "Platinum Tier",
  Dataset_Analysis_Table[[#This Row],[Revenue]]&gt;=5000, "Gold Tier",
  Dataset_Analysis_Table[[#This Row],[Revenue]]&lt;5000, "Standard Tier"
)</f>
        <v>Standard Tier</v>
      </c>
      <c r="M328" s="4" t="str">
        <f>Dataset_Analysis_Table[[#This Row],[Region]]&amp;" - "&amp;Dataset_Analysis_Table[[#This Row],[Category]]</f>
        <v>South - Electronics</v>
      </c>
    </row>
    <row r="329" spans="1:13" x14ac:dyDescent="0.3">
      <c r="A329">
        <v>330</v>
      </c>
      <c r="B329" s="1">
        <v>45658</v>
      </c>
      <c r="C329" t="s">
        <v>0</v>
      </c>
      <c r="D329" t="s">
        <v>22</v>
      </c>
      <c r="E329" t="s">
        <v>4</v>
      </c>
      <c r="F329">
        <v>9</v>
      </c>
      <c r="G329" s="4">
        <v>1254.33</v>
      </c>
      <c r="H329" s="4">
        <v>11288.97</v>
      </c>
      <c r="I329" t="str">
        <f>TEXT(Dataset_Analysis_Table[[#This Row],[Order Date]], "mmmm yyyy")</f>
        <v>January 2025</v>
      </c>
      <c r="J329" s="4">
        <f>IF(Dataset_Analysis_Table[[#This Row],[Units Sold]]&lt;&gt;0,Dataset_Analysis_Table[[#This Row],[Revenue]]/Dataset_Analysis_Table[[#This Row],[Units Sold]],"Invalid")</f>
        <v>1254.33</v>
      </c>
      <c r="K329" s="4" t="str">
        <f>IF(Dataset_Analysis_Table[[#This Row],[Revenue]]&gt;5000,"Yes","No")</f>
        <v>Yes</v>
      </c>
      <c r="L329" s="4" t="str" cm="1">
        <f t="array" ref="L329">_xlfn.IFS(
  Dataset_Analysis_Table[[#This Row],[Revenue]]&gt;=10000, "Platinum Tier",
  Dataset_Analysis_Table[[#This Row],[Revenue]]&gt;=5000, "Gold Tier",
  Dataset_Analysis_Table[[#This Row],[Revenue]]&lt;5000, "Standard Tier"
)</f>
        <v>Platinum Tier</v>
      </c>
      <c r="M329" s="4" t="str">
        <f>Dataset_Analysis_Table[[#This Row],[Region]]&amp;" - "&amp;Dataset_Analysis_Table[[#This Row],[Category]]</f>
        <v>North - Electronics</v>
      </c>
    </row>
    <row r="330" spans="1:13" x14ac:dyDescent="0.3">
      <c r="A330">
        <v>331</v>
      </c>
      <c r="B330" s="1">
        <v>45816</v>
      </c>
      <c r="C330" t="s">
        <v>0</v>
      </c>
      <c r="D330" t="s">
        <v>17</v>
      </c>
      <c r="E330" t="s">
        <v>10</v>
      </c>
      <c r="F330">
        <v>6</v>
      </c>
      <c r="G330" s="4">
        <v>1315.83</v>
      </c>
      <c r="H330" s="4">
        <v>7894.98</v>
      </c>
      <c r="I330" t="str">
        <f>TEXT(Dataset_Analysis_Table[[#This Row],[Order Date]], "mmmm yyyy")</f>
        <v>June 2025</v>
      </c>
      <c r="J330" s="4">
        <f>IF(Dataset_Analysis_Table[[#This Row],[Units Sold]]&lt;&gt;0,Dataset_Analysis_Table[[#This Row],[Revenue]]/Dataset_Analysis_Table[[#This Row],[Units Sold]],"Invalid")</f>
        <v>1315.83</v>
      </c>
      <c r="K330" s="4" t="str">
        <f>IF(Dataset_Analysis_Table[[#This Row],[Revenue]]&gt;5000,"Yes","No")</f>
        <v>Yes</v>
      </c>
      <c r="L330" s="4" t="str" cm="1">
        <f t="array" ref="L330">_xlfn.IFS(
  Dataset_Analysis_Table[[#This Row],[Revenue]]&gt;=10000, "Platinum Tier",
  Dataset_Analysis_Table[[#This Row],[Revenue]]&gt;=5000, "Gold Tier",
  Dataset_Analysis_Table[[#This Row],[Revenue]]&lt;5000, "Standard Tier"
)</f>
        <v>Gold Tier</v>
      </c>
      <c r="M330" s="4" t="str">
        <f>Dataset_Analysis_Table[[#This Row],[Region]]&amp;" - "&amp;Dataset_Analysis_Table[[#This Row],[Category]]</f>
        <v>North - Accessories</v>
      </c>
    </row>
    <row r="331" spans="1:13" x14ac:dyDescent="0.3">
      <c r="A331">
        <v>332</v>
      </c>
      <c r="B331" s="1">
        <v>45750</v>
      </c>
      <c r="C331" t="s">
        <v>11</v>
      </c>
      <c r="D331" t="s">
        <v>15</v>
      </c>
      <c r="E331" t="s">
        <v>4</v>
      </c>
      <c r="F331">
        <v>7</v>
      </c>
      <c r="G331" s="4">
        <v>239.84</v>
      </c>
      <c r="H331" s="4">
        <v>1678.88</v>
      </c>
      <c r="I331" t="str">
        <f>TEXT(Dataset_Analysis_Table[[#This Row],[Order Date]], "mmmm yyyy")</f>
        <v>April 2025</v>
      </c>
      <c r="J331" s="4">
        <f>IF(Dataset_Analysis_Table[[#This Row],[Units Sold]]&lt;&gt;0,Dataset_Analysis_Table[[#This Row],[Revenue]]/Dataset_Analysis_Table[[#This Row],[Units Sold]],"Invalid")</f>
        <v>239.84</v>
      </c>
      <c r="K331" s="4" t="str">
        <f>IF(Dataset_Analysis_Table[[#This Row],[Revenue]]&gt;5000,"Yes","No")</f>
        <v>No</v>
      </c>
      <c r="L331" s="4" t="str" cm="1">
        <f t="array" ref="L331">_xlfn.IFS(
  Dataset_Analysis_Table[[#This Row],[Revenue]]&gt;=10000, "Platinum Tier",
  Dataset_Analysis_Table[[#This Row],[Revenue]]&gt;=5000, "Gold Tier",
  Dataset_Analysis_Table[[#This Row],[Revenue]]&lt;5000, "Standard Tier"
)</f>
        <v>Standard Tier</v>
      </c>
      <c r="M331" s="4" t="str">
        <f>Dataset_Analysis_Table[[#This Row],[Region]]&amp;" - "&amp;Dataset_Analysis_Table[[#This Row],[Category]]</f>
        <v>South - Electronics</v>
      </c>
    </row>
    <row r="332" spans="1:13" x14ac:dyDescent="0.3">
      <c r="A332">
        <v>333</v>
      </c>
      <c r="B332" s="1">
        <v>45587</v>
      </c>
      <c r="C332" t="s">
        <v>11</v>
      </c>
      <c r="D332" t="s">
        <v>3</v>
      </c>
      <c r="E332" t="s">
        <v>4</v>
      </c>
      <c r="F332">
        <v>1</v>
      </c>
      <c r="G332" s="4">
        <v>622.17999999999995</v>
      </c>
      <c r="H332" s="4">
        <v>622.17999999999995</v>
      </c>
      <c r="I332" t="str">
        <f>TEXT(Dataset_Analysis_Table[[#This Row],[Order Date]], "mmmm yyyy")</f>
        <v>October 2024</v>
      </c>
      <c r="J332" s="4">
        <f>IF(Dataset_Analysis_Table[[#This Row],[Units Sold]]&lt;&gt;0,Dataset_Analysis_Table[[#This Row],[Revenue]]/Dataset_Analysis_Table[[#This Row],[Units Sold]],"Invalid")</f>
        <v>622.17999999999995</v>
      </c>
      <c r="K332" s="4" t="str">
        <f>IF(Dataset_Analysis_Table[[#This Row],[Revenue]]&gt;5000,"Yes","No")</f>
        <v>No</v>
      </c>
      <c r="L332" s="4" t="str" cm="1">
        <f t="array" ref="L332">_xlfn.IFS(
  Dataset_Analysis_Table[[#This Row],[Revenue]]&gt;=10000, "Platinum Tier",
  Dataset_Analysis_Table[[#This Row],[Revenue]]&gt;=5000, "Gold Tier",
  Dataset_Analysis_Table[[#This Row],[Revenue]]&lt;5000, "Standard Tier"
)</f>
        <v>Standard Tier</v>
      </c>
      <c r="M332" s="4" t="str">
        <f>Dataset_Analysis_Table[[#This Row],[Region]]&amp;" - "&amp;Dataset_Analysis_Table[[#This Row],[Category]]</f>
        <v>South - Electronics</v>
      </c>
    </row>
    <row r="333" spans="1:13" x14ac:dyDescent="0.3">
      <c r="A333">
        <v>334</v>
      </c>
      <c r="B333" s="1">
        <v>45593</v>
      </c>
      <c r="C333" t="s">
        <v>11</v>
      </c>
      <c r="D333" t="s">
        <v>1</v>
      </c>
      <c r="E333" t="s">
        <v>2</v>
      </c>
      <c r="F333">
        <v>10</v>
      </c>
      <c r="G333" s="4">
        <v>434.54</v>
      </c>
      <c r="H333" s="4">
        <v>4345.3999999999996</v>
      </c>
      <c r="I333" t="str">
        <f>TEXT(Dataset_Analysis_Table[[#This Row],[Order Date]], "mmmm yyyy")</f>
        <v>October 2024</v>
      </c>
      <c r="J333" s="4">
        <f>IF(Dataset_Analysis_Table[[#This Row],[Units Sold]]&lt;&gt;0,Dataset_Analysis_Table[[#This Row],[Revenue]]/Dataset_Analysis_Table[[#This Row],[Units Sold]],"Invalid")</f>
        <v>434.53999999999996</v>
      </c>
      <c r="K333" s="4" t="str">
        <f>IF(Dataset_Analysis_Table[[#This Row],[Revenue]]&gt;5000,"Yes","No")</f>
        <v>No</v>
      </c>
      <c r="L333" s="4" t="str" cm="1">
        <f t="array" ref="L333">_xlfn.IFS(
  Dataset_Analysis_Table[[#This Row],[Revenue]]&gt;=10000, "Platinum Tier",
  Dataset_Analysis_Table[[#This Row],[Revenue]]&gt;=5000, "Gold Tier",
  Dataset_Analysis_Table[[#This Row],[Revenue]]&lt;5000, "Standard Tier"
)</f>
        <v>Standard Tier</v>
      </c>
      <c r="M333" s="4" t="str">
        <f>Dataset_Analysis_Table[[#This Row],[Region]]&amp;" - "&amp;Dataset_Analysis_Table[[#This Row],[Category]]</f>
        <v>South - Apparel</v>
      </c>
    </row>
    <row r="334" spans="1:13" x14ac:dyDescent="0.3">
      <c r="A334">
        <v>335</v>
      </c>
      <c r="B334" s="1">
        <v>45378</v>
      </c>
      <c r="C334" t="s">
        <v>7</v>
      </c>
      <c r="D334" t="s">
        <v>8</v>
      </c>
      <c r="E334" t="s">
        <v>2</v>
      </c>
      <c r="F334">
        <v>9</v>
      </c>
      <c r="G334" s="4">
        <v>366.36</v>
      </c>
      <c r="H334" s="4">
        <v>3297.24</v>
      </c>
      <c r="I334" t="str">
        <f>TEXT(Dataset_Analysis_Table[[#This Row],[Order Date]], "mmmm yyyy")</f>
        <v>March 2024</v>
      </c>
      <c r="J334" s="4">
        <f>IF(Dataset_Analysis_Table[[#This Row],[Units Sold]]&lt;&gt;0,Dataset_Analysis_Table[[#This Row],[Revenue]]/Dataset_Analysis_Table[[#This Row],[Units Sold]],"Invalid")</f>
        <v>366.35999999999996</v>
      </c>
      <c r="K334" s="4" t="str">
        <f>IF(Dataset_Analysis_Table[[#This Row],[Revenue]]&gt;5000,"Yes","No")</f>
        <v>No</v>
      </c>
      <c r="L334" s="4" t="str" cm="1">
        <f t="array" ref="L334">_xlfn.IFS(
  Dataset_Analysis_Table[[#This Row],[Revenue]]&gt;=10000, "Platinum Tier",
  Dataset_Analysis_Table[[#This Row],[Revenue]]&gt;=5000, "Gold Tier",
  Dataset_Analysis_Table[[#This Row],[Revenue]]&lt;5000, "Standard Tier"
)</f>
        <v>Standard Tier</v>
      </c>
      <c r="M334" s="4" t="str">
        <f>Dataset_Analysis_Table[[#This Row],[Region]]&amp;" - "&amp;Dataset_Analysis_Table[[#This Row],[Category]]</f>
        <v>West - Apparel</v>
      </c>
    </row>
    <row r="335" spans="1:13" x14ac:dyDescent="0.3">
      <c r="A335">
        <v>336</v>
      </c>
      <c r="B335" s="1">
        <v>45337</v>
      </c>
      <c r="C335" t="s">
        <v>7</v>
      </c>
      <c r="D335" t="s">
        <v>9</v>
      </c>
      <c r="E335" t="s">
        <v>10</v>
      </c>
      <c r="F335">
        <v>6</v>
      </c>
      <c r="G335" s="4">
        <v>1020.68</v>
      </c>
      <c r="H335" s="4">
        <v>6124.08</v>
      </c>
      <c r="I335" t="str">
        <f>TEXT(Dataset_Analysis_Table[[#This Row],[Order Date]], "mmmm yyyy")</f>
        <v>February 2024</v>
      </c>
      <c r="J335" s="4">
        <f>IF(Dataset_Analysis_Table[[#This Row],[Units Sold]]&lt;&gt;0,Dataset_Analysis_Table[[#This Row],[Revenue]]/Dataset_Analysis_Table[[#This Row],[Units Sold]],"Invalid")</f>
        <v>1020.68</v>
      </c>
      <c r="K335" s="4" t="str">
        <f>IF(Dataset_Analysis_Table[[#This Row],[Revenue]]&gt;5000,"Yes","No")</f>
        <v>Yes</v>
      </c>
      <c r="L335" s="4" t="str" cm="1">
        <f t="array" ref="L335">_xlfn.IFS(
  Dataset_Analysis_Table[[#This Row],[Revenue]]&gt;=10000, "Platinum Tier",
  Dataset_Analysis_Table[[#This Row],[Revenue]]&gt;=5000, "Gold Tier",
  Dataset_Analysis_Table[[#This Row],[Revenue]]&lt;5000, "Standard Tier"
)</f>
        <v>Gold Tier</v>
      </c>
      <c r="M335" s="4" t="str">
        <f>Dataset_Analysis_Table[[#This Row],[Region]]&amp;" - "&amp;Dataset_Analysis_Table[[#This Row],[Category]]</f>
        <v>West - Accessories</v>
      </c>
    </row>
    <row r="336" spans="1:13" x14ac:dyDescent="0.3">
      <c r="A336">
        <v>337</v>
      </c>
      <c r="B336" s="1">
        <v>45611</v>
      </c>
      <c r="C336" t="s">
        <v>7</v>
      </c>
      <c r="D336" t="s">
        <v>15</v>
      </c>
      <c r="E336" t="s">
        <v>4</v>
      </c>
      <c r="F336">
        <v>5</v>
      </c>
      <c r="G336" s="4">
        <v>1169.4000000000001</v>
      </c>
      <c r="H336" s="4">
        <v>5847</v>
      </c>
      <c r="I336" t="str">
        <f>TEXT(Dataset_Analysis_Table[[#This Row],[Order Date]], "mmmm yyyy")</f>
        <v>November 2024</v>
      </c>
      <c r="J336" s="4">
        <f>IF(Dataset_Analysis_Table[[#This Row],[Units Sold]]&lt;&gt;0,Dataset_Analysis_Table[[#This Row],[Revenue]]/Dataset_Analysis_Table[[#This Row],[Units Sold]],"Invalid")</f>
        <v>1169.4000000000001</v>
      </c>
      <c r="K336" s="4" t="str">
        <f>IF(Dataset_Analysis_Table[[#This Row],[Revenue]]&gt;5000,"Yes","No")</f>
        <v>Yes</v>
      </c>
      <c r="L336" s="4" t="str" cm="1">
        <f t="array" ref="L336">_xlfn.IFS(
  Dataset_Analysis_Table[[#This Row],[Revenue]]&gt;=10000, "Platinum Tier",
  Dataset_Analysis_Table[[#This Row],[Revenue]]&gt;=5000, "Gold Tier",
  Dataset_Analysis_Table[[#This Row],[Revenue]]&lt;5000, "Standard Tier"
)</f>
        <v>Gold Tier</v>
      </c>
      <c r="M336" s="4" t="str">
        <f>Dataset_Analysis_Table[[#This Row],[Region]]&amp;" - "&amp;Dataset_Analysis_Table[[#This Row],[Category]]</f>
        <v>West - Electronics</v>
      </c>
    </row>
    <row r="337" spans="1:13" x14ac:dyDescent="0.3">
      <c r="A337">
        <v>338</v>
      </c>
      <c r="B337" s="1">
        <v>45304</v>
      </c>
      <c r="C337" t="s">
        <v>7</v>
      </c>
      <c r="D337" t="s">
        <v>6</v>
      </c>
      <c r="E337" t="s">
        <v>4</v>
      </c>
      <c r="F337">
        <v>4</v>
      </c>
      <c r="G337" s="4">
        <v>1203.8800000000001</v>
      </c>
      <c r="H337" s="4">
        <v>4815.5200000000004</v>
      </c>
      <c r="I337" t="str">
        <f>TEXT(Dataset_Analysis_Table[[#This Row],[Order Date]], "mmmm yyyy")</f>
        <v>January 2024</v>
      </c>
      <c r="J337" s="4">
        <f>IF(Dataset_Analysis_Table[[#This Row],[Units Sold]]&lt;&gt;0,Dataset_Analysis_Table[[#This Row],[Revenue]]/Dataset_Analysis_Table[[#This Row],[Units Sold]],"Invalid")</f>
        <v>1203.8800000000001</v>
      </c>
      <c r="K337" s="4" t="str">
        <f>IF(Dataset_Analysis_Table[[#This Row],[Revenue]]&gt;5000,"Yes","No")</f>
        <v>No</v>
      </c>
      <c r="L337" s="4" t="str" cm="1">
        <f t="array" ref="L337">_xlfn.IFS(
  Dataset_Analysis_Table[[#This Row],[Revenue]]&gt;=10000, "Platinum Tier",
  Dataset_Analysis_Table[[#This Row],[Revenue]]&gt;=5000, "Gold Tier",
  Dataset_Analysis_Table[[#This Row],[Revenue]]&lt;5000, "Standard Tier"
)</f>
        <v>Standard Tier</v>
      </c>
      <c r="M337" s="4" t="str">
        <f>Dataset_Analysis_Table[[#This Row],[Region]]&amp;" - "&amp;Dataset_Analysis_Table[[#This Row],[Category]]</f>
        <v>West - Electronics</v>
      </c>
    </row>
    <row r="338" spans="1:13" x14ac:dyDescent="0.3">
      <c r="A338">
        <v>339</v>
      </c>
      <c r="B338" s="1">
        <v>45192</v>
      </c>
      <c r="C338" t="s">
        <v>12</v>
      </c>
      <c r="D338" t="s">
        <v>3</v>
      </c>
      <c r="E338" t="s">
        <v>4</v>
      </c>
      <c r="F338">
        <v>8</v>
      </c>
      <c r="G338" s="4">
        <v>1312.43</v>
      </c>
      <c r="H338" s="4">
        <v>10499.44</v>
      </c>
      <c r="I338" t="str">
        <f>TEXT(Dataset_Analysis_Table[[#This Row],[Order Date]], "mmmm yyyy")</f>
        <v>September 2023</v>
      </c>
      <c r="J338" s="4">
        <f>IF(Dataset_Analysis_Table[[#This Row],[Units Sold]]&lt;&gt;0,Dataset_Analysis_Table[[#This Row],[Revenue]]/Dataset_Analysis_Table[[#This Row],[Units Sold]],"Invalid")</f>
        <v>1312.43</v>
      </c>
      <c r="K338" s="4" t="str">
        <f>IF(Dataset_Analysis_Table[[#This Row],[Revenue]]&gt;5000,"Yes","No")</f>
        <v>Yes</v>
      </c>
      <c r="L338" s="4" t="str" cm="1">
        <f t="array" ref="L338">_xlfn.IFS(
  Dataset_Analysis_Table[[#This Row],[Revenue]]&gt;=10000, "Platinum Tier",
  Dataset_Analysis_Table[[#This Row],[Revenue]]&gt;=5000, "Gold Tier",
  Dataset_Analysis_Table[[#This Row],[Revenue]]&lt;5000, "Standard Tier"
)</f>
        <v>Platinum Tier</v>
      </c>
      <c r="M338" s="4" t="str">
        <f>Dataset_Analysis_Table[[#This Row],[Region]]&amp;" - "&amp;Dataset_Analysis_Table[[#This Row],[Category]]</f>
        <v>East - Electronics</v>
      </c>
    </row>
    <row r="339" spans="1:13" x14ac:dyDescent="0.3">
      <c r="A339">
        <v>340</v>
      </c>
      <c r="B339" s="1">
        <v>45867</v>
      </c>
      <c r="C339" t="s">
        <v>0</v>
      </c>
      <c r="D339" t="s">
        <v>6</v>
      </c>
      <c r="E339" t="s">
        <v>4</v>
      </c>
      <c r="F339">
        <v>9</v>
      </c>
      <c r="G339" s="4">
        <v>1278.24</v>
      </c>
      <c r="H339" s="4">
        <v>11504.16</v>
      </c>
      <c r="I339" t="str">
        <f>TEXT(Dataset_Analysis_Table[[#This Row],[Order Date]], "mmmm yyyy")</f>
        <v>July 2025</v>
      </c>
      <c r="J339" s="4">
        <f>IF(Dataset_Analysis_Table[[#This Row],[Units Sold]]&lt;&gt;0,Dataset_Analysis_Table[[#This Row],[Revenue]]/Dataset_Analysis_Table[[#This Row],[Units Sold]],"Invalid")</f>
        <v>1278.24</v>
      </c>
      <c r="K339" s="4" t="str">
        <f>IF(Dataset_Analysis_Table[[#This Row],[Revenue]]&gt;5000,"Yes","No")</f>
        <v>Yes</v>
      </c>
      <c r="L339" s="4" t="str" cm="1">
        <f t="array" ref="L339">_xlfn.IFS(
  Dataset_Analysis_Table[[#This Row],[Revenue]]&gt;=10000, "Platinum Tier",
  Dataset_Analysis_Table[[#This Row],[Revenue]]&gt;=5000, "Gold Tier",
  Dataset_Analysis_Table[[#This Row],[Revenue]]&lt;5000, "Standard Tier"
)</f>
        <v>Platinum Tier</v>
      </c>
      <c r="M339" s="4" t="str">
        <f>Dataset_Analysis_Table[[#This Row],[Region]]&amp;" - "&amp;Dataset_Analysis_Table[[#This Row],[Category]]</f>
        <v>North - Electronics</v>
      </c>
    </row>
    <row r="340" spans="1:13" x14ac:dyDescent="0.3">
      <c r="A340">
        <v>341</v>
      </c>
      <c r="B340" s="1">
        <v>45303</v>
      </c>
      <c r="C340" t="s">
        <v>0</v>
      </c>
      <c r="D340" t="s">
        <v>22</v>
      </c>
      <c r="E340" t="s">
        <v>4</v>
      </c>
      <c r="F340">
        <v>5</v>
      </c>
      <c r="G340" s="4">
        <v>679.49</v>
      </c>
      <c r="H340" s="4">
        <v>3397.45</v>
      </c>
      <c r="I340" t="str">
        <f>TEXT(Dataset_Analysis_Table[[#This Row],[Order Date]], "mmmm yyyy")</f>
        <v>January 2024</v>
      </c>
      <c r="J340" s="4">
        <f>IF(Dataset_Analysis_Table[[#This Row],[Units Sold]]&lt;&gt;0,Dataset_Analysis_Table[[#This Row],[Revenue]]/Dataset_Analysis_Table[[#This Row],[Units Sold]],"Invalid")</f>
        <v>679.49</v>
      </c>
      <c r="K340" s="4" t="str">
        <f>IF(Dataset_Analysis_Table[[#This Row],[Revenue]]&gt;5000,"Yes","No")</f>
        <v>No</v>
      </c>
      <c r="L340" s="4" t="str" cm="1">
        <f t="array" ref="L340">_xlfn.IFS(
  Dataset_Analysis_Table[[#This Row],[Revenue]]&gt;=10000, "Platinum Tier",
  Dataset_Analysis_Table[[#This Row],[Revenue]]&gt;=5000, "Gold Tier",
  Dataset_Analysis_Table[[#This Row],[Revenue]]&lt;5000, "Standard Tier"
)</f>
        <v>Standard Tier</v>
      </c>
      <c r="M340" s="4" t="str">
        <f>Dataset_Analysis_Table[[#This Row],[Region]]&amp;" - "&amp;Dataset_Analysis_Table[[#This Row],[Category]]</f>
        <v>North - Electronics</v>
      </c>
    </row>
    <row r="341" spans="1:13" x14ac:dyDescent="0.3">
      <c r="A341">
        <v>342</v>
      </c>
      <c r="B341" s="1">
        <v>45586</v>
      </c>
      <c r="C341" t="s">
        <v>11</v>
      </c>
      <c r="D341" t="s">
        <v>6</v>
      </c>
      <c r="E341" t="s">
        <v>4</v>
      </c>
      <c r="F341">
        <v>2</v>
      </c>
      <c r="G341" s="4">
        <v>1420.16</v>
      </c>
      <c r="H341" s="4">
        <v>2840.32</v>
      </c>
      <c r="I341" t="str">
        <f>TEXT(Dataset_Analysis_Table[[#This Row],[Order Date]], "mmmm yyyy")</f>
        <v>October 2024</v>
      </c>
      <c r="J341" s="4">
        <f>IF(Dataset_Analysis_Table[[#This Row],[Units Sold]]&lt;&gt;0,Dataset_Analysis_Table[[#This Row],[Revenue]]/Dataset_Analysis_Table[[#This Row],[Units Sold]],"Invalid")</f>
        <v>1420.16</v>
      </c>
      <c r="K341" s="4" t="str">
        <f>IF(Dataset_Analysis_Table[[#This Row],[Revenue]]&gt;5000,"Yes","No")</f>
        <v>No</v>
      </c>
      <c r="L341" s="4" t="str" cm="1">
        <f t="array" ref="L341">_xlfn.IFS(
  Dataset_Analysis_Table[[#This Row],[Revenue]]&gt;=10000, "Platinum Tier",
  Dataset_Analysis_Table[[#This Row],[Revenue]]&gt;=5000, "Gold Tier",
  Dataset_Analysis_Table[[#This Row],[Revenue]]&lt;5000, "Standard Tier"
)</f>
        <v>Standard Tier</v>
      </c>
      <c r="M341" s="4" t="str">
        <f>Dataset_Analysis_Table[[#This Row],[Region]]&amp;" - "&amp;Dataset_Analysis_Table[[#This Row],[Category]]</f>
        <v>South - Electronics</v>
      </c>
    </row>
    <row r="342" spans="1:13" x14ac:dyDescent="0.3">
      <c r="A342">
        <v>343</v>
      </c>
      <c r="B342" s="1">
        <v>45496</v>
      </c>
      <c r="C342" t="s">
        <v>7</v>
      </c>
      <c r="D342" t="s">
        <v>18</v>
      </c>
      <c r="E342" t="s">
        <v>4</v>
      </c>
      <c r="F342">
        <v>1</v>
      </c>
      <c r="G342" s="4">
        <v>628.20000000000005</v>
      </c>
      <c r="H342" s="4">
        <v>628.20000000000005</v>
      </c>
      <c r="I342" t="str">
        <f>TEXT(Dataset_Analysis_Table[[#This Row],[Order Date]], "mmmm yyyy")</f>
        <v>July 2024</v>
      </c>
      <c r="J342" s="4">
        <f>IF(Dataset_Analysis_Table[[#This Row],[Units Sold]]&lt;&gt;0,Dataset_Analysis_Table[[#This Row],[Revenue]]/Dataset_Analysis_Table[[#This Row],[Units Sold]],"Invalid")</f>
        <v>628.20000000000005</v>
      </c>
      <c r="K342" s="4" t="str">
        <f>IF(Dataset_Analysis_Table[[#This Row],[Revenue]]&gt;5000,"Yes","No")</f>
        <v>No</v>
      </c>
      <c r="L342" s="4" t="str" cm="1">
        <f t="array" ref="L342">_xlfn.IFS(
  Dataset_Analysis_Table[[#This Row],[Revenue]]&gt;=10000, "Platinum Tier",
  Dataset_Analysis_Table[[#This Row],[Revenue]]&gt;=5000, "Gold Tier",
  Dataset_Analysis_Table[[#This Row],[Revenue]]&lt;5000, "Standard Tier"
)</f>
        <v>Standard Tier</v>
      </c>
      <c r="M342" s="4" t="str">
        <f>Dataset_Analysis_Table[[#This Row],[Region]]&amp;" - "&amp;Dataset_Analysis_Table[[#This Row],[Category]]</f>
        <v>West - Electronics</v>
      </c>
    </row>
    <row r="343" spans="1:13" x14ac:dyDescent="0.3">
      <c r="A343">
        <v>344</v>
      </c>
      <c r="B343" s="1">
        <v>45380</v>
      </c>
      <c r="C343" t="s">
        <v>12</v>
      </c>
      <c r="D343" t="s">
        <v>5</v>
      </c>
      <c r="E343" t="s">
        <v>4</v>
      </c>
      <c r="F343">
        <v>7</v>
      </c>
      <c r="G343" s="4">
        <v>1491.84</v>
      </c>
      <c r="H343" s="4">
        <v>10442.879999999999</v>
      </c>
      <c r="I343" t="str">
        <f>TEXT(Dataset_Analysis_Table[[#This Row],[Order Date]], "mmmm yyyy")</f>
        <v>March 2024</v>
      </c>
      <c r="J343" s="4">
        <f>IF(Dataset_Analysis_Table[[#This Row],[Units Sold]]&lt;&gt;0,Dataset_Analysis_Table[[#This Row],[Revenue]]/Dataset_Analysis_Table[[#This Row],[Units Sold]],"Invalid")</f>
        <v>1491.84</v>
      </c>
      <c r="K343" s="4" t="str">
        <f>IF(Dataset_Analysis_Table[[#This Row],[Revenue]]&gt;5000,"Yes","No")</f>
        <v>Yes</v>
      </c>
      <c r="L343" s="4" t="str" cm="1">
        <f t="array" ref="L343">_xlfn.IFS(
  Dataset_Analysis_Table[[#This Row],[Revenue]]&gt;=10000, "Platinum Tier",
  Dataset_Analysis_Table[[#This Row],[Revenue]]&gt;=5000, "Gold Tier",
  Dataset_Analysis_Table[[#This Row],[Revenue]]&lt;5000, "Standard Tier"
)</f>
        <v>Platinum Tier</v>
      </c>
      <c r="M343" s="4" t="str">
        <f>Dataset_Analysis_Table[[#This Row],[Region]]&amp;" - "&amp;Dataset_Analysis_Table[[#This Row],[Category]]</f>
        <v>East - Electronics</v>
      </c>
    </row>
    <row r="344" spans="1:13" x14ac:dyDescent="0.3">
      <c r="A344">
        <v>345</v>
      </c>
      <c r="B344" s="1">
        <v>45167</v>
      </c>
      <c r="C344" t="s">
        <v>11</v>
      </c>
      <c r="D344" t="s">
        <v>21</v>
      </c>
      <c r="E344" t="s">
        <v>4</v>
      </c>
      <c r="F344">
        <v>6</v>
      </c>
      <c r="G344" s="4">
        <v>1396.93</v>
      </c>
      <c r="H344" s="4">
        <v>8381.58</v>
      </c>
      <c r="I344" t="str">
        <f>TEXT(Dataset_Analysis_Table[[#This Row],[Order Date]], "mmmm yyyy")</f>
        <v>August 2023</v>
      </c>
      <c r="J344" s="4">
        <f>IF(Dataset_Analysis_Table[[#This Row],[Units Sold]]&lt;&gt;0,Dataset_Analysis_Table[[#This Row],[Revenue]]/Dataset_Analysis_Table[[#This Row],[Units Sold]],"Invalid")</f>
        <v>1396.93</v>
      </c>
      <c r="K344" s="4" t="str">
        <f>IF(Dataset_Analysis_Table[[#This Row],[Revenue]]&gt;5000,"Yes","No")</f>
        <v>Yes</v>
      </c>
      <c r="L344" s="4" t="str" cm="1">
        <f t="array" ref="L344">_xlfn.IFS(
  Dataset_Analysis_Table[[#This Row],[Revenue]]&gt;=10000, "Platinum Tier",
  Dataset_Analysis_Table[[#This Row],[Revenue]]&gt;=5000, "Gold Tier",
  Dataset_Analysis_Table[[#This Row],[Revenue]]&lt;5000, "Standard Tier"
)</f>
        <v>Gold Tier</v>
      </c>
      <c r="M344" s="4" t="str">
        <f>Dataset_Analysis_Table[[#This Row],[Region]]&amp;" - "&amp;Dataset_Analysis_Table[[#This Row],[Category]]</f>
        <v>South - Electronics</v>
      </c>
    </row>
    <row r="345" spans="1:13" x14ac:dyDescent="0.3">
      <c r="A345">
        <v>346</v>
      </c>
      <c r="B345" s="1">
        <v>45288</v>
      </c>
      <c r="C345" t="s">
        <v>12</v>
      </c>
      <c r="D345" t="s">
        <v>16</v>
      </c>
      <c r="E345" t="s">
        <v>10</v>
      </c>
      <c r="F345">
        <v>3</v>
      </c>
      <c r="G345" s="4">
        <v>67.069999999999993</v>
      </c>
      <c r="H345" s="4">
        <v>201.21</v>
      </c>
      <c r="I345" t="str">
        <f>TEXT(Dataset_Analysis_Table[[#This Row],[Order Date]], "mmmm yyyy")</f>
        <v>December 2023</v>
      </c>
      <c r="J345" s="4">
        <f>IF(Dataset_Analysis_Table[[#This Row],[Units Sold]]&lt;&gt;0,Dataset_Analysis_Table[[#This Row],[Revenue]]/Dataset_Analysis_Table[[#This Row],[Units Sold]],"Invalid")</f>
        <v>67.070000000000007</v>
      </c>
      <c r="K345" s="4" t="str">
        <f>IF(Dataset_Analysis_Table[[#This Row],[Revenue]]&gt;5000,"Yes","No")</f>
        <v>No</v>
      </c>
      <c r="L345" s="4" t="str" cm="1">
        <f t="array" ref="L345">_xlfn.IFS(
  Dataset_Analysis_Table[[#This Row],[Revenue]]&gt;=10000, "Platinum Tier",
  Dataset_Analysis_Table[[#This Row],[Revenue]]&gt;=5000, "Gold Tier",
  Dataset_Analysis_Table[[#This Row],[Revenue]]&lt;5000, "Standard Tier"
)</f>
        <v>Standard Tier</v>
      </c>
      <c r="M345" s="4" t="str">
        <f>Dataset_Analysis_Table[[#This Row],[Region]]&amp;" - "&amp;Dataset_Analysis_Table[[#This Row],[Category]]</f>
        <v>East - Accessories</v>
      </c>
    </row>
    <row r="346" spans="1:13" x14ac:dyDescent="0.3">
      <c r="A346">
        <v>347</v>
      </c>
      <c r="B346" s="1">
        <v>45851</v>
      </c>
      <c r="C346" t="s">
        <v>7</v>
      </c>
      <c r="D346" t="s">
        <v>17</v>
      </c>
      <c r="E346" t="s">
        <v>10</v>
      </c>
      <c r="F346">
        <v>3</v>
      </c>
      <c r="G346" s="4">
        <v>1140.67</v>
      </c>
      <c r="H346" s="4">
        <v>3422.01</v>
      </c>
      <c r="I346" t="str">
        <f>TEXT(Dataset_Analysis_Table[[#This Row],[Order Date]], "mmmm yyyy")</f>
        <v>July 2025</v>
      </c>
      <c r="J346" s="4">
        <f>IF(Dataset_Analysis_Table[[#This Row],[Units Sold]]&lt;&gt;0,Dataset_Analysis_Table[[#This Row],[Revenue]]/Dataset_Analysis_Table[[#This Row],[Units Sold]],"Invalid")</f>
        <v>1140.67</v>
      </c>
      <c r="K346" s="4" t="str">
        <f>IF(Dataset_Analysis_Table[[#This Row],[Revenue]]&gt;5000,"Yes","No")</f>
        <v>No</v>
      </c>
      <c r="L346" s="4" t="str" cm="1">
        <f t="array" ref="L346">_xlfn.IFS(
  Dataset_Analysis_Table[[#This Row],[Revenue]]&gt;=10000, "Platinum Tier",
  Dataset_Analysis_Table[[#This Row],[Revenue]]&gt;=5000, "Gold Tier",
  Dataset_Analysis_Table[[#This Row],[Revenue]]&lt;5000, "Standard Tier"
)</f>
        <v>Standard Tier</v>
      </c>
      <c r="M346" s="4" t="str">
        <f>Dataset_Analysis_Table[[#This Row],[Region]]&amp;" - "&amp;Dataset_Analysis_Table[[#This Row],[Category]]</f>
        <v>West - Accessories</v>
      </c>
    </row>
    <row r="347" spans="1:13" x14ac:dyDescent="0.3">
      <c r="A347">
        <v>348</v>
      </c>
      <c r="B347" s="1">
        <v>45769</v>
      </c>
      <c r="C347" t="s">
        <v>7</v>
      </c>
      <c r="D347" t="s">
        <v>20</v>
      </c>
      <c r="E347" t="s">
        <v>4</v>
      </c>
      <c r="F347">
        <v>1</v>
      </c>
      <c r="G347" s="4">
        <v>1359.73</v>
      </c>
      <c r="H347" s="4">
        <v>1359.73</v>
      </c>
      <c r="I347" t="str">
        <f>TEXT(Dataset_Analysis_Table[[#This Row],[Order Date]], "mmmm yyyy")</f>
        <v>April 2025</v>
      </c>
      <c r="J347" s="4">
        <f>IF(Dataset_Analysis_Table[[#This Row],[Units Sold]]&lt;&gt;0,Dataset_Analysis_Table[[#This Row],[Revenue]]/Dataset_Analysis_Table[[#This Row],[Units Sold]],"Invalid")</f>
        <v>1359.73</v>
      </c>
      <c r="K347" s="4" t="str">
        <f>IF(Dataset_Analysis_Table[[#This Row],[Revenue]]&gt;5000,"Yes","No")</f>
        <v>No</v>
      </c>
      <c r="L347" s="4" t="str" cm="1">
        <f t="array" ref="L347">_xlfn.IFS(
  Dataset_Analysis_Table[[#This Row],[Revenue]]&gt;=10000, "Platinum Tier",
  Dataset_Analysis_Table[[#This Row],[Revenue]]&gt;=5000, "Gold Tier",
  Dataset_Analysis_Table[[#This Row],[Revenue]]&lt;5000, "Standard Tier"
)</f>
        <v>Standard Tier</v>
      </c>
      <c r="M347" s="4" t="str">
        <f>Dataset_Analysis_Table[[#This Row],[Region]]&amp;" - "&amp;Dataset_Analysis_Table[[#This Row],[Category]]</f>
        <v>West - Electronics</v>
      </c>
    </row>
    <row r="348" spans="1:13" x14ac:dyDescent="0.3">
      <c r="A348">
        <v>349</v>
      </c>
      <c r="B348" s="1">
        <v>45359</v>
      </c>
      <c r="C348" t="s">
        <v>12</v>
      </c>
      <c r="D348" t="s">
        <v>14</v>
      </c>
      <c r="E348" t="s">
        <v>4</v>
      </c>
      <c r="F348">
        <v>3</v>
      </c>
      <c r="G348" s="4">
        <v>827.72</v>
      </c>
      <c r="H348" s="4">
        <v>2483.16</v>
      </c>
      <c r="I348" t="str">
        <f>TEXT(Dataset_Analysis_Table[[#This Row],[Order Date]], "mmmm yyyy")</f>
        <v>March 2024</v>
      </c>
      <c r="J348" s="4">
        <f>IF(Dataset_Analysis_Table[[#This Row],[Units Sold]]&lt;&gt;0,Dataset_Analysis_Table[[#This Row],[Revenue]]/Dataset_Analysis_Table[[#This Row],[Units Sold]],"Invalid")</f>
        <v>827.71999999999991</v>
      </c>
      <c r="K348" s="4" t="str">
        <f>IF(Dataset_Analysis_Table[[#This Row],[Revenue]]&gt;5000,"Yes","No")</f>
        <v>No</v>
      </c>
      <c r="L348" s="4" t="str" cm="1">
        <f t="array" ref="L348">_xlfn.IFS(
  Dataset_Analysis_Table[[#This Row],[Revenue]]&gt;=10000, "Platinum Tier",
  Dataset_Analysis_Table[[#This Row],[Revenue]]&gt;=5000, "Gold Tier",
  Dataset_Analysis_Table[[#This Row],[Revenue]]&lt;5000, "Standard Tier"
)</f>
        <v>Standard Tier</v>
      </c>
      <c r="M348" s="4" t="str">
        <f>Dataset_Analysis_Table[[#This Row],[Region]]&amp;" - "&amp;Dataset_Analysis_Table[[#This Row],[Category]]</f>
        <v>East - Electronics</v>
      </c>
    </row>
    <row r="349" spans="1:13" x14ac:dyDescent="0.3">
      <c r="A349">
        <v>350</v>
      </c>
      <c r="B349" s="1">
        <v>45252</v>
      </c>
      <c r="C349" t="s">
        <v>7</v>
      </c>
      <c r="D349" t="s">
        <v>8</v>
      </c>
      <c r="E349" t="s">
        <v>2</v>
      </c>
      <c r="F349">
        <v>5</v>
      </c>
      <c r="G349" s="4">
        <v>364.08</v>
      </c>
      <c r="H349" s="4">
        <v>1820.4</v>
      </c>
      <c r="I349" t="str">
        <f>TEXT(Dataset_Analysis_Table[[#This Row],[Order Date]], "mmmm yyyy")</f>
        <v>November 2023</v>
      </c>
      <c r="J349" s="4">
        <f>IF(Dataset_Analysis_Table[[#This Row],[Units Sold]]&lt;&gt;0,Dataset_Analysis_Table[[#This Row],[Revenue]]/Dataset_Analysis_Table[[#This Row],[Units Sold]],"Invalid")</f>
        <v>364.08000000000004</v>
      </c>
      <c r="K349" s="4" t="str">
        <f>IF(Dataset_Analysis_Table[[#This Row],[Revenue]]&gt;5000,"Yes","No")</f>
        <v>No</v>
      </c>
      <c r="L349" s="4" t="str" cm="1">
        <f t="array" ref="L349">_xlfn.IFS(
  Dataset_Analysis_Table[[#This Row],[Revenue]]&gt;=10000, "Platinum Tier",
  Dataset_Analysis_Table[[#This Row],[Revenue]]&gt;=5000, "Gold Tier",
  Dataset_Analysis_Table[[#This Row],[Revenue]]&lt;5000, "Standard Tier"
)</f>
        <v>Standard Tier</v>
      </c>
      <c r="M349" s="4" t="str">
        <f>Dataset_Analysis_Table[[#This Row],[Region]]&amp;" - "&amp;Dataset_Analysis_Table[[#This Row],[Category]]</f>
        <v>West - Apparel</v>
      </c>
    </row>
    <row r="350" spans="1:13" x14ac:dyDescent="0.3">
      <c r="A350">
        <v>351</v>
      </c>
      <c r="B350" s="1">
        <v>45383</v>
      </c>
      <c r="C350" t="s">
        <v>0</v>
      </c>
      <c r="D350" t="s">
        <v>13</v>
      </c>
      <c r="E350" t="s">
        <v>4</v>
      </c>
      <c r="F350">
        <v>7</v>
      </c>
      <c r="G350" s="4">
        <v>962.04</v>
      </c>
      <c r="H350" s="4">
        <v>6734.28</v>
      </c>
      <c r="I350" t="str">
        <f>TEXT(Dataset_Analysis_Table[[#This Row],[Order Date]], "mmmm yyyy")</f>
        <v>April 2024</v>
      </c>
      <c r="J350" s="4">
        <f>IF(Dataset_Analysis_Table[[#This Row],[Units Sold]]&lt;&gt;0,Dataset_Analysis_Table[[#This Row],[Revenue]]/Dataset_Analysis_Table[[#This Row],[Units Sold]],"Invalid")</f>
        <v>962.04</v>
      </c>
      <c r="K350" s="4" t="str">
        <f>IF(Dataset_Analysis_Table[[#This Row],[Revenue]]&gt;5000,"Yes","No")</f>
        <v>Yes</v>
      </c>
      <c r="L350" s="4" t="str" cm="1">
        <f t="array" ref="L350">_xlfn.IFS(
  Dataset_Analysis_Table[[#This Row],[Revenue]]&gt;=10000, "Platinum Tier",
  Dataset_Analysis_Table[[#This Row],[Revenue]]&gt;=5000, "Gold Tier",
  Dataset_Analysis_Table[[#This Row],[Revenue]]&lt;5000, "Standard Tier"
)</f>
        <v>Gold Tier</v>
      </c>
      <c r="M350" s="4" t="str">
        <f>Dataset_Analysis_Table[[#This Row],[Region]]&amp;" - "&amp;Dataset_Analysis_Table[[#This Row],[Category]]</f>
        <v>North - Electronics</v>
      </c>
    </row>
    <row r="351" spans="1:13" x14ac:dyDescent="0.3">
      <c r="A351">
        <v>352</v>
      </c>
      <c r="B351" s="1">
        <v>45203</v>
      </c>
      <c r="C351" t="s">
        <v>7</v>
      </c>
      <c r="D351" t="s">
        <v>15</v>
      </c>
      <c r="E351" t="s">
        <v>4</v>
      </c>
      <c r="F351">
        <v>2</v>
      </c>
      <c r="G351" s="4">
        <v>1256.6600000000001</v>
      </c>
      <c r="H351" s="4">
        <v>2513.3200000000002</v>
      </c>
      <c r="I351" t="str">
        <f>TEXT(Dataset_Analysis_Table[[#This Row],[Order Date]], "mmmm yyyy")</f>
        <v>October 2023</v>
      </c>
      <c r="J351" s="4">
        <f>IF(Dataset_Analysis_Table[[#This Row],[Units Sold]]&lt;&gt;0,Dataset_Analysis_Table[[#This Row],[Revenue]]/Dataset_Analysis_Table[[#This Row],[Units Sold]],"Invalid")</f>
        <v>1256.6600000000001</v>
      </c>
      <c r="K351" s="4" t="str">
        <f>IF(Dataset_Analysis_Table[[#This Row],[Revenue]]&gt;5000,"Yes","No")</f>
        <v>No</v>
      </c>
      <c r="L351" s="4" t="str" cm="1">
        <f t="array" ref="L351">_xlfn.IFS(
  Dataset_Analysis_Table[[#This Row],[Revenue]]&gt;=10000, "Platinum Tier",
  Dataset_Analysis_Table[[#This Row],[Revenue]]&gt;=5000, "Gold Tier",
  Dataset_Analysis_Table[[#This Row],[Revenue]]&lt;5000, "Standard Tier"
)</f>
        <v>Standard Tier</v>
      </c>
      <c r="M351" s="4" t="str">
        <f>Dataset_Analysis_Table[[#This Row],[Region]]&amp;" - "&amp;Dataset_Analysis_Table[[#This Row],[Category]]</f>
        <v>West - Electronics</v>
      </c>
    </row>
    <row r="352" spans="1:13" x14ac:dyDescent="0.3">
      <c r="A352">
        <v>353</v>
      </c>
      <c r="B352" s="1">
        <v>45786</v>
      </c>
      <c r="C352" t="s">
        <v>0</v>
      </c>
      <c r="D352" t="s">
        <v>20</v>
      </c>
      <c r="E352" t="s">
        <v>4</v>
      </c>
      <c r="F352">
        <v>9</v>
      </c>
      <c r="G352" s="4">
        <v>866.82</v>
      </c>
      <c r="H352" s="4">
        <v>7801.38</v>
      </c>
      <c r="I352" t="str">
        <f>TEXT(Dataset_Analysis_Table[[#This Row],[Order Date]], "mmmm yyyy")</f>
        <v>May 2025</v>
      </c>
      <c r="J352" s="4">
        <f>IF(Dataset_Analysis_Table[[#This Row],[Units Sold]]&lt;&gt;0,Dataset_Analysis_Table[[#This Row],[Revenue]]/Dataset_Analysis_Table[[#This Row],[Units Sold]],"Invalid")</f>
        <v>866.82</v>
      </c>
      <c r="K352" s="4" t="str">
        <f>IF(Dataset_Analysis_Table[[#This Row],[Revenue]]&gt;5000,"Yes","No")</f>
        <v>Yes</v>
      </c>
      <c r="L352" s="4" t="str" cm="1">
        <f t="array" ref="L352">_xlfn.IFS(
  Dataset_Analysis_Table[[#This Row],[Revenue]]&gt;=10000, "Platinum Tier",
  Dataset_Analysis_Table[[#This Row],[Revenue]]&gt;=5000, "Gold Tier",
  Dataset_Analysis_Table[[#This Row],[Revenue]]&lt;5000, "Standard Tier"
)</f>
        <v>Gold Tier</v>
      </c>
      <c r="M352" s="4" t="str">
        <f>Dataset_Analysis_Table[[#This Row],[Region]]&amp;" - "&amp;Dataset_Analysis_Table[[#This Row],[Category]]</f>
        <v>North - Electronics</v>
      </c>
    </row>
    <row r="353" spans="1:13" x14ac:dyDescent="0.3">
      <c r="A353">
        <v>354</v>
      </c>
      <c r="B353" s="1">
        <v>45437</v>
      </c>
      <c r="C353" t="s">
        <v>11</v>
      </c>
      <c r="D353" t="s">
        <v>8</v>
      </c>
      <c r="E353" t="s">
        <v>2</v>
      </c>
      <c r="F353">
        <v>7</v>
      </c>
      <c r="G353" s="4">
        <v>12.33</v>
      </c>
      <c r="H353" s="4">
        <v>86.31</v>
      </c>
      <c r="I353" t="str">
        <f>TEXT(Dataset_Analysis_Table[[#This Row],[Order Date]], "mmmm yyyy")</f>
        <v>May 2024</v>
      </c>
      <c r="J353" s="4">
        <f>IF(Dataset_Analysis_Table[[#This Row],[Units Sold]]&lt;&gt;0,Dataset_Analysis_Table[[#This Row],[Revenue]]/Dataset_Analysis_Table[[#This Row],[Units Sold]],"Invalid")</f>
        <v>12.33</v>
      </c>
      <c r="K353" s="4" t="str">
        <f>IF(Dataset_Analysis_Table[[#This Row],[Revenue]]&gt;5000,"Yes","No")</f>
        <v>No</v>
      </c>
      <c r="L353" s="4" t="str" cm="1">
        <f t="array" ref="L353">_xlfn.IFS(
  Dataset_Analysis_Table[[#This Row],[Revenue]]&gt;=10000, "Platinum Tier",
  Dataset_Analysis_Table[[#This Row],[Revenue]]&gt;=5000, "Gold Tier",
  Dataset_Analysis_Table[[#This Row],[Revenue]]&lt;5000, "Standard Tier"
)</f>
        <v>Standard Tier</v>
      </c>
      <c r="M353" s="4" t="str">
        <f>Dataset_Analysis_Table[[#This Row],[Region]]&amp;" - "&amp;Dataset_Analysis_Table[[#This Row],[Category]]</f>
        <v>South - Apparel</v>
      </c>
    </row>
    <row r="354" spans="1:13" x14ac:dyDescent="0.3">
      <c r="A354">
        <v>355</v>
      </c>
      <c r="B354" s="1">
        <v>45723</v>
      </c>
      <c r="C354" t="s">
        <v>11</v>
      </c>
      <c r="D354" t="s">
        <v>21</v>
      </c>
      <c r="E354" t="s">
        <v>4</v>
      </c>
      <c r="F354">
        <v>7</v>
      </c>
      <c r="G354" s="4">
        <v>289.10000000000002</v>
      </c>
      <c r="H354" s="4">
        <v>2023.7</v>
      </c>
      <c r="I354" t="str">
        <f>TEXT(Dataset_Analysis_Table[[#This Row],[Order Date]], "mmmm yyyy")</f>
        <v>March 2025</v>
      </c>
      <c r="J354" s="4">
        <f>IF(Dataset_Analysis_Table[[#This Row],[Units Sold]]&lt;&gt;0,Dataset_Analysis_Table[[#This Row],[Revenue]]/Dataset_Analysis_Table[[#This Row],[Units Sold]],"Invalid")</f>
        <v>289.10000000000002</v>
      </c>
      <c r="K354" s="4" t="str">
        <f>IF(Dataset_Analysis_Table[[#This Row],[Revenue]]&gt;5000,"Yes","No")</f>
        <v>No</v>
      </c>
      <c r="L354" s="4" t="str" cm="1">
        <f t="array" ref="L354">_xlfn.IFS(
  Dataset_Analysis_Table[[#This Row],[Revenue]]&gt;=10000, "Platinum Tier",
  Dataset_Analysis_Table[[#This Row],[Revenue]]&gt;=5000, "Gold Tier",
  Dataset_Analysis_Table[[#This Row],[Revenue]]&lt;5000, "Standard Tier"
)</f>
        <v>Standard Tier</v>
      </c>
      <c r="M354" s="4" t="str">
        <f>Dataset_Analysis_Table[[#This Row],[Region]]&amp;" - "&amp;Dataset_Analysis_Table[[#This Row],[Category]]</f>
        <v>South - Electronics</v>
      </c>
    </row>
    <row r="355" spans="1:13" x14ac:dyDescent="0.3">
      <c r="A355">
        <v>356</v>
      </c>
      <c r="B355" s="1">
        <v>45675</v>
      </c>
      <c r="C355" t="s">
        <v>0</v>
      </c>
      <c r="D355" t="s">
        <v>1</v>
      </c>
      <c r="E355" t="s">
        <v>2</v>
      </c>
      <c r="F355">
        <v>6</v>
      </c>
      <c r="G355" s="4">
        <v>110.84</v>
      </c>
      <c r="H355" s="4">
        <v>665.04</v>
      </c>
      <c r="I355" t="str">
        <f>TEXT(Dataset_Analysis_Table[[#This Row],[Order Date]], "mmmm yyyy")</f>
        <v>January 2025</v>
      </c>
      <c r="J355" s="4">
        <f>IF(Dataset_Analysis_Table[[#This Row],[Units Sold]]&lt;&gt;0,Dataset_Analysis_Table[[#This Row],[Revenue]]/Dataset_Analysis_Table[[#This Row],[Units Sold]],"Invalid")</f>
        <v>110.83999999999999</v>
      </c>
      <c r="K355" s="4" t="str">
        <f>IF(Dataset_Analysis_Table[[#This Row],[Revenue]]&gt;5000,"Yes","No")</f>
        <v>No</v>
      </c>
      <c r="L355" s="4" t="str" cm="1">
        <f t="array" ref="L355">_xlfn.IFS(
  Dataset_Analysis_Table[[#This Row],[Revenue]]&gt;=10000, "Platinum Tier",
  Dataset_Analysis_Table[[#This Row],[Revenue]]&gt;=5000, "Gold Tier",
  Dataset_Analysis_Table[[#This Row],[Revenue]]&lt;5000, "Standard Tier"
)</f>
        <v>Standard Tier</v>
      </c>
      <c r="M355" s="4" t="str">
        <f>Dataset_Analysis_Table[[#This Row],[Region]]&amp;" - "&amp;Dataset_Analysis_Table[[#This Row],[Category]]</f>
        <v>North - Apparel</v>
      </c>
    </row>
    <row r="356" spans="1:13" x14ac:dyDescent="0.3">
      <c r="A356">
        <v>357</v>
      </c>
      <c r="B356" s="1">
        <v>45538</v>
      </c>
      <c r="C356" t="s">
        <v>0</v>
      </c>
      <c r="D356" t="s">
        <v>6</v>
      </c>
      <c r="E356" t="s">
        <v>4</v>
      </c>
      <c r="F356">
        <v>8</v>
      </c>
      <c r="G356" s="4">
        <v>74.87</v>
      </c>
      <c r="H356" s="4">
        <v>598.96</v>
      </c>
      <c r="I356" t="str">
        <f>TEXT(Dataset_Analysis_Table[[#This Row],[Order Date]], "mmmm yyyy")</f>
        <v>September 2024</v>
      </c>
      <c r="J356" s="4">
        <f>IF(Dataset_Analysis_Table[[#This Row],[Units Sold]]&lt;&gt;0,Dataset_Analysis_Table[[#This Row],[Revenue]]/Dataset_Analysis_Table[[#This Row],[Units Sold]],"Invalid")</f>
        <v>74.87</v>
      </c>
      <c r="K356" s="4" t="str">
        <f>IF(Dataset_Analysis_Table[[#This Row],[Revenue]]&gt;5000,"Yes","No")</f>
        <v>No</v>
      </c>
      <c r="L356" s="4" t="str" cm="1">
        <f t="array" ref="L356">_xlfn.IFS(
  Dataset_Analysis_Table[[#This Row],[Revenue]]&gt;=10000, "Platinum Tier",
  Dataset_Analysis_Table[[#This Row],[Revenue]]&gt;=5000, "Gold Tier",
  Dataset_Analysis_Table[[#This Row],[Revenue]]&lt;5000, "Standard Tier"
)</f>
        <v>Standard Tier</v>
      </c>
      <c r="M356" s="4" t="str">
        <f>Dataset_Analysis_Table[[#This Row],[Region]]&amp;" - "&amp;Dataset_Analysis_Table[[#This Row],[Category]]</f>
        <v>North - Electronics</v>
      </c>
    </row>
    <row r="357" spans="1:13" x14ac:dyDescent="0.3">
      <c r="A357">
        <v>358</v>
      </c>
      <c r="B357" s="1">
        <v>45398</v>
      </c>
      <c r="C357" t="s">
        <v>12</v>
      </c>
      <c r="D357" t="s">
        <v>5</v>
      </c>
      <c r="E357" t="s">
        <v>4</v>
      </c>
      <c r="F357">
        <v>1</v>
      </c>
      <c r="G357" s="4">
        <v>542.07000000000005</v>
      </c>
      <c r="H357" s="4">
        <v>542.07000000000005</v>
      </c>
      <c r="I357" t="str">
        <f>TEXT(Dataset_Analysis_Table[[#This Row],[Order Date]], "mmmm yyyy")</f>
        <v>April 2024</v>
      </c>
      <c r="J357" s="4">
        <f>IF(Dataset_Analysis_Table[[#This Row],[Units Sold]]&lt;&gt;0,Dataset_Analysis_Table[[#This Row],[Revenue]]/Dataset_Analysis_Table[[#This Row],[Units Sold]],"Invalid")</f>
        <v>542.07000000000005</v>
      </c>
      <c r="K357" s="4" t="str">
        <f>IF(Dataset_Analysis_Table[[#This Row],[Revenue]]&gt;5000,"Yes","No")</f>
        <v>No</v>
      </c>
      <c r="L357" s="4" t="str" cm="1">
        <f t="array" ref="L357">_xlfn.IFS(
  Dataset_Analysis_Table[[#This Row],[Revenue]]&gt;=10000, "Platinum Tier",
  Dataset_Analysis_Table[[#This Row],[Revenue]]&gt;=5000, "Gold Tier",
  Dataset_Analysis_Table[[#This Row],[Revenue]]&lt;5000, "Standard Tier"
)</f>
        <v>Standard Tier</v>
      </c>
      <c r="M357" s="4" t="str">
        <f>Dataset_Analysis_Table[[#This Row],[Region]]&amp;" - "&amp;Dataset_Analysis_Table[[#This Row],[Category]]</f>
        <v>East - Electronics</v>
      </c>
    </row>
    <row r="358" spans="1:13" x14ac:dyDescent="0.3">
      <c r="A358">
        <v>359</v>
      </c>
      <c r="B358" s="1">
        <v>45385</v>
      </c>
      <c r="C358" t="s">
        <v>12</v>
      </c>
      <c r="D358" t="s">
        <v>13</v>
      </c>
      <c r="E358" t="s">
        <v>4</v>
      </c>
      <c r="F358">
        <v>2</v>
      </c>
      <c r="G358" s="4">
        <v>1159.54</v>
      </c>
      <c r="H358" s="4">
        <v>2319.08</v>
      </c>
      <c r="I358" t="str">
        <f>TEXT(Dataset_Analysis_Table[[#This Row],[Order Date]], "mmmm yyyy")</f>
        <v>April 2024</v>
      </c>
      <c r="J358" s="4">
        <f>IF(Dataset_Analysis_Table[[#This Row],[Units Sold]]&lt;&gt;0,Dataset_Analysis_Table[[#This Row],[Revenue]]/Dataset_Analysis_Table[[#This Row],[Units Sold]],"Invalid")</f>
        <v>1159.54</v>
      </c>
      <c r="K358" s="4" t="str">
        <f>IF(Dataset_Analysis_Table[[#This Row],[Revenue]]&gt;5000,"Yes","No")</f>
        <v>No</v>
      </c>
      <c r="L358" s="4" t="str" cm="1">
        <f t="array" ref="L358">_xlfn.IFS(
  Dataset_Analysis_Table[[#This Row],[Revenue]]&gt;=10000, "Platinum Tier",
  Dataset_Analysis_Table[[#This Row],[Revenue]]&gt;=5000, "Gold Tier",
  Dataset_Analysis_Table[[#This Row],[Revenue]]&lt;5000, "Standard Tier"
)</f>
        <v>Standard Tier</v>
      </c>
      <c r="M358" s="4" t="str">
        <f>Dataset_Analysis_Table[[#This Row],[Region]]&amp;" - "&amp;Dataset_Analysis_Table[[#This Row],[Category]]</f>
        <v>East - Electronics</v>
      </c>
    </row>
    <row r="359" spans="1:13" x14ac:dyDescent="0.3">
      <c r="A359">
        <v>360</v>
      </c>
      <c r="B359" s="1">
        <v>45275</v>
      </c>
      <c r="C359" t="s">
        <v>12</v>
      </c>
      <c r="D359" t="s">
        <v>8</v>
      </c>
      <c r="E359" t="s">
        <v>2</v>
      </c>
      <c r="F359">
        <v>1</v>
      </c>
      <c r="G359" s="4">
        <v>534.92999999999995</v>
      </c>
      <c r="H359" s="4">
        <v>534.92999999999995</v>
      </c>
      <c r="I359" t="str">
        <f>TEXT(Dataset_Analysis_Table[[#This Row],[Order Date]], "mmmm yyyy")</f>
        <v>December 2023</v>
      </c>
      <c r="J359" s="4">
        <f>IF(Dataset_Analysis_Table[[#This Row],[Units Sold]]&lt;&gt;0,Dataset_Analysis_Table[[#This Row],[Revenue]]/Dataset_Analysis_Table[[#This Row],[Units Sold]],"Invalid")</f>
        <v>534.92999999999995</v>
      </c>
      <c r="K359" s="4" t="str">
        <f>IF(Dataset_Analysis_Table[[#This Row],[Revenue]]&gt;5000,"Yes","No")</f>
        <v>No</v>
      </c>
      <c r="L359" s="4" t="str" cm="1">
        <f t="array" ref="L359">_xlfn.IFS(
  Dataset_Analysis_Table[[#This Row],[Revenue]]&gt;=10000, "Platinum Tier",
  Dataset_Analysis_Table[[#This Row],[Revenue]]&gt;=5000, "Gold Tier",
  Dataset_Analysis_Table[[#This Row],[Revenue]]&lt;5000, "Standard Tier"
)</f>
        <v>Standard Tier</v>
      </c>
      <c r="M359" s="4" t="str">
        <f>Dataset_Analysis_Table[[#This Row],[Region]]&amp;" - "&amp;Dataset_Analysis_Table[[#This Row],[Category]]</f>
        <v>East - Apparel</v>
      </c>
    </row>
    <row r="360" spans="1:13" x14ac:dyDescent="0.3">
      <c r="A360">
        <v>361</v>
      </c>
      <c r="B360" s="1">
        <v>45840</v>
      </c>
      <c r="C360" t="s">
        <v>11</v>
      </c>
      <c r="D360" t="s">
        <v>21</v>
      </c>
      <c r="E360" t="s">
        <v>4</v>
      </c>
      <c r="F360">
        <v>8</v>
      </c>
      <c r="G360" s="4">
        <v>1471.42</v>
      </c>
      <c r="H360" s="4">
        <v>11771.36</v>
      </c>
      <c r="I360" t="str">
        <f>TEXT(Dataset_Analysis_Table[[#This Row],[Order Date]], "mmmm yyyy")</f>
        <v>July 2025</v>
      </c>
      <c r="J360" s="4">
        <f>IF(Dataset_Analysis_Table[[#This Row],[Units Sold]]&lt;&gt;0,Dataset_Analysis_Table[[#This Row],[Revenue]]/Dataset_Analysis_Table[[#This Row],[Units Sold]],"Invalid")</f>
        <v>1471.42</v>
      </c>
      <c r="K360" s="4" t="str">
        <f>IF(Dataset_Analysis_Table[[#This Row],[Revenue]]&gt;5000,"Yes","No")</f>
        <v>Yes</v>
      </c>
      <c r="L360" s="4" t="str" cm="1">
        <f t="array" ref="L360">_xlfn.IFS(
  Dataset_Analysis_Table[[#This Row],[Revenue]]&gt;=10000, "Platinum Tier",
  Dataset_Analysis_Table[[#This Row],[Revenue]]&gt;=5000, "Gold Tier",
  Dataset_Analysis_Table[[#This Row],[Revenue]]&lt;5000, "Standard Tier"
)</f>
        <v>Platinum Tier</v>
      </c>
      <c r="M360" s="4" t="str">
        <f>Dataset_Analysis_Table[[#This Row],[Region]]&amp;" - "&amp;Dataset_Analysis_Table[[#This Row],[Category]]</f>
        <v>South - Electronics</v>
      </c>
    </row>
    <row r="361" spans="1:13" x14ac:dyDescent="0.3">
      <c r="A361">
        <v>362</v>
      </c>
      <c r="B361" s="1">
        <v>45277</v>
      </c>
      <c r="C361" t="s">
        <v>11</v>
      </c>
      <c r="D361" t="s">
        <v>20</v>
      </c>
      <c r="E361" t="s">
        <v>4</v>
      </c>
      <c r="F361">
        <v>2</v>
      </c>
      <c r="G361" s="4">
        <v>1076.9100000000001</v>
      </c>
      <c r="H361" s="4">
        <v>2153.8200000000002</v>
      </c>
      <c r="I361" t="str">
        <f>TEXT(Dataset_Analysis_Table[[#This Row],[Order Date]], "mmmm yyyy")</f>
        <v>December 2023</v>
      </c>
      <c r="J361" s="4">
        <f>IF(Dataset_Analysis_Table[[#This Row],[Units Sold]]&lt;&gt;0,Dataset_Analysis_Table[[#This Row],[Revenue]]/Dataset_Analysis_Table[[#This Row],[Units Sold]],"Invalid")</f>
        <v>1076.9100000000001</v>
      </c>
      <c r="K361" s="4" t="str">
        <f>IF(Dataset_Analysis_Table[[#This Row],[Revenue]]&gt;5000,"Yes","No")</f>
        <v>No</v>
      </c>
      <c r="L361" s="4" t="str" cm="1">
        <f t="array" ref="L361">_xlfn.IFS(
  Dataset_Analysis_Table[[#This Row],[Revenue]]&gt;=10000, "Platinum Tier",
  Dataset_Analysis_Table[[#This Row],[Revenue]]&gt;=5000, "Gold Tier",
  Dataset_Analysis_Table[[#This Row],[Revenue]]&lt;5000, "Standard Tier"
)</f>
        <v>Standard Tier</v>
      </c>
      <c r="M361" s="4" t="str">
        <f>Dataset_Analysis_Table[[#This Row],[Region]]&amp;" - "&amp;Dataset_Analysis_Table[[#This Row],[Category]]</f>
        <v>South - Electronics</v>
      </c>
    </row>
    <row r="362" spans="1:13" x14ac:dyDescent="0.3">
      <c r="A362">
        <v>363</v>
      </c>
      <c r="B362" s="1">
        <v>45439</v>
      </c>
      <c r="C362" t="s">
        <v>0</v>
      </c>
      <c r="D362" t="s">
        <v>20</v>
      </c>
      <c r="E362" t="s">
        <v>4</v>
      </c>
      <c r="F362">
        <v>4</v>
      </c>
      <c r="G362" s="4">
        <v>75.27</v>
      </c>
      <c r="H362" s="4">
        <v>301.08</v>
      </c>
      <c r="I362" t="str">
        <f>TEXT(Dataset_Analysis_Table[[#This Row],[Order Date]], "mmmm yyyy")</f>
        <v>May 2024</v>
      </c>
      <c r="J362" s="4">
        <f>IF(Dataset_Analysis_Table[[#This Row],[Units Sold]]&lt;&gt;0,Dataset_Analysis_Table[[#This Row],[Revenue]]/Dataset_Analysis_Table[[#This Row],[Units Sold]],"Invalid")</f>
        <v>75.27</v>
      </c>
      <c r="K362" s="4" t="str">
        <f>IF(Dataset_Analysis_Table[[#This Row],[Revenue]]&gt;5000,"Yes","No")</f>
        <v>No</v>
      </c>
      <c r="L362" s="4" t="str" cm="1">
        <f t="array" ref="L362">_xlfn.IFS(
  Dataset_Analysis_Table[[#This Row],[Revenue]]&gt;=10000, "Platinum Tier",
  Dataset_Analysis_Table[[#This Row],[Revenue]]&gt;=5000, "Gold Tier",
  Dataset_Analysis_Table[[#This Row],[Revenue]]&lt;5000, "Standard Tier"
)</f>
        <v>Standard Tier</v>
      </c>
      <c r="M362" s="4" t="str">
        <f>Dataset_Analysis_Table[[#This Row],[Region]]&amp;" - "&amp;Dataset_Analysis_Table[[#This Row],[Category]]</f>
        <v>North - Electronics</v>
      </c>
    </row>
    <row r="363" spans="1:13" x14ac:dyDescent="0.3">
      <c r="A363">
        <v>364</v>
      </c>
      <c r="B363" s="1">
        <v>45462</v>
      </c>
      <c r="C363" t="s">
        <v>0</v>
      </c>
      <c r="D363" t="s">
        <v>18</v>
      </c>
      <c r="E363" t="s">
        <v>4</v>
      </c>
      <c r="F363">
        <v>5</v>
      </c>
      <c r="G363" s="4">
        <v>777.92</v>
      </c>
      <c r="H363" s="4">
        <v>3889.6</v>
      </c>
      <c r="I363" t="str">
        <f>TEXT(Dataset_Analysis_Table[[#This Row],[Order Date]], "mmmm yyyy")</f>
        <v>June 2024</v>
      </c>
      <c r="J363" s="4">
        <f>IF(Dataset_Analysis_Table[[#This Row],[Units Sold]]&lt;&gt;0,Dataset_Analysis_Table[[#This Row],[Revenue]]/Dataset_Analysis_Table[[#This Row],[Units Sold]],"Invalid")</f>
        <v>777.92</v>
      </c>
      <c r="K363" s="4" t="str">
        <f>IF(Dataset_Analysis_Table[[#This Row],[Revenue]]&gt;5000,"Yes","No")</f>
        <v>No</v>
      </c>
      <c r="L363" s="4" t="str" cm="1">
        <f t="array" ref="L363">_xlfn.IFS(
  Dataset_Analysis_Table[[#This Row],[Revenue]]&gt;=10000, "Platinum Tier",
  Dataset_Analysis_Table[[#This Row],[Revenue]]&gt;=5000, "Gold Tier",
  Dataset_Analysis_Table[[#This Row],[Revenue]]&lt;5000, "Standard Tier"
)</f>
        <v>Standard Tier</v>
      </c>
      <c r="M363" s="4" t="str">
        <f>Dataset_Analysis_Table[[#This Row],[Region]]&amp;" - "&amp;Dataset_Analysis_Table[[#This Row],[Category]]</f>
        <v>North - Electronics</v>
      </c>
    </row>
    <row r="364" spans="1:13" x14ac:dyDescent="0.3">
      <c r="A364">
        <v>365</v>
      </c>
      <c r="B364" s="1">
        <v>45398</v>
      </c>
      <c r="C364" t="s">
        <v>7</v>
      </c>
      <c r="D364" t="s">
        <v>16</v>
      </c>
      <c r="E364" t="s">
        <v>10</v>
      </c>
      <c r="F364">
        <v>1</v>
      </c>
      <c r="G364" s="4">
        <v>1132.4000000000001</v>
      </c>
      <c r="H364" s="4">
        <v>1132.4000000000001</v>
      </c>
      <c r="I364" t="str">
        <f>TEXT(Dataset_Analysis_Table[[#This Row],[Order Date]], "mmmm yyyy")</f>
        <v>April 2024</v>
      </c>
      <c r="J364" s="4">
        <f>IF(Dataset_Analysis_Table[[#This Row],[Units Sold]]&lt;&gt;0,Dataset_Analysis_Table[[#This Row],[Revenue]]/Dataset_Analysis_Table[[#This Row],[Units Sold]],"Invalid")</f>
        <v>1132.4000000000001</v>
      </c>
      <c r="K364" s="4" t="str">
        <f>IF(Dataset_Analysis_Table[[#This Row],[Revenue]]&gt;5000,"Yes","No")</f>
        <v>No</v>
      </c>
      <c r="L364" s="4" t="str" cm="1">
        <f t="array" ref="L364">_xlfn.IFS(
  Dataset_Analysis_Table[[#This Row],[Revenue]]&gt;=10000, "Platinum Tier",
  Dataset_Analysis_Table[[#This Row],[Revenue]]&gt;=5000, "Gold Tier",
  Dataset_Analysis_Table[[#This Row],[Revenue]]&lt;5000, "Standard Tier"
)</f>
        <v>Standard Tier</v>
      </c>
      <c r="M364" s="4" t="str">
        <f>Dataset_Analysis_Table[[#This Row],[Region]]&amp;" - "&amp;Dataset_Analysis_Table[[#This Row],[Category]]</f>
        <v>West - Accessories</v>
      </c>
    </row>
    <row r="365" spans="1:13" x14ac:dyDescent="0.3">
      <c r="A365">
        <v>366</v>
      </c>
      <c r="B365" s="1">
        <v>45504</v>
      </c>
      <c r="C365" t="s">
        <v>12</v>
      </c>
      <c r="D365" t="s">
        <v>18</v>
      </c>
      <c r="E365" t="s">
        <v>4</v>
      </c>
      <c r="F365">
        <v>1</v>
      </c>
      <c r="G365" s="4">
        <v>1300.04</v>
      </c>
      <c r="H365" s="4">
        <v>1300.04</v>
      </c>
      <c r="I365" t="str">
        <f>TEXT(Dataset_Analysis_Table[[#This Row],[Order Date]], "mmmm yyyy")</f>
        <v>July 2024</v>
      </c>
      <c r="J365" s="4">
        <f>IF(Dataset_Analysis_Table[[#This Row],[Units Sold]]&lt;&gt;0,Dataset_Analysis_Table[[#This Row],[Revenue]]/Dataset_Analysis_Table[[#This Row],[Units Sold]],"Invalid")</f>
        <v>1300.04</v>
      </c>
      <c r="K365" s="4" t="str">
        <f>IF(Dataset_Analysis_Table[[#This Row],[Revenue]]&gt;5000,"Yes","No")</f>
        <v>No</v>
      </c>
      <c r="L365" s="4" t="str" cm="1">
        <f t="array" ref="L365">_xlfn.IFS(
  Dataset_Analysis_Table[[#This Row],[Revenue]]&gt;=10000, "Platinum Tier",
  Dataset_Analysis_Table[[#This Row],[Revenue]]&gt;=5000, "Gold Tier",
  Dataset_Analysis_Table[[#This Row],[Revenue]]&lt;5000, "Standard Tier"
)</f>
        <v>Standard Tier</v>
      </c>
      <c r="M365" s="4" t="str">
        <f>Dataset_Analysis_Table[[#This Row],[Region]]&amp;" - "&amp;Dataset_Analysis_Table[[#This Row],[Category]]</f>
        <v>East - Electronics</v>
      </c>
    </row>
    <row r="366" spans="1:13" x14ac:dyDescent="0.3">
      <c r="A366">
        <v>367</v>
      </c>
      <c r="B366" s="1">
        <v>45266</v>
      </c>
      <c r="C366" t="s">
        <v>12</v>
      </c>
      <c r="D366" t="s">
        <v>21</v>
      </c>
      <c r="E366" t="s">
        <v>4</v>
      </c>
      <c r="F366">
        <v>6</v>
      </c>
      <c r="G366" s="4">
        <v>661.06</v>
      </c>
      <c r="H366" s="4">
        <v>3966.36</v>
      </c>
      <c r="I366" t="str">
        <f>TEXT(Dataset_Analysis_Table[[#This Row],[Order Date]], "mmmm yyyy")</f>
        <v>December 2023</v>
      </c>
      <c r="J366" s="4">
        <f>IF(Dataset_Analysis_Table[[#This Row],[Units Sold]]&lt;&gt;0,Dataset_Analysis_Table[[#This Row],[Revenue]]/Dataset_Analysis_Table[[#This Row],[Units Sold]],"Invalid")</f>
        <v>661.06000000000006</v>
      </c>
      <c r="K366" s="4" t="str">
        <f>IF(Dataset_Analysis_Table[[#This Row],[Revenue]]&gt;5000,"Yes","No")</f>
        <v>No</v>
      </c>
      <c r="L366" s="4" t="str" cm="1">
        <f t="array" ref="L366">_xlfn.IFS(
  Dataset_Analysis_Table[[#This Row],[Revenue]]&gt;=10000, "Platinum Tier",
  Dataset_Analysis_Table[[#This Row],[Revenue]]&gt;=5000, "Gold Tier",
  Dataset_Analysis_Table[[#This Row],[Revenue]]&lt;5000, "Standard Tier"
)</f>
        <v>Standard Tier</v>
      </c>
      <c r="M366" s="4" t="str">
        <f>Dataset_Analysis_Table[[#This Row],[Region]]&amp;" - "&amp;Dataset_Analysis_Table[[#This Row],[Category]]</f>
        <v>East - Electronics</v>
      </c>
    </row>
    <row r="367" spans="1:13" x14ac:dyDescent="0.3">
      <c r="A367">
        <v>368</v>
      </c>
      <c r="B367" s="1">
        <v>45534</v>
      </c>
      <c r="C367" t="s">
        <v>7</v>
      </c>
      <c r="D367" t="s">
        <v>5</v>
      </c>
      <c r="E367" t="s">
        <v>4</v>
      </c>
      <c r="F367">
        <v>6</v>
      </c>
      <c r="G367" s="4">
        <v>1460.85</v>
      </c>
      <c r="H367" s="4">
        <v>8765.1</v>
      </c>
      <c r="I367" t="str">
        <f>TEXT(Dataset_Analysis_Table[[#This Row],[Order Date]], "mmmm yyyy")</f>
        <v>August 2024</v>
      </c>
      <c r="J367" s="4">
        <f>IF(Dataset_Analysis_Table[[#This Row],[Units Sold]]&lt;&gt;0,Dataset_Analysis_Table[[#This Row],[Revenue]]/Dataset_Analysis_Table[[#This Row],[Units Sold]],"Invalid")</f>
        <v>1460.8500000000001</v>
      </c>
      <c r="K367" s="4" t="str">
        <f>IF(Dataset_Analysis_Table[[#This Row],[Revenue]]&gt;5000,"Yes","No")</f>
        <v>Yes</v>
      </c>
      <c r="L367" s="4" t="str" cm="1">
        <f t="array" ref="L367">_xlfn.IFS(
  Dataset_Analysis_Table[[#This Row],[Revenue]]&gt;=10000, "Platinum Tier",
  Dataset_Analysis_Table[[#This Row],[Revenue]]&gt;=5000, "Gold Tier",
  Dataset_Analysis_Table[[#This Row],[Revenue]]&lt;5000, "Standard Tier"
)</f>
        <v>Gold Tier</v>
      </c>
      <c r="M367" s="4" t="str">
        <f>Dataset_Analysis_Table[[#This Row],[Region]]&amp;" - "&amp;Dataset_Analysis_Table[[#This Row],[Category]]</f>
        <v>West - Electronics</v>
      </c>
    </row>
    <row r="368" spans="1:13" x14ac:dyDescent="0.3">
      <c r="A368">
        <v>369</v>
      </c>
      <c r="B368" s="1">
        <v>45515</v>
      </c>
      <c r="C368" t="s">
        <v>7</v>
      </c>
      <c r="D368" t="s">
        <v>20</v>
      </c>
      <c r="E368" t="s">
        <v>4</v>
      </c>
      <c r="F368">
        <v>9</v>
      </c>
      <c r="G368" s="4">
        <v>407.41</v>
      </c>
      <c r="H368" s="4">
        <v>3666.69</v>
      </c>
      <c r="I368" t="str">
        <f>TEXT(Dataset_Analysis_Table[[#This Row],[Order Date]], "mmmm yyyy")</f>
        <v>August 2024</v>
      </c>
      <c r="J368" s="4">
        <f>IF(Dataset_Analysis_Table[[#This Row],[Units Sold]]&lt;&gt;0,Dataset_Analysis_Table[[#This Row],[Revenue]]/Dataset_Analysis_Table[[#This Row],[Units Sold]],"Invalid")</f>
        <v>407.41</v>
      </c>
      <c r="K368" s="4" t="str">
        <f>IF(Dataset_Analysis_Table[[#This Row],[Revenue]]&gt;5000,"Yes","No")</f>
        <v>No</v>
      </c>
      <c r="L368" s="4" t="str" cm="1">
        <f t="array" ref="L368">_xlfn.IFS(
  Dataset_Analysis_Table[[#This Row],[Revenue]]&gt;=10000, "Platinum Tier",
  Dataset_Analysis_Table[[#This Row],[Revenue]]&gt;=5000, "Gold Tier",
  Dataset_Analysis_Table[[#This Row],[Revenue]]&lt;5000, "Standard Tier"
)</f>
        <v>Standard Tier</v>
      </c>
      <c r="M368" s="4" t="str">
        <f>Dataset_Analysis_Table[[#This Row],[Region]]&amp;" - "&amp;Dataset_Analysis_Table[[#This Row],[Category]]</f>
        <v>West - Electronics</v>
      </c>
    </row>
    <row r="369" spans="1:13" x14ac:dyDescent="0.3">
      <c r="A369">
        <v>370</v>
      </c>
      <c r="B369" s="1">
        <v>45219</v>
      </c>
      <c r="C369" t="s">
        <v>7</v>
      </c>
      <c r="D369" t="s">
        <v>13</v>
      </c>
      <c r="E369" t="s">
        <v>4</v>
      </c>
      <c r="F369">
        <v>7</v>
      </c>
      <c r="G369" s="4">
        <v>907.66</v>
      </c>
      <c r="H369" s="4">
        <v>6353.62</v>
      </c>
      <c r="I369" t="str">
        <f>TEXT(Dataset_Analysis_Table[[#This Row],[Order Date]], "mmmm yyyy")</f>
        <v>October 2023</v>
      </c>
      <c r="J369" s="4">
        <f>IF(Dataset_Analysis_Table[[#This Row],[Units Sold]]&lt;&gt;0,Dataset_Analysis_Table[[#This Row],[Revenue]]/Dataset_Analysis_Table[[#This Row],[Units Sold]],"Invalid")</f>
        <v>907.66</v>
      </c>
      <c r="K369" s="4" t="str">
        <f>IF(Dataset_Analysis_Table[[#This Row],[Revenue]]&gt;5000,"Yes","No")</f>
        <v>Yes</v>
      </c>
      <c r="L369" s="4" t="str" cm="1">
        <f t="array" ref="L369">_xlfn.IFS(
  Dataset_Analysis_Table[[#This Row],[Revenue]]&gt;=10000, "Platinum Tier",
  Dataset_Analysis_Table[[#This Row],[Revenue]]&gt;=5000, "Gold Tier",
  Dataset_Analysis_Table[[#This Row],[Revenue]]&lt;5000, "Standard Tier"
)</f>
        <v>Gold Tier</v>
      </c>
      <c r="M369" s="4" t="str">
        <f>Dataset_Analysis_Table[[#This Row],[Region]]&amp;" - "&amp;Dataset_Analysis_Table[[#This Row],[Category]]</f>
        <v>West - Electronics</v>
      </c>
    </row>
    <row r="370" spans="1:13" x14ac:dyDescent="0.3">
      <c r="A370">
        <v>371</v>
      </c>
      <c r="B370" s="1">
        <v>45697</v>
      </c>
      <c r="C370" t="s">
        <v>11</v>
      </c>
      <c r="D370" t="s">
        <v>16</v>
      </c>
      <c r="E370" t="s">
        <v>10</v>
      </c>
      <c r="F370">
        <v>5</v>
      </c>
      <c r="G370" s="4">
        <v>488.61</v>
      </c>
      <c r="H370" s="4">
        <v>2443.0500000000002</v>
      </c>
      <c r="I370" t="str">
        <f>TEXT(Dataset_Analysis_Table[[#This Row],[Order Date]], "mmmm yyyy")</f>
        <v>February 2025</v>
      </c>
      <c r="J370" s="4">
        <f>IF(Dataset_Analysis_Table[[#This Row],[Units Sold]]&lt;&gt;0,Dataset_Analysis_Table[[#This Row],[Revenue]]/Dataset_Analysis_Table[[#This Row],[Units Sold]],"Invalid")</f>
        <v>488.61</v>
      </c>
      <c r="K370" s="4" t="str">
        <f>IF(Dataset_Analysis_Table[[#This Row],[Revenue]]&gt;5000,"Yes","No")</f>
        <v>No</v>
      </c>
      <c r="L370" s="4" t="str" cm="1">
        <f t="array" ref="L370">_xlfn.IFS(
  Dataset_Analysis_Table[[#This Row],[Revenue]]&gt;=10000, "Platinum Tier",
  Dataset_Analysis_Table[[#This Row],[Revenue]]&gt;=5000, "Gold Tier",
  Dataset_Analysis_Table[[#This Row],[Revenue]]&lt;5000, "Standard Tier"
)</f>
        <v>Standard Tier</v>
      </c>
      <c r="M370" s="4" t="str">
        <f>Dataset_Analysis_Table[[#This Row],[Region]]&amp;" - "&amp;Dataset_Analysis_Table[[#This Row],[Category]]</f>
        <v>South - Accessories</v>
      </c>
    </row>
    <row r="371" spans="1:13" x14ac:dyDescent="0.3">
      <c r="A371">
        <v>372</v>
      </c>
      <c r="B371" s="1">
        <v>45815</v>
      </c>
      <c r="C371" t="s">
        <v>12</v>
      </c>
      <c r="D371" t="s">
        <v>13</v>
      </c>
      <c r="E371" t="s">
        <v>4</v>
      </c>
      <c r="F371">
        <v>5</v>
      </c>
      <c r="G371" s="4">
        <v>466.68</v>
      </c>
      <c r="H371" s="4">
        <v>2333.4</v>
      </c>
      <c r="I371" t="str">
        <f>TEXT(Dataset_Analysis_Table[[#This Row],[Order Date]], "mmmm yyyy")</f>
        <v>June 2025</v>
      </c>
      <c r="J371" s="4">
        <f>IF(Dataset_Analysis_Table[[#This Row],[Units Sold]]&lt;&gt;0,Dataset_Analysis_Table[[#This Row],[Revenue]]/Dataset_Analysis_Table[[#This Row],[Units Sold]],"Invalid")</f>
        <v>466.68</v>
      </c>
      <c r="K371" s="4" t="str">
        <f>IF(Dataset_Analysis_Table[[#This Row],[Revenue]]&gt;5000,"Yes","No")</f>
        <v>No</v>
      </c>
      <c r="L371" s="4" t="str" cm="1">
        <f t="array" ref="L371">_xlfn.IFS(
  Dataset_Analysis_Table[[#This Row],[Revenue]]&gt;=10000, "Platinum Tier",
  Dataset_Analysis_Table[[#This Row],[Revenue]]&gt;=5000, "Gold Tier",
  Dataset_Analysis_Table[[#This Row],[Revenue]]&lt;5000, "Standard Tier"
)</f>
        <v>Standard Tier</v>
      </c>
      <c r="M371" s="4" t="str">
        <f>Dataset_Analysis_Table[[#This Row],[Region]]&amp;" - "&amp;Dataset_Analysis_Table[[#This Row],[Category]]</f>
        <v>East - Electronics</v>
      </c>
    </row>
    <row r="372" spans="1:13" x14ac:dyDescent="0.3">
      <c r="A372">
        <v>373</v>
      </c>
      <c r="B372" s="1">
        <v>45309</v>
      </c>
      <c r="C372" t="s">
        <v>7</v>
      </c>
      <c r="D372" t="s">
        <v>15</v>
      </c>
      <c r="E372" t="s">
        <v>4</v>
      </c>
      <c r="F372">
        <v>8</v>
      </c>
      <c r="G372" s="4">
        <v>533.80999999999995</v>
      </c>
      <c r="H372" s="4">
        <v>4270.4799999999996</v>
      </c>
      <c r="I372" t="str">
        <f>TEXT(Dataset_Analysis_Table[[#This Row],[Order Date]], "mmmm yyyy")</f>
        <v>January 2024</v>
      </c>
      <c r="J372" s="4">
        <f>IF(Dataset_Analysis_Table[[#This Row],[Units Sold]]&lt;&gt;0,Dataset_Analysis_Table[[#This Row],[Revenue]]/Dataset_Analysis_Table[[#This Row],[Units Sold]],"Invalid")</f>
        <v>533.80999999999995</v>
      </c>
      <c r="K372" s="4" t="str">
        <f>IF(Dataset_Analysis_Table[[#This Row],[Revenue]]&gt;5000,"Yes","No")</f>
        <v>No</v>
      </c>
      <c r="L372" s="4" t="str" cm="1">
        <f t="array" ref="L372">_xlfn.IFS(
  Dataset_Analysis_Table[[#This Row],[Revenue]]&gt;=10000, "Platinum Tier",
  Dataset_Analysis_Table[[#This Row],[Revenue]]&gt;=5000, "Gold Tier",
  Dataset_Analysis_Table[[#This Row],[Revenue]]&lt;5000, "Standard Tier"
)</f>
        <v>Standard Tier</v>
      </c>
      <c r="M372" s="4" t="str">
        <f>Dataset_Analysis_Table[[#This Row],[Region]]&amp;" - "&amp;Dataset_Analysis_Table[[#This Row],[Category]]</f>
        <v>West - Electronics</v>
      </c>
    </row>
    <row r="373" spans="1:13" x14ac:dyDescent="0.3">
      <c r="A373">
        <v>374</v>
      </c>
      <c r="B373" s="1">
        <v>45768</v>
      </c>
      <c r="C373" t="s">
        <v>12</v>
      </c>
      <c r="D373" t="s">
        <v>14</v>
      </c>
      <c r="E373" t="s">
        <v>4</v>
      </c>
      <c r="F373">
        <v>7</v>
      </c>
      <c r="G373" s="4">
        <v>419.09</v>
      </c>
      <c r="H373" s="4">
        <v>2933.63</v>
      </c>
      <c r="I373" t="str">
        <f>TEXT(Dataset_Analysis_Table[[#This Row],[Order Date]], "mmmm yyyy")</f>
        <v>April 2025</v>
      </c>
      <c r="J373" s="4">
        <f>IF(Dataset_Analysis_Table[[#This Row],[Units Sold]]&lt;&gt;0,Dataset_Analysis_Table[[#This Row],[Revenue]]/Dataset_Analysis_Table[[#This Row],[Units Sold]],"Invalid")</f>
        <v>419.09000000000003</v>
      </c>
      <c r="K373" s="4" t="str">
        <f>IF(Dataset_Analysis_Table[[#This Row],[Revenue]]&gt;5000,"Yes","No")</f>
        <v>No</v>
      </c>
      <c r="L373" s="4" t="str" cm="1">
        <f t="array" ref="L373">_xlfn.IFS(
  Dataset_Analysis_Table[[#This Row],[Revenue]]&gt;=10000, "Platinum Tier",
  Dataset_Analysis_Table[[#This Row],[Revenue]]&gt;=5000, "Gold Tier",
  Dataset_Analysis_Table[[#This Row],[Revenue]]&lt;5000, "Standard Tier"
)</f>
        <v>Standard Tier</v>
      </c>
      <c r="M373" s="4" t="str">
        <f>Dataset_Analysis_Table[[#This Row],[Region]]&amp;" - "&amp;Dataset_Analysis_Table[[#This Row],[Category]]</f>
        <v>East - Electronics</v>
      </c>
    </row>
    <row r="374" spans="1:13" x14ac:dyDescent="0.3">
      <c r="A374">
        <v>375</v>
      </c>
      <c r="B374" s="1">
        <v>45215</v>
      </c>
      <c r="C374" t="s">
        <v>0</v>
      </c>
      <c r="D374" t="s">
        <v>9</v>
      </c>
      <c r="E374" t="s">
        <v>10</v>
      </c>
      <c r="F374">
        <v>7</v>
      </c>
      <c r="G374" s="4">
        <v>551.33000000000004</v>
      </c>
      <c r="H374" s="4">
        <v>3859.31</v>
      </c>
      <c r="I374" t="str">
        <f>TEXT(Dataset_Analysis_Table[[#This Row],[Order Date]], "mmmm yyyy")</f>
        <v>October 2023</v>
      </c>
      <c r="J374" s="4">
        <f>IF(Dataset_Analysis_Table[[#This Row],[Units Sold]]&lt;&gt;0,Dataset_Analysis_Table[[#This Row],[Revenue]]/Dataset_Analysis_Table[[#This Row],[Units Sold]],"Invalid")</f>
        <v>551.33000000000004</v>
      </c>
      <c r="K374" s="4" t="str">
        <f>IF(Dataset_Analysis_Table[[#This Row],[Revenue]]&gt;5000,"Yes","No")</f>
        <v>No</v>
      </c>
      <c r="L374" s="4" t="str" cm="1">
        <f t="array" ref="L374">_xlfn.IFS(
  Dataset_Analysis_Table[[#This Row],[Revenue]]&gt;=10000, "Platinum Tier",
  Dataset_Analysis_Table[[#This Row],[Revenue]]&gt;=5000, "Gold Tier",
  Dataset_Analysis_Table[[#This Row],[Revenue]]&lt;5000, "Standard Tier"
)</f>
        <v>Standard Tier</v>
      </c>
      <c r="M374" s="4" t="str">
        <f>Dataset_Analysis_Table[[#This Row],[Region]]&amp;" - "&amp;Dataset_Analysis_Table[[#This Row],[Category]]</f>
        <v>North - Accessories</v>
      </c>
    </row>
    <row r="375" spans="1:13" x14ac:dyDescent="0.3">
      <c r="A375">
        <v>376</v>
      </c>
      <c r="B375" s="1">
        <v>45170</v>
      </c>
      <c r="C375" t="s">
        <v>11</v>
      </c>
      <c r="D375" t="s">
        <v>9</v>
      </c>
      <c r="E375" t="s">
        <v>10</v>
      </c>
      <c r="F375">
        <v>3</v>
      </c>
      <c r="G375" s="4">
        <v>1274.52</v>
      </c>
      <c r="H375" s="4">
        <v>3823.56</v>
      </c>
      <c r="I375" t="str">
        <f>TEXT(Dataset_Analysis_Table[[#This Row],[Order Date]], "mmmm yyyy")</f>
        <v>September 2023</v>
      </c>
      <c r="J375" s="4">
        <f>IF(Dataset_Analysis_Table[[#This Row],[Units Sold]]&lt;&gt;0,Dataset_Analysis_Table[[#This Row],[Revenue]]/Dataset_Analysis_Table[[#This Row],[Units Sold]],"Invalid")</f>
        <v>1274.52</v>
      </c>
      <c r="K375" s="4" t="str">
        <f>IF(Dataset_Analysis_Table[[#This Row],[Revenue]]&gt;5000,"Yes","No")</f>
        <v>No</v>
      </c>
      <c r="L375" s="4" t="str" cm="1">
        <f t="array" ref="L375">_xlfn.IFS(
  Dataset_Analysis_Table[[#This Row],[Revenue]]&gt;=10000, "Platinum Tier",
  Dataset_Analysis_Table[[#This Row],[Revenue]]&gt;=5000, "Gold Tier",
  Dataset_Analysis_Table[[#This Row],[Revenue]]&lt;5000, "Standard Tier"
)</f>
        <v>Standard Tier</v>
      </c>
      <c r="M375" s="4" t="str">
        <f>Dataset_Analysis_Table[[#This Row],[Region]]&amp;" - "&amp;Dataset_Analysis_Table[[#This Row],[Category]]</f>
        <v>South - Accessories</v>
      </c>
    </row>
    <row r="376" spans="1:13" x14ac:dyDescent="0.3">
      <c r="A376">
        <v>377</v>
      </c>
      <c r="B376" s="1">
        <v>45174</v>
      </c>
      <c r="C376" t="s">
        <v>7</v>
      </c>
      <c r="D376" t="s">
        <v>1</v>
      </c>
      <c r="E376" t="s">
        <v>2</v>
      </c>
      <c r="F376">
        <v>3</v>
      </c>
      <c r="G376" s="4">
        <v>110.18</v>
      </c>
      <c r="H376" s="4">
        <v>330.54</v>
      </c>
      <c r="I376" t="str">
        <f>TEXT(Dataset_Analysis_Table[[#This Row],[Order Date]], "mmmm yyyy")</f>
        <v>September 2023</v>
      </c>
      <c r="J376" s="4">
        <f>IF(Dataset_Analysis_Table[[#This Row],[Units Sold]]&lt;&gt;0,Dataset_Analysis_Table[[#This Row],[Revenue]]/Dataset_Analysis_Table[[#This Row],[Units Sold]],"Invalid")</f>
        <v>110.18</v>
      </c>
      <c r="K376" s="4" t="str">
        <f>IF(Dataset_Analysis_Table[[#This Row],[Revenue]]&gt;5000,"Yes","No")</f>
        <v>No</v>
      </c>
      <c r="L376" s="4" t="str" cm="1">
        <f t="array" ref="L376">_xlfn.IFS(
  Dataset_Analysis_Table[[#This Row],[Revenue]]&gt;=10000, "Platinum Tier",
  Dataset_Analysis_Table[[#This Row],[Revenue]]&gt;=5000, "Gold Tier",
  Dataset_Analysis_Table[[#This Row],[Revenue]]&lt;5000, "Standard Tier"
)</f>
        <v>Standard Tier</v>
      </c>
      <c r="M376" s="4" t="str">
        <f>Dataset_Analysis_Table[[#This Row],[Region]]&amp;" - "&amp;Dataset_Analysis_Table[[#This Row],[Category]]</f>
        <v>West - Apparel</v>
      </c>
    </row>
    <row r="377" spans="1:13" x14ac:dyDescent="0.3">
      <c r="A377">
        <v>378</v>
      </c>
      <c r="B377" s="1">
        <v>45509</v>
      </c>
      <c r="C377" t="s">
        <v>12</v>
      </c>
      <c r="D377" t="s">
        <v>9</v>
      </c>
      <c r="E377" t="s">
        <v>10</v>
      </c>
      <c r="F377">
        <v>7</v>
      </c>
      <c r="G377" s="4">
        <v>1424.71</v>
      </c>
      <c r="H377" s="4">
        <v>9972.9699999999993</v>
      </c>
      <c r="I377" t="str">
        <f>TEXT(Dataset_Analysis_Table[[#This Row],[Order Date]], "mmmm yyyy")</f>
        <v>August 2024</v>
      </c>
      <c r="J377" s="4">
        <f>IF(Dataset_Analysis_Table[[#This Row],[Units Sold]]&lt;&gt;0,Dataset_Analysis_Table[[#This Row],[Revenue]]/Dataset_Analysis_Table[[#This Row],[Units Sold]],"Invalid")</f>
        <v>1424.7099999999998</v>
      </c>
      <c r="K377" s="4" t="str">
        <f>IF(Dataset_Analysis_Table[[#This Row],[Revenue]]&gt;5000,"Yes","No")</f>
        <v>Yes</v>
      </c>
      <c r="L377" s="4" t="str" cm="1">
        <f t="array" ref="L377">_xlfn.IFS(
  Dataset_Analysis_Table[[#This Row],[Revenue]]&gt;=10000, "Platinum Tier",
  Dataset_Analysis_Table[[#This Row],[Revenue]]&gt;=5000, "Gold Tier",
  Dataset_Analysis_Table[[#This Row],[Revenue]]&lt;5000, "Standard Tier"
)</f>
        <v>Gold Tier</v>
      </c>
      <c r="M377" s="4" t="str">
        <f>Dataset_Analysis_Table[[#This Row],[Region]]&amp;" - "&amp;Dataset_Analysis_Table[[#This Row],[Category]]</f>
        <v>East - Accessories</v>
      </c>
    </row>
    <row r="378" spans="1:13" x14ac:dyDescent="0.3">
      <c r="A378">
        <v>379</v>
      </c>
      <c r="B378" s="1">
        <v>45834</v>
      </c>
      <c r="C378" t="s">
        <v>11</v>
      </c>
      <c r="D378" t="s">
        <v>14</v>
      </c>
      <c r="E378" t="s">
        <v>4</v>
      </c>
      <c r="F378">
        <v>8</v>
      </c>
      <c r="G378" s="4">
        <v>1423.75</v>
      </c>
      <c r="H378" s="4">
        <v>11390</v>
      </c>
      <c r="I378" t="str">
        <f>TEXT(Dataset_Analysis_Table[[#This Row],[Order Date]], "mmmm yyyy")</f>
        <v>June 2025</v>
      </c>
      <c r="J378" s="4">
        <f>IF(Dataset_Analysis_Table[[#This Row],[Units Sold]]&lt;&gt;0,Dataset_Analysis_Table[[#This Row],[Revenue]]/Dataset_Analysis_Table[[#This Row],[Units Sold]],"Invalid")</f>
        <v>1423.75</v>
      </c>
      <c r="K378" s="4" t="str">
        <f>IF(Dataset_Analysis_Table[[#This Row],[Revenue]]&gt;5000,"Yes","No")</f>
        <v>Yes</v>
      </c>
      <c r="L378" s="4" t="str" cm="1">
        <f t="array" ref="L378">_xlfn.IFS(
  Dataset_Analysis_Table[[#This Row],[Revenue]]&gt;=10000, "Platinum Tier",
  Dataset_Analysis_Table[[#This Row],[Revenue]]&gt;=5000, "Gold Tier",
  Dataset_Analysis_Table[[#This Row],[Revenue]]&lt;5000, "Standard Tier"
)</f>
        <v>Platinum Tier</v>
      </c>
      <c r="M378" s="4" t="str">
        <f>Dataset_Analysis_Table[[#This Row],[Region]]&amp;" - "&amp;Dataset_Analysis_Table[[#This Row],[Category]]</f>
        <v>South - Electronics</v>
      </c>
    </row>
    <row r="379" spans="1:13" x14ac:dyDescent="0.3">
      <c r="A379">
        <v>380</v>
      </c>
      <c r="B379" s="1">
        <v>45217</v>
      </c>
      <c r="C379" t="s">
        <v>7</v>
      </c>
      <c r="D379" t="s">
        <v>21</v>
      </c>
      <c r="E379" t="s">
        <v>4</v>
      </c>
      <c r="F379">
        <v>10</v>
      </c>
      <c r="G379" s="4">
        <v>215.17</v>
      </c>
      <c r="H379" s="4">
        <v>2151.6999999999998</v>
      </c>
      <c r="I379" t="str">
        <f>TEXT(Dataset_Analysis_Table[[#This Row],[Order Date]], "mmmm yyyy")</f>
        <v>October 2023</v>
      </c>
      <c r="J379" s="4">
        <f>IF(Dataset_Analysis_Table[[#This Row],[Units Sold]]&lt;&gt;0,Dataset_Analysis_Table[[#This Row],[Revenue]]/Dataset_Analysis_Table[[#This Row],[Units Sold]],"Invalid")</f>
        <v>215.17</v>
      </c>
      <c r="K379" s="4" t="str">
        <f>IF(Dataset_Analysis_Table[[#This Row],[Revenue]]&gt;5000,"Yes","No")</f>
        <v>No</v>
      </c>
      <c r="L379" s="4" t="str" cm="1">
        <f t="array" ref="L379">_xlfn.IFS(
  Dataset_Analysis_Table[[#This Row],[Revenue]]&gt;=10000, "Platinum Tier",
  Dataset_Analysis_Table[[#This Row],[Revenue]]&gt;=5000, "Gold Tier",
  Dataset_Analysis_Table[[#This Row],[Revenue]]&lt;5000, "Standard Tier"
)</f>
        <v>Standard Tier</v>
      </c>
      <c r="M379" s="4" t="str">
        <f>Dataset_Analysis_Table[[#This Row],[Region]]&amp;" - "&amp;Dataset_Analysis_Table[[#This Row],[Category]]</f>
        <v>West - Electronics</v>
      </c>
    </row>
    <row r="380" spans="1:13" x14ac:dyDescent="0.3">
      <c r="A380">
        <v>381</v>
      </c>
      <c r="B380" s="1">
        <v>45460</v>
      </c>
      <c r="C380" t="s">
        <v>7</v>
      </c>
      <c r="D380" t="s">
        <v>21</v>
      </c>
      <c r="E380" t="s">
        <v>4</v>
      </c>
      <c r="F380">
        <v>5</v>
      </c>
      <c r="G380" s="4">
        <v>381.92</v>
      </c>
      <c r="H380" s="4">
        <v>1909.6</v>
      </c>
      <c r="I380" t="str">
        <f>TEXT(Dataset_Analysis_Table[[#This Row],[Order Date]], "mmmm yyyy")</f>
        <v>June 2024</v>
      </c>
      <c r="J380" s="4">
        <f>IF(Dataset_Analysis_Table[[#This Row],[Units Sold]]&lt;&gt;0,Dataset_Analysis_Table[[#This Row],[Revenue]]/Dataset_Analysis_Table[[#This Row],[Units Sold]],"Invalid")</f>
        <v>381.91999999999996</v>
      </c>
      <c r="K380" s="4" t="str">
        <f>IF(Dataset_Analysis_Table[[#This Row],[Revenue]]&gt;5000,"Yes","No")</f>
        <v>No</v>
      </c>
      <c r="L380" s="4" t="str" cm="1">
        <f t="array" ref="L380">_xlfn.IFS(
  Dataset_Analysis_Table[[#This Row],[Revenue]]&gt;=10000, "Platinum Tier",
  Dataset_Analysis_Table[[#This Row],[Revenue]]&gt;=5000, "Gold Tier",
  Dataset_Analysis_Table[[#This Row],[Revenue]]&lt;5000, "Standard Tier"
)</f>
        <v>Standard Tier</v>
      </c>
      <c r="M380" s="4" t="str">
        <f>Dataset_Analysis_Table[[#This Row],[Region]]&amp;" - "&amp;Dataset_Analysis_Table[[#This Row],[Category]]</f>
        <v>West - Electronics</v>
      </c>
    </row>
    <row r="381" spans="1:13" x14ac:dyDescent="0.3">
      <c r="A381">
        <v>382</v>
      </c>
      <c r="B381" s="1">
        <v>45329</v>
      </c>
      <c r="C381" t="s">
        <v>0</v>
      </c>
      <c r="D381" t="s">
        <v>13</v>
      </c>
      <c r="E381" t="s">
        <v>4</v>
      </c>
      <c r="F381">
        <v>8</v>
      </c>
      <c r="G381" s="4">
        <v>781.44</v>
      </c>
      <c r="H381" s="4">
        <v>6251.52</v>
      </c>
      <c r="I381" t="str">
        <f>TEXT(Dataset_Analysis_Table[[#This Row],[Order Date]], "mmmm yyyy")</f>
        <v>February 2024</v>
      </c>
      <c r="J381" s="4">
        <f>IF(Dataset_Analysis_Table[[#This Row],[Units Sold]]&lt;&gt;0,Dataset_Analysis_Table[[#This Row],[Revenue]]/Dataset_Analysis_Table[[#This Row],[Units Sold]],"Invalid")</f>
        <v>781.44</v>
      </c>
      <c r="K381" s="4" t="str">
        <f>IF(Dataset_Analysis_Table[[#This Row],[Revenue]]&gt;5000,"Yes","No")</f>
        <v>Yes</v>
      </c>
      <c r="L381" s="4" t="str" cm="1">
        <f t="array" ref="L381">_xlfn.IFS(
  Dataset_Analysis_Table[[#This Row],[Revenue]]&gt;=10000, "Platinum Tier",
  Dataset_Analysis_Table[[#This Row],[Revenue]]&gt;=5000, "Gold Tier",
  Dataset_Analysis_Table[[#This Row],[Revenue]]&lt;5000, "Standard Tier"
)</f>
        <v>Gold Tier</v>
      </c>
      <c r="M381" s="4" t="str">
        <f>Dataset_Analysis_Table[[#This Row],[Region]]&amp;" - "&amp;Dataset_Analysis_Table[[#This Row],[Category]]</f>
        <v>North - Electronics</v>
      </c>
    </row>
    <row r="382" spans="1:13" x14ac:dyDescent="0.3">
      <c r="A382">
        <v>383</v>
      </c>
      <c r="B382" s="1">
        <v>45407</v>
      </c>
      <c r="C382" t="s">
        <v>0</v>
      </c>
      <c r="D382" t="s">
        <v>17</v>
      </c>
      <c r="E382" t="s">
        <v>10</v>
      </c>
      <c r="F382">
        <v>5</v>
      </c>
      <c r="G382" s="4">
        <v>1059.02</v>
      </c>
      <c r="H382" s="4">
        <v>5295.1</v>
      </c>
      <c r="I382" t="str">
        <f>TEXT(Dataset_Analysis_Table[[#This Row],[Order Date]], "mmmm yyyy")</f>
        <v>April 2024</v>
      </c>
      <c r="J382" s="4">
        <f>IF(Dataset_Analysis_Table[[#This Row],[Units Sold]]&lt;&gt;0,Dataset_Analysis_Table[[#This Row],[Revenue]]/Dataset_Analysis_Table[[#This Row],[Units Sold]],"Invalid")</f>
        <v>1059.02</v>
      </c>
      <c r="K382" s="4" t="str">
        <f>IF(Dataset_Analysis_Table[[#This Row],[Revenue]]&gt;5000,"Yes","No")</f>
        <v>Yes</v>
      </c>
      <c r="L382" s="4" t="str" cm="1">
        <f t="array" ref="L382">_xlfn.IFS(
  Dataset_Analysis_Table[[#This Row],[Revenue]]&gt;=10000, "Platinum Tier",
  Dataset_Analysis_Table[[#This Row],[Revenue]]&gt;=5000, "Gold Tier",
  Dataset_Analysis_Table[[#This Row],[Revenue]]&lt;5000, "Standard Tier"
)</f>
        <v>Gold Tier</v>
      </c>
      <c r="M382" s="4" t="str">
        <f>Dataset_Analysis_Table[[#This Row],[Region]]&amp;" - "&amp;Dataset_Analysis_Table[[#This Row],[Category]]</f>
        <v>North - Accessories</v>
      </c>
    </row>
    <row r="383" spans="1:13" x14ac:dyDescent="0.3">
      <c r="A383">
        <v>384</v>
      </c>
      <c r="B383" s="1">
        <v>45849</v>
      </c>
      <c r="C383" t="s">
        <v>12</v>
      </c>
      <c r="D383" t="s">
        <v>18</v>
      </c>
      <c r="E383" t="s">
        <v>4</v>
      </c>
      <c r="F383">
        <v>8</v>
      </c>
      <c r="G383" s="4">
        <v>308.27</v>
      </c>
      <c r="H383" s="4">
        <v>2466.16</v>
      </c>
      <c r="I383" t="str">
        <f>TEXT(Dataset_Analysis_Table[[#This Row],[Order Date]], "mmmm yyyy")</f>
        <v>July 2025</v>
      </c>
      <c r="J383" s="4">
        <f>IF(Dataset_Analysis_Table[[#This Row],[Units Sold]]&lt;&gt;0,Dataset_Analysis_Table[[#This Row],[Revenue]]/Dataset_Analysis_Table[[#This Row],[Units Sold]],"Invalid")</f>
        <v>308.27</v>
      </c>
      <c r="K383" s="4" t="str">
        <f>IF(Dataset_Analysis_Table[[#This Row],[Revenue]]&gt;5000,"Yes","No")</f>
        <v>No</v>
      </c>
      <c r="L383" s="4" t="str" cm="1">
        <f t="array" ref="L383">_xlfn.IFS(
  Dataset_Analysis_Table[[#This Row],[Revenue]]&gt;=10000, "Platinum Tier",
  Dataset_Analysis_Table[[#This Row],[Revenue]]&gt;=5000, "Gold Tier",
  Dataset_Analysis_Table[[#This Row],[Revenue]]&lt;5000, "Standard Tier"
)</f>
        <v>Standard Tier</v>
      </c>
      <c r="M383" s="4" t="str">
        <f>Dataset_Analysis_Table[[#This Row],[Region]]&amp;" - "&amp;Dataset_Analysis_Table[[#This Row],[Category]]</f>
        <v>East - Electronics</v>
      </c>
    </row>
    <row r="384" spans="1:13" x14ac:dyDescent="0.3">
      <c r="A384">
        <v>385</v>
      </c>
      <c r="B384" s="1">
        <v>45601</v>
      </c>
      <c r="C384" t="s">
        <v>0</v>
      </c>
      <c r="D384" t="s">
        <v>3</v>
      </c>
      <c r="E384" t="s">
        <v>4</v>
      </c>
      <c r="F384">
        <v>3</v>
      </c>
      <c r="G384" s="4">
        <v>1349.03</v>
      </c>
      <c r="H384" s="4">
        <v>4047.09</v>
      </c>
      <c r="I384" t="str">
        <f>TEXT(Dataset_Analysis_Table[[#This Row],[Order Date]], "mmmm yyyy")</f>
        <v>November 2024</v>
      </c>
      <c r="J384" s="4">
        <f>IF(Dataset_Analysis_Table[[#This Row],[Units Sold]]&lt;&gt;0,Dataset_Analysis_Table[[#This Row],[Revenue]]/Dataset_Analysis_Table[[#This Row],[Units Sold]],"Invalid")</f>
        <v>1349.03</v>
      </c>
      <c r="K384" s="4" t="str">
        <f>IF(Dataset_Analysis_Table[[#This Row],[Revenue]]&gt;5000,"Yes","No")</f>
        <v>No</v>
      </c>
      <c r="L384" s="4" t="str" cm="1">
        <f t="array" ref="L384">_xlfn.IFS(
  Dataset_Analysis_Table[[#This Row],[Revenue]]&gt;=10000, "Platinum Tier",
  Dataset_Analysis_Table[[#This Row],[Revenue]]&gt;=5000, "Gold Tier",
  Dataset_Analysis_Table[[#This Row],[Revenue]]&lt;5000, "Standard Tier"
)</f>
        <v>Standard Tier</v>
      </c>
      <c r="M384" s="4" t="str">
        <f>Dataset_Analysis_Table[[#This Row],[Region]]&amp;" - "&amp;Dataset_Analysis_Table[[#This Row],[Category]]</f>
        <v>North - Electronics</v>
      </c>
    </row>
    <row r="385" spans="1:13" x14ac:dyDescent="0.3">
      <c r="A385">
        <v>386</v>
      </c>
      <c r="B385" s="1">
        <v>45837</v>
      </c>
      <c r="C385" t="s">
        <v>0</v>
      </c>
      <c r="D385" t="s">
        <v>20</v>
      </c>
      <c r="E385" t="s">
        <v>4</v>
      </c>
      <c r="F385">
        <v>6</v>
      </c>
      <c r="G385" s="4">
        <v>1005.08</v>
      </c>
      <c r="H385" s="4">
        <v>6030.48</v>
      </c>
      <c r="I385" t="str">
        <f>TEXT(Dataset_Analysis_Table[[#This Row],[Order Date]], "mmmm yyyy")</f>
        <v>June 2025</v>
      </c>
      <c r="J385" s="4">
        <f>IF(Dataset_Analysis_Table[[#This Row],[Units Sold]]&lt;&gt;0,Dataset_Analysis_Table[[#This Row],[Revenue]]/Dataset_Analysis_Table[[#This Row],[Units Sold]],"Invalid")</f>
        <v>1005.0799999999999</v>
      </c>
      <c r="K385" s="4" t="str">
        <f>IF(Dataset_Analysis_Table[[#This Row],[Revenue]]&gt;5000,"Yes","No")</f>
        <v>Yes</v>
      </c>
      <c r="L385" s="4" t="str" cm="1">
        <f t="array" ref="L385">_xlfn.IFS(
  Dataset_Analysis_Table[[#This Row],[Revenue]]&gt;=10000, "Platinum Tier",
  Dataset_Analysis_Table[[#This Row],[Revenue]]&gt;=5000, "Gold Tier",
  Dataset_Analysis_Table[[#This Row],[Revenue]]&lt;5000, "Standard Tier"
)</f>
        <v>Gold Tier</v>
      </c>
      <c r="M385" s="4" t="str">
        <f>Dataset_Analysis_Table[[#This Row],[Region]]&amp;" - "&amp;Dataset_Analysis_Table[[#This Row],[Category]]</f>
        <v>North - Electronics</v>
      </c>
    </row>
    <row r="386" spans="1:13" x14ac:dyDescent="0.3">
      <c r="A386">
        <v>387</v>
      </c>
      <c r="B386" s="1">
        <v>45702</v>
      </c>
      <c r="C386" t="s">
        <v>0</v>
      </c>
      <c r="D386" t="s">
        <v>8</v>
      </c>
      <c r="E386" t="s">
        <v>2</v>
      </c>
      <c r="F386">
        <v>9</v>
      </c>
      <c r="G386" s="4">
        <v>442.64</v>
      </c>
      <c r="H386" s="4">
        <v>3983.76</v>
      </c>
      <c r="I386" t="str">
        <f>TEXT(Dataset_Analysis_Table[[#This Row],[Order Date]], "mmmm yyyy")</f>
        <v>February 2025</v>
      </c>
      <c r="J386" s="4">
        <f>IF(Dataset_Analysis_Table[[#This Row],[Units Sold]]&lt;&gt;0,Dataset_Analysis_Table[[#This Row],[Revenue]]/Dataset_Analysis_Table[[#This Row],[Units Sold]],"Invalid")</f>
        <v>442.64000000000004</v>
      </c>
      <c r="K386" s="4" t="str">
        <f>IF(Dataset_Analysis_Table[[#This Row],[Revenue]]&gt;5000,"Yes","No")</f>
        <v>No</v>
      </c>
      <c r="L386" s="4" t="str" cm="1">
        <f t="array" ref="L386">_xlfn.IFS(
  Dataset_Analysis_Table[[#This Row],[Revenue]]&gt;=10000, "Platinum Tier",
  Dataset_Analysis_Table[[#This Row],[Revenue]]&gt;=5000, "Gold Tier",
  Dataset_Analysis_Table[[#This Row],[Revenue]]&lt;5000, "Standard Tier"
)</f>
        <v>Standard Tier</v>
      </c>
      <c r="M386" s="4" t="str">
        <f>Dataset_Analysis_Table[[#This Row],[Region]]&amp;" - "&amp;Dataset_Analysis_Table[[#This Row],[Category]]</f>
        <v>North - Apparel</v>
      </c>
    </row>
    <row r="387" spans="1:13" x14ac:dyDescent="0.3">
      <c r="A387">
        <v>388</v>
      </c>
      <c r="B387" s="1">
        <v>45867</v>
      </c>
      <c r="C387" t="s">
        <v>11</v>
      </c>
      <c r="D387" t="s">
        <v>22</v>
      </c>
      <c r="E387" t="s">
        <v>4</v>
      </c>
      <c r="F387">
        <v>3</v>
      </c>
      <c r="G387" s="4">
        <v>1192.6099999999999</v>
      </c>
      <c r="H387" s="4">
        <v>3577.83</v>
      </c>
      <c r="I387" t="str">
        <f>TEXT(Dataset_Analysis_Table[[#This Row],[Order Date]], "mmmm yyyy")</f>
        <v>July 2025</v>
      </c>
      <c r="J387" s="4">
        <f>IF(Dataset_Analysis_Table[[#This Row],[Units Sold]]&lt;&gt;0,Dataset_Analysis_Table[[#This Row],[Revenue]]/Dataset_Analysis_Table[[#This Row],[Units Sold]],"Invalid")</f>
        <v>1192.6099999999999</v>
      </c>
      <c r="K387" s="4" t="str">
        <f>IF(Dataset_Analysis_Table[[#This Row],[Revenue]]&gt;5000,"Yes","No")</f>
        <v>No</v>
      </c>
      <c r="L387" s="4" t="str" cm="1">
        <f t="array" ref="L387">_xlfn.IFS(
  Dataset_Analysis_Table[[#This Row],[Revenue]]&gt;=10000, "Platinum Tier",
  Dataset_Analysis_Table[[#This Row],[Revenue]]&gt;=5000, "Gold Tier",
  Dataset_Analysis_Table[[#This Row],[Revenue]]&lt;5000, "Standard Tier"
)</f>
        <v>Standard Tier</v>
      </c>
      <c r="M387" s="4" t="str">
        <f>Dataset_Analysis_Table[[#This Row],[Region]]&amp;" - "&amp;Dataset_Analysis_Table[[#This Row],[Category]]</f>
        <v>South - Electronics</v>
      </c>
    </row>
    <row r="388" spans="1:13" x14ac:dyDescent="0.3">
      <c r="A388">
        <v>389</v>
      </c>
      <c r="B388" s="1">
        <v>45263</v>
      </c>
      <c r="C388" t="s">
        <v>11</v>
      </c>
      <c r="D388" t="s">
        <v>6</v>
      </c>
      <c r="E388" t="s">
        <v>4</v>
      </c>
      <c r="F388">
        <v>4</v>
      </c>
      <c r="G388" s="4">
        <v>1190.18</v>
      </c>
      <c r="H388" s="4">
        <v>4760.72</v>
      </c>
      <c r="I388" t="str">
        <f>TEXT(Dataset_Analysis_Table[[#This Row],[Order Date]], "mmmm yyyy")</f>
        <v>December 2023</v>
      </c>
      <c r="J388" s="4">
        <f>IF(Dataset_Analysis_Table[[#This Row],[Units Sold]]&lt;&gt;0,Dataset_Analysis_Table[[#This Row],[Revenue]]/Dataset_Analysis_Table[[#This Row],[Units Sold]],"Invalid")</f>
        <v>1190.18</v>
      </c>
      <c r="K388" s="4" t="str">
        <f>IF(Dataset_Analysis_Table[[#This Row],[Revenue]]&gt;5000,"Yes","No")</f>
        <v>No</v>
      </c>
      <c r="L388" s="4" t="str" cm="1">
        <f t="array" ref="L388">_xlfn.IFS(
  Dataset_Analysis_Table[[#This Row],[Revenue]]&gt;=10000, "Platinum Tier",
  Dataset_Analysis_Table[[#This Row],[Revenue]]&gt;=5000, "Gold Tier",
  Dataset_Analysis_Table[[#This Row],[Revenue]]&lt;5000, "Standard Tier"
)</f>
        <v>Standard Tier</v>
      </c>
      <c r="M388" s="4" t="str">
        <f>Dataset_Analysis_Table[[#This Row],[Region]]&amp;" - "&amp;Dataset_Analysis_Table[[#This Row],[Category]]</f>
        <v>South - Electronics</v>
      </c>
    </row>
    <row r="389" spans="1:13" x14ac:dyDescent="0.3">
      <c r="A389">
        <v>390</v>
      </c>
      <c r="B389" s="1">
        <v>45165</v>
      </c>
      <c r="C389" t="s">
        <v>7</v>
      </c>
      <c r="D389" t="s">
        <v>18</v>
      </c>
      <c r="E389" t="s">
        <v>4</v>
      </c>
      <c r="F389">
        <v>6</v>
      </c>
      <c r="G389" s="4">
        <v>835.49</v>
      </c>
      <c r="H389" s="4">
        <v>5012.9399999999996</v>
      </c>
      <c r="I389" t="str">
        <f>TEXT(Dataset_Analysis_Table[[#This Row],[Order Date]], "mmmm yyyy")</f>
        <v>August 2023</v>
      </c>
      <c r="J389" s="4">
        <f>IF(Dataset_Analysis_Table[[#This Row],[Units Sold]]&lt;&gt;0,Dataset_Analysis_Table[[#This Row],[Revenue]]/Dataset_Analysis_Table[[#This Row],[Units Sold]],"Invalid")</f>
        <v>835.4899999999999</v>
      </c>
      <c r="K389" s="4" t="str">
        <f>IF(Dataset_Analysis_Table[[#This Row],[Revenue]]&gt;5000,"Yes","No")</f>
        <v>Yes</v>
      </c>
      <c r="L389" s="4" t="str" cm="1">
        <f t="array" ref="L389">_xlfn.IFS(
  Dataset_Analysis_Table[[#This Row],[Revenue]]&gt;=10000, "Platinum Tier",
  Dataset_Analysis_Table[[#This Row],[Revenue]]&gt;=5000, "Gold Tier",
  Dataset_Analysis_Table[[#This Row],[Revenue]]&lt;5000, "Standard Tier"
)</f>
        <v>Gold Tier</v>
      </c>
      <c r="M389" s="4" t="str">
        <f>Dataset_Analysis_Table[[#This Row],[Region]]&amp;" - "&amp;Dataset_Analysis_Table[[#This Row],[Category]]</f>
        <v>West - Electronics</v>
      </c>
    </row>
    <row r="390" spans="1:13" x14ac:dyDescent="0.3">
      <c r="A390">
        <v>391</v>
      </c>
      <c r="B390" s="1">
        <v>45703</v>
      </c>
      <c r="C390" t="s">
        <v>7</v>
      </c>
      <c r="D390" t="s">
        <v>21</v>
      </c>
      <c r="E390" t="s">
        <v>4</v>
      </c>
      <c r="F390">
        <v>3</v>
      </c>
      <c r="G390" s="4">
        <v>921.8</v>
      </c>
      <c r="H390" s="4">
        <v>2765.4</v>
      </c>
      <c r="I390" t="str">
        <f>TEXT(Dataset_Analysis_Table[[#This Row],[Order Date]], "mmmm yyyy")</f>
        <v>February 2025</v>
      </c>
      <c r="J390" s="4">
        <f>IF(Dataset_Analysis_Table[[#This Row],[Units Sold]]&lt;&gt;0,Dataset_Analysis_Table[[#This Row],[Revenue]]/Dataset_Analysis_Table[[#This Row],[Units Sold]],"Invalid")</f>
        <v>921.80000000000007</v>
      </c>
      <c r="K390" s="4" t="str">
        <f>IF(Dataset_Analysis_Table[[#This Row],[Revenue]]&gt;5000,"Yes","No")</f>
        <v>No</v>
      </c>
      <c r="L390" s="4" t="str" cm="1">
        <f t="array" ref="L390">_xlfn.IFS(
  Dataset_Analysis_Table[[#This Row],[Revenue]]&gt;=10000, "Platinum Tier",
  Dataset_Analysis_Table[[#This Row],[Revenue]]&gt;=5000, "Gold Tier",
  Dataset_Analysis_Table[[#This Row],[Revenue]]&lt;5000, "Standard Tier"
)</f>
        <v>Standard Tier</v>
      </c>
      <c r="M390" s="4" t="str">
        <f>Dataset_Analysis_Table[[#This Row],[Region]]&amp;" - "&amp;Dataset_Analysis_Table[[#This Row],[Category]]</f>
        <v>West - Electronics</v>
      </c>
    </row>
    <row r="391" spans="1:13" x14ac:dyDescent="0.3">
      <c r="A391">
        <v>392</v>
      </c>
      <c r="B391" s="1">
        <v>45455</v>
      </c>
      <c r="C391" t="s">
        <v>0</v>
      </c>
      <c r="D391" t="s">
        <v>13</v>
      </c>
      <c r="E391" t="s">
        <v>4</v>
      </c>
      <c r="F391">
        <v>7</v>
      </c>
      <c r="G391" s="4">
        <v>1499.4</v>
      </c>
      <c r="H391" s="4">
        <v>10495.8</v>
      </c>
      <c r="I391" t="str">
        <f>TEXT(Dataset_Analysis_Table[[#This Row],[Order Date]], "mmmm yyyy")</f>
        <v>June 2024</v>
      </c>
      <c r="J391" s="4">
        <f>IF(Dataset_Analysis_Table[[#This Row],[Units Sold]]&lt;&gt;0,Dataset_Analysis_Table[[#This Row],[Revenue]]/Dataset_Analysis_Table[[#This Row],[Units Sold]],"Invalid")</f>
        <v>1499.3999999999999</v>
      </c>
      <c r="K391" s="4" t="str">
        <f>IF(Dataset_Analysis_Table[[#This Row],[Revenue]]&gt;5000,"Yes","No")</f>
        <v>Yes</v>
      </c>
      <c r="L391" s="4" t="str" cm="1">
        <f t="array" ref="L391">_xlfn.IFS(
  Dataset_Analysis_Table[[#This Row],[Revenue]]&gt;=10000, "Platinum Tier",
  Dataset_Analysis_Table[[#This Row],[Revenue]]&gt;=5000, "Gold Tier",
  Dataset_Analysis_Table[[#This Row],[Revenue]]&lt;5000, "Standard Tier"
)</f>
        <v>Platinum Tier</v>
      </c>
      <c r="M391" s="4" t="str">
        <f>Dataset_Analysis_Table[[#This Row],[Region]]&amp;" - "&amp;Dataset_Analysis_Table[[#This Row],[Category]]</f>
        <v>North - Electronics</v>
      </c>
    </row>
    <row r="392" spans="1:13" x14ac:dyDescent="0.3">
      <c r="A392">
        <v>393</v>
      </c>
      <c r="B392" s="1">
        <v>45677</v>
      </c>
      <c r="C392" t="s">
        <v>7</v>
      </c>
      <c r="D392" t="s">
        <v>8</v>
      </c>
      <c r="E392" t="s">
        <v>2</v>
      </c>
      <c r="F392">
        <v>7</v>
      </c>
      <c r="G392" s="4">
        <v>1156.06</v>
      </c>
      <c r="H392" s="4">
        <v>8092.42</v>
      </c>
      <c r="I392" t="str">
        <f>TEXT(Dataset_Analysis_Table[[#This Row],[Order Date]], "mmmm yyyy")</f>
        <v>January 2025</v>
      </c>
      <c r="J392" s="4">
        <f>IF(Dataset_Analysis_Table[[#This Row],[Units Sold]]&lt;&gt;0,Dataset_Analysis_Table[[#This Row],[Revenue]]/Dataset_Analysis_Table[[#This Row],[Units Sold]],"Invalid")</f>
        <v>1156.06</v>
      </c>
      <c r="K392" s="4" t="str">
        <f>IF(Dataset_Analysis_Table[[#This Row],[Revenue]]&gt;5000,"Yes","No")</f>
        <v>Yes</v>
      </c>
      <c r="L392" s="4" t="str" cm="1">
        <f t="array" ref="L392">_xlfn.IFS(
  Dataset_Analysis_Table[[#This Row],[Revenue]]&gt;=10000, "Platinum Tier",
  Dataset_Analysis_Table[[#This Row],[Revenue]]&gt;=5000, "Gold Tier",
  Dataset_Analysis_Table[[#This Row],[Revenue]]&lt;5000, "Standard Tier"
)</f>
        <v>Gold Tier</v>
      </c>
      <c r="M392" s="4" t="str">
        <f>Dataset_Analysis_Table[[#This Row],[Region]]&amp;" - "&amp;Dataset_Analysis_Table[[#This Row],[Category]]</f>
        <v>West - Apparel</v>
      </c>
    </row>
    <row r="393" spans="1:13" x14ac:dyDescent="0.3">
      <c r="A393">
        <v>394</v>
      </c>
      <c r="B393" s="1">
        <v>45267</v>
      </c>
      <c r="C393" t="s">
        <v>0</v>
      </c>
      <c r="D393" t="s">
        <v>16</v>
      </c>
      <c r="E393" t="s">
        <v>10</v>
      </c>
      <c r="F393">
        <v>6</v>
      </c>
      <c r="G393" s="4">
        <v>967.08</v>
      </c>
      <c r="H393" s="4">
        <v>5802.48</v>
      </c>
      <c r="I393" t="str">
        <f>TEXT(Dataset_Analysis_Table[[#This Row],[Order Date]], "mmmm yyyy")</f>
        <v>December 2023</v>
      </c>
      <c r="J393" s="4">
        <f>IF(Dataset_Analysis_Table[[#This Row],[Units Sold]]&lt;&gt;0,Dataset_Analysis_Table[[#This Row],[Revenue]]/Dataset_Analysis_Table[[#This Row],[Units Sold]],"Invalid")</f>
        <v>967.07999999999993</v>
      </c>
      <c r="K393" s="4" t="str">
        <f>IF(Dataset_Analysis_Table[[#This Row],[Revenue]]&gt;5000,"Yes","No")</f>
        <v>Yes</v>
      </c>
      <c r="L393" s="4" t="str" cm="1">
        <f t="array" ref="L393">_xlfn.IFS(
  Dataset_Analysis_Table[[#This Row],[Revenue]]&gt;=10000, "Platinum Tier",
  Dataset_Analysis_Table[[#This Row],[Revenue]]&gt;=5000, "Gold Tier",
  Dataset_Analysis_Table[[#This Row],[Revenue]]&lt;5000, "Standard Tier"
)</f>
        <v>Gold Tier</v>
      </c>
      <c r="M393" s="4" t="str">
        <f>Dataset_Analysis_Table[[#This Row],[Region]]&amp;" - "&amp;Dataset_Analysis_Table[[#This Row],[Category]]</f>
        <v>North - Accessories</v>
      </c>
    </row>
    <row r="394" spans="1:13" x14ac:dyDescent="0.3">
      <c r="A394">
        <v>395</v>
      </c>
      <c r="B394" s="1">
        <v>45835</v>
      </c>
      <c r="C394" t="s">
        <v>7</v>
      </c>
      <c r="D394" t="s">
        <v>20</v>
      </c>
      <c r="E394" t="s">
        <v>4</v>
      </c>
      <c r="F394">
        <v>9</v>
      </c>
      <c r="G394" s="4">
        <v>523.33000000000004</v>
      </c>
      <c r="H394" s="4">
        <v>4709.97</v>
      </c>
      <c r="I394" t="str">
        <f>TEXT(Dataset_Analysis_Table[[#This Row],[Order Date]], "mmmm yyyy")</f>
        <v>June 2025</v>
      </c>
      <c r="J394" s="4">
        <f>IF(Dataset_Analysis_Table[[#This Row],[Units Sold]]&lt;&gt;0,Dataset_Analysis_Table[[#This Row],[Revenue]]/Dataset_Analysis_Table[[#This Row],[Units Sold]],"Invalid")</f>
        <v>523.33000000000004</v>
      </c>
      <c r="K394" s="4" t="str">
        <f>IF(Dataset_Analysis_Table[[#This Row],[Revenue]]&gt;5000,"Yes","No")</f>
        <v>No</v>
      </c>
      <c r="L394" s="4" t="str" cm="1">
        <f t="array" ref="L394">_xlfn.IFS(
  Dataset_Analysis_Table[[#This Row],[Revenue]]&gt;=10000, "Platinum Tier",
  Dataset_Analysis_Table[[#This Row],[Revenue]]&gt;=5000, "Gold Tier",
  Dataset_Analysis_Table[[#This Row],[Revenue]]&lt;5000, "Standard Tier"
)</f>
        <v>Standard Tier</v>
      </c>
      <c r="M394" s="4" t="str">
        <f>Dataset_Analysis_Table[[#This Row],[Region]]&amp;" - "&amp;Dataset_Analysis_Table[[#This Row],[Category]]</f>
        <v>West - Electronics</v>
      </c>
    </row>
    <row r="395" spans="1:13" x14ac:dyDescent="0.3">
      <c r="A395">
        <v>396</v>
      </c>
      <c r="B395" s="1">
        <v>45271</v>
      </c>
      <c r="C395" t="s">
        <v>11</v>
      </c>
      <c r="D395" t="s">
        <v>17</v>
      </c>
      <c r="E395" t="s">
        <v>10</v>
      </c>
      <c r="F395">
        <v>7</v>
      </c>
      <c r="G395" s="4">
        <v>759.27</v>
      </c>
      <c r="H395" s="4">
        <v>5314.89</v>
      </c>
      <c r="I395" t="str">
        <f>TEXT(Dataset_Analysis_Table[[#This Row],[Order Date]], "mmmm yyyy")</f>
        <v>December 2023</v>
      </c>
      <c r="J395" s="4">
        <f>IF(Dataset_Analysis_Table[[#This Row],[Units Sold]]&lt;&gt;0,Dataset_Analysis_Table[[#This Row],[Revenue]]/Dataset_Analysis_Table[[#This Row],[Units Sold]],"Invalid")</f>
        <v>759.2700000000001</v>
      </c>
      <c r="K395" s="4" t="str">
        <f>IF(Dataset_Analysis_Table[[#This Row],[Revenue]]&gt;5000,"Yes","No")</f>
        <v>Yes</v>
      </c>
      <c r="L395" s="4" t="str" cm="1">
        <f t="array" ref="L395">_xlfn.IFS(
  Dataset_Analysis_Table[[#This Row],[Revenue]]&gt;=10000, "Platinum Tier",
  Dataset_Analysis_Table[[#This Row],[Revenue]]&gt;=5000, "Gold Tier",
  Dataset_Analysis_Table[[#This Row],[Revenue]]&lt;5000, "Standard Tier"
)</f>
        <v>Gold Tier</v>
      </c>
      <c r="M395" s="4" t="str">
        <f>Dataset_Analysis_Table[[#This Row],[Region]]&amp;" - "&amp;Dataset_Analysis_Table[[#This Row],[Category]]</f>
        <v>South - Accessories</v>
      </c>
    </row>
    <row r="396" spans="1:13" x14ac:dyDescent="0.3">
      <c r="A396">
        <v>397</v>
      </c>
      <c r="B396" s="1">
        <v>45266</v>
      </c>
      <c r="C396" t="s">
        <v>0</v>
      </c>
      <c r="D396" t="s">
        <v>16</v>
      </c>
      <c r="E396" t="s">
        <v>10</v>
      </c>
      <c r="F396">
        <v>9</v>
      </c>
      <c r="G396" s="4">
        <v>237.99</v>
      </c>
      <c r="H396" s="4">
        <v>2141.91</v>
      </c>
      <c r="I396" t="str">
        <f>TEXT(Dataset_Analysis_Table[[#This Row],[Order Date]], "mmmm yyyy")</f>
        <v>December 2023</v>
      </c>
      <c r="J396" s="4">
        <f>IF(Dataset_Analysis_Table[[#This Row],[Units Sold]]&lt;&gt;0,Dataset_Analysis_Table[[#This Row],[Revenue]]/Dataset_Analysis_Table[[#This Row],[Units Sold]],"Invalid")</f>
        <v>237.98999999999998</v>
      </c>
      <c r="K396" s="4" t="str">
        <f>IF(Dataset_Analysis_Table[[#This Row],[Revenue]]&gt;5000,"Yes","No")</f>
        <v>No</v>
      </c>
      <c r="L396" s="4" t="str" cm="1">
        <f t="array" ref="L396">_xlfn.IFS(
  Dataset_Analysis_Table[[#This Row],[Revenue]]&gt;=10000, "Platinum Tier",
  Dataset_Analysis_Table[[#This Row],[Revenue]]&gt;=5000, "Gold Tier",
  Dataset_Analysis_Table[[#This Row],[Revenue]]&lt;5000, "Standard Tier"
)</f>
        <v>Standard Tier</v>
      </c>
      <c r="M396" s="4" t="str">
        <f>Dataset_Analysis_Table[[#This Row],[Region]]&amp;" - "&amp;Dataset_Analysis_Table[[#This Row],[Category]]</f>
        <v>North - Accessories</v>
      </c>
    </row>
    <row r="397" spans="1:13" x14ac:dyDescent="0.3">
      <c r="A397">
        <v>398</v>
      </c>
      <c r="B397" s="1">
        <v>45469</v>
      </c>
      <c r="C397" t="s">
        <v>11</v>
      </c>
      <c r="D397" t="s">
        <v>3</v>
      </c>
      <c r="E397" t="s">
        <v>4</v>
      </c>
      <c r="F397">
        <v>4</v>
      </c>
      <c r="G397" s="4">
        <v>525.57000000000005</v>
      </c>
      <c r="H397" s="4">
        <v>2102.2800000000002</v>
      </c>
      <c r="I397" t="str">
        <f>TEXT(Dataset_Analysis_Table[[#This Row],[Order Date]], "mmmm yyyy")</f>
        <v>June 2024</v>
      </c>
      <c r="J397" s="4">
        <f>IF(Dataset_Analysis_Table[[#This Row],[Units Sold]]&lt;&gt;0,Dataset_Analysis_Table[[#This Row],[Revenue]]/Dataset_Analysis_Table[[#This Row],[Units Sold]],"Invalid")</f>
        <v>525.57000000000005</v>
      </c>
      <c r="K397" s="4" t="str">
        <f>IF(Dataset_Analysis_Table[[#This Row],[Revenue]]&gt;5000,"Yes","No")</f>
        <v>No</v>
      </c>
      <c r="L397" s="4" t="str" cm="1">
        <f t="array" ref="L397">_xlfn.IFS(
  Dataset_Analysis_Table[[#This Row],[Revenue]]&gt;=10000, "Platinum Tier",
  Dataset_Analysis_Table[[#This Row],[Revenue]]&gt;=5000, "Gold Tier",
  Dataset_Analysis_Table[[#This Row],[Revenue]]&lt;5000, "Standard Tier"
)</f>
        <v>Standard Tier</v>
      </c>
      <c r="M397" s="4" t="str">
        <f>Dataset_Analysis_Table[[#This Row],[Region]]&amp;" - "&amp;Dataset_Analysis_Table[[#This Row],[Category]]</f>
        <v>South - Electronics</v>
      </c>
    </row>
    <row r="398" spans="1:13" x14ac:dyDescent="0.3">
      <c r="A398">
        <v>399</v>
      </c>
      <c r="B398" s="1">
        <v>45219</v>
      </c>
      <c r="C398" t="s">
        <v>12</v>
      </c>
      <c r="D398" t="s">
        <v>6</v>
      </c>
      <c r="E398" t="s">
        <v>4</v>
      </c>
      <c r="F398">
        <v>5</v>
      </c>
      <c r="G398" s="4">
        <v>302.49</v>
      </c>
      <c r="H398" s="4">
        <v>1512.45</v>
      </c>
      <c r="I398" t="str">
        <f>TEXT(Dataset_Analysis_Table[[#This Row],[Order Date]], "mmmm yyyy")</f>
        <v>October 2023</v>
      </c>
      <c r="J398" s="4">
        <f>IF(Dataset_Analysis_Table[[#This Row],[Units Sold]]&lt;&gt;0,Dataset_Analysis_Table[[#This Row],[Revenue]]/Dataset_Analysis_Table[[#This Row],[Units Sold]],"Invalid")</f>
        <v>302.49</v>
      </c>
      <c r="K398" s="4" t="str">
        <f>IF(Dataset_Analysis_Table[[#This Row],[Revenue]]&gt;5000,"Yes","No")</f>
        <v>No</v>
      </c>
      <c r="L398" s="4" t="str" cm="1">
        <f t="array" ref="L398">_xlfn.IFS(
  Dataset_Analysis_Table[[#This Row],[Revenue]]&gt;=10000, "Platinum Tier",
  Dataset_Analysis_Table[[#This Row],[Revenue]]&gt;=5000, "Gold Tier",
  Dataset_Analysis_Table[[#This Row],[Revenue]]&lt;5000, "Standard Tier"
)</f>
        <v>Standard Tier</v>
      </c>
      <c r="M398" s="4" t="str">
        <f>Dataset_Analysis_Table[[#This Row],[Region]]&amp;" - "&amp;Dataset_Analysis_Table[[#This Row],[Category]]</f>
        <v>East - Electronics</v>
      </c>
    </row>
    <row r="399" spans="1:13" x14ac:dyDescent="0.3">
      <c r="A399">
        <v>400</v>
      </c>
      <c r="B399" s="1">
        <v>45267</v>
      </c>
      <c r="C399" t="s">
        <v>12</v>
      </c>
      <c r="D399" t="s">
        <v>6</v>
      </c>
      <c r="E399" t="s">
        <v>4</v>
      </c>
      <c r="F399">
        <v>5</v>
      </c>
      <c r="G399" s="4">
        <v>925.5</v>
      </c>
      <c r="H399" s="4">
        <v>4627.5</v>
      </c>
      <c r="I399" t="str">
        <f>TEXT(Dataset_Analysis_Table[[#This Row],[Order Date]], "mmmm yyyy")</f>
        <v>December 2023</v>
      </c>
      <c r="J399" s="4">
        <f>IF(Dataset_Analysis_Table[[#This Row],[Units Sold]]&lt;&gt;0,Dataset_Analysis_Table[[#This Row],[Revenue]]/Dataset_Analysis_Table[[#This Row],[Units Sold]],"Invalid")</f>
        <v>925.5</v>
      </c>
      <c r="K399" s="4" t="str">
        <f>IF(Dataset_Analysis_Table[[#This Row],[Revenue]]&gt;5000,"Yes","No")</f>
        <v>No</v>
      </c>
      <c r="L399" s="4" t="str" cm="1">
        <f t="array" ref="L399">_xlfn.IFS(
  Dataset_Analysis_Table[[#This Row],[Revenue]]&gt;=10000, "Platinum Tier",
  Dataset_Analysis_Table[[#This Row],[Revenue]]&gt;=5000, "Gold Tier",
  Dataset_Analysis_Table[[#This Row],[Revenue]]&lt;5000, "Standard Tier"
)</f>
        <v>Standard Tier</v>
      </c>
      <c r="M399" s="4" t="str">
        <f>Dataset_Analysis_Table[[#This Row],[Region]]&amp;" - "&amp;Dataset_Analysis_Table[[#This Row],[Category]]</f>
        <v>East - Electronics</v>
      </c>
    </row>
    <row r="400" spans="1:13" x14ac:dyDescent="0.3">
      <c r="A400">
        <v>401</v>
      </c>
      <c r="B400" s="1">
        <v>45745</v>
      </c>
      <c r="C400" t="s">
        <v>11</v>
      </c>
      <c r="D400" t="s">
        <v>13</v>
      </c>
      <c r="E400" t="s">
        <v>4</v>
      </c>
      <c r="F400">
        <v>10</v>
      </c>
      <c r="G400" s="4">
        <v>239.75</v>
      </c>
      <c r="H400" s="4">
        <v>2397.5</v>
      </c>
      <c r="I400" t="str">
        <f>TEXT(Dataset_Analysis_Table[[#This Row],[Order Date]], "mmmm yyyy")</f>
        <v>March 2025</v>
      </c>
      <c r="J400" s="4">
        <f>IF(Dataset_Analysis_Table[[#This Row],[Units Sold]]&lt;&gt;0,Dataset_Analysis_Table[[#This Row],[Revenue]]/Dataset_Analysis_Table[[#This Row],[Units Sold]],"Invalid")</f>
        <v>239.75</v>
      </c>
      <c r="K400" s="4" t="str">
        <f>IF(Dataset_Analysis_Table[[#This Row],[Revenue]]&gt;5000,"Yes","No")</f>
        <v>No</v>
      </c>
      <c r="L400" s="4" t="str" cm="1">
        <f t="array" ref="L400">_xlfn.IFS(
  Dataset_Analysis_Table[[#This Row],[Revenue]]&gt;=10000, "Platinum Tier",
  Dataset_Analysis_Table[[#This Row],[Revenue]]&gt;=5000, "Gold Tier",
  Dataset_Analysis_Table[[#This Row],[Revenue]]&lt;5000, "Standard Tier"
)</f>
        <v>Standard Tier</v>
      </c>
      <c r="M400" s="4" t="str">
        <f>Dataset_Analysis_Table[[#This Row],[Region]]&amp;" - "&amp;Dataset_Analysis_Table[[#This Row],[Category]]</f>
        <v>South - Electronics</v>
      </c>
    </row>
    <row r="401" spans="1:13" x14ac:dyDescent="0.3">
      <c r="A401">
        <v>402</v>
      </c>
      <c r="B401" s="1">
        <v>45716</v>
      </c>
      <c r="C401" t="s">
        <v>12</v>
      </c>
      <c r="D401" t="s">
        <v>1</v>
      </c>
      <c r="E401" t="s">
        <v>2</v>
      </c>
      <c r="F401">
        <v>1</v>
      </c>
      <c r="G401" s="4">
        <v>1239.5999999999999</v>
      </c>
      <c r="H401" s="4">
        <v>1239.5999999999999</v>
      </c>
      <c r="I401" t="str">
        <f>TEXT(Dataset_Analysis_Table[[#This Row],[Order Date]], "mmmm yyyy")</f>
        <v>February 2025</v>
      </c>
      <c r="J401" s="4">
        <f>IF(Dataset_Analysis_Table[[#This Row],[Units Sold]]&lt;&gt;0,Dataset_Analysis_Table[[#This Row],[Revenue]]/Dataset_Analysis_Table[[#This Row],[Units Sold]],"Invalid")</f>
        <v>1239.5999999999999</v>
      </c>
      <c r="K401" s="4" t="str">
        <f>IF(Dataset_Analysis_Table[[#This Row],[Revenue]]&gt;5000,"Yes","No")</f>
        <v>No</v>
      </c>
      <c r="L401" s="4" t="str" cm="1">
        <f t="array" ref="L401">_xlfn.IFS(
  Dataset_Analysis_Table[[#This Row],[Revenue]]&gt;=10000, "Platinum Tier",
  Dataset_Analysis_Table[[#This Row],[Revenue]]&gt;=5000, "Gold Tier",
  Dataset_Analysis_Table[[#This Row],[Revenue]]&lt;5000, "Standard Tier"
)</f>
        <v>Standard Tier</v>
      </c>
      <c r="M401" s="4" t="str">
        <f>Dataset_Analysis_Table[[#This Row],[Region]]&amp;" - "&amp;Dataset_Analysis_Table[[#This Row],[Category]]</f>
        <v>East - Apparel</v>
      </c>
    </row>
    <row r="402" spans="1:13" x14ac:dyDescent="0.3">
      <c r="A402">
        <v>403</v>
      </c>
      <c r="B402" s="1">
        <v>45185</v>
      </c>
      <c r="C402" t="s">
        <v>0</v>
      </c>
      <c r="D402" t="s">
        <v>14</v>
      </c>
      <c r="E402" t="s">
        <v>4</v>
      </c>
      <c r="F402">
        <v>10</v>
      </c>
      <c r="G402" s="4">
        <v>404.34</v>
      </c>
      <c r="H402" s="4">
        <v>4043.4</v>
      </c>
      <c r="I402" t="str">
        <f>TEXT(Dataset_Analysis_Table[[#This Row],[Order Date]], "mmmm yyyy")</f>
        <v>September 2023</v>
      </c>
      <c r="J402" s="4">
        <f>IF(Dataset_Analysis_Table[[#This Row],[Units Sold]]&lt;&gt;0,Dataset_Analysis_Table[[#This Row],[Revenue]]/Dataset_Analysis_Table[[#This Row],[Units Sold]],"Invalid")</f>
        <v>404.34000000000003</v>
      </c>
      <c r="K402" s="4" t="str">
        <f>IF(Dataset_Analysis_Table[[#This Row],[Revenue]]&gt;5000,"Yes","No")</f>
        <v>No</v>
      </c>
      <c r="L402" s="4" t="str" cm="1">
        <f t="array" ref="L402">_xlfn.IFS(
  Dataset_Analysis_Table[[#This Row],[Revenue]]&gt;=10000, "Platinum Tier",
  Dataset_Analysis_Table[[#This Row],[Revenue]]&gt;=5000, "Gold Tier",
  Dataset_Analysis_Table[[#This Row],[Revenue]]&lt;5000, "Standard Tier"
)</f>
        <v>Standard Tier</v>
      </c>
      <c r="M402" s="4" t="str">
        <f>Dataset_Analysis_Table[[#This Row],[Region]]&amp;" - "&amp;Dataset_Analysis_Table[[#This Row],[Category]]</f>
        <v>North - Electronics</v>
      </c>
    </row>
    <row r="403" spans="1:13" x14ac:dyDescent="0.3">
      <c r="A403">
        <v>404</v>
      </c>
      <c r="B403" s="1">
        <v>45771</v>
      </c>
      <c r="C403" t="s">
        <v>7</v>
      </c>
      <c r="D403" t="s">
        <v>18</v>
      </c>
      <c r="E403" t="s">
        <v>4</v>
      </c>
      <c r="F403">
        <v>1</v>
      </c>
      <c r="G403" s="4">
        <v>752.08</v>
      </c>
      <c r="H403" s="4">
        <v>752.08</v>
      </c>
      <c r="I403" t="str">
        <f>TEXT(Dataset_Analysis_Table[[#This Row],[Order Date]], "mmmm yyyy")</f>
        <v>April 2025</v>
      </c>
      <c r="J403" s="4">
        <f>IF(Dataset_Analysis_Table[[#This Row],[Units Sold]]&lt;&gt;0,Dataset_Analysis_Table[[#This Row],[Revenue]]/Dataset_Analysis_Table[[#This Row],[Units Sold]],"Invalid")</f>
        <v>752.08</v>
      </c>
      <c r="K403" s="4" t="str">
        <f>IF(Dataset_Analysis_Table[[#This Row],[Revenue]]&gt;5000,"Yes","No")</f>
        <v>No</v>
      </c>
      <c r="L403" s="4" t="str" cm="1">
        <f t="array" ref="L403">_xlfn.IFS(
  Dataset_Analysis_Table[[#This Row],[Revenue]]&gt;=10000, "Platinum Tier",
  Dataset_Analysis_Table[[#This Row],[Revenue]]&gt;=5000, "Gold Tier",
  Dataset_Analysis_Table[[#This Row],[Revenue]]&lt;5000, "Standard Tier"
)</f>
        <v>Standard Tier</v>
      </c>
      <c r="M403" s="4" t="str">
        <f>Dataset_Analysis_Table[[#This Row],[Region]]&amp;" - "&amp;Dataset_Analysis_Table[[#This Row],[Category]]</f>
        <v>West - Electronics</v>
      </c>
    </row>
    <row r="404" spans="1:13" x14ac:dyDescent="0.3">
      <c r="A404">
        <v>405</v>
      </c>
      <c r="B404" s="1">
        <v>45796</v>
      </c>
      <c r="C404" t="s">
        <v>12</v>
      </c>
      <c r="D404" t="s">
        <v>1</v>
      </c>
      <c r="E404" t="s">
        <v>2</v>
      </c>
      <c r="F404">
        <v>5</v>
      </c>
      <c r="G404" s="4">
        <v>729.59</v>
      </c>
      <c r="H404" s="4">
        <v>3647.95</v>
      </c>
      <c r="I404" t="str">
        <f>TEXT(Dataset_Analysis_Table[[#This Row],[Order Date]], "mmmm yyyy")</f>
        <v>May 2025</v>
      </c>
      <c r="J404" s="4">
        <f>IF(Dataset_Analysis_Table[[#This Row],[Units Sold]]&lt;&gt;0,Dataset_Analysis_Table[[#This Row],[Revenue]]/Dataset_Analysis_Table[[#This Row],[Units Sold]],"Invalid")</f>
        <v>729.58999999999992</v>
      </c>
      <c r="K404" s="4" t="str">
        <f>IF(Dataset_Analysis_Table[[#This Row],[Revenue]]&gt;5000,"Yes","No")</f>
        <v>No</v>
      </c>
      <c r="L404" s="4" t="str" cm="1">
        <f t="array" ref="L404">_xlfn.IFS(
  Dataset_Analysis_Table[[#This Row],[Revenue]]&gt;=10000, "Platinum Tier",
  Dataset_Analysis_Table[[#This Row],[Revenue]]&gt;=5000, "Gold Tier",
  Dataset_Analysis_Table[[#This Row],[Revenue]]&lt;5000, "Standard Tier"
)</f>
        <v>Standard Tier</v>
      </c>
      <c r="M404" s="4" t="str">
        <f>Dataset_Analysis_Table[[#This Row],[Region]]&amp;" - "&amp;Dataset_Analysis_Table[[#This Row],[Category]]</f>
        <v>East - Apparel</v>
      </c>
    </row>
    <row r="405" spans="1:13" x14ac:dyDescent="0.3">
      <c r="A405">
        <v>406</v>
      </c>
      <c r="B405" s="1">
        <v>45443</v>
      </c>
      <c r="C405" t="s">
        <v>7</v>
      </c>
      <c r="D405" t="s">
        <v>9</v>
      </c>
      <c r="E405" t="s">
        <v>10</v>
      </c>
      <c r="F405">
        <v>8</v>
      </c>
      <c r="G405" s="4">
        <v>118.73</v>
      </c>
      <c r="H405" s="4">
        <v>949.84</v>
      </c>
      <c r="I405" t="str">
        <f>TEXT(Dataset_Analysis_Table[[#This Row],[Order Date]], "mmmm yyyy")</f>
        <v>May 2024</v>
      </c>
      <c r="J405" s="4">
        <f>IF(Dataset_Analysis_Table[[#This Row],[Units Sold]]&lt;&gt;0,Dataset_Analysis_Table[[#This Row],[Revenue]]/Dataset_Analysis_Table[[#This Row],[Units Sold]],"Invalid")</f>
        <v>118.73</v>
      </c>
      <c r="K405" s="4" t="str">
        <f>IF(Dataset_Analysis_Table[[#This Row],[Revenue]]&gt;5000,"Yes","No")</f>
        <v>No</v>
      </c>
      <c r="L405" s="4" t="str" cm="1">
        <f t="array" ref="L405">_xlfn.IFS(
  Dataset_Analysis_Table[[#This Row],[Revenue]]&gt;=10000, "Platinum Tier",
  Dataset_Analysis_Table[[#This Row],[Revenue]]&gt;=5000, "Gold Tier",
  Dataset_Analysis_Table[[#This Row],[Revenue]]&lt;5000, "Standard Tier"
)</f>
        <v>Standard Tier</v>
      </c>
      <c r="M405" s="4" t="str">
        <f>Dataset_Analysis_Table[[#This Row],[Region]]&amp;" - "&amp;Dataset_Analysis_Table[[#This Row],[Category]]</f>
        <v>West - Accessories</v>
      </c>
    </row>
    <row r="406" spans="1:13" x14ac:dyDescent="0.3">
      <c r="A406">
        <v>407</v>
      </c>
      <c r="B406" s="1">
        <v>45589</v>
      </c>
      <c r="C406" t="s">
        <v>11</v>
      </c>
      <c r="D406" t="s">
        <v>14</v>
      </c>
      <c r="E406" t="s">
        <v>4</v>
      </c>
      <c r="F406">
        <v>7</v>
      </c>
      <c r="G406" s="4">
        <v>731.53</v>
      </c>
      <c r="H406" s="4">
        <v>5120.71</v>
      </c>
      <c r="I406" t="str">
        <f>TEXT(Dataset_Analysis_Table[[#This Row],[Order Date]], "mmmm yyyy")</f>
        <v>October 2024</v>
      </c>
      <c r="J406" s="4">
        <f>IF(Dataset_Analysis_Table[[#This Row],[Units Sold]]&lt;&gt;0,Dataset_Analysis_Table[[#This Row],[Revenue]]/Dataset_Analysis_Table[[#This Row],[Units Sold]],"Invalid")</f>
        <v>731.53</v>
      </c>
      <c r="K406" s="4" t="str">
        <f>IF(Dataset_Analysis_Table[[#This Row],[Revenue]]&gt;5000,"Yes","No")</f>
        <v>Yes</v>
      </c>
      <c r="L406" s="4" t="str" cm="1">
        <f t="array" ref="L406">_xlfn.IFS(
  Dataset_Analysis_Table[[#This Row],[Revenue]]&gt;=10000, "Platinum Tier",
  Dataset_Analysis_Table[[#This Row],[Revenue]]&gt;=5000, "Gold Tier",
  Dataset_Analysis_Table[[#This Row],[Revenue]]&lt;5000, "Standard Tier"
)</f>
        <v>Gold Tier</v>
      </c>
      <c r="M406" s="4" t="str">
        <f>Dataset_Analysis_Table[[#This Row],[Region]]&amp;" - "&amp;Dataset_Analysis_Table[[#This Row],[Category]]</f>
        <v>South - Electronics</v>
      </c>
    </row>
    <row r="407" spans="1:13" x14ac:dyDescent="0.3">
      <c r="A407">
        <v>408</v>
      </c>
      <c r="B407" s="1">
        <v>45760</v>
      </c>
      <c r="C407" t="s">
        <v>12</v>
      </c>
      <c r="D407" t="s">
        <v>18</v>
      </c>
      <c r="E407" t="s">
        <v>4</v>
      </c>
      <c r="F407">
        <v>3</v>
      </c>
      <c r="G407" s="4">
        <v>475.75</v>
      </c>
      <c r="H407" s="4">
        <v>1427.25</v>
      </c>
      <c r="I407" t="str">
        <f>TEXT(Dataset_Analysis_Table[[#This Row],[Order Date]], "mmmm yyyy")</f>
        <v>April 2025</v>
      </c>
      <c r="J407" s="4">
        <f>IF(Dataset_Analysis_Table[[#This Row],[Units Sold]]&lt;&gt;0,Dataset_Analysis_Table[[#This Row],[Revenue]]/Dataset_Analysis_Table[[#This Row],[Units Sold]],"Invalid")</f>
        <v>475.75</v>
      </c>
      <c r="K407" s="4" t="str">
        <f>IF(Dataset_Analysis_Table[[#This Row],[Revenue]]&gt;5000,"Yes","No")</f>
        <v>No</v>
      </c>
      <c r="L407" s="4" t="str" cm="1">
        <f t="array" ref="L407">_xlfn.IFS(
  Dataset_Analysis_Table[[#This Row],[Revenue]]&gt;=10000, "Platinum Tier",
  Dataset_Analysis_Table[[#This Row],[Revenue]]&gt;=5000, "Gold Tier",
  Dataset_Analysis_Table[[#This Row],[Revenue]]&lt;5000, "Standard Tier"
)</f>
        <v>Standard Tier</v>
      </c>
      <c r="M407" s="4" t="str">
        <f>Dataset_Analysis_Table[[#This Row],[Region]]&amp;" - "&amp;Dataset_Analysis_Table[[#This Row],[Category]]</f>
        <v>East - Electronics</v>
      </c>
    </row>
    <row r="408" spans="1:13" x14ac:dyDescent="0.3">
      <c r="A408">
        <v>409</v>
      </c>
      <c r="B408" s="1">
        <v>45492</v>
      </c>
      <c r="C408" t="s">
        <v>12</v>
      </c>
      <c r="D408" t="s">
        <v>8</v>
      </c>
      <c r="E408" t="s">
        <v>2</v>
      </c>
      <c r="F408">
        <v>7</v>
      </c>
      <c r="G408" s="4">
        <v>204.84</v>
      </c>
      <c r="H408" s="4">
        <v>1433.88</v>
      </c>
      <c r="I408" t="str">
        <f>TEXT(Dataset_Analysis_Table[[#This Row],[Order Date]], "mmmm yyyy")</f>
        <v>July 2024</v>
      </c>
      <c r="J408" s="4">
        <f>IF(Dataset_Analysis_Table[[#This Row],[Units Sold]]&lt;&gt;0,Dataset_Analysis_Table[[#This Row],[Revenue]]/Dataset_Analysis_Table[[#This Row],[Units Sold]],"Invalid")</f>
        <v>204.84</v>
      </c>
      <c r="K408" s="4" t="str">
        <f>IF(Dataset_Analysis_Table[[#This Row],[Revenue]]&gt;5000,"Yes","No")</f>
        <v>No</v>
      </c>
      <c r="L408" s="4" t="str" cm="1">
        <f t="array" ref="L408">_xlfn.IFS(
  Dataset_Analysis_Table[[#This Row],[Revenue]]&gt;=10000, "Platinum Tier",
  Dataset_Analysis_Table[[#This Row],[Revenue]]&gt;=5000, "Gold Tier",
  Dataset_Analysis_Table[[#This Row],[Revenue]]&lt;5000, "Standard Tier"
)</f>
        <v>Standard Tier</v>
      </c>
      <c r="M408" s="4" t="str">
        <f>Dataset_Analysis_Table[[#This Row],[Region]]&amp;" - "&amp;Dataset_Analysis_Table[[#This Row],[Category]]</f>
        <v>East - Apparel</v>
      </c>
    </row>
    <row r="409" spans="1:13" x14ac:dyDescent="0.3">
      <c r="A409">
        <v>410</v>
      </c>
      <c r="B409" s="1">
        <v>45465</v>
      </c>
      <c r="C409" t="s">
        <v>0</v>
      </c>
      <c r="D409" t="s">
        <v>21</v>
      </c>
      <c r="E409" t="s">
        <v>4</v>
      </c>
      <c r="F409">
        <v>4</v>
      </c>
      <c r="G409" s="4">
        <v>705.04</v>
      </c>
      <c r="H409" s="4">
        <v>2820.16</v>
      </c>
      <c r="I409" t="str">
        <f>TEXT(Dataset_Analysis_Table[[#This Row],[Order Date]], "mmmm yyyy")</f>
        <v>June 2024</v>
      </c>
      <c r="J409" s="4">
        <f>IF(Dataset_Analysis_Table[[#This Row],[Units Sold]]&lt;&gt;0,Dataset_Analysis_Table[[#This Row],[Revenue]]/Dataset_Analysis_Table[[#This Row],[Units Sold]],"Invalid")</f>
        <v>705.04</v>
      </c>
      <c r="K409" s="4" t="str">
        <f>IF(Dataset_Analysis_Table[[#This Row],[Revenue]]&gt;5000,"Yes","No")</f>
        <v>No</v>
      </c>
      <c r="L409" s="4" t="str" cm="1">
        <f t="array" ref="L409">_xlfn.IFS(
  Dataset_Analysis_Table[[#This Row],[Revenue]]&gt;=10000, "Platinum Tier",
  Dataset_Analysis_Table[[#This Row],[Revenue]]&gt;=5000, "Gold Tier",
  Dataset_Analysis_Table[[#This Row],[Revenue]]&lt;5000, "Standard Tier"
)</f>
        <v>Standard Tier</v>
      </c>
      <c r="M409" s="4" t="str">
        <f>Dataset_Analysis_Table[[#This Row],[Region]]&amp;" - "&amp;Dataset_Analysis_Table[[#This Row],[Category]]</f>
        <v>North - Electronics</v>
      </c>
    </row>
    <row r="410" spans="1:13" x14ac:dyDescent="0.3">
      <c r="A410">
        <v>411</v>
      </c>
      <c r="B410" s="1">
        <v>45392</v>
      </c>
      <c r="C410" t="s">
        <v>7</v>
      </c>
      <c r="D410" t="s">
        <v>22</v>
      </c>
      <c r="E410" t="s">
        <v>4</v>
      </c>
      <c r="F410">
        <v>3</v>
      </c>
      <c r="G410" s="4">
        <v>154.25</v>
      </c>
      <c r="H410" s="4">
        <v>462.75</v>
      </c>
      <c r="I410" t="str">
        <f>TEXT(Dataset_Analysis_Table[[#This Row],[Order Date]], "mmmm yyyy")</f>
        <v>April 2024</v>
      </c>
      <c r="J410" s="4">
        <f>IF(Dataset_Analysis_Table[[#This Row],[Units Sold]]&lt;&gt;0,Dataset_Analysis_Table[[#This Row],[Revenue]]/Dataset_Analysis_Table[[#This Row],[Units Sold]],"Invalid")</f>
        <v>154.25</v>
      </c>
      <c r="K410" s="4" t="str">
        <f>IF(Dataset_Analysis_Table[[#This Row],[Revenue]]&gt;5000,"Yes","No")</f>
        <v>No</v>
      </c>
      <c r="L410" s="4" t="str" cm="1">
        <f t="array" ref="L410">_xlfn.IFS(
  Dataset_Analysis_Table[[#This Row],[Revenue]]&gt;=10000, "Platinum Tier",
  Dataset_Analysis_Table[[#This Row],[Revenue]]&gt;=5000, "Gold Tier",
  Dataset_Analysis_Table[[#This Row],[Revenue]]&lt;5000, "Standard Tier"
)</f>
        <v>Standard Tier</v>
      </c>
      <c r="M410" s="4" t="str">
        <f>Dataset_Analysis_Table[[#This Row],[Region]]&amp;" - "&amp;Dataset_Analysis_Table[[#This Row],[Category]]</f>
        <v>West - Electronics</v>
      </c>
    </row>
    <row r="411" spans="1:13" x14ac:dyDescent="0.3">
      <c r="A411">
        <v>412</v>
      </c>
      <c r="B411" s="1">
        <v>45769</v>
      </c>
      <c r="C411" t="s">
        <v>7</v>
      </c>
      <c r="D411" t="s">
        <v>22</v>
      </c>
      <c r="E411" t="s">
        <v>4</v>
      </c>
      <c r="F411">
        <v>7</v>
      </c>
      <c r="G411" s="4">
        <v>379.92</v>
      </c>
      <c r="H411" s="4">
        <v>2659.44</v>
      </c>
      <c r="I411" t="str">
        <f>TEXT(Dataset_Analysis_Table[[#This Row],[Order Date]], "mmmm yyyy")</f>
        <v>April 2025</v>
      </c>
      <c r="J411" s="4">
        <f>IF(Dataset_Analysis_Table[[#This Row],[Units Sold]]&lt;&gt;0,Dataset_Analysis_Table[[#This Row],[Revenue]]/Dataset_Analysis_Table[[#This Row],[Units Sold]],"Invalid")</f>
        <v>379.92</v>
      </c>
      <c r="K411" s="4" t="str">
        <f>IF(Dataset_Analysis_Table[[#This Row],[Revenue]]&gt;5000,"Yes","No")</f>
        <v>No</v>
      </c>
      <c r="L411" s="4" t="str" cm="1">
        <f t="array" ref="L411">_xlfn.IFS(
  Dataset_Analysis_Table[[#This Row],[Revenue]]&gt;=10000, "Platinum Tier",
  Dataset_Analysis_Table[[#This Row],[Revenue]]&gt;=5000, "Gold Tier",
  Dataset_Analysis_Table[[#This Row],[Revenue]]&lt;5000, "Standard Tier"
)</f>
        <v>Standard Tier</v>
      </c>
      <c r="M411" s="4" t="str">
        <f>Dataset_Analysis_Table[[#This Row],[Region]]&amp;" - "&amp;Dataset_Analysis_Table[[#This Row],[Category]]</f>
        <v>West - Electronics</v>
      </c>
    </row>
    <row r="412" spans="1:13" x14ac:dyDescent="0.3">
      <c r="A412">
        <v>413</v>
      </c>
      <c r="B412" s="1">
        <v>45474</v>
      </c>
      <c r="C412" t="s">
        <v>11</v>
      </c>
      <c r="D412" t="s">
        <v>16</v>
      </c>
      <c r="E412" t="s">
        <v>10</v>
      </c>
      <c r="F412">
        <v>10</v>
      </c>
      <c r="G412" s="4">
        <v>1084.48</v>
      </c>
      <c r="H412" s="4">
        <v>10844.8</v>
      </c>
      <c r="I412" t="str">
        <f>TEXT(Dataset_Analysis_Table[[#This Row],[Order Date]], "mmmm yyyy")</f>
        <v>July 2024</v>
      </c>
      <c r="J412" s="4">
        <f>IF(Dataset_Analysis_Table[[#This Row],[Units Sold]]&lt;&gt;0,Dataset_Analysis_Table[[#This Row],[Revenue]]/Dataset_Analysis_Table[[#This Row],[Units Sold]],"Invalid")</f>
        <v>1084.48</v>
      </c>
      <c r="K412" s="4" t="str">
        <f>IF(Dataset_Analysis_Table[[#This Row],[Revenue]]&gt;5000,"Yes","No")</f>
        <v>Yes</v>
      </c>
      <c r="L412" s="4" t="str" cm="1">
        <f t="array" ref="L412">_xlfn.IFS(
  Dataset_Analysis_Table[[#This Row],[Revenue]]&gt;=10000, "Platinum Tier",
  Dataset_Analysis_Table[[#This Row],[Revenue]]&gt;=5000, "Gold Tier",
  Dataset_Analysis_Table[[#This Row],[Revenue]]&lt;5000, "Standard Tier"
)</f>
        <v>Platinum Tier</v>
      </c>
      <c r="M412" s="4" t="str">
        <f>Dataset_Analysis_Table[[#This Row],[Region]]&amp;" - "&amp;Dataset_Analysis_Table[[#This Row],[Category]]</f>
        <v>South - Accessories</v>
      </c>
    </row>
    <row r="413" spans="1:13" x14ac:dyDescent="0.3">
      <c r="A413">
        <v>414</v>
      </c>
      <c r="B413" s="1">
        <v>45649</v>
      </c>
      <c r="C413" t="s">
        <v>11</v>
      </c>
      <c r="D413" t="s">
        <v>18</v>
      </c>
      <c r="E413" t="s">
        <v>4</v>
      </c>
      <c r="F413">
        <v>9</v>
      </c>
      <c r="G413" s="4">
        <v>705.55</v>
      </c>
      <c r="H413" s="4">
        <v>6349.95</v>
      </c>
      <c r="I413" t="str">
        <f>TEXT(Dataset_Analysis_Table[[#This Row],[Order Date]], "mmmm yyyy")</f>
        <v>December 2024</v>
      </c>
      <c r="J413" s="4">
        <f>IF(Dataset_Analysis_Table[[#This Row],[Units Sold]]&lt;&gt;0,Dataset_Analysis_Table[[#This Row],[Revenue]]/Dataset_Analysis_Table[[#This Row],[Units Sold]],"Invalid")</f>
        <v>705.55</v>
      </c>
      <c r="K413" s="4" t="str">
        <f>IF(Dataset_Analysis_Table[[#This Row],[Revenue]]&gt;5000,"Yes","No")</f>
        <v>Yes</v>
      </c>
      <c r="L413" s="4" t="str" cm="1">
        <f t="array" ref="L413">_xlfn.IFS(
  Dataset_Analysis_Table[[#This Row],[Revenue]]&gt;=10000, "Platinum Tier",
  Dataset_Analysis_Table[[#This Row],[Revenue]]&gt;=5000, "Gold Tier",
  Dataset_Analysis_Table[[#This Row],[Revenue]]&lt;5000, "Standard Tier"
)</f>
        <v>Gold Tier</v>
      </c>
      <c r="M413" s="4" t="str">
        <f>Dataset_Analysis_Table[[#This Row],[Region]]&amp;" - "&amp;Dataset_Analysis_Table[[#This Row],[Category]]</f>
        <v>South - Electronics</v>
      </c>
    </row>
    <row r="414" spans="1:13" x14ac:dyDescent="0.3">
      <c r="A414">
        <v>415</v>
      </c>
      <c r="B414" s="1">
        <v>45648</v>
      </c>
      <c r="C414" t="s">
        <v>12</v>
      </c>
      <c r="D414" t="s">
        <v>17</v>
      </c>
      <c r="E414" t="s">
        <v>10</v>
      </c>
      <c r="F414">
        <v>1</v>
      </c>
      <c r="G414" s="4">
        <v>144.16999999999999</v>
      </c>
      <c r="H414" s="4">
        <v>144.16999999999999</v>
      </c>
      <c r="I414" t="str">
        <f>TEXT(Dataset_Analysis_Table[[#This Row],[Order Date]], "mmmm yyyy")</f>
        <v>December 2024</v>
      </c>
      <c r="J414" s="4">
        <f>IF(Dataset_Analysis_Table[[#This Row],[Units Sold]]&lt;&gt;0,Dataset_Analysis_Table[[#This Row],[Revenue]]/Dataset_Analysis_Table[[#This Row],[Units Sold]],"Invalid")</f>
        <v>144.16999999999999</v>
      </c>
      <c r="K414" s="4" t="str">
        <f>IF(Dataset_Analysis_Table[[#This Row],[Revenue]]&gt;5000,"Yes","No")</f>
        <v>No</v>
      </c>
      <c r="L414" s="4" t="str" cm="1">
        <f t="array" ref="L414">_xlfn.IFS(
  Dataset_Analysis_Table[[#This Row],[Revenue]]&gt;=10000, "Platinum Tier",
  Dataset_Analysis_Table[[#This Row],[Revenue]]&gt;=5000, "Gold Tier",
  Dataset_Analysis_Table[[#This Row],[Revenue]]&lt;5000, "Standard Tier"
)</f>
        <v>Standard Tier</v>
      </c>
      <c r="M414" s="4" t="str">
        <f>Dataset_Analysis_Table[[#This Row],[Region]]&amp;" - "&amp;Dataset_Analysis_Table[[#This Row],[Category]]</f>
        <v>East - Accessories</v>
      </c>
    </row>
    <row r="415" spans="1:13" x14ac:dyDescent="0.3">
      <c r="A415">
        <v>416</v>
      </c>
      <c r="B415" s="1">
        <v>45385</v>
      </c>
      <c r="C415" t="s">
        <v>7</v>
      </c>
      <c r="D415" t="s">
        <v>5</v>
      </c>
      <c r="E415" t="s">
        <v>4</v>
      </c>
      <c r="F415">
        <v>4</v>
      </c>
      <c r="G415" s="4">
        <v>879.18</v>
      </c>
      <c r="H415" s="4">
        <v>3516.72</v>
      </c>
      <c r="I415" t="str">
        <f>TEXT(Dataset_Analysis_Table[[#This Row],[Order Date]], "mmmm yyyy")</f>
        <v>April 2024</v>
      </c>
      <c r="J415" s="4">
        <f>IF(Dataset_Analysis_Table[[#This Row],[Units Sold]]&lt;&gt;0,Dataset_Analysis_Table[[#This Row],[Revenue]]/Dataset_Analysis_Table[[#This Row],[Units Sold]],"Invalid")</f>
        <v>879.18</v>
      </c>
      <c r="K415" s="4" t="str">
        <f>IF(Dataset_Analysis_Table[[#This Row],[Revenue]]&gt;5000,"Yes","No")</f>
        <v>No</v>
      </c>
      <c r="L415" s="4" t="str" cm="1">
        <f t="array" ref="L415">_xlfn.IFS(
  Dataset_Analysis_Table[[#This Row],[Revenue]]&gt;=10000, "Platinum Tier",
  Dataset_Analysis_Table[[#This Row],[Revenue]]&gt;=5000, "Gold Tier",
  Dataset_Analysis_Table[[#This Row],[Revenue]]&lt;5000, "Standard Tier"
)</f>
        <v>Standard Tier</v>
      </c>
      <c r="M415" s="4" t="str">
        <f>Dataset_Analysis_Table[[#This Row],[Region]]&amp;" - "&amp;Dataset_Analysis_Table[[#This Row],[Category]]</f>
        <v>West - Electronics</v>
      </c>
    </row>
    <row r="416" spans="1:13" x14ac:dyDescent="0.3">
      <c r="A416">
        <v>417</v>
      </c>
      <c r="B416" s="1">
        <v>45427</v>
      </c>
      <c r="C416" t="s">
        <v>0</v>
      </c>
      <c r="D416" t="s">
        <v>14</v>
      </c>
      <c r="E416" t="s">
        <v>4</v>
      </c>
      <c r="F416">
        <v>8</v>
      </c>
      <c r="G416" s="4">
        <v>900.3</v>
      </c>
      <c r="H416" s="4">
        <v>7202.4</v>
      </c>
      <c r="I416" t="str">
        <f>TEXT(Dataset_Analysis_Table[[#This Row],[Order Date]], "mmmm yyyy")</f>
        <v>May 2024</v>
      </c>
      <c r="J416" s="4">
        <f>IF(Dataset_Analysis_Table[[#This Row],[Units Sold]]&lt;&gt;0,Dataset_Analysis_Table[[#This Row],[Revenue]]/Dataset_Analysis_Table[[#This Row],[Units Sold]],"Invalid")</f>
        <v>900.3</v>
      </c>
      <c r="K416" s="4" t="str">
        <f>IF(Dataset_Analysis_Table[[#This Row],[Revenue]]&gt;5000,"Yes","No")</f>
        <v>Yes</v>
      </c>
      <c r="L416" s="4" t="str" cm="1">
        <f t="array" ref="L416">_xlfn.IFS(
  Dataset_Analysis_Table[[#This Row],[Revenue]]&gt;=10000, "Platinum Tier",
  Dataset_Analysis_Table[[#This Row],[Revenue]]&gt;=5000, "Gold Tier",
  Dataset_Analysis_Table[[#This Row],[Revenue]]&lt;5000, "Standard Tier"
)</f>
        <v>Gold Tier</v>
      </c>
      <c r="M416" s="4" t="str">
        <f>Dataset_Analysis_Table[[#This Row],[Region]]&amp;" - "&amp;Dataset_Analysis_Table[[#This Row],[Category]]</f>
        <v>North - Electronics</v>
      </c>
    </row>
    <row r="417" spans="1:13" x14ac:dyDescent="0.3">
      <c r="A417">
        <v>418</v>
      </c>
      <c r="B417" s="1">
        <v>45431</v>
      </c>
      <c r="C417" t="s">
        <v>7</v>
      </c>
      <c r="D417" t="s">
        <v>16</v>
      </c>
      <c r="E417" t="s">
        <v>10</v>
      </c>
      <c r="F417">
        <v>9</v>
      </c>
      <c r="G417" s="4">
        <v>22.18</v>
      </c>
      <c r="H417" s="4">
        <v>199.62</v>
      </c>
      <c r="I417" t="str">
        <f>TEXT(Dataset_Analysis_Table[[#This Row],[Order Date]], "mmmm yyyy")</f>
        <v>May 2024</v>
      </c>
      <c r="J417" s="4">
        <f>IF(Dataset_Analysis_Table[[#This Row],[Units Sold]]&lt;&gt;0,Dataset_Analysis_Table[[#This Row],[Revenue]]/Dataset_Analysis_Table[[#This Row],[Units Sold]],"Invalid")</f>
        <v>22.18</v>
      </c>
      <c r="K417" s="4" t="str">
        <f>IF(Dataset_Analysis_Table[[#This Row],[Revenue]]&gt;5000,"Yes","No")</f>
        <v>No</v>
      </c>
      <c r="L417" s="4" t="str" cm="1">
        <f t="array" ref="L417">_xlfn.IFS(
  Dataset_Analysis_Table[[#This Row],[Revenue]]&gt;=10000, "Platinum Tier",
  Dataset_Analysis_Table[[#This Row],[Revenue]]&gt;=5000, "Gold Tier",
  Dataset_Analysis_Table[[#This Row],[Revenue]]&lt;5000, "Standard Tier"
)</f>
        <v>Standard Tier</v>
      </c>
      <c r="M417" s="4" t="str">
        <f>Dataset_Analysis_Table[[#This Row],[Region]]&amp;" - "&amp;Dataset_Analysis_Table[[#This Row],[Category]]</f>
        <v>West - Accessories</v>
      </c>
    </row>
    <row r="418" spans="1:13" x14ac:dyDescent="0.3">
      <c r="A418">
        <v>419</v>
      </c>
      <c r="B418" s="1">
        <v>45276</v>
      </c>
      <c r="C418" t="s">
        <v>7</v>
      </c>
      <c r="D418" t="s">
        <v>13</v>
      </c>
      <c r="E418" t="s">
        <v>4</v>
      </c>
      <c r="F418">
        <v>5</v>
      </c>
      <c r="G418" s="4">
        <v>1093.99</v>
      </c>
      <c r="H418" s="4">
        <v>5469.95</v>
      </c>
      <c r="I418" t="str">
        <f>TEXT(Dataset_Analysis_Table[[#This Row],[Order Date]], "mmmm yyyy")</f>
        <v>December 2023</v>
      </c>
      <c r="J418" s="4">
        <f>IF(Dataset_Analysis_Table[[#This Row],[Units Sold]]&lt;&gt;0,Dataset_Analysis_Table[[#This Row],[Revenue]]/Dataset_Analysis_Table[[#This Row],[Units Sold]],"Invalid")</f>
        <v>1093.99</v>
      </c>
      <c r="K418" s="4" t="str">
        <f>IF(Dataset_Analysis_Table[[#This Row],[Revenue]]&gt;5000,"Yes","No")</f>
        <v>Yes</v>
      </c>
      <c r="L418" s="4" t="str" cm="1">
        <f t="array" ref="L418">_xlfn.IFS(
  Dataset_Analysis_Table[[#This Row],[Revenue]]&gt;=10000, "Platinum Tier",
  Dataset_Analysis_Table[[#This Row],[Revenue]]&gt;=5000, "Gold Tier",
  Dataset_Analysis_Table[[#This Row],[Revenue]]&lt;5000, "Standard Tier"
)</f>
        <v>Gold Tier</v>
      </c>
      <c r="M418" s="4" t="str">
        <f>Dataset_Analysis_Table[[#This Row],[Region]]&amp;" - "&amp;Dataset_Analysis_Table[[#This Row],[Category]]</f>
        <v>West - Electronics</v>
      </c>
    </row>
    <row r="419" spans="1:13" x14ac:dyDescent="0.3">
      <c r="A419">
        <v>420</v>
      </c>
      <c r="B419" s="1">
        <v>45513</v>
      </c>
      <c r="C419" t="s">
        <v>7</v>
      </c>
      <c r="D419" t="s">
        <v>9</v>
      </c>
      <c r="E419" t="s">
        <v>10</v>
      </c>
      <c r="F419">
        <v>1</v>
      </c>
      <c r="G419" s="4">
        <v>606.87</v>
      </c>
      <c r="H419" s="4">
        <v>606.87</v>
      </c>
      <c r="I419" t="str">
        <f>TEXT(Dataset_Analysis_Table[[#This Row],[Order Date]], "mmmm yyyy")</f>
        <v>August 2024</v>
      </c>
      <c r="J419" s="4">
        <f>IF(Dataset_Analysis_Table[[#This Row],[Units Sold]]&lt;&gt;0,Dataset_Analysis_Table[[#This Row],[Revenue]]/Dataset_Analysis_Table[[#This Row],[Units Sold]],"Invalid")</f>
        <v>606.87</v>
      </c>
      <c r="K419" s="4" t="str">
        <f>IF(Dataset_Analysis_Table[[#This Row],[Revenue]]&gt;5000,"Yes","No")</f>
        <v>No</v>
      </c>
      <c r="L419" s="4" t="str" cm="1">
        <f t="array" ref="L419">_xlfn.IFS(
  Dataset_Analysis_Table[[#This Row],[Revenue]]&gt;=10000, "Platinum Tier",
  Dataset_Analysis_Table[[#This Row],[Revenue]]&gt;=5000, "Gold Tier",
  Dataset_Analysis_Table[[#This Row],[Revenue]]&lt;5000, "Standard Tier"
)</f>
        <v>Standard Tier</v>
      </c>
      <c r="M419" s="4" t="str">
        <f>Dataset_Analysis_Table[[#This Row],[Region]]&amp;" - "&amp;Dataset_Analysis_Table[[#This Row],[Category]]</f>
        <v>West - Accessories</v>
      </c>
    </row>
    <row r="420" spans="1:13" x14ac:dyDescent="0.3">
      <c r="A420">
        <v>421</v>
      </c>
      <c r="B420" s="1">
        <v>45510</v>
      </c>
      <c r="C420" t="s">
        <v>11</v>
      </c>
      <c r="D420" t="s">
        <v>15</v>
      </c>
      <c r="E420" t="s">
        <v>4</v>
      </c>
      <c r="F420">
        <v>9</v>
      </c>
      <c r="G420" s="4">
        <v>440.02</v>
      </c>
      <c r="H420" s="4">
        <v>3960.18</v>
      </c>
      <c r="I420" t="str">
        <f>TEXT(Dataset_Analysis_Table[[#This Row],[Order Date]], "mmmm yyyy")</f>
        <v>August 2024</v>
      </c>
      <c r="J420" s="4">
        <f>IF(Dataset_Analysis_Table[[#This Row],[Units Sold]]&lt;&gt;0,Dataset_Analysis_Table[[#This Row],[Revenue]]/Dataset_Analysis_Table[[#This Row],[Units Sold]],"Invalid")</f>
        <v>440.02</v>
      </c>
      <c r="K420" s="4" t="str">
        <f>IF(Dataset_Analysis_Table[[#This Row],[Revenue]]&gt;5000,"Yes","No")</f>
        <v>No</v>
      </c>
      <c r="L420" s="4" t="str" cm="1">
        <f t="array" ref="L420">_xlfn.IFS(
  Dataset_Analysis_Table[[#This Row],[Revenue]]&gt;=10000, "Platinum Tier",
  Dataset_Analysis_Table[[#This Row],[Revenue]]&gt;=5000, "Gold Tier",
  Dataset_Analysis_Table[[#This Row],[Revenue]]&lt;5000, "Standard Tier"
)</f>
        <v>Standard Tier</v>
      </c>
      <c r="M420" s="4" t="str">
        <f>Dataset_Analysis_Table[[#This Row],[Region]]&amp;" - "&amp;Dataset_Analysis_Table[[#This Row],[Category]]</f>
        <v>South - Electronics</v>
      </c>
    </row>
    <row r="421" spans="1:13" x14ac:dyDescent="0.3">
      <c r="A421">
        <v>422</v>
      </c>
      <c r="B421" s="1">
        <v>45702</v>
      </c>
      <c r="C421" t="s">
        <v>7</v>
      </c>
      <c r="D421" t="s">
        <v>5</v>
      </c>
      <c r="E421" t="s">
        <v>4</v>
      </c>
      <c r="F421">
        <v>5</v>
      </c>
      <c r="G421" s="4">
        <v>1239.71</v>
      </c>
      <c r="H421" s="4">
        <v>6198.55</v>
      </c>
      <c r="I421" t="str">
        <f>TEXT(Dataset_Analysis_Table[[#This Row],[Order Date]], "mmmm yyyy")</f>
        <v>February 2025</v>
      </c>
      <c r="J421" s="4">
        <f>IF(Dataset_Analysis_Table[[#This Row],[Units Sold]]&lt;&gt;0,Dataset_Analysis_Table[[#This Row],[Revenue]]/Dataset_Analysis_Table[[#This Row],[Units Sold]],"Invalid")</f>
        <v>1239.71</v>
      </c>
      <c r="K421" s="4" t="str">
        <f>IF(Dataset_Analysis_Table[[#This Row],[Revenue]]&gt;5000,"Yes","No")</f>
        <v>Yes</v>
      </c>
      <c r="L421" s="4" t="str" cm="1">
        <f t="array" ref="L421">_xlfn.IFS(
  Dataset_Analysis_Table[[#This Row],[Revenue]]&gt;=10000, "Platinum Tier",
  Dataset_Analysis_Table[[#This Row],[Revenue]]&gt;=5000, "Gold Tier",
  Dataset_Analysis_Table[[#This Row],[Revenue]]&lt;5000, "Standard Tier"
)</f>
        <v>Gold Tier</v>
      </c>
      <c r="M421" s="4" t="str">
        <f>Dataset_Analysis_Table[[#This Row],[Region]]&amp;" - "&amp;Dataset_Analysis_Table[[#This Row],[Category]]</f>
        <v>West - Electronics</v>
      </c>
    </row>
    <row r="422" spans="1:13" x14ac:dyDescent="0.3">
      <c r="A422">
        <v>423</v>
      </c>
      <c r="B422" s="1">
        <v>45270</v>
      </c>
      <c r="C422" t="s">
        <v>0</v>
      </c>
      <c r="D422" t="s">
        <v>15</v>
      </c>
      <c r="E422" t="s">
        <v>4</v>
      </c>
      <c r="F422">
        <v>2</v>
      </c>
      <c r="G422" s="4">
        <v>596.91999999999996</v>
      </c>
      <c r="H422" s="4">
        <v>1193.8399999999999</v>
      </c>
      <c r="I422" t="str">
        <f>TEXT(Dataset_Analysis_Table[[#This Row],[Order Date]], "mmmm yyyy")</f>
        <v>December 2023</v>
      </c>
      <c r="J422" s="4">
        <f>IF(Dataset_Analysis_Table[[#This Row],[Units Sold]]&lt;&gt;0,Dataset_Analysis_Table[[#This Row],[Revenue]]/Dataset_Analysis_Table[[#This Row],[Units Sold]],"Invalid")</f>
        <v>596.91999999999996</v>
      </c>
      <c r="K422" s="4" t="str">
        <f>IF(Dataset_Analysis_Table[[#This Row],[Revenue]]&gt;5000,"Yes","No")</f>
        <v>No</v>
      </c>
      <c r="L422" s="4" t="str" cm="1">
        <f t="array" ref="L422">_xlfn.IFS(
  Dataset_Analysis_Table[[#This Row],[Revenue]]&gt;=10000, "Platinum Tier",
  Dataset_Analysis_Table[[#This Row],[Revenue]]&gt;=5000, "Gold Tier",
  Dataset_Analysis_Table[[#This Row],[Revenue]]&lt;5000, "Standard Tier"
)</f>
        <v>Standard Tier</v>
      </c>
      <c r="M422" s="4" t="str">
        <f>Dataset_Analysis_Table[[#This Row],[Region]]&amp;" - "&amp;Dataset_Analysis_Table[[#This Row],[Category]]</f>
        <v>North - Electronics</v>
      </c>
    </row>
    <row r="423" spans="1:13" x14ac:dyDescent="0.3">
      <c r="A423">
        <v>424</v>
      </c>
      <c r="B423" s="1">
        <v>45710</v>
      </c>
      <c r="C423" t="s">
        <v>12</v>
      </c>
      <c r="D423" t="s">
        <v>9</v>
      </c>
      <c r="E423" t="s">
        <v>10</v>
      </c>
      <c r="F423">
        <v>6</v>
      </c>
      <c r="G423" s="4">
        <v>1134.9000000000001</v>
      </c>
      <c r="H423" s="4">
        <v>6809.4</v>
      </c>
      <c r="I423" t="str">
        <f>TEXT(Dataset_Analysis_Table[[#This Row],[Order Date]], "mmmm yyyy")</f>
        <v>February 2025</v>
      </c>
      <c r="J423" s="4">
        <f>IF(Dataset_Analysis_Table[[#This Row],[Units Sold]]&lt;&gt;0,Dataset_Analysis_Table[[#This Row],[Revenue]]/Dataset_Analysis_Table[[#This Row],[Units Sold]],"Invalid")</f>
        <v>1134.8999999999999</v>
      </c>
      <c r="K423" s="4" t="str">
        <f>IF(Dataset_Analysis_Table[[#This Row],[Revenue]]&gt;5000,"Yes","No")</f>
        <v>Yes</v>
      </c>
      <c r="L423" s="4" t="str" cm="1">
        <f t="array" ref="L423">_xlfn.IFS(
  Dataset_Analysis_Table[[#This Row],[Revenue]]&gt;=10000, "Platinum Tier",
  Dataset_Analysis_Table[[#This Row],[Revenue]]&gt;=5000, "Gold Tier",
  Dataset_Analysis_Table[[#This Row],[Revenue]]&lt;5000, "Standard Tier"
)</f>
        <v>Gold Tier</v>
      </c>
      <c r="M423" s="4" t="str">
        <f>Dataset_Analysis_Table[[#This Row],[Region]]&amp;" - "&amp;Dataset_Analysis_Table[[#This Row],[Category]]</f>
        <v>East - Accessories</v>
      </c>
    </row>
    <row r="424" spans="1:13" x14ac:dyDescent="0.3">
      <c r="A424">
        <v>425</v>
      </c>
      <c r="B424" s="1">
        <v>45651</v>
      </c>
      <c r="C424" t="s">
        <v>7</v>
      </c>
      <c r="D424" t="s">
        <v>18</v>
      </c>
      <c r="E424" t="s">
        <v>4</v>
      </c>
      <c r="F424">
        <v>1</v>
      </c>
      <c r="G424" s="4">
        <v>77.5</v>
      </c>
      <c r="H424" s="4">
        <v>77.5</v>
      </c>
      <c r="I424" t="str">
        <f>TEXT(Dataset_Analysis_Table[[#This Row],[Order Date]], "mmmm yyyy")</f>
        <v>December 2024</v>
      </c>
      <c r="J424" s="4">
        <f>IF(Dataset_Analysis_Table[[#This Row],[Units Sold]]&lt;&gt;0,Dataset_Analysis_Table[[#This Row],[Revenue]]/Dataset_Analysis_Table[[#This Row],[Units Sold]],"Invalid")</f>
        <v>77.5</v>
      </c>
      <c r="K424" s="4" t="str">
        <f>IF(Dataset_Analysis_Table[[#This Row],[Revenue]]&gt;5000,"Yes","No")</f>
        <v>No</v>
      </c>
      <c r="L424" s="4" t="str" cm="1">
        <f t="array" ref="L424">_xlfn.IFS(
  Dataset_Analysis_Table[[#This Row],[Revenue]]&gt;=10000, "Platinum Tier",
  Dataset_Analysis_Table[[#This Row],[Revenue]]&gt;=5000, "Gold Tier",
  Dataset_Analysis_Table[[#This Row],[Revenue]]&lt;5000, "Standard Tier"
)</f>
        <v>Standard Tier</v>
      </c>
      <c r="M424" s="4" t="str">
        <f>Dataset_Analysis_Table[[#This Row],[Region]]&amp;" - "&amp;Dataset_Analysis_Table[[#This Row],[Category]]</f>
        <v>West - Electronics</v>
      </c>
    </row>
    <row r="425" spans="1:13" x14ac:dyDescent="0.3">
      <c r="A425">
        <v>426</v>
      </c>
      <c r="B425" s="1">
        <v>45624</v>
      </c>
      <c r="C425" t="s">
        <v>12</v>
      </c>
      <c r="D425" t="s">
        <v>3</v>
      </c>
      <c r="E425" t="s">
        <v>4</v>
      </c>
      <c r="F425">
        <v>9</v>
      </c>
      <c r="G425" s="4">
        <v>690.91</v>
      </c>
      <c r="H425" s="4">
        <v>6218.19</v>
      </c>
      <c r="I425" t="str">
        <f>TEXT(Dataset_Analysis_Table[[#This Row],[Order Date]], "mmmm yyyy")</f>
        <v>November 2024</v>
      </c>
      <c r="J425" s="4">
        <f>IF(Dataset_Analysis_Table[[#This Row],[Units Sold]]&lt;&gt;0,Dataset_Analysis_Table[[#This Row],[Revenue]]/Dataset_Analysis_Table[[#This Row],[Units Sold]],"Invalid")</f>
        <v>690.91</v>
      </c>
      <c r="K425" s="4" t="str">
        <f>IF(Dataset_Analysis_Table[[#This Row],[Revenue]]&gt;5000,"Yes","No")</f>
        <v>Yes</v>
      </c>
      <c r="L425" s="4" t="str" cm="1">
        <f t="array" ref="L425">_xlfn.IFS(
  Dataset_Analysis_Table[[#This Row],[Revenue]]&gt;=10000, "Platinum Tier",
  Dataset_Analysis_Table[[#This Row],[Revenue]]&gt;=5000, "Gold Tier",
  Dataset_Analysis_Table[[#This Row],[Revenue]]&lt;5000, "Standard Tier"
)</f>
        <v>Gold Tier</v>
      </c>
      <c r="M425" s="4" t="str">
        <f>Dataset_Analysis_Table[[#This Row],[Region]]&amp;" - "&amp;Dataset_Analysis_Table[[#This Row],[Category]]</f>
        <v>East - Electronics</v>
      </c>
    </row>
    <row r="426" spans="1:13" x14ac:dyDescent="0.3">
      <c r="A426">
        <v>427</v>
      </c>
      <c r="B426" s="1">
        <v>45474</v>
      </c>
      <c r="C426" t="s">
        <v>11</v>
      </c>
      <c r="D426" t="s">
        <v>15</v>
      </c>
      <c r="E426" t="s">
        <v>4</v>
      </c>
      <c r="F426">
        <v>10</v>
      </c>
      <c r="G426" s="4">
        <v>484.61</v>
      </c>
      <c r="H426" s="4">
        <v>4846.1000000000004</v>
      </c>
      <c r="I426" t="str">
        <f>TEXT(Dataset_Analysis_Table[[#This Row],[Order Date]], "mmmm yyyy")</f>
        <v>July 2024</v>
      </c>
      <c r="J426" s="4">
        <f>IF(Dataset_Analysis_Table[[#This Row],[Units Sold]]&lt;&gt;0,Dataset_Analysis_Table[[#This Row],[Revenue]]/Dataset_Analysis_Table[[#This Row],[Units Sold]],"Invalid")</f>
        <v>484.61</v>
      </c>
      <c r="K426" s="4" t="str">
        <f>IF(Dataset_Analysis_Table[[#This Row],[Revenue]]&gt;5000,"Yes","No")</f>
        <v>No</v>
      </c>
      <c r="L426" s="4" t="str" cm="1">
        <f t="array" ref="L426">_xlfn.IFS(
  Dataset_Analysis_Table[[#This Row],[Revenue]]&gt;=10000, "Platinum Tier",
  Dataset_Analysis_Table[[#This Row],[Revenue]]&gt;=5000, "Gold Tier",
  Dataset_Analysis_Table[[#This Row],[Revenue]]&lt;5000, "Standard Tier"
)</f>
        <v>Standard Tier</v>
      </c>
      <c r="M426" s="4" t="str">
        <f>Dataset_Analysis_Table[[#This Row],[Region]]&amp;" - "&amp;Dataset_Analysis_Table[[#This Row],[Category]]</f>
        <v>South - Electronics</v>
      </c>
    </row>
    <row r="427" spans="1:13" x14ac:dyDescent="0.3">
      <c r="A427">
        <v>428</v>
      </c>
      <c r="B427" s="1">
        <v>45746</v>
      </c>
      <c r="C427" t="s">
        <v>12</v>
      </c>
      <c r="D427" t="s">
        <v>5</v>
      </c>
      <c r="E427" t="s">
        <v>4</v>
      </c>
      <c r="F427">
        <v>6</v>
      </c>
      <c r="G427" s="4">
        <v>765.9</v>
      </c>
      <c r="H427" s="4">
        <v>4595.3999999999996</v>
      </c>
      <c r="I427" t="str">
        <f>TEXT(Dataset_Analysis_Table[[#This Row],[Order Date]], "mmmm yyyy")</f>
        <v>March 2025</v>
      </c>
      <c r="J427" s="4">
        <f>IF(Dataset_Analysis_Table[[#This Row],[Units Sold]]&lt;&gt;0,Dataset_Analysis_Table[[#This Row],[Revenue]]/Dataset_Analysis_Table[[#This Row],[Units Sold]],"Invalid")</f>
        <v>765.9</v>
      </c>
      <c r="K427" s="4" t="str">
        <f>IF(Dataset_Analysis_Table[[#This Row],[Revenue]]&gt;5000,"Yes","No")</f>
        <v>No</v>
      </c>
      <c r="L427" s="4" t="str" cm="1">
        <f t="array" ref="L427">_xlfn.IFS(
  Dataset_Analysis_Table[[#This Row],[Revenue]]&gt;=10000, "Platinum Tier",
  Dataset_Analysis_Table[[#This Row],[Revenue]]&gt;=5000, "Gold Tier",
  Dataset_Analysis_Table[[#This Row],[Revenue]]&lt;5000, "Standard Tier"
)</f>
        <v>Standard Tier</v>
      </c>
      <c r="M427" s="4" t="str">
        <f>Dataset_Analysis_Table[[#This Row],[Region]]&amp;" - "&amp;Dataset_Analysis_Table[[#This Row],[Category]]</f>
        <v>East - Electronics</v>
      </c>
    </row>
    <row r="428" spans="1:13" x14ac:dyDescent="0.3">
      <c r="A428">
        <v>429</v>
      </c>
      <c r="B428" s="1">
        <v>45864</v>
      </c>
      <c r="C428" t="s">
        <v>7</v>
      </c>
      <c r="D428" t="s">
        <v>6</v>
      </c>
      <c r="E428" t="s">
        <v>4</v>
      </c>
      <c r="F428">
        <v>10</v>
      </c>
      <c r="G428" s="4">
        <v>456.69</v>
      </c>
      <c r="H428" s="4">
        <v>4566.8999999999996</v>
      </c>
      <c r="I428" t="str">
        <f>TEXT(Dataset_Analysis_Table[[#This Row],[Order Date]], "mmmm yyyy")</f>
        <v>July 2025</v>
      </c>
      <c r="J428" s="4">
        <f>IF(Dataset_Analysis_Table[[#This Row],[Units Sold]]&lt;&gt;0,Dataset_Analysis_Table[[#This Row],[Revenue]]/Dataset_Analysis_Table[[#This Row],[Units Sold]],"Invalid")</f>
        <v>456.68999999999994</v>
      </c>
      <c r="K428" s="4" t="str">
        <f>IF(Dataset_Analysis_Table[[#This Row],[Revenue]]&gt;5000,"Yes","No")</f>
        <v>No</v>
      </c>
      <c r="L428" s="4" t="str" cm="1">
        <f t="array" ref="L428">_xlfn.IFS(
  Dataset_Analysis_Table[[#This Row],[Revenue]]&gt;=10000, "Platinum Tier",
  Dataset_Analysis_Table[[#This Row],[Revenue]]&gt;=5000, "Gold Tier",
  Dataset_Analysis_Table[[#This Row],[Revenue]]&lt;5000, "Standard Tier"
)</f>
        <v>Standard Tier</v>
      </c>
      <c r="M428" s="4" t="str">
        <f>Dataset_Analysis_Table[[#This Row],[Region]]&amp;" - "&amp;Dataset_Analysis_Table[[#This Row],[Category]]</f>
        <v>West - Electronics</v>
      </c>
    </row>
    <row r="429" spans="1:13" x14ac:dyDescent="0.3">
      <c r="A429">
        <v>430</v>
      </c>
      <c r="B429" s="1">
        <v>45516</v>
      </c>
      <c r="C429" t="s">
        <v>0</v>
      </c>
      <c r="D429" t="s">
        <v>16</v>
      </c>
      <c r="E429" t="s">
        <v>10</v>
      </c>
      <c r="F429">
        <v>6</v>
      </c>
      <c r="G429" s="4">
        <v>1013.97</v>
      </c>
      <c r="H429" s="4">
        <v>6083.82</v>
      </c>
      <c r="I429" t="str">
        <f>TEXT(Dataset_Analysis_Table[[#This Row],[Order Date]], "mmmm yyyy")</f>
        <v>August 2024</v>
      </c>
      <c r="J429" s="4">
        <f>IF(Dataset_Analysis_Table[[#This Row],[Units Sold]]&lt;&gt;0,Dataset_Analysis_Table[[#This Row],[Revenue]]/Dataset_Analysis_Table[[#This Row],[Units Sold]],"Invalid")</f>
        <v>1013.9699999999999</v>
      </c>
      <c r="K429" s="4" t="str">
        <f>IF(Dataset_Analysis_Table[[#This Row],[Revenue]]&gt;5000,"Yes","No")</f>
        <v>Yes</v>
      </c>
      <c r="L429" s="4" t="str" cm="1">
        <f t="array" ref="L429">_xlfn.IFS(
  Dataset_Analysis_Table[[#This Row],[Revenue]]&gt;=10000, "Platinum Tier",
  Dataset_Analysis_Table[[#This Row],[Revenue]]&gt;=5000, "Gold Tier",
  Dataset_Analysis_Table[[#This Row],[Revenue]]&lt;5000, "Standard Tier"
)</f>
        <v>Gold Tier</v>
      </c>
      <c r="M429" s="4" t="str">
        <f>Dataset_Analysis_Table[[#This Row],[Region]]&amp;" - "&amp;Dataset_Analysis_Table[[#This Row],[Category]]</f>
        <v>North - Accessories</v>
      </c>
    </row>
    <row r="430" spans="1:13" x14ac:dyDescent="0.3">
      <c r="A430">
        <v>431</v>
      </c>
      <c r="B430" s="1">
        <v>45843</v>
      </c>
      <c r="C430" t="s">
        <v>12</v>
      </c>
      <c r="D430" t="s">
        <v>5</v>
      </c>
      <c r="E430" t="s">
        <v>4</v>
      </c>
      <c r="F430">
        <v>1</v>
      </c>
      <c r="G430" s="4">
        <v>899.4</v>
      </c>
      <c r="H430" s="4">
        <v>899.4</v>
      </c>
      <c r="I430" t="str">
        <f>TEXT(Dataset_Analysis_Table[[#This Row],[Order Date]], "mmmm yyyy")</f>
        <v>July 2025</v>
      </c>
      <c r="J430" s="4">
        <f>IF(Dataset_Analysis_Table[[#This Row],[Units Sold]]&lt;&gt;0,Dataset_Analysis_Table[[#This Row],[Revenue]]/Dataset_Analysis_Table[[#This Row],[Units Sold]],"Invalid")</f>
        <v>899.4</v>
      </c>
      <c r="K430" s="4" t="str">
        <f>IF(Dataset_Analysis_Table[[#This Row],[Revenue]]&gt;5000,"Yes","No")</f>
        <v>No</v>
      </c>
      <c r="L430" s="4" t="str" cm="1">
        <f t="array" ref="L430">_xlfn.IFS(
  Dataset_Analysis_Table[[#This Row],[Revenue]]&gt;=10000, "Platinum Tier",
  Dataset_Analysis_Table[[#This Row],[Revenue]]&gt;=5000, "Gold Tier",
  Dataset_Analysis_Table[[#This Row],[Revenue]]&lt;5000, "Standard Tier"
)</f>
        <v>Standard Tier</v>
      </c>
      <c r="M430" s="4" t="str">
        <f>Dataset_Analysis_Table[[#This Row],[Region]]&amp;" - "&amp;Dataset_Analysis_Table[[#This Row],[Category]]</f>
        <v>East - Electronics</v>
      </c>
    </row>
    <row r="431" spans="1:13" x14ac:dyDescent="0.3">
      <c r="A431">
        <v>432</v>
      </c>
      <c r="B431" s="1">
        <v>45191</v>
      </c>
      <c r="C431" t="s">
        <v>11</v>
      </c>
      <c r="D431" t="s">
        <v>22</v>
      </c>
      <c r="E431" t="s">
        <v>4</v>
      </c>
      <c r="F431">
        <v>10</v>
      </c>
      <c r="G431" s="4">
        <v>725.87</v>
      </c>
      <c r="H431" s="4">
        <v>7258.7</v>
      </c>
      <c r="I431" t="str">
        <f>TEXT(Dataset_Analysis_Table[[#This Row],[Order Date]], "mmmm yyyy")</f>
        <v>September 2023</v>
      </c>
      <c r="J431" s="4">
        <f>IF(Dataset_Analysis_Table[[#This Row],[Units Sold]]&lt;&gt;0,Dataset_Analysis_Table[[#This Row],[Revenue]]/Dataset_Analysis_Table[[#This Row],[Units Sold]],"Invalid")</f>
        <v>725.87</v>
      </c>
      <c r="K431" s="4" t="str">
        <f>IF(Dataset_Analysis_Table[[#This Row],[Revenue]]&gt;5000,"Yes","No")</f>
        <v>Yes</v>
      </c>
      <c r="L431" s="4" t="str" cm="1">
        <f t="array" ref="L431">_xlfn.IFS(
  Dataset_Analysis_Table[[#This Row],[Revenue]]&gt;=10000, "Platinum Tier",
  Dataset_Analysis_Table[[#This Row],[Revenue]]&gt;=5000, "Gold Tier",
  Dataset_Analysis_Table[[#This Row],[Revenue]]&lt;5000, "Standard Tier"
)</f>
        <v>Gold Tier</v>
      </c>
      <c r="M431" s="4" t="str">
        <f>Dataset_Analysis_Table[[#This Row],[Region]]&amp;" - "&amp;Dataset_Analysis_Table[[#This Row],[Category]]</f>
        <v>South - Electronics</v>
      </c>
    </row>
    <row r="432" spans="1:13" x14ac:dyDescent="0.3">
      <c r="A432">
        <v>433</v>
      </c>
      <c r="B432" s="1">
        <v>45290</v>
      </c>
      <c r="C432" t="s">
        <v>7</v>
      </c>
      <c r="D432" t="s">
        <v>6</v>
      </c>
      <c r="E432" t="s">
        <v>4</v>
      </c>
      <c r="F432">
        <v>4</v>
      </c>
      <c r="G432" s="4">
        <v>57.04</v>
      </c>
      <c r="H432" s="4">
        <v>228.16</v>
      </c>
      <c r="I432" t="str">
        <f>TEXT(Dataset_Analysis_Table[[#This Row],[Order Date]], "mmmm yyyy")</f>
        <v>December 2023</v>
      </c>
      <c r="J432" s="4">
        <f>IF(Dataset_Analysis_Table[[#This Row],[Units Sold]]&lt;&gt;0,Dataset_Analysis_Table[[#This Row],[Revenue]]/Dataset_Analysis_Table[[#This Row],[Units Sold]],"Invalid")</f>
        <v>57.04</v>
      </c>
      <c r="K432" s="4" t="str">
        <f>IF(Dataset_Analysis_Table[[#This Row],[Revenue]]&gt;5000,"Yes","No")</f>
        <v>No</v>
      </c>
      <c r="L432" s="4" t="str" cm="1">
        <f t="array" ref="L432">_xlfn.IFS(
  Dataset_Analysis_Table[[#This Row],[Revenue]]&gt;=10000, "Platinum Tier",
  Dataset_Analysis_Table[[#This Row],[Revenue]]&gt;=5000, "Gold Tier",
  Dataset_Analysis_Table[[#This Row],[Revenue]]&lt;5000, "Standard Tier"
)</f>
        <v>Standard Tier</v>
      </c>
      <c r="M432" s="4" t="str">
        <f>Dataset_Analysis_Table[[#This Row],[Region]]&amp;" - "&amp;Dataset_Analysis_Table[[#This Row],[Category]]</f>
        <v>West - Electronics</v>
      </c>
    </row>
    <row r="433" spans="1:13" x14ac:dyDescent="0.3">
      <c r="A433">
        <v>434</v>
      </c>
      <c r="B433" s="1">
        <v>45334</v>
      </c>
      <c r="C433" t="s">
        <v>0</v>
      </c>
      <c r="D433" t="s">
        <v>8</v>
      </c>
      <c r="E433" t="s">
        <v>2</v>
      </c>
      <c r="F433">
        <v>1</v>
      </c>
      <c r="G433" s="4">
        <v>667.15</v>
      </c>
      <c r="H433" s="4">
        <v>667.15</v>
      </c>
      <c r="I433" t="str">
        <f>TEXT(Dataset_Analysis_Table[[#This Row],[Order Date]], "mmmm yyyy")</f>
        <v>February 2024</v>
      </c>
      <c r="J433" s="4">
        <f>IF(Dataset_Analysis_Table[[#This Row],[Units Sold]]&lt;&gt;0,Dataset_Analysis_Table[[#This Row],[Revenue]]/Dataset_Analysis_Table[[#This Row],[Units Sold]],"Invalid")</f>
        <v>667.15</v>
      </c>
      <c r="K433" s="4" t="str">
        <f>IF(Dataset_Analysis_Table[[#This Row],[Revenue]]&gt;5000,"Yes","No")</f>
        <v>No</v>
      </c>
      <c r="L433" s="4" t="str" cm="1">
        <f t="array" ref="L433">_xlfn.IFS(
  Dataset_Analysis_Table[[#This Row],[Revenue]]&gt;=10000, "Platinum Tier",
  Dataset_Analysis_Table[[#This Row],[Revenue]]&gt;=5000, "Gold Tier",
  Dataset_Analysis_Table[[#This Row],[Revenue]]&lt;5000, "Standard Tier"
)</f>
        <v>Standard Tier</v>
      </c>
      <c r="M433" s="4" t="str">
        <f>Dataset_Analysis_Table[[#This Row],[Region]]&amp;" - "&amp;Dataset_Analysis_Table[[#This Row],[Category]]</f>
        <v>North - Apparel</v>
      </c>
    </row>
    <row r="434" spans="1:13" x14ac:dyDescent="0.3">
      <c r="A434">
        <v>435</v>
      </c>
      <c r="B434" s="1">
        <v>45561</v>
      </c>
      <c r="C434" t="s">
        <v>11</v>
      </c>
      <c r="D434" t="s">
        <v>5</v>
      </c>
      <c r="E434" t="s">
        <v>4</v>
      </c>
      <c r="F434">
        <v>4</v>
      </c>
      <c r="G434" s="4">
        <v>621.46</v>
      </c>
      <c r="H434" s="4">
        <v>2485.84</v>
      </c>
      <c r="I434" t="str">
        <f>TEXT(Dataset_Analysis_Table[[#This Row],[Order Date]], "mmmm yyyy")</f>
        <v>September 2024</v>
      </c>
      <c r="J434" s="4">
        <f>IF(Dataset_Analysis_Table[[#This Row],[Units Sold]]&lt;&gt;0,Dataset_Analysis_Table[[#This Row],[Revenue]]/Dataset_Analysis_Table[[#This Row],[Units Sold]],"Invalid")</f>
        <v>621.46</v>
      </c>
      <c r="K434" s="4" t="str">
        <f>IF(Dataset_Analysis_Table[[#This Row],[Revenue]]&gt;5000,"Yes","No")</f>
        <v>No</v>
      </c>
      <c r="L434" s="4" t="str" cm="1">
        <f t="array" ref="L434">_xlfn.IFS(
  Dataset_Analysis_Table[[#This Row],[Revenue]]&gt;=10000, "Platinum Tier",
  Dataset_Analysis_Table[[#This Row],[Revenue]]&gt;=5000, "Gold Tier",
  Dataset_Analysis_Table[[#This Row],[Revenue]]&lt;5000, "Standard Tier"
)</f>
        <v>Standard Tier</v>
      </c>
      <c r="M434" s="4" t="str">
        <f>Dataset_Analysis_Table[[#This Row],[Region]]&amp;" - "&amp;Dataset_Analysis_Table[[#This Row],[Category]]</f>
        <v>South - Electronics</v>
      </c>
    </row>
    <row r="435" spans="1:13" x14ac:dyDescent="0.3">
      <c r="A435">
        <v>436</v>
      </c>
      <c r="B435" s="1">
        <v>45202</v>
      </c>
      <c r="C435" t="s">
        <v>7</v>
      </c>
      <c r="D435" t="s">
        <v>9</v>
      </c>
      <c r="E435" t="s">
        <v>10</v>
      </c>
      <c r="F435">
        <v>3</v>
      </c>
      <c r="G435" s="4">
        <v>782.84</v>
      </c>
      <c r="H435" s="4">
        <v>2348.52</v>
      </c>
      <c r="I435" t="str">
        <f>TEXT(Dataset_Analysis_Table[[#This Row],[Order Date]], "mmmm yyyy")</f>
        <v>October 2023</v>
      </c>
      <c r="J435" s="4">
        <f>IF(Dataset_Analysis_Table[[#This Row],[Units Sold]]&lt;&gt;0,Dataset_Analysis_Table[[#This Row],[Revenue]]/Dataset_Analysis_Table[[#This Row],[Units Sold]],"Invalid")</f>
        <v>782.84</v>
      </c>
      <c r="K435" s="4" t="str">
        <f>IF(Dataset_Analysis_Table[[#This Row],[Revenue]]&gt;5000,"Yes","No")</f>
        <v>No</v>
      </c>
      <c r="L435" s="4" t="str" cm="1">
        <f t="array" ref="L435">_xlfn.IFS(
  Dataset_Analysis_Table[[#This Row],[Revenue]]&gt;=10000, "Platinum Tier",
  Dataset_Analysis_Table[[#This Row],[Revenue]]&gt;=5000, "Gold Tier",
  Dataset_Analysis_Table[[#This Row],[Revenue]]&lt;5000, "Standard Tier"
)</f>
        <v>Standard Tier</v>
      </c>
      <c r="M435" s="4" t="str">
        <f>Dataset_Analysis_Table[[#This Row],[Region]]&amp;" - "&amp;Dataset_Analysis_Table[[#This Row],[Category]]</f>
        <v>West - Accessories</v>
      </c>
    </row>
    <row r="436" spans="1:13" x14ac:dyDescent="0.3">
      <c r="A436">
        <v>437</v>
      </c>
      <c r="B436" s="1">
        <v>45817</v>
      </c>
      <c r="C436" t="s">
        <v>12</v>
      </c>
      <c r="D436" t="s">
        <v>6</v>
      </c>
      <c r="E436" t="s">
        <v>4</v>
      </c>
      <c r="F436">
        <v>8</v>
      </c>
      <c r="G436" s="4">
        <v>792.96</v>
      </c>
      <c r="H436" s="4">
        <v>6343.68</v>
      </c>
      <c r="I436" t="str">
        <f>TEXT(Dataset_Analysis_Table[[#This Row],[Order Date]], "mmmm yyyy")</f>
        <v>June 2025</v>
      </c>
      <c r="J436" s="4">
        <f>IF(Dataset_Analysis_Table[[#This Row],[Units Sold]]&lt;&gt;0,Dataset_Analysis_Table[[#This Row],[Revenue]]/Dataset_Analysis_Table[[#This Row],[Units Sold]],"Invalid")</f>
        <v>792.96</v>
      </c>
      <c r="K436" s="4" t="str">
        <f>IF(Dataset_Analysis_Table[[#This Row],[Revenue]]&gt;5000,"Yes","No")</f>
        <v>Yes</v>
      </c>
      <c r="L436" s="4" t="str" cm="1">
        <f t="array" ref="L436">_xlfn.IFS(
  Dataset_Analysis_Table[[#This Row],[Revenue]]&gt;=10000, "Platinum Tier",
  Dataset_Analysis_Table[[#This Row],[Revenue]]&gt;=5000, "Gold Tier",
  Dataset_Analysis_Table[[#This Row],[Revenue]]&lt;5000, "Standard Tier"
)</f>
        <v>Gold Tier</v>
      </c>
      <c r="M436" s="4" t="str">
        <f>Dataset_Analysis_Table[[#This Row],[Region]]&amp;" - "&amp;Dataset_Analysis_Table[[#This Row],[Category]]</f>
        <v>East - Electronics</v>
      </c>
    </row>
    <row r="437" spans="1:13" x14ac:dyDescent="0.3">
      <c r="A437">
        <v>438</v>
      </c>
      <c r="B437" s="1">
        <v>45609</v>
      </c>
      <c r="C437" t="s">
        <v>11</v>
      </c>
      <c r="D437" t="s">
        <v>21</v>
      </c>
      <c r="E437" t="s">
        <v>4</v>
      </c>
      <c r="F437">
        <v>9</v>
      </c>
      <c r="G437" s="4">
        <v>520.07000000000005</v>
      </c>
      <c r="H437" s="4">
        <v>4680.63</v>
      </c>
      <c r="I437" t="str">
        <f>TEXT(Dataset_Analysis_Table[[#This Row],[Order Date]], "mmmm yyyy")</f>
        <v>November 2024</v>
      </c>
      <c r="J437" s="4">
        <f>IF(Dataset_Analysis_Table[[#This Row],[Units Sold]]&lt;&gt;0,Dataset_Analysis_Table[[#This Row],[Revenue]]/Dataset_Analysis_Table[[#This Row],[Units Sold]],"Invalid")</f>
        <v>520.07000000000005</v>
      </c>
      <c r="K437" s="4" t="str">
        <f>IF(Dataset_Analysis_Table[[#This Row],[Revenue]]&gt;5000,"Yes","No")</f>
        <v>No</v>
      </c>
      <c r="L437" s="4" t="str" cm="1">
        <f t="array" ref="L437">_xlfn.IFS(
  Dataset_Analysis_Table[[#This Row],[Revenue]]&gt;=10000, "Platinum Tier",
  Dataset_Analysis_Table[[#This Row],[Revenue]]&gt;=5000, "Gold Tier",
  Dataset_Analysis_Table[[#This Row],[Revenue]]&lt;5000, "Standard Tier"
)</f>
        <v>Standard Tier</v>
      </c>
      <c r="M437" s="4" t="str">
        <f>Dataset_Analysis_Table[[#This Row],[Region]]&amp;" - "&amp;Dataset_Analysis_Table[[#This Row],[Category]]</f>
        <v>South - Electronics</v>
      </c>
    </row>
    <row r="438" spans="1:13" x14ac:dyDescent="0.3">
      <c r="A438">
        <v>439</v>
      </c>
      <c r="B438" s="1">
        <v>45763</v>
      </c>
      <c r="C438" t="s">
        <v>12</v>
      </c>
      <c r="D438" t="s">
        <v>21</v>
      </c>
      <c r="E438" t="s">
        <v>4</v>
      </c>
      <c r="F438">
        <v>8</v>
      </c>
      <c r="G438" s="4">
        <v>296.47000000000003</v>
      </c>
      <c r="H438" s="4">
        <v>2371.7600000000002</v>
      </c>
      <c r="I438" t="str">
        <f>TEXT(Dataset_Analysis_Table[[#This Row],[Order Date]], "mmmm yyyy")</f>
        <v>April 2025</v>
      </c>
      <c r="J438" s="4">
        <f>IF(Dataset_Analysis_Table[[#This Row],[Units Sold]]&lt;&gt;0,Dataset_Analysis_Table[[#This Row],[Revenue]]/Dataset_Analysis_Table[[#This Row],[Units Sold]],"Invalid")</f>
        <v>296.47000000000003</v>
      </c>
      <c r="K438" s="4" t="str">
        <f>IF(Dataset_Analysis_Table[[#This Row],[Revenue]]&gt;5000,"Yes","No")</f>
        <v>No</v>
      </c>
      <c r="L438" s="4" t="str" cm="1">
        <f t="array" ref="L438">_xlfn.IFS(
  Dataset_Analysis_Table[[#This Row],[Revenue]]&gt;=10000, "Platinum Tier",
  Dataset_Analysis_Table[[#This Row],[Revenue]]&gt;=5000, "Gold Tier",
  Dataset_Analysis_Table[[#This Row],[Revenue]]&lt;5000, "Standard Tier"
)</f>
        <v>Standard Tier</v>
      </c>
      <c r="M438" s="4" t="str">
        <f>Dataset_Analysis_Table[[#This Row],[Region]]&amp;" - "&amp;Dataset_Analysis_Table[[#This Row],[Category]]</f>
        <v>East - Electronics</v>
      </c>
    </row>
    <row r="439" spans="1:13" x14ac:dyDescent="0.3">
      <c r="A439">
        <v>440</v>
      </c>
      <c r="B439" s="1">
        <v>45710</v>
      </c>
      <c r="C439" t="s">
        <v>12</v>
      </c>
      <c r="D439" t="s">
        <v>18</v>
      </c>
      <c r="E439" t="s">
        <v>4</v>
      </c>
      <c r="F439">
        <v>5</v>
      </c>
      <c r="G439" s="4">
        <v>345.05</v>
      </c>
      <c r="H439" s="4">
        <v>1725.25</v>
      </c>
      <c r="I439" t="str">
        <f>TEXT(Dataset_Analysis_Table[[#This Row],[Order Date]], "mmmm yyyy")</f>
        <v>February 2025</v>
      </c>
      <c r="J439" s="4">
        <f>IF(Dataset_Analysis_Table[[#This Row],[Units Sold]]&lt;&gt;0,Dataset_Analysis_Table[[#This Row],[Revenue]]/Dataset_Analysis_Table[[#This Row],[Units Sold]],"Invalid")</f>
        <v>345.05</v>
      </c>
      <c r="K439" s="4" t="str">
        <f>IF(Dataset_Analysis_Table[[#This Row],[Revenue]]&gt;5000,"Yes","No")</f>
        <v>No</v>
      </c>
      <c r="L439" s="4" t="str" cm="1">
        <f t="array" ref="L439">_xlfn.IFS(
  Dataset_Analysis_Table[[#This Row],[Revenue]]&gt;=10000, "Platinum Tier",
  Dataset_Analysis_Table[[#This Row],[Revenue]]&gt;=5000, "Gold Tier",
  Dataset_Analysis_Table[[#This Row],[Revenue]]&lt;5000, "Standard Tier"
)</f>
        <v>Standard Tier</v>
      </c>
      <c r="M439" s="4" t="str">
        <f>Dataset_Analysis_Table[[#This Row],[Region]]&amp;" - "&amp;Dataset_Analysis_Table[[#This Row],[Category]]</f>
        <v>East - Electronics</v>
      </c>
    </row>
    <row r="440" spans="1:13" x14ac:dyDescent="0.3">
      <c r="A440">
        <v>441</v>
      </c>
      <c r="B440" s="1">
        <v>45860</v>
      </c>
      <c r="C440" t="s">
        <v>12</v>
      </c>
      <c r="D440" t="s">
        <v>22</v>
      </c>
      <c r="E440" t="s">
        <v>4</v>
      </c>
      <c r="F440">
        <v>4</v>
      </c>
      <c r="G440" s="4">
        <v>1038.46</v>
      </c>
      <c r="H440" s="4">
        <v>4153.84</v>
      </c>
      <c r="I440" t="str">
        <f>TEXT(Dataset_Analysis_Table[[#This Row],[Order Date]], "mmmm yyyy")</f>
        <v>July 2025</v>
      </c>
      <c r="J440" s="4">
        <f>IF(Dataset_Analysis_Table[[#This Row],[Units Sold]]&lt;&gt;0,Dataset_Analysis_Table[[#This Row],[Revenue]]/Dataset_Analysis_Table[[#This Row],[Units Sold]],"Invalid")</f>
        <v>1038.46</v>
      </c>
      <c r="K440" s="4" t="str">
        <f>IF(Dataset_Analysis_Table[[#This Row],[Revenue]]&gt;5000,"Yes","No")</f>
        <v>No</v>
      </c>
      <c r="L440" s="4" t="str" cm="1">
        <f t="array" ref="L440">_xlfn.IFS(
  Dataset_Analysis_Table[[#This Row],[Revenue]]&gt;=10000, "Platinum Tier",
  Dataset_Analysis_Table[[#This Row],[Revenue]]&gt;=5000, "Gold Tier",
  Dataset_Analysis_Table[[#This Row],[Revenue]]&lt;5000, "Standard Tier"
)</f>
        <v>Standard Tier</v>
      </c>
      <c r="M440" s="4" t="str">
        <f>Dataset_Analysis_Table[[#This Row],[Region]]&amp;" - "&amp;Dataset_Analysis_Table[[#This Row],[Category]]</f>
        <v>East - Electronics</v>
      </c>
    </row>
    <row r="441" spans="1:13" x14ac:dyDescent="0.3">
      <c r="A441">
        <v>442</v>
      </c>
      <c r="B441" s="1">
        <v>45630</v>
      </c>
      <c r="C441" t="s">
        <v>12</v>
      </c>
      <c r="D441" t="s">
        <v>20</v>
      </c>
      <c r="E441" t="s">
        <v>4</v>
      </c>
      <c r="F441">
        <v>6</v>
      </c>
      <c r="G441" s="4">
        <v>845.13</v>
      </c>
      <c r="H441" s="4">
        <v>5070.78</v>
      </c>
      <c r="I441" t="str">
        <f>TEXT(Dataset_Analysis_Table[[#This Row],[Order Date]], "mmmm yyyy")</f>
        <v>December 2024</v>
      </c>
      <c r="J441" s="4">
        <f>IF(Dataset_Analysis_Table[[#This Row],[Units Sold]]&lt;&gt;0,Dataset_Analysis_Table[[#This Row],[Revenue]]/Dataset_Analysis_Table[[#This Row],[Units Sold]],"Invalid")</f>
        <v>845.13</v>
      </c>
      <c r="K441" s="4" t="str">
        <f>IF(Dataset_Analysis_Table[[#This Row],[Revenue]]&gt;5000,"Yes","No")</f>
        <v>Yes</v>
      </c>
      <c r="L441" s="4" t="str" cm="1">
        <f t="array" ref="L441">_xlfn.IFS(
  Dataset_Analysis_Table[[#This Row],[Revenue]]&gt;=10000, "Platinum Tier",
  Dataset_Analysis_Table[[#This Row],[Revenue]]&gt;=5000, "Gold Tier",
  Dataset_Analysis_Table[[#This Row],[Revenue]]&lt;5000, "Standard Tier"
)</f>
        <v>Gold Tier</v>
      </c>
      <c r="M441" s="4" t="str">
        <f>Dataset_Analysis_Table[[#This Row],[Region]]&amp;" - "&amp;Dataset_Analysis_Table[[#This Row],[Category]]</f>
        <v>East - Electronics</v>
      </c>
    </row>
    <row r="442" spans="1:13" x14ac:dyDescent="0.3">
      <c r="A442">
        <v>443</v>
      </c>
      <c r="B442" s="1">
        <v>45433</v>
      </c>
      <c r="C442" t="s">
        <v>12</v>
      </c>
      <c r="D442" t="s">
        <v>17</v>
      </c>
      <c r="E442" t="s">
        <v>10</v>
      </c>
      <c r="F442">
        <v>2</v>
      </c>
      <c r="G442" s="4">
        <v>864.48</v>
      </c>
      <c r="H442" s="4">
        <v>1728.96</v>
      </c>
      <c r="I442" t="str">
        <f>TEXT(Dataset_Analysis_Table[[#This Row],[Order Date]], "mmmm yyyy")</f>
        <v>May 2024</v>
      </c>
      <c r="J442" s="4">
        <f>IF(Dataset_Analysis_Table[[#This Row],[Units Sold]]&lt;&gt;0,Dataset_Analysis_Table[[#This Row],[Revenue]]/Dataset_Analysis_Table[[#This Row],[Units Sold]],"Invalid")</f>
        <v>864.48</v>
      </c>
      <c r="K442" s="4" t="str">
        <f>IF(Dataset_Analysis_Table[[#This Row],[Revenue]]&gt;5000,"Yes","No")</f>
        <v>No</v>
      </c>
      <c r="L442" s="4" t="str" cm="1">
        <f t="array" ref="L442">_xlfn.IFS(
  Dataset_Analysis_Table[[#This Row],[Revenue]]&gt;=10000, "Platinum Tier",
  Dataset_Analysis_Table[[#This Row],[Revenue]]&gt;=5000, "Gold Tier",
  Dataset_Analysis_Table[[#This Row],[Revenue]]&lt;5000, "Standard Tier"
)</f>
        <v>Standard Tier</v>
      </c>
      <c r="M442" s="4" t="str">
        <f>Dataset_Analysis_Table[[#This Row],[Region]]&amp;" - "&amp;Dataset_Analysis_Table[[#This Row],[Category]]</f>
        <v>East - Accessories</v>
      </c>
    </row>
    <row r="443" spans="1:13" x14ac:dyDescent="0.3">
      <c r="A443">
        <v>444</v>
      </c>
      <c r="B443" s="1">
        <v>45543</v>
      </c>
      <c r="C443" t="s">
        <v>7</v>
      </c>
      <c r="D443" t="s">
        <v>6</v>
      </c>
      <c r="E443" t="s">
        <v>4</v>
      </c>
      <c r="F443">
        <v>6</v>
      </c>
      <c r="G443" s="4">
        <v>1432.37</v>
      </c>
      <c r="H443" s="4">
        <v>8594.2199999999993</v>
      </c>
      <c r="I443" t="str">
        <f>TEXT(Dataset_Analysis_Table[[#This Row],[Order Date]], "mmmm yyyy")</f>
        <v>September 2024</v>
      </c>
      <c r="J443" s="4">
        <f>IF(Dataset_Analysis_Table[[#This Row],[Units Sold]]&lt;&gt;0,Dataset_Analysis_Table[[#This Row],[Revenue]]/Dataset_Analysis_Table[[#This Row],[Units Sold]],"Invalid")</f>
        <v>1432.37</v>
      </c>
      <c r="K443" s="4" t="str">
        <f>IF(Dataset_Analysis_Table[[#This Row],[Revenue]]&gt;5000,"Yes","No")</f>
        <v>Yes</v>
      </c>
      <c r="L443" s="4" t="str" cm="1">
        <f t="array" ref="L443">_xlfn.IFS(
  Dataset_Analysis_Table[[#This Row],[Revenue]]&gt;=10000, "Platinum Tier",
  Dataset_Analysis_Table[[#This Row],[Revenue]]&gt;=5000, "Gold Tier",
  Dataset_Analysis_Table[[#This Row],[Revenue]]&lt;5000, "Standard Tier"
)</f>
        <v>Gold Tier</v>
      </c>
      <c r="M443" s="4" t="str">
        <f>Dataset_Analysis_Table[[#This Row],[Region]]&amp;" - "&amp;Dataset_Analysis_Table[[#This Row],[Category]]</f>
        <v>West - Electronics</v>
      </c>
    </row>
    <row r="444" spans="1:13" x14ac:dyDescent="0.3">
      <c r="A444">
        <v>445</v>
      </c>
      <c r="B444" s="1">
        <v>45436</v>
      </c>
      <c r="C444" t="s">
        <v>11</v>
      </c>
      <c r="D444" t="s">
        <v>9</v>
      </c>
      <c r="E444" t="s">
        <v>10</v>
      </c>
      <c r="F444">
        <v>1</v>
      </c>
      <c r="G444" s="4">
        <v>438.57</v>
      </c>
      <c r="H444" s="4">
        <v>438.57</v>
      </c>
      <c r="I444" t="str">
        <f>TEXT(Dataset_Analysis_Table[[#This Row],[Order Date]], "mmmm yyyy")</f>
        <v>May 2024</v>
      </c>
      <c r="J444" s="4">
        <f>IF(Dataset_Analysis_Table[[#This Row],[Units Sold]]&lt;&gt;0,Dataset_Analysis_Table[[#This Row],[Revenue]]/Dataset_Analysis_Table[[#This Row],[Units Sold]],"Invalid")</f>
        <v>438.57</v>
      </c>
      <c r="K444" s="4" t="str">
        <f>IF(Dataset_Analysis_Table[[#This Row],[Revenue]]&gt;5000,"Yes","No")</f>
        <v>No</v>
      </c>
      <c r="L444" s="4" t="str" cm="1">
        <f t="array" ref="L444">_xlfn.IFS(
  Dataset_Analysis_Table[[#This Row],[Revenue]]&gt;=10000, "Platinum Tier",
  Dataset_Analysis_Table[[#This Row],[Revenue]]&gt;=5000, "Gold Tier",
  Dataset_Analysis_Table[[#This Row],[Revenue]]&lt;5000, "Standard Tier"
)</f>
        <v>Standard Tier</v>
      </c>
      <c r="M444" s="4" t="str">
        <f>Dataset_Analysis_Table[[#This Row],[Region]]&amp;" - "&amp;Dataset_Analysis_Table[[#This Row],[Category]]</f>
        <v>South - Accessories</v>
      </c>
    </row>
    <row r="445" spans="1:13" x14ac:dyDescent="0.3">
      <c r="A445">
        <v>446</v>
      </c>
      <c r="B445" s="1">
        <v>45493</v>
      </c>
      <c r="C445" t="s">
        <v>0</v>
      </c>
      <c r="D445" t="s">
        <v>8</v>
      </c>
      <c r="E445" t="s">
        <v>2</v>
      </c>
      <c r="F445">
        <v>8</v>
      </c>
      <c r="G445" s="4">
        <v>987.4</v>
      </c>
      <c r="H445" s="4">
        <v>7899.2</v>
      </c>
      <c r="I445" t="str">
        <f>TEXT(Dataset_Analysis_Table[[#This Row],[Order Date]], "mmmm yyyy")</f>
        <v>July 2024</v>
      </c>
      <c r="J445" s="4">
        <f>IF(Dataset_Analysis_Table[[#This Row],[Units Sold]]&lt;&gt;0,Dataset_Analysis_Table[[#This Row],[Revenue]]/Dataset_Analysis_Table[[#This Row],[Units Sold]],"Invalid")</f>
        <v>987.4</v>
      </c>
      <c r="K445" s="4" t="str">
        <f>IF(Dataset_Analysis_Table[[#This Row],[Revenue]]&gt;5000,"Yes","No")</f>
        <v>Yes</v>
      </c>
      <c r="L445" s="4" t="str" cm="1">
        <f t="array" ref="L445">_xlfn.IFS(
  Dataset_Analysis_Table[[#This Row],[Revenue]]&gt;=10000, "Platinum Tier",
  Dataset_Analysis_Table[[#This Row],[Revenue]]&gt;=5000, "Gold Tier",
  Dataset_Analysis_Table[[#This Row],[Revenue]]&lt;5000, "Standard Tier"
)</f>
        <v>Gold Tier</v>
      </c>
      <c r="M445" s="4" t="str">
        <f>Dataset_Analysis_Table[[#This Row],[Region]]&amp;" - "&amp;Dataset_Analysis_Table[[#This Row],[Category]]</f>
        <v>North - Apparel</v>
      </c>
    </row>
    <row r="446" spans="1:13" x14ac:dyDescent="0.3">
      <c r="A446">
        <v>447</v>
      </c>
      <c r="B446" s="1">
        <v>45358</v>
      </c>
      <c r="C446" t="s">
        <v>7</v>
      </c>
      <c r="D446" t="s">
        <v>8</v>
      </c>
      <c r="E446" t="s">
        <v>2</v>
      </c>
      <c r="F446">
        <v>4</v>
      </c>
      <c r="G446" s="4">
        <v>1243.6500000000001</v>
      </c>
      <c r="H446" s="4">
        <v>4974.6000000000004</v>
      </c>
      <c r="I446" t="str">
        <f>TEXT(Dataset_Analysis_Table[[#This Row],[Order Date]], "mmmm yyyy")</f>
        <v>March 2024</v>
      </c>
      <c r="J446" s="4">
        <f>IF(Dataset_Analysis_Table[[#This Row],[Units Sold]]&lt;&gt;0,Dataset_Analysis_Table[[#This Row],[Revenue]]/Dataset_Analysis_Table[[#This Row],[Units Sold]],"Invalid")</f>
        <v>1243.6500000000001</v>
      </c>
      <c r="K446" s="4" t="str">
        <f>IF(Dataset_Analysis_Table[[#This Row],[Revenue]]&gt;5000,"Yes","No")</f>
        <v>No</v>
      </c>
      <c r="L446" s="4" t="str" cm="1">
        <f t="array" ref="L446">_xlfn.IFS(
  Dataset_Analysis_Table[[#This Row],[Revenue]]&gt;=10000, "Platinum Tier",
  Dataset_Analysis_Table[[#This Row],[Revenue]]&gt;=5000, "Gold Tier",
  Dataset_Analysis_Table[[#This Row],[Revenue]]&lt;5000, "Standard Tier"
)</f>
        <v>Standard Tier</v>
      </c>
      <c r="M446" s="4" t="str">
        <f>Dataset_Analysis_Table[[#This Row],[Region]]&amp;" - "&amp;Dataset_Analysis_Table[[#This Row],[Category]]</f>
        <v>West - Apparel</v>
      </c>
    </row>
    <row r="447" spans="1:13" x14ac:dyDescent="0.3">
      <c r="A447">
        <v>448</v>
      </c>
      <c r="B447" s="1">
        <v>45279</v>
      </c>
      <c r="C447" t="s">
        <v>12</v>
      </c>
      <c r="D447" t="s">
        <v>22</v>
      </c>
      <c r="E447" t="s">
        <v>4</v>
      </c>
      <c r="F447">
        <v>2</v>
      </c>
      <c r="G447" s="4">
        <v>927.36</v>
      </c>
      <c r="H447" s="4">
        <v>1854.72</v>
      </c>
      <c r="I447" t="str">
        <f>TEXT(Dataset_Analysis_Table[[#This Row],[Order Date]], "mmmm yyyy")</f>
        <v>December 2023</v>
      </c>
      <c r="J447" s="4">
        <f>IF(Dataset_Analysis_Table[[#This Row],[Units Sold]]&lt;&gt;0,Dataset_Analysis_Table[[#This Row],[Revenue]]/Dataset_Analysis_Table[[#This Row],[Units Sold]],"Invalid")</f>
        <v>927.36</v>
      </c>
      <c r="K447" s="4" t="str">
        <f>IF(Dataset_Analysis_Table[[#This Row],[Revenue]]&gt;5000,"Yes","No")</f>
        <v>No</v>
      </c>
      <c r="L447" s="4" t="str" cm="1">
        <f t="array" ref="L447">_xlfn.IFS(
  Dataset_Analysis_Table[[#This Row],[Revenue]]&gt;=10000, "Platinum Tier",
  Dataset_Analysis_Table[[#This Row],[Revenue]]&gt;=5000, "Gold Tier",
  Dataset_Analysis_Table[[#This Row],[Revenue]]&lt;5000, "Standard Tier"
)</f>
        <v>Standard Tier</v>
      </c>
      <c r="M447" s="4" t="str">
        <f>Dataset_Analysis_Table[[#This Row],[Region]]&amp;" - "&amp;Dataset_Analysis_Table[[#This Row],[Category]]</f>
        <v>East - Electronics</v>
      </c>
    </row>
    <row r="448" spans="1:13" x14ac:dyDescent="0.3">
      <c r="A448">
        <v>449</v>
      </c>
      <c r="B448" s="1">
        <v>45387</v>
      </c>
      <c r="C448" t="s">
        <v>11</v>
      </c>
      <c r="D448" t="s">
        <v>15</v>
      </c>
      <c r="E448" t="s">
        <v>4</v>
      </c>
      <c r="F448">
        <v>1</v>
      </c>
      <c r="G448" s="4">
        <v>1008.05</v>
      </c>
      <c r="H448" s="4">
        <v>1008.05</v>
      </c>
      <c r="I448" t="str">
        <f>TEXT(Dataset_Analysis_Table[[#This Row],[Order Date]], "mmmm yyyy")</f>
        <v>April 2024</v>
      </c>
      <c r="J448" s="4">
        <f>IF(Dataset_Analysis_Table[[#This Row],[Units Sold]]&lt;&gt;0,Dataset_Analysis_Table[[#This Row],[Revenue]]/Dataset_Analysis_Table[[#This Row],[Units Sold]],"Invalid")</f>
        <v>1008.05</v>
      </c>
      <c r="K448" s="4" t="str">
        <f>IF(Dataset_Analysis_Table[[#This Row],[Revenue]]&gt;5000,"Yes","No")</f>
        <v>No</v>
      </c>
      <c r="L448" s="4" t="str" cm="1">
        <f t="array" ref="L448">_xlfn.IFS(
  Dataset_Analysis_Table[[#This Row],[Revenue]]&gt;=10000, "Platinum Tier",
  Dataset_Analysis_Table[[#This Row],[Revenue]]&gt;=5000, "Gold Tier",
  Dataset_Analysis_Table[[#This Row],[Revenue]]&lt;5000, "Standard Tier"
)</f>
        <v>Standard Tier</v>
      </c>
      <c r="M448" s="4" t="str">
        <f>Dataset_Analysis_Table[[#This Row],[Region]]&amp;" - "&amp;Dataset_Analysis_Table[[#This Row],[Category]]</f>
        <v>South - Electronics</v>
      </c>
    </row>
    <row r="449" spans="1:13" x14ac:dyDescent="0.3">
      <c r="A449">
        <v>450</v>
      </c>
      <c r="B449" s="1">
        <v>45792</v>
      </c>
      <c r="C449" t="s">
        <v>11</v>
      </c>
      <c r="D449" t="s">
        <v>6</v>
      </c>
      <c r="E449" t="s">
        <v>4</v>
      </c>
      <c r="F449">
        <v>4</v>
      </c>
      <c r="G449" s="4">
        <v>88.21</v>
      </c>
      <c r="H449" s="4">
        <v>352.84</v>
      </c>
      <c r="I449" t="str">
        <f>TEXT(Dataset_Analysis_Table[[#This Row],[Order Date]], "mmmm yyyy")</f>
        <v>May 2025</v>
      </c>
      <c r="J449" s="4">
        <f>IF(Dataset_Analysis_Table[[#This Row],[Units Sold]]&lt;&gt;0,Dataset_Analysis_Table[[#This Row],[Revenue]]/Dataset_Analysis_Table[[#This Row],[Units Sold]],"Invalid")</f>
        <v>88.21</v>
      </c>
      <c r="K449" s="4" t="str">
        <f>IF(Dataset_Analysis_Table[[#This Row],[Revenue]]&gt;5000,"Yes","No")</f>
        <v>No</v>
      </c>
      <c r="L449" s="4" t="str" cm="1">
        <f t="array" ref="L449">_xlfn.IFS(
  Dataset_Analysis_Table[[#This Row],[Revenue]]&gt;=10000, "Platinum Tier",
  Dataset_Analysis_Table[[#This Row],[Revenue]]&gt;=5000, "Gold Tier",
  Dataset_Analysis_Table[[#This Row],[Revenue]]&lt;5000, "Standard Tier"
)</f>
        <v>Standard Tier</v>
      </c>
      <c r="M449" s="4" t="str">
        <f>Dataset_Analysis_Table[[#This Row],[Region]]&amp;" - "&amp;Dataset_Analysis_Table[[#This Row],[Category]]</f>
        <v>South - Electronics</v>
      </c>
    </row>
    <row r="450" spans="1:13" x14ac:dyDescent="0.3">
      <c r="A450">
        <v>451</v>
      </c>
      <c r="B450" s="1">
        <v>45622</v>
      </c>
      <c r="C450" t="s">
        <v>12</v>
      </c>
      <c r="D450" t="s">
        <v>5</v>
      </c>
      <c r="E450" t="s">
        <v>4</v>
      </c>
      <c r="F450">
        <v>2</v>
      </c>
      <c r="G450" s="4">
        <v>1024.98</v>
      </c>
      <c r="H450" s="4">
        <v>2049.96</v>
      </c>
      <c r="I450" t="str">
        <f>TEXT(Dataset_Analysis_Table[[#This Row],[Order Date]], "mmmm yyyy")</f>
        <v>November 2024</v>
      </c>
      <c r="J450" s="4">
        <f>IF(Dataset_Analysis_Table[[#This Row],[Units Sold]]&lt;&gt;0,Dataset_Analysis_Table[[#This Row],[Revenue]]/Dataset_Analysis_Table[[#This Row],[Units Sold]],"Invalid")</f>
        <v>1024.98</v>
      </c>
      <c r="K450" s="4" t="str">
        <f>IF(Dataset_Analysis_Table[[#This Row],[Revenue]]&gt;5000,"Yes","No")</f>
        <v>No</v>
      </c>
      <c r="L450" s="4" t="str" cm="1">
        <f t="array" ref="L450">_xlfn.IFS(
  Dataset_Analysis_Table[[#This Row],[Revenue]]&gt;=10000, "Platinum Tier",
  Dataset_Analysis_Table[[#This Row],[Revenue]]&gt;=5000, "Gold Tier",
  Dataset_Analysis_Table[[#This Row],[Revenue]]&lt;5000, "Standard Tier"
)</f>
        <v>Standard Tier</v>
      </c>
      <c r="M450" s="4" t="str">
        <f>Dataset_Analysis_Table[[#This Row],[Region]]&amp;" - "&amp;Dataset_Analysis_Table[[#This Row],[Category]]</f>
        <v>East - Electronics</v>
      </c>
    </row>
    <row r="451" spans="1:13" x14ac:dyDescent="0.3">
      <c r="A451">
        <v>452</v>
      </c>
      <c r="B451" s="1">
        <v>45702</v>
      </c>
      <c r="C451" t="s">
        <v>0</v>
      </c>
      <c r="D451" t="s">
        <v>3</v>
      </c>
      <c r="E451" t="s">
        <v>4</v>
      </c>
      <c r="F451">
        <v>3</v>
      </c>
      <c r="G451" s="4">
        <v>616.29</v>
      </c>
      <c r="H451" s="4">
        <v>1848.87</v>
      </c>
      <c r="I451" t="str">
        <f>TEXT(Dataset_Analysis_Table[[#This Row],[Order Date]], "mmmm yyyy")</f>
        <v>February 2025</v>
      </c>
      <c r="J451" s="4">
        <f>IF(Dataset_Analysis_Table[[#This Row],[Units Sold]]&lt;&gt;0,Dataset_Analysis_Table[[#This Row],[Revenue]]/Dataset_Analysis_Table[[#This Row],[Units Sold]],"Invalid")</f>
        <v>616.29</v>
      </c>
      <c r="K451" s="4" t="str">
        <f>IF(Dataset_Analysis_Table[[#This Row],[Revenue]]&gt;5000,"Yes","No")</f>
        <v>No</v>
      </c>
      <c r="L451" s="4" t="str" cm="1">
        <f t="array" ref="L451">_xlfn.IFS(
  Dataset_Analysis_Table[[#This Row],[Revenue]]&gt;=10000, "Platinum Tier",
  Dataset_Analysis_Table[[#This Row],[Revenue]]&gt;=5000, "Gold Tier",
  Dataset_Analysis_Table[[#This Row],[Revenue]]&lt;5000, "Standard Tier"
)</f>
        <v>Standard Tier</v>
      </c>
      <c r="M451" s="4" t="str">
        <f>Dataset_Analysis_Table[[#This Row],[Region]]&amp;" - "&amp;Dataset_Analysis_Table[[#This Row],[Category]]</f>
        <v>North - Electronics</v>
      </c>
    </row>
    <row r="452" spans="1:13" x14ac:dyDescent="0.3">
      <c r="A452">
        <v>453</v>
      </c>
      <c r="B452" s="1">
        <v>45627</v>
      </c>
      <c r="C452" t="s">
        <v>7</v>
      </c>
      <c r="D452" t="s">
        <v>17</v>
      </c>
      <c r="E452" t="s">
        <v>10</v>
      </c>
      <c r="F452">
        <v>4</v>
      </c>
      <c r="G452" s="4">
        <v>1136.31</v>
      </c>
      <c r="H452" s="4">
        <v>4545.24</v>
      </c>
      <c r="I452" t="str">
        <f>TEXT(Dataset_Analysis_Table[[#This Row],[Order Date]], "mmmm yyyy")</f>
        <v>December 2024</v>
      </c>
      <c r="J452" s="4">
        <f>IF(Dataset_Analysis_Table[[#This Row],[Units Sold]]&lt;&gt;0,Dataset_Analysis_Table[[#This Row],[Revenue]]/Dataset_Analysis_Table[[#This Row],[Units Sold]],"Invalid")</f>
        <v>1136.31</v>
      </c>
      <c r="K452" s="4" t="str">
        <f>IF(Dataset_Analysis_Table[[#This Row],[Revenue]]&gt;5000,"Yes","No")</f>
        <v>No</v>
      </c>
      <c r="L452" s="4" t="str" cm="1">
        <f t="array" ref="L452">_xlfn.IFS(
  Dataset_Analysis_Table[[#This Row],[Revenue]]&gt;=10000, "Platinum Tier",
  Dataset_Analysis_Table[[#This Row],[Revenue]]&gt;=5000, "Gold Tier",
  Dataset_Analysis_Table[[#This Row],[Revenue]]&lt;5000, "Standard Tier"
)</f>
        <v>Standard Tier</v>
      </c>
      <c r="M452" s="4" t="str">
        <f>Dataset_Analysis_Table[[#This Row],[Region]]&amp;" - "&amp;Dataset_Analysis_Table[[#This Row],[Category]]</f>
        <v>West - Accessories</v>
      </c>
    </row>
    <row r="453" spans="1:13" x14ac:dyDescent="0.3">
      <c r="A453">
        <v>454</v>
      </c>
      <c r="B453" s="1">
        <v>45431</v>
      </c>
      <c r="C453" t="s">
        <v>12</v>
      </c>
      <c r="D453" t="s">
        <v>22</v>
      </c>
      <c r="E453" t="s">
        <v>4</v>
      </c>
      <c r="F453">
        <v>1</v>
      </c>
      <c r="G453" s="4">
        <v>1362.83</v>
      </c>
      <c r="H453" s="4">
        <v>1362.83</v>
      </c>
      <c r="I453" t="str">
        <f>TEXT(Dataset_Analysis_Table[[#This Row],[Order Date]], "mmmm yyyy")</f>
        <v>May 2024</v>
      </c>
      <c r="J453" s="4">
        <f>IF(Dataset_Analysis_Table[[#This Row],[Units Sold]]&lt;&gt;0,Dataset_Analysis_Table[[#This Row],[Revenue]]/Dataset_Analysis_Table[[#This Row],[Units Sold]],"Invalid")</f>
        <v>1362.83</v>
      </c>
      <c r="K453" s="4" t="str">
        <f>IF(Dataset_Analysis_Table[[#This Row],[Revenue]]&gt;5000,"Yes","No")</f>
        <v>No</v>
      </c>
      <c r="L453" s="4" t="str" cm="1">
        <f t="array" ref="L453">_xlfn.IFS(
  Dataset_Analysis_Table[[#This Row],[Revenue]]&gt;=10000, "Platinum Tier",
  Dataset_Analysis_Table[[#This Row],[Revenue]]&gt;=5000, "Gold Tier",
  Dataset_Analysis_Table[[#This Row],[Revenue]]&lt;5000, "Standard Tier"
)</f>
        <v>Standard Tier</v>
      </c>
      <c r="M453" s="4" t="str">
        <f>Dataset_Analysis_Table[[#This Row],[Region]]&amp;" - "&amp;Dataset_Analysis_Table[[#This Row],[Category]]</f>
        <v>East - Electronics</v>
      </c>
    </row>
    <row r="454" spans="1:13" x14ac:dyDescent="0.3">
      <c r="A454">
        <v>455</v>
      </c>
      <c r="B454" s="1">
        <v>45686</v>
      </c>
      <c r="C454" t="s">
        <v>11</v>
      </c>
      <c r="D454" t="s">
        <v>13</v>
      </c>
      <c r="E454" t="s">
        <v>4</v>
      </c>
      <c r="F454">
        <v>1</v>
      </c>
      <c r="G454" s="4">
        <v>1370.71</v>
      </c>
      <c r="H454" s="4">
        <v>1370.71</v>
      </c>
      <c r="I454" t="str">
        <f>TEXT(Dataset_Analysis_Table[[#This Row],[Order Date]], "mmmm yyyy")</f>
        <v>January 2025</v>
      </c>
      <c r="J454" s="4">
        <f>IF(Dataset_Analysis_Table[[#This Row],[Units Sold]]&lt;&gt;0,Dataset_Analysis_Table[[#This Row],[Revenue]]/Dataset_Analysis_Table[[#This Row],[Units Sold]],"Invalid")</f>
        <v>1370.71</v>
      </c>
      <c r="K454" s="4" t="str">
        <f>IF(Dataset_Analysis_Table[[#This Row],[Revenue]]&gt;5000,"Yes","No")</f>
        <v>No</v>
      </c>
      <c r="L454" s="4" t="str" cm="1">
        <f t="array" ref="L454">_xlfn.IFS(
  Dataset_Analysis_Table[[#This Row],[Revenue]]&gt;=10000, "Platinum Tier",
  Dataset_Analysis_Table[[#This Row],[Revenue]]&gt;=5000, "Gold Tier",
  Dataset_Analysis_Table[[#This Row],[Revenue]]&lt;5000, "Standard Tier"
)</f>
        <v>Standard Tier</v>
      </c>
      <c r="M454" s="4" t="str">
        <f>Dataset_Analysis_Table[[#This Row],[Region]]&amp;" - "&amp;Dataset_Analysis_Table[[#This Row],[Category]]</f>
        <v>South - Electronics</v>
      </c>
    </row>
    <row r="455" spans="1:13" x14ac:dyDescent="0.3">
      <c r="A455">
        <v>456</v>
      </c>
      <c r="B455" s="1">
        <v>45319</v>
      </c>
      <c r="C455" t="s">
        <v>7</v>
      </c>
      <c r="D455" t="s">
        <v>3</v>
      </c>
      <c r="E455" t="s">
        <v>4</v>
      </c>
      <c r="F455">
        <v>1</v>
      </c>
      <c r="G455" s="4">
        <v>1495.79</v>
      </c>
      <c r="H455" s="4">
        <v>1495.79</v>
      </c>
      <c r="I455" t="str">
        <f>TEXT(Dataset_Analysis_Table[[#This Row],[Order Date]], "mmmm yyyy")</f>
        <v>January 2024</v>
      </c>
      <c r="J455" s="4">
        <f>IF(Dataset_Analysis_Table[[#This Row],[Units Sold]]&lt;&gt;0,Dataset_Analysis_Table[[#This Row],[Revenue]]/Dataset_Analysis_Table[[#This Row],[Units Sold]],"Invalid")</f>
        <v>1495.79</v>
      </c>
      <c r="K455" s="4" t="str">
        <f>IF(Dataset_Analysis_Table[[#This Row],[Revenue]]&gt;5000,"Yes","No")</f>
        <v>No</v>
      </c>
      <c r="L455" s="4" t="str" cm="1">
        <f t="array" ref="L455">_xlfn.IFS(
  Dataset_Analysis_Table[[#This Row],[Revenue]]&gt;=10000, "Platinum Tier",
  Dataset_Analysis_Table[[#This Row],[Revenue]]&gt;=5000, "Gold Tier",
  Dataset_Analysis_Table[[#This Row],[Revenue]]&lt;5000, "Standard Tier"
)</f>
        <v>Standard Tier</v>
      </c>
      <c r="M455" s="4" t="str">
        <f>Dataset_Analysis_Table[[#This Row],[Region]]&amp;" - "&amp;Dataset_Analysis_Table[[#This Row],[Category]]</f>
        <v>West - Electronics</v>
      </c>
    </row>
    <row r="456" spans="1:13" x14ac:dyDescent="0.3">
      <c r="A456">
        <v>457</v>
      </c>
      <c r="B456" s="1">
        <v>45329</v>
      </c>
      <c r="C456" t="s">
        <v>7</v>
      </c>
      <c r="D456" t="s">
        <v>5</v>
      </c>
      <c r="E456" t="s">
        <v>4</v>
      </c>
      <c r="F456">
        <v>5</v>
      </c>
      <c r="G456" s="4">
        <v>1316.35</v>
      </c>
      <c r="H456" s="4">
        <v>6581.75</v>
      </c>
      <c r="I456" t="str">
        <f>TEXT(Dataset_Analysis_Table[[#This Row],[Order Date]], "mmmm yyyy")</f>
        <v>February 2024</v>
      </c>
      <c r="J456" s="4">
        <f>IF(Dataset_Analysis_Table[[#This Row],[Units Sold]]&lt;&gt;0,Dataset_Analysis_Table[[#This Row],[Revenue]]/Dataset_Analysis_Table[[#This Row],[Units Sold]],"Invalid")</f>
        <v>1316.35</v>
      </c>
      <c r="K456" s="4" t="str">
        <f>IF(Dataset_Analysis_Table[[#This Row],[Revenue]]&gt;5000,"Yes","No")</f>
        <v>Yes</v>
      </c>
      <c r="L456" s="4" t="str" cm="1">
        <f t="array" ref="L456">_xlfn.IFS(
  Dataset_Analysis_Table[[#This Row],[Revenue]]&gt;=10000, "Platinum Tier",
  Dataset_Analysis_Table[[#This Row],[Revenue]]&gt;=5000, "Gold Tier",
  Dataset_Analysis_Table[[#This Row],[Revenue]]&lt;5000, "Standard Tier"
)</f>
        <v>Gold Tier</v>
      </c>
      <c r="M456" s="4" t="str">
        <f>Dataset_Analysis_Table[[#This Row],[Region]]&amp;" - "&amp;Dataset_Analysis_Table[[#This Row],[Category]]</f>
        <v>West - Electronics</v>
      </c>
    </row>
    <row r="457" spans="1:13" x14ac:dyDescent="0.3">
      <c r="A457">
        <v>458</v>
      </c>
      <c r="B457" s="1">
        <v>45720</v>
      </c>
      <c r="C457" t="s">
        <v>12</v>
      </c>
      <c r="D457" t="s">
        <v>14</v>
      </c>
      <c r="E457" t="s">
        <v>4</v>
      </c>
      <c r="F457">
        <v>10</v>
      </c>
      <c r="G457" s="4">
        <v>169.88</v>
      </c>
      <c r="H457" s="4">
        <v>1698.8</v>
      </c>
      <c r="I457" t="str">
        <f>TEXT(Dataset_Analysis_Table[[#This Row],[Order Date]], "mmmm yyyy")</f>
        <v>March 2025</v>
      </c>
      <c r="J457" s="4">
        <f>IF(Dataset_Analysis_Table[[#This Row],[Units Sold]]&lt;&gt;0,Dataset_Analysis_Table[[#This Row],[Revenue]]/Dataset_Analysis_Table[[#This Row],[Units Sold]],"Invalid")</f>
        <v>169.88</v>
      </c>
      <c r="K457" s="4" t="str">
        <f>IF(Dataset_Analysis_Table[[#This Row],[Revenue]]&gt;5000,"Yes","No")</f>
        <v>No</v>
      </c>
      <c r="L457" s="4" t="str" cm="1">
        <f t="array" ref="L457">_xlfn.IFS(
  Dataset_Analysis_Table[[#This Row],[Revenue]]&gt;=10000, "Platinum Tier",
  Dataset_Analysis_Table[[#This Row],[Revenue]]&gt;=5000, "Gold Tier",
  Dataset_Analysis_Table[[#This Row],[Revenue]]&lt;5000, "Standard Tier"
)</f>
        <v>Standard Tier</v>
      </c>
      <c r="M457" s="4" t="str">
        <f>Dataset_Analysis_Table[[#This Row],[Region]]&amp;" - "&amp;Dataset_Analysis_Table[[#This Row],[Category]]</f>
        <v>East - Electronics</v>
      </c>
    </row>
    <row r="458" spans="1:13" x14ac:dyDescent="0.3">
      <c r="A458">
        <v>459</v>
      </c>
      <c r="B458" s="1">
        <v>45604</v>
      </c>
      <c r="C458" t="s">
        <v>12</v>
      </c>
      <c r="D458" t="s">
        <v>21</v>
      </c>
      <c r="E458" t="s">
        <v>4</v>
      </c>
      <c r="F458">
        <v>9</v>
      </c>
      <c r="G458" s="4">
        <v>791.23</v>
      </c>
      <c r="H458" s="4">
        <v>7121.07</v>
      </c>
      <c r="I458" t="str">
        <f>TEXT(Dataset_Analysis_Table[[#This Row],[Order Date]], "mmmm yyyy")</f>
        <v>November 2024</v>
      </c>
      <c r="J458" s="4">
        <f>IF(Dataset_Analysis_Table[[#This Row],[Units Sold]]&lt;&gt;0,Dataset_Analysis_Table[[#This Row],[Revenue]]/Dataset_Analysis_Table[[#This Row],[Units Sold]],"Invalid")</f>
        <v>791.23</v>
      </c>
      <c r="K458" s="4" t="str">
        <f>IF(Dataset_Analysis_Table[[#This Row],[Revenue]]&gt;5000,"Yes","No")</f>
        <v>Yes</v>
      </c>
      <c r="L458" s="4" t="str" cm="1">
        <f t="array" ref="L458">_xlfn.IFS(
  Dataset_Analysis_Table[[#This Row],[Revenue]]&gt;=10000, "Platinum Tier",
  Dataset_Analysis_Table[[#This Row],[Revenue]]&gt;=5000, "Gold Tier",
  Dataset_Analysis_Table[[#This Row],[Revenue]]&lt;5000, "Standard Tier"
)</f>
        <v>Gold Tier</v>
      </c>
      <c r="M458" s="4" t="str">
        <f>Dataset_Analysis_Table[[#This Row],[Region]]&amp;" - "&amp;Dataset_Analysis_Table[[#This Row],[Category]]</f>
        <v>East - Electronics</v>
      </c>
    </row>
    <row r="459" spans="1:13" x14ac:dyDescent="0.3">
      <c r="A459">
        <v>460</v>
      </c>
      <c r="B459" s="1">
        <v>45655</v>
      </c>
      <c r="C459" t="s">
        <v>11</v>
      </c>
      <c r="D459" t="s">
        <v>17</v>
      </c>
      <c r="E459" t="s">
        <v>10</v>
      </c>
      <c r="F459">
        <v>8</v>
      </c>
      <c r="G459" s="4">
        <v>416.53</v>
      </c>
      <c r="H459" s="4">
        <v>3332.24</v>
      </c>
      <c r="I459" t="str">
        <f>TEXT(Dataset_Analysis_Table[[#This Row],[Order Date]], "mmmm yyyy")</f>
        <v>December 2024</v>
      </c>
      <c r="J459" s="4">
        <f>IF(Dataset_Analysis_Table[[#This Row],[Units Sold]]&lt;&gt;0,Dataset_Analysis_Table[[#This Row],[Revenue]]/Dataset_Analysis_Table[[#This Row],[Units Sold]],"Invalid")</f>
        <v>416.53</v>
      </c>
      <c r="K459" s="4" t="str">
        <f>IF(Dataset_Analysis_Table[[#This Row],[Revenue]]&gt;5000,"Yes","No")</f>
        <v>No</v>
      </c>
      <c r="L459" s="4" t="str" cm="1">
        <f t="array" ref="L459">_xlfn.IFS(
  Dataset_Analysis_Table[[#This Row],[Revenue]]&gt;=10000, "Platinum Tier",
  Dataset_Analysis_Table[[#This Row],[Revenue]]&gt;=5000, "Gold Tier",
  Dataset_Analysis_Table[[#This Row],[Revenue]]&lt;5000, "Standard Tier"
)</f>
        <v>Standard Tier</v>
      </c>
      <c r="M459" s="4" t="str">
        <f>Dataset_Analysis_Table[[#This Row],[Region]]&amp;" - "&amp;Dataset_Analysis_Table[[#This Row],[Category]]</f>
        <v>South - Accessories</v>
      </c>
    </row>
    <row r="460" spans="1:13" x14ac:dyDescent="0.3">
      <c r="A460">
        <v>461</v>
      </c>
      <c r="B460" s="1">
        <v>45477</v>
      </c>
      <c r="C460" t="s">
        <v>0</v>
      </c>
      <c r="D460" t="s">
        <v>9</v>
      </c>
      <c r="E460" t="s">
        <v>10</v>
      </c>
      <c r="F460">
        <v>3</v>
      </c>
      <c r="G460" s="4">
        <v>1099.3699999999999</v>
      </c>
      <c r="H460" s="4">
        <v>3298.11</v>
      </c>
      <c r="I460" t="str">
        <f>TEXT(Dataset_Analysis_Table[[#This Row],[Order Date]], "mmmm yyyy")</f>
        <v>July 2024</v>
      </c>
      <c r="J460" s="4">
        <f>IF(Dataset_Analysis_Table[[#This Row],[Units Sold]]&lt;&gt;0,Dataset_Analysis_Table[[#This Row],[Revenue]]/Dataset_Analysis_Table[[#This Row],[Units Sold]],"Invalid")</f>
        <v>1099.3700000000001</v>
      </c>
      <c r="K460" s="4" t="str">
        <f>IF(Dataset_Analysis_Table[[#This Row],[Revenue]]&gt;5000,"Yes","No")</f>
        <v>No</v>
      </c>
      <c r="L460" s="4" t="str" cm="1">
        <f t="array" ref="L460">_xlfn.IFS(
  Dataset_Analysis_Table[[#This Row],[Revenue]]&gt;=10000, "Platinum Tier",
  Dataset_Analysis_Table[[#This Row],[Revenue]]&gt;=5000, "Gold Tier",
  Dataset_Analysis_Table[[#This Row],[Revenue]]&lt;5000, "Standard Tier"
)</f>
        <v>Standard Tier</v>
      </c>
      <c r="M460" s="4" t="str">
        <f>Dataset_Analysis_Table[[#This Row],[Region]]&amp;" - "&amp;Dataset_Analysis_Table[[#This Row],[Category]]</f>
        <v>North - Accessories</v>
      </c>
    </row>
    <row r="461" spans="1:13" x14ac:dyDescent="0.3">
      <c r="A461">
        <v>462</v>
      </c>
      <c r="B461" s="1">
        <v>45329</v>
      </c>
      <c r="C461" t="s">
        <v>12</v>
      </c>
      <c r="D461" t="s">
        <v>1</v>
      </c>
      <c r="E461" t="s">
        <v>2</v>
      </c>
      <c r="F461">
        <v>1</v>
      </c>
      <c r="G461" s="4">
        <v>1107.56</v>
      </c>
      <c r="H461" s="4">
        <v>1107.56</v>
      </c>
      <c r="I461" t="str">
        <f>TEXT(Dataset_Analysis_Table[[#This Row],[Order Date]], "mmmm yyyy")</f>
        <v>February 2024</v>
      </c>
      <c r="J461" s="4">
        <f>IF(Dataset_Analysis_Table[[#This Row],[Units Sold]]&lt;&gt;0,Dataset_Analysis_Table[[#This Row],[Revenue]]/Dataset_Analysis_Table[[#This Row],[Units Sold]],"Invalid")</f>
        <v>1107.56</v>
      </c>
      <c r="K461" s="4" t="str">
        <f>IF(Dataset_Analysis_Table[[#This Row],[Revenue]]&gt;5000,"Yes","No")</f>
        <v>No</v>
      </c>
      <c r="L461" s="4" t="str" cm="1">
        <f t="array" ref="L461">_xlfn.IFS(
  Dataset_Analysis_Table[[#This Row],[Revenue]]&gt;=10000, "Platinum Tier",
  Dataset_Analysis_Table[[#This Row],[Revenue]]&gt;=5000, "Gold Tier",
  Dataset_Analysis_Table[[#This Row],[Revenue]]&lt;5000, "Standard Tier"
)</f>
        <v>Standard Tier</v>
      </c>
      <c r="M461" s="4" t="str">
        <f>Dataset_Analysis_Table[[#This Row],[Region]]&amp;" - "&amp;Dataset_Analysis_Table[[#This Row],[Category]]</f>
        <v>East - Apparel</v>
      </c>
    </row>
    <row r="462" spans="1:13" x14ac:dyDescent="0.3">
      <c r="A462">
        <v>463</v>
      </c>
      <c r="B462" s="1">
        <v>45720</v>
      </c>
      <c r="C462" t="s">
        <v>12</v>
      </c>
      <c r="D462" t="s">
        <v>9</v>
      </c>
      <c r="E462" t="s">
        <v>10</v>
      </c>
      <c r="F462">
        <v>4</v>
      </c>
      <c r="G462" s="4">
        <v>271.49</v>
      </c>
      <c r="H462" s="4">
        <v>1085.96</v>
      </c>
      <c r="I462" t="str">
        <f>TEXT(Dataset_Analysis_Table[[#This Row],[Order Date]], "mmmm yyyy")</f>
        <v>March 2025</v>
      </c>
      <c r="J462" s="4">
        <f>IF(Dataset_Analysis_Table[[#This Row],[Units Sold]]&lt;&gt;0,Dataset_Analysis_Table[[#This Row],[Revenue]]/Dataset_Analysis_Table[[#This Row],[Units Sold]],"Invalid")</f>
        <v>271.49</v>
      </c>
      <c r="K462" s="4" t="str">
        <f>IF(Dataset_Analysis_Table[[#This Row],[Revenue]]&gt;5000,"Yes","No")</f>
        <v>No</v>
      </c>
      <c r="L462" s="4" t="str" cm="1">
        <f t="array" ref="L462">_xlfn.IFS(
  Dataset_Analysis_Table[[#This Row],[Revenue]]&gt;=10000, "Platinum Tier",
  Dataset_Analysis_Table[[#This Row],[Revenue]]&gt;=5000, "Gold Tier",
  Dataset_Analysis_Table[[#This Row],[Revenue]]&lt;5000, "Standard Tier"
)</f>
        <v>Standard Tier</v>
      </c>
      <c r="M462" s="4" t="str">
        <f>Dataset_Analysis_Table[[#This Row],[Region]]&amp;" - "&amp;Dataset_Analysis_Table[[#This Row],[Category]]</f>
        <v>East - Accessories</v>
      </c>
    </row>
    <row r="463" spans="1:13" x14ac:dyDescent="0.3">
      <c r="A463">
        <v>464</v>
      </c>
      <c r="B463" s="1">
        <v>45576</v>
      </c>
      <c r="C463" t="s">
        <v>7</v>
      </c>
      <c r="D463" t="s">
        <v>16</v>
      </c>
      <c r="E463" t="s">
        <v>10</v>
      </c>
      <c r="F463">
        <v>9</v>
      </c>
      <c r="G463" s="4">
        <v>498.61</v>
      </c>
      <c r="H463" s="4">
        <v>4487.49</v>
      </c>
      <c r="I463" t="str">
        <f>TEXT(Dataset_Analysis_Table[[#This Row],[Order Date]], "mmmm yyyy")</f>
        <v>October 2024</v>
      </c>
      <c r="J463" s="4">
        <f>IF(Dataset_Analysis_Table[[#This Row],[Units Sold]]&lt;&gt;0,Dataset_Analysis_Table[[#This Row],[Revenue]]/Dataset_Analysis_Table[[#This Row],[Units Sold]],"Invalid")</f>
        <v>498.60999999999996</v>
      </c>
      <c r="K463" s="4" t="str">
        <f>IF(Dataset_Analysis_Table[[#This Row],[Revenue]]&gt;5000,"Yes","No")</f>
        <v>No</v>
      </c>
      <c r="L463" s="4" t="str" cm="1">
        <f t="array" ref="L463">_xlfn.IFS(
  Dataset_Analysis_Table[[#This Row],[Revenue]]&gt;=10000, "Platinum Tier",
  Dataset_Analysis_Table[[#This Row],[Revenue]]&gt;=5000, "Gold Tier",
  Dataset_Analysis_Table[[#This Row],[Revenue]]&lt;5000, "Standard Tier"
)</f>
        <v>Standard Tier</v>
      </c>
      <c r="M463" s="4" t="str">
        <f>Dataset_Analysis_Table[[#This Row],[Region]]&amp;" - "&amp;Dataset_Analysis_Table[[#This Row],[Category]]</f>
        <v>West - Accessories</v>
      </c>
    </row>
    <row r="464" spans="1:13" x14ac:dyDescent="0.3">
      <c r="A464">
        <v>465</v>
      </c>
      <c r="B464" s="1">
        <v>45328</v>
      </c>
      <c r="C464" t="s">
        <v>0</v>
      </c>
      <c r="D464" t="s">
        <v>5</v>
      </c>
      <c r="E464" t="s">
        <v>4</v>
      </c>
      <c r="F464">
        <v>3</v>
      </c>
      <c r="G464" s="4">
        <v>721.41</v>
      </c>
      <c r="H464" s="4">
        <v>2164.23</v>
      </c>
      <c r="I464" t="str">
        <f>TEXT(Dataset_Analysis_Table[[#This Row],[Order Date]], "mmmm yyyy")</f>
        <v>February 2024</v>
      </c>
      <c r="J464" s="4">
        <f>IF(Dataset_Analysis_Table[[#This Row],[Units Sold]]&lt;&gt;0,Dataset_Analysis_Table[[#This Row],[Revenue]]/Dataset_Analysis_Table[[#This Row],[Units Sold]],"Invalid")</f>
        <v>721.41</v>
      </c>
      <c r="K464" s="4" t="str">
        <f>IF(Dataset_Analysis_Table[[#This Row],[Revenue]]&gt;5000,"Yes","No")</f>
        <v>No</v>
      </c>
      <c r="L464" s="4" t="str" cm="1">
        <f t="array" ref="L464">_xlfn.IFS(
  Dataset_Analysis_Table[[#This Row],[Revenue]]&gt;=10000, "Platinum Tier",
  Dataset_Analysis_Table[[#This Row],[Revenue]]&gt;=5000, "Gold Tier",
  Dataset_Analysis_Table[[#This Row],[Revenue]]&lt;5000, "Standard Tier"
)</f>
        <v>Standard Tier</v>
      </c>
      <c r="M464" s="4" t="str">
        <f>Dataset_Analysis_Table[[#This Row],[Region]]&amp;" - "&amp;Dataset_Analysis_Table[[#This Row],[Category]]</f>
        <v>North - Electronics</v>
      </c>
    </row>
    <row r="465" spans="1:13" x14ac:dyDescent="0.3">
      <c r="A465">
        <v>466</v>
      </c>
      <c r="B465" s="1">
        <v>45145</v>
      </c>
      <c r="C465" t="s">
        <v>11</v>
      </c>
      <c r="D465" t="s">
        <v>17</v>
      </c>
      <c r="E465" t="s">
        <v>10</v>
      </c>
      <c r="F465">
        <v>5</v>
      </c>
      <c r="G465" s="4">
        <v>581.53</v>
      </c>
      <c r="H465" s="4">
        <v>2907.65</v>
      </c>
      <c r="I465" t="str">
        <f>TEXT(Dataset_Analysis_Table[[#This Row],[Order Date]], "mmmm yyyy")</f>
        <v>August 2023</v>
      </c>
      <c r="J465" s="4">
        <f>IF(Dataset_Analysis_Table[[#This Row],[Units Sold]]&lt;&gt;0,Dataset_Analysis_Table[[#This Row],[Revenue]]/Dataset_Analysis_Table[[#This Row],[Units Sold]],"Invalid")</f>
        <v>581.53</v>
      </c>
      <c r="K465" s="4" t="str">
        <f>IF(Dataset_Analysis_Table[[#This Row],[Revenue]]&gt;5000,"Yes","No")</f>
        <v>No</v>
      </c>
      <c r="L465" s="4" t="str" cm="1">
        <f t="array" ref="L465">_xlfn.IFS(
  Dataset_Analysis_Table[[#This Row],[Revenue]]&gt;=10000, "Platinum Tier",
  Dataset_Analysis_Table[[#This Row],[Revenue]]&gt;=5000, "Gold Tier",
  Dataset_Analysis_Table[[#This Row],[Revenue]]&lt;5000, "Standard Tier"
)</f>
        <v>Standard Tier</v>
      </c>
      <c r="M465" s="4" t="str">
        <f>Dataset_Analysis_Table[[#This Row],[Region]]&amp;" - "&amp;Dataset_Analysis_Table[[#This Row],[Category]]</f>
        <v>South - Accessories</v>
      </c>
    </row>
    <row r="466" spans="1:13" x14ac:dyDescent="0.3">
      <c r="A466">
        <v>467</v>
      </c>
      <c r="B466" s="1">
        <v>45476</v>
      </c>
      <c r="C466" t="s">
        <v>12</v>
      </c>
      <c r="D466" t="s">
        <v>20</v>
      </c>
      <c r="E466" t="s">
        <v>4</v>
      </c>
      <c r="F466">
        <v>5</v>
      </c>
      <c r="G466" s="4">
        <v>877.87</v>
      </c>
      <c r="H466" s="4">
        <v>4389.3500000000004</v>
      </c>
      <c r="I466" t="str">
        <f>TEXT(Dataset_Analysis_Table[[#This Row],[Order Date]], "mmmm yyyy")</f>
        <v>July 2024</v>
      </c>
      <c r="J466" s="4">
        <f>IF(Dataset_Analysis_Table[[#This Row],[Units Sold]]&lt;&gt;0,Dataset_Analysis_Table[[#This Row],[Revenue]]/Dataset_Analysis_Table[[#This Row],[Units Sold]],"Invalid")</f>
        <v>877.87000000000012</v>
      </c>
      <c r="K466" s="4" t="str">
        <f>IF(Dataset_Analysis_Table[[#This Row],[Revenue]]&gt;5000,"Yes","No")</f>
        <v>No</v>
      </c>
      <c r="L466" s="4" t="str" cm="1">
        <f t="array" ref="L466">_xlfn.IFS(
  Dataset_Analysis_Table[[#This Row],[Revenue]]&gt;=10000, "Platinum Tier",
  Dataset_Analysis_Table[[#This Row],[Revenue]]&gt;=5000, "Gold Tier",
  Dataset_Analysis_Table[[#This Row],[Revenue]]&lt;5000, "Standard Tier"
)</f>
        <v>Standard Tier</v>
      </c>
      <c r="M466" s="4" t="str">
        <f>Dataset_Analysis_Table[[#This Row],[Region]]&amp;" - "&amp;Dataset_Analysis_Table[[#This Row],[Category]]</f>
        <v>East - Electronics</v>
      </c>
    </row>
    <row r="467" spans="1:13" x14ac:dyDescent="0.3">
      <c r="A467">
        <v>468</v>
      </c>
      <c r="B467" s="1">
        <v>45406</v>
      </c>
      <c r="C467" t="s">
        <v>0</v>
      </c>
      <c r="D467" t="s">
        <v>15</v>
      </c>
      <c r="E467" t="s">
        <v>4</v>
      </c>
      <c r="F467">
        <v>6</v>
      </c>
      <c r="G467" s="4">
        <v>1042.23</v>
      </c>
      <c r="H467" s="4">
        <v>6253.38</v>
      </c>
      <c r="I467" t="str">
        <f>TEXT(Dataset_Analysis_Table[[#This Row],[Order Date]], "mmmm yyyy")</f>
        <v>April 2024</v>
      </c>
      <c r="J467" s="4">
        <f>IF(Dataset_Analysis_Table[[#This Row],[Units Sold]]&lt;&gt;0,Dataset_Analysis_Table[[#This Row],[Revenue]]/Dataset_Analysis_Table[[#This Row],[Units Sold]],"Invalid")</f>
        <v>1042.23</v>
      </c>
      <c r="K467" s="4" t="str">
        <f>IF(Dataset_Analysis_Table[[#This Row],[Revenue]]&gt;5000,"Yes","No")</f>
        <v>Yes</v>
      </c>
      <c r="L467" s="4" t="str" cm="1">
        <f t="array" ref="L467">_xlfn.IFS(
  Dataset_Analysis_Table[[#This Row],[Revenue]]&gt;=10000, "Platinum Tier",
  Dataset_Analysis_Table[[#This Row],[Revenue]]&gt;=5000, "Gold Tier",
  Dataset_Analysis_Table[[#This Row],[Revenue]]&lt;5000, "Standard Tier"
)</f>
        <v>Gold Tier</v>
      </c>
      <c r="M467" s="4" t="str">
        <f>Dataset_Analysis_Table[[#This Row],[Region]]&amp;" - "&amp;Dataset_Analysis_Table[[#This Row],[Category]]</f>
        <v>North - Electronics</v>
      </c>
    </row>
    <row r="468" spans="1:13" x14ac:dyDescent="0.3">
      <c r="A468">
        <v>469</v>
      </c>
      <c r="B468" s="1">
        <v>45615</v>
      </c>
      <c r="C468" t="s">
        <v>0</v>
      </c>
      <c r="D468" t="s">
        <v>14</v>
      </c>
      <c r="E468" t="s">
        <v>4</v>
      </c>
      <c r="F468">
        <v>5</v>
      </c>
      <c r="G468" s="4">
        <v>247.98</v>
      </c>
      <c r="H468" s="4">
        <v>1239.9000000000001</v>
      </c>
      <c r="I468" t="str">
        <f>TEXT(Dataset_Analysis_Table[[#This Row],[Order Date]], "mmmm yyyy")</f>
        <v>November 2024</v>
      </c>
      <c r="J468" s="4">
        <f>IF(Dataset_Analysis_Table[[#This Row],[Units Sold]]&lt;&gt;0,Dataset_Analysis_Table[[#This Row],[Revenue]]/Dataset_Analysis_Table[[#This Row],[Units Sold]],"Invalid")</f>
        <v>247.98000000000002</v>
      </c>
      <c r="K468" s="4" t="str">
        <f>IF(Dataset_Analysis_Table[[#This Row],[Revenue]]&gt;5000,"Yes","No")</f>
        <v>No</v>
      </c>
      <c r="L468" s="4" t="str" cm="1">
        <f t="array" ref="L468">_xlfn.IFS(
  Dataset_Analysis_Table[[#This Row],[Revenue]]&gt;=10000, "Platinum Tier",
  Dataset_Analysis_Table[[#This Row],[Revenue]]&gt;=5000, "Gold Tier",
  Dataset_Analysis_Table[[#This Row],[Revenue]]&lt;5000, "Standard Tier"
)</f>
        <v>Standard Tier</v>
      </c>
      <c r="M468" s="4" t="str">
        <f>Dataset_Analysis_Table[[#This Row],[Region]]&amp;" - "&amp;Dataset_Analysis_Table[[#This Row],[Category]]</f>
        <v>North - Electronics</v>
      </c>
    </row>
    <row r="469" spans="1:13" x14ac:dyDescent="0.3">
      <c r="A469">
        <v>470</v>
      </c>
      <c r="B469" s="1">
        <v>45845</v>
      </c>
      <c r="C469" t="s">
        <v>12</v>
      </c>
      <c r="D469" t="s">
        <v>1</v>
      </c>
      <c r="E469" t="s">
        <v>2</v>
      </c>
      <c r="F469">
        <v>2</v>
      </c>
      <c r="G469" s="4">
        <v>961.68</v>
      </c>
      <c r="H469" s="4">
        <v>1923.36</v>
      </c>
      <c r="I469" t="str">
        <f>TEXT(Dataset_Analysis_Table[[#This Row],[Order Date]], "mmmm yyyy")</f>
        <v>July 2025</v>
      </c>
      <c r="J469" s="4">
        <f>IF(Dataset_Analysis_Table[[#This Row],[Units Sold]]&lt;&gt;0,Dataset_Analysis_Table[[#This Row],[Revenue]]/Dataset_Analysis_Table[[#This Row],[Units Sold]],"Invalid")</f>
        <v>961.68</v>
      </c>
      <c r="K469" s="4" t="str">
        <f>IF(Dataset_Analysis_Table[[#This Row],[Revenue]]&gt;5000,"Yes","No")</f>
        <v>No</v>
      </c>
      <c r="L469" s="4" t="str" cm="1">
        <f t="array" ref="L469">_xlfn.IFS(
  Dataset_Analysis_Table[[#This Row],[Revenue]]&gt;=10000, "Platinum Tier",
  Dataset_Analysis_Table[[#This Row],[Revenue]]&gt;=5000, "Gold Tier",
  Dataset_Analysis_Table[[#This Row],[Revenue]]&lt;5000, "Standard Tier"
)</f>
        <v>Standard Tier</v>
      </c>
      <c r="M469" s="4" t="str">
        <f>Dataset_Analysis_Table[[#This Row],[Region]]&amp;" - "&amp;Dataset_Analysis_Table[[#This Row],[Category]]</f>
        <v>East - Apparel</v>
      </c>
    </row>
    <row r="470" spans="1:13" x14ac:dyDescent="0.3">
      <c r="A470">
        <v>471</v>
      </c>
      <c r="B470" s="1">
        <v>45768</v>
      </c>
      <c r="C470" t="s">
        <v>12</v>
      </c>
      <c r="D470" t="s">
        <v>22</v>
      </c>
      <c r="E470" t="s">
        <v>4</v>
      </c>
      <c r="F470">
        <v>4</v>
      </c>
      <c r="G470" s="4">
        <v>336.5</v>
      </c>
      <c r="H470" s="4">
        <v>1346</v>
      </c>
      <c r="I470" t="str">
        <f>TEXT(Dataset_Analysis_Table[[#This Row],[Order Date]], "mmmm yyyy")</f>
        <v>April 2025</v>
      </c>
      <c r="J470" s="4">
        <f>IF(Dataset_Analysis_Table[[#This Row],[Units Sold]]&lt;&gt;0,Dataset_Analysis_Table[[#This Row],[Revenue]]/Dataset_Analysis_Table[[#This Row],[Units Sold]],"Invalid")</f>
        <v>336.5</v>
      </c>
      <c r="K470" s="4" t="str">
        <f>IF(Dataset_Analysis_Table[[#This Row],[Revenue]]&gt;5000,"Yes","No")</f>
        <v>No</v>
      </c>
      <c r="L470" s="4" t="str" cm="1">
        <f t="array" ref="L470">_xlfn.IFS(
  Dataset_Analysis_Table[[#This Row],[Revenue]]&gt;=10000, "Platinum Tier",
  Dataset_Analysis_Table[[#This Row],[Revenue]]&gt;=5000, "Gold Tier",
  Dataset_Analysis_Table[[#This Row],[Revenue]]&lt;5000, "Standard Tier"
)</f>
        <v>Standard Tier</v>
      </c>
      <c r="M470" s="4" t="str">
        <f>Dataset_Analysis_Table[[#This Row],[Region]]&amp;" - "&amp;Dataset_Analysis_Table[[#This Row],[Category]]</f>
        <v>East - Electronics</v>
      </c>
    </row>
    <row r="471" spans="1:13" x14ac:dyDescent="0.3">
      <c r="A471">
        <v>472</v>
      </c>
      <c r="B471" s="1">
        <v>45295</v>
      </c>
      <c r="C471" t="s">
        <v>7</v>
      </c>
      <c r="D471" t="s">
        <v>3</v>
      </c>
      <c r="E471" t="s">
        <v>4</v>
      </c>
      <c r="F471">
        <v>8</v>
      </c>
      <c r="G471" s="4">
        <v>1124.1199999999999</v>
      </c>
      <c r="H471" s="4">
        <v>8992.9599999999991</v>
      </c>
      <c r="I471" t="str">
        <f>TEXT(Dataset_Analysis_Table[[#This Row],[Order Date]], "mmmm yyyy")</f>
        <v>January 2024</v>
      </c>
      <c r="J471" s="4">
        <f>IF(Dataset_Analysis_Table[[#This Row],[Units Sold]]&lt;&gt;0,Dataset_Analysis_Table[[#This Row],[Revenue]]/Dataset_Analysis_Table[[#This Row],[Units Sold]],"Invalid")</f>
        <v>1124.1199999999999</v>
      </c>
      <c r="K471" s="4" t="str">
        <f>IF(Dataset_Analysis_Table[[#This Row],[Revenue]]&gt;5000,"Yes","No")</f>
        <v>Yes</v>
      </c>
      <c r="L471" s="4" t="str" cm="1">
        <f t="array" ref="L471">_xlfn.IFS(
  Dataset_Analysis_Table[[#This Row],[Revenue]]&gt;=10000, "Platinum Tier",
  Dataset_Analysis_Table[[#This Row],[Revenue]]&gt;=5000, "Gold Tier",
  Dataset_Analysis_Table[[#This Row],[Revenue]]&lt;5000, "Standard Tier"
)</f>
        <v>Gold Tier</v>
      </c>
      <c r="M471" s="4" t="str">
        <f>Dataset_Analysis_Table[[#This Row],[Region]]&amp;" - "&amp;Dataset_Analysis_Table[[#This Row],[Category]]</f>
        <v>West - Electronics</v>
      </c>
    </row>
    <row r="472" spans="1:13" x14ac:dyDescent="0.3">
      <c r="A472">
        <v>473</v>
      </c>
      <c r="B472" s="1">
        <v>45564</v>
      </c>
      <c r="C472" t="s">
        <v>12</v>
      </c>
      <c r="D472" t="s">
        <v>15</v>
      </c>
      <c r="E472" t="s">
        <v>4</v>
      </c>
      <c r="F472">
        <v>9</v>
      </c>
      <c r="G472" s="4">
        <v>1370.07</v>
      </c>
      <c r="H472" s="4">
        <v>12330.63</v>
      </c>
      <c r="I472" t="str">
        <f>TEXT(Dataset_Analysis_Table[[#This Row],[Order Date]], "mmmm yyyy")</f>
        <v>September 2024</v>
      </c>
      <c r="J472" s="4">
        <f>IF(Dataset_Analysis_Table[[#This Row],[Units Sold]]&lt;&gt;0,Dataset_Analysis_Table[[#This Row],[Revenue]]/Dataset_Analysis_Table[[#This Row],[Units Sold]],"Invalid")</f>
        <v>1370.07</v>
      </c>
      <c r="K472" s="4" t="str">
        <f>IF(Dataset_Analysis_Table[[#This Row],[Revenue]]&gt;5000,"Yes","No")</f>
        <v>Yes</v>
      </c>
      <c r="L472" s="4" t="str" cm="1">
        <f t="array" ref="L472">_xlfn.IFS(
  Dataset_Analysis_Table[[#This Row],[Revenue]]&gt;=10000, "Platinum Tier",
  Dataset_Analysis_Table[[#This Row],[Revenue]]&gt;=5000, "Gold Tier",
  Dataset_Analysis_Table[[#This Row],[Revenue]]&lt;5000, "Standard Tier"
)</f>
        <v>Platinum Tier</v>
      </c>
      <c r="M472" s="4" t="str">
        <f>Dataset_Analysis_Table[[#This Row],[Region]]&amp;" - "&amp;Dataset_Analysis_Table[[#This Row],[Category]]</f>
        <v>East - Electronics</v>
      </c>
    </row>
    <row r="473" spans="1:13" x14ac:dyDescent="0.3">
      <c r="A473">
        <v>474</v>
      </c>
      <c r="B473" s="1">
        <v>45392</v>
      </c>
      <c r="C473" t="s">
        <v>11</v>
      </c>
      <c r="D473" t="s">
        <v>9</v>
      </c>
      <c r="E473" t="s">
        <v>10</v>
      </c>
      <c r="F473">
        <v>10</v>
      </c>
      <c r="G473" s="4">
        <v>1310.97</v>
      </c>
      <c r="H473" s="4">
        <v>13109.7</v>
      </c>
      <c r="I473" t="str">
        <f>TEXT(Dataset_Analysis_Table[[#This Row],[Order Date]], "mmmm yyyy")</f>
        <v>April 2024</v>
      </c>
      <c r="J473" s="4">
        <f>IF(Dataset_Analysis_Table[[#This Row],[Units Sold]]&lt;&gt;0,Dataset_Analysis_Table[[#This Row],[Revenue]]/Dataset_Analysis_Table[[#This Row],[Units Sold]],"Invalid")</f>
        <v>1310.97</v>
      </c>
      <c r="K473" s="4" t="str">
        <f>IF(Dataset_Analysis_Table[[#This Row],[Revenue]]&gt;5000,"Yes","No")</f>
        <v>Yes</v>
      </c>
      <c r="L473" s="4" t="str" cm="1">
        <f t="array" ref="L473">_xlfn.IFS(
  Dataset_Analysis_Table[[#This Row],[Revenue]]&gt;=10000, "Platinum Tier",
  Dataset_Analysis_Table[[#This Row],[Revenue]]&gt;=5000, "Gold Tier",
  Dataset_Analysis_Table[[#This Row],[Revenue]]&lt;5000, "Standard Tier"
)</f>
        <v>Platinum Tier</v>
      </c>
      <c r="M473" s="4" t="str">
        <f>Dataset_Analysis_Table[[#This Row],[Region]]&amp;" - "&amp;Dataset_Analysis_Table[[#This Row],[Category]]</f>
        <v>South - Accessories</v>
      </c>
    </row>
    <row r="474" spans="1:13" x14ac:dyDescent="0.3">
      <c r="A474">
        <v>475</v>
      </c>
      <c r="B474" s="1">
        <v>45679</v>
      </c>
      <c r="C474" t="s">
        <v>7</v>
      </c>
      <c r="D474" t="s">
        <v>13</v>
      </c>
      <c r="E474" t="s">
        <v>4</v>
      </c>
      <c r="F474">
        <v>6</v>
      </c>
      <c r="G474" s="4">
        <v>126.37</v>
      </c>
      <c r="H474" s="4">
        <v>758.22</v>
      </c>
      <c r="I474" t="str">
        <f>TEXT(Dataset_Analysis_Table[[#This Row],[Order Date]], "mmmm yyyy")</f>
        <v>January 2025</v>
      </c>
      <c r="J474" s="4">
        <f>IF(Dataset_Analysis_Table[[#This Row],[Units Sold]]&lt;&gt;0,Dataset_Analysis_Table[[#This Row],[Revenue]]/Dataset_Analysis_Table[[#This Row],[Units Sold]],"Invalid")</f>
        <v>126.37</v>
      </c>
      <c r="K474" s="4" t="str">
        <f>IF(Dataset_Analysis_Table[[#This Row],[Revenue]]&gt;5000,"Yes","No")</f>
        <v>No</v>
      </c>
      <c r="L474" s="4" t="str" cm="1">
        <f t="array" ref="L474">_xlfn.IFS(
  Dataset_Analysis_Table[[#This Row],[Revenue]]&gt;=10000, "Platinum Tier",
  Dataset_Analysis_Table[[#This Row],[Revenue]]&gt;=5000, "Gold Tier",
  Dataset_Analysis_Table[[#This Row],[Revenue]]&lt;5000, "Standard Tier"
)</f>
        <v>Standard Tier</v>
      </c>
      <c r="M474" s="4" t="str">
        <f>Dataset_Analysis_Table[[#This Row],[Region]]&amp;" - "&amp;Dataset_Analysis_Table[[#This Row],[Category]]</f>
        <v>West - Electronics</v>
      </c>
    </row>
    <row r="475" spans="1:13" x14ac:dyDescent="0.3">
      <c r="A475">
        <v>476</v>
      </c>
      <c r="B475" s="1">
        <v>45202</v>
      </c>
      <c r="C475" t="s">
        <v>0</v>
      </c>
      <c r="D475" t="s">
        <v>15</v>
      </c>
      <c r="E475" t="s">
        <v>4</v>
      </c>
      <c r="F475">
        <v>9</v>
      </c>
      <c r="G475" s="4">
        <v>1355.3</v>
      </c>
      <c r="H475" s="4">
        <v>12197.7</v>
      </c>
      <c r="I475" t="str">
        <f>TEXT(Dataset_Analysis_Table[[#This Row],[Order Date]], "mmmm yyyy")</f>
        <v>October 2023</v>
      </c>
      <c r="J475" s="4">
        <f>IF(Dataset_Analysis_Table[[#This Row],[Units Sold]]&lt;&gt;0,Dataset_Analysis_Table[[#This Row],[Revenue]]/Dataset_Analysis_Table[[#This Row],[Units Sold]],"Invalid")</f>
        <v>1355.3000000000002</v>
      </c>
      <c r="K475" s="4" t="str">
        <f>IF(Dataset_Analysis_Table[[#This Row],[Revenue]]&gt;5000,"Yes","No")</f>
        <v>Yes</v>
      </c>
      <c r="L475" s="4" t="str" cm="1">
        <f t="array" ref="L475">_xlfn.IFS(
  Dataset_Analysis_Table[[#This Row],[Revenue]]&gt;=10000, "Platinum Tier",
  Dataset_Analysis_Table[[#This Row],[Revenue]]&gt;=5000, "Gold Tier",
  Dataset_Analysis_Table[[#This Row],[Revenue]]&lt;5000, "Standard Tier"
)</f>
        <v>Platinum Tier</v>
      </c>
      <c r="M475" s="4" t="str">
        <f>Dataset_Analysis_Table[[#This Row],[Region]]&amp;" - "&amp;Dataset_Analysis_Table[[#This Row],[Category]]</f>
        <v>North - Electronics</v>
      </c>
    </row>
    <row r="476" spans="1:13" x14ac:dyDescent="0.3">
      <c r="A476">
        <v>477</v>
      </c>
      <c r="B476" s="1">
        <v>45307</v>
      </c>
      <c r="C476" t="s">
        <v>11</v>
      </c>
      <c r="D476" t="s">
        <v>18</v>
      </c>
      <c r="E476" t="s">
        <v>4</v>
      </c>
      <c r="F476">
        <v>6</v>
      </c>
      <c r="G476" s="4">
        <v>1283.18</v>
      </c>
      <c r="H476" s="4">
        <v>7699.08</v>
      </c>
      <c r="I476" t="str">
        <f>TEXT(Dataset_Analysis_Table[[#This Row],[Order Date]], "mmmm yyyy")</f>
        <v>January 2024</v>
      </c>
      <c r="J476" s="4">
        <f>IF(Dataset_Analysis_Table[[#This Row],[Units Sold]]&lt;&gt;0,Dataset_Analysis_Table[[#This Row],[Revenue]]/Dataset_Analysis_Table[[#This Row],[Units Sold]],"Invalid")</f>
        <v>1283.18</v>
      </c>
      <c r="K476" s="4" t="str">
        <f>IF(Dataset_Analysis_Table[[#This Row],[Revenue]]&gt;5000,"Yes","No")</f>
        <v>Yes</v>
      </c>
      <c r="L476" s="4" t="str" cm="1">
        <f t="array" ref="L476">_xlfn.IFS(
  Dataset_Analysis_Table[[#This Row],[Revenue]]&gt;=10000, "Platinum Tier",
  Dataset_Analysis_Table[[#This Row],[Revenue]]&gt;=5000, "Gold Tier",
  Dataset_Analysis_Table[[#This Row],[Revenue]]&lt;5000, "Standard Tier"
)</f>
        <v>Gold Tier</v>
      </c>
      <c r="M476" s="4" t="str">
        <f>Dataset_Analysis_Table[[#This Row],[Region]]&amp;" - "&amp;Dataset_Analysis_Table[[#This Row],[Category]]</f>
        <v>South - Electronics</v>
      </c>
    </row>
    <row r="477" spans="1:13" x14ac:dyDescent="0.3">
      <c r="A477">
        <v>478</v>
      </c>
      <c r="B477" s="1">
        <v>45835</v>
      </c>
      <c r="C477" t="s">
        <v>0</v>
      </c>
      <c r="D477" t="s">
        <v>20</v>
      </c>
      <c r="E477" t="s">
        <v>4</v>
      </c>
      <c r="F477">
        <v>4</v>
      </c>
      <c r="G477" s="4">
        <v>1078.21</v>
      </c>
      <c r="H477" s="4">
        <v>4312.84</v>
      </c>
      <c r="I477" t="str">
        <f>TEXT(Dataset_Analysis_Table[[#This Row],[Order Date]], "mmmm yyyy")</f>
        <v>June 2025</v>
      </c>
      <c r="J477" s="4">
        <f>IF(Dataset_Analysis_Table[[#This Row],[Units Sold]]&lt;&gt;0,Dataset_Analysis_Table[[#This Row],[Revenue]]/Dataset_Analysis_Table[[#This Row],[Units Sold]],"Invalid")</f>
        <v>1078.21</v>
      </c>
      <c r="K477" s="4" t="str">
        <f>IF(Dataset_Analysis_Table[[#This Row],[Revenue]]&gt;5000,"Yes","No")</f>
        <v>No</v>
      </c>
      <c r="L477" s="4" t="str" cm="1">
        <f t="array" ref="L477">_xlfn.IFS(
  Dataset_Analysis_Table[[#This Row],[Revenue]]&gt;=10000, "Platinum Tier",
  Dataset_Analysis_Table[[#This Row],[Revenue]]&gt;=5000, "Gold Tier",
  Dataset_Analysis_Table[[#This Row],[Revenue]]&lt;5000, "Standard Tier"
)</f>
        <v>Standard Tier</v>
      </c>
      <c r="M477" s="4" t="str">
        <f>Dataset_Analysis_Table[[#This Row],[Region]]&amp;" - "&amp;Dataset_Analysis_Table[[#This Row],[Category]]</f>
        <v>North - Electronics</v>
      </c>
    </row>
    <row r="478" spans="1:13" x14ac:dyDescent="0.3">
      <c r="A478">
        <v>479</v>
      </c>
      <c r="B478" s="1">
        <v>45661</v>
      </c>
      <c r="C478" t="s">
        <v>0</v>
      </c>
      <c r="D478" t="s">
        <v>20</v>
      </c>
      <c r="E478" t="s">
        <v>4</v>
      </c>
      <c r="F478">
        <v>8</v>
      </c>
      <c r="G478" s="4">
        <v>1214.95</v>
      </c>
      <c r="H478" s="4">
        <v>9719.6</v>
      </c>
      <c r="I478" t="str">
        <f>TEXT(Dataset_Analysis_Table[[#This Row],[Order Date]], "mmmm yyyy")</f>
        <v>January 2025</v>
      </c>
      <c r="J478" s="4">
        <f>IF(Dataset_Analysis_Table[[#This Row],[Units Sold]]&lt;&gt;0,Dataset_Analysis_Table[[#This Row],[Revenue]]/Dataset_Analysis_Table[[#This Row],[Units Sold]],"Invalid")</f>
        <v>1214.95</v>
      </c>
      <c r="K478" s="4" t="str">
        <f>IF(Dataset_Analysis_Table[[#This Row],[Revenue]]&gt;5000,"Yes","No")</f>
        <v>Yes</v>
      </c>
      <c r="L478" s="4" t="str" cm="1">
        <f t="array" ref="L478">_xlfn.IFS(
  Dataset_Analysis_Table[[#This Row],[Revenue]]&gt;=10000, "Platinum Tier",
  Dataset_Analysis_Table[[#This Row],[Revenue]]&gt;=5000, "Gold Tier",
  Dataset_Analysis_Table[[#This Row],[Revenue]]&lt;5000, "Standard Tier"
)</f>
        <v>Gold Tier</v>
      </c>
      <c r="M478" s="4" t="str">
        <f>Dataset_Analysis_Table[[#This Row],[Region]]&amp;" - "&amp;Dataset_Analysis_Table[[#This Row],[Category]]</f>
        <v>North - Electronics</v>
      </c>
    </row>
    <row r="479" spans="1:13" x14ac:dyDescent="0.3">
      <c r="A479">
        <v>480</v>
      </c>
      <c r="B479" s="1">
        <v>45664</v>
      </c>
      <c r="C479" t="s">
        <v>11</v>
      </c>
      <c r="D479" t="s">
        <v>20</v>
      </c>
      <c r="E479" t="s">
        <v>4</v>
      </c>
      <c r="F479">
        <v>7</v>
      </c>
      <c r="G479" s="4">
        <v>690.63</v>
      </c>
      <c r="H479" s="4">
        <v>4834.41</v>
      </c>
      <c r="I479" t="str">
        <f>TEXT(Dataset_Analysis_Table[[#This Row],[Order Date]], "mmmm yyyy")</f>
        <v>January 2025</v>
      </c>
      <c r="J479" s="4">
        <f>IF(Dataset_Analysis_Table[[#This Row],[Units Sold]]&lt;&gt;0,Dataset_Analysis_Table[[#This Row],[Revenue]]/Dataset_Analysis_Table[[#This Row],[Units Sold]],"Invalid")</f>
        <v>690.63</v>
      </c>
      <c r="K479" s="4" t="str">
        <f>IF(Dataset_Analysis_Table[[#This Row],[Revenue]]&gt;5000,"Yes","No")</f>
        <v>No</v>
      </c>
      <c r="L479" s="4" t="str" cm="1">
        <f t="array" ref="L479">_xlfn.IFS(
  Dataset_Analysis_Table[[#This Row],[Revenue]]&gt;=10000, "Platinum Tier",
  Dataset_Analysis_Table[[#This Row],[Revenue]]&gt;=5000, "Gold Tier",
  Dataset_Analysis_Table[[#This Row],[Revenue]]&lt;5000, "Standard Tier"
)</f>
        <v>Standard Tier</v>
      </c>
      <c r="M479" s="4" t="str">
        <f>Dataset_Analysis_Table[[#This Row],[Region]]&amp;" - "&amp;Dataset_Analysis_Table[[#This Row],[Category]]</f>
        <v>South - Electronics</v>
      </c>
    </row>
    <row r="480" spans="1:13" x14ac:dyDescent="0.3">
      <c r="A480">
        <v>481</v>
      </c>
      <c r="B480" s="1">
        <v>45827</v>
      </c>
      <c r="C480" t="s">
        <v>7</v>
      </c>
      <c r="D480" t="s">
        <v>14</v>
      </c>
      <c r="E480" t="s">
        <v>4</v>
      </c>
      <c r="F480">
        <v>5</v>
      </c>
      <c r="G480" s="4">
        <v>1087.69</v>
      </c>
      <c r="H480" s="4">
        <v>5438.45</v>
      </c>
      <c r="I480" t="str">
        <f>TEXT(Dataset_Analysis_Table[[#This Row],[Order Date]], "mmmm yyyy")</f>
        <v>June 2025</v>
      </c>
      <c r="J480" s="4">
        <f>IF(Dataset_Analysis_Table[[#This Row],[Units Sold]]&lt;&gt;0,Dataset_Analysis_Table[[#This Row],[Revenue]]/Dataset_Analysis_Table[[#This Row],[Units Sold]],"Invalid")</f>
        <v>1087.69</v>
      </c>
      <c r="K480" s="4" t="str">
        <f>IF(Dataset_Analysis_Table[[#This Row],[Revenue]]&gt;5000,"Yes","No")</f>
        <v>Yes</v>
      </c>
      <c r="L480" s="4" t="str" cm="1">
        <f t="array" ref="L480">_xlfn.IFS(
  Dataset_Analysis_Table[[#This Row],[Revenue]]&gt;=10000, "Platinum Tier",
  Dataset_Analysis_Table[[#This Row],[Revenue]]&gt;=5000, "Gold Tier",
  Dataset_Analysis_Table[[#This Row],[Revenue]]&lt;5000, "Standard Tier"
)</f>
        <v>Gold Tier</v>
      </c>
      <c r="M480" s="4" t="str">
        <f>Dataset_Analysis_Table[[#This Row],[Region]]&amp;" - "&amp;Dataset_Analysis_Table[[#This Row],[Category]]</f>
        <v>West - Electronics</v>
      </c>
    </row>
    <row r="481" spans="1:13" x14ac:dyDescent="0.3">
      <c r="A481">
        <v>482</v>
      </c>
      <c r="B481" s="1">
        <v>45142</v>
      </c>
      <c r="C481" t="s">
        <v>12</v>
      </c>
      <c r="D481" t="s">
        <v>5</v>
      </c>
      <c r="E481" t="s">
        <v>4</v>
      </c>
      <c r="F481">
        <v>4</v>
      </c>
      <c r="G481" s="4">
        <v>871.68</v>
      </c>
      <c r="H481" s="4">
        <v>3486.72</v>
      </c>
      <c r="I481" t="str">
        <f>TEXT(Dataset_Analysis_Table[[#This Row],[Order Date]], "mmmm yyyy")</f>
        <v>August 2023</v>
      </c>
      <c r="J481" s="4">
        <f>IF(Dataset_Analysis_Table[[#This Row],[Units Sold]]&lt;&gt;0,Dataset_Analysis_Table[[#This Row],[Revenue]]/Dataset_Analysis_Table[[#This Row],[Units Sold]],"Invalid")</f>
        <v>871.68</v>
      </c>
      <c r="K481" s="4" t="str">
        <f>IF(Dataset_Analysis_Table[[#This Row],[Revenue]]&gt;5000,"Yes","No")</f>
        <v>No</v>
      </c>
      <c r="L481" s="4" t="str" cm="1">
        <f t="array" ref="L481">_xlfn.IFS(
  Dataset_Analysis_Table[[#This Row],[Revenue]]&gt;=10000, "Platinum Tier",
  Dataset_Analysis_Table[[#This Row],[Revenue]]&gt;=5000, "Gold Tier",
  Dataset_Analysis_Table[[#This Row],[Revenue]]&lt;5000, "Standard Tier"
)</f>
        <v>Standard Tier</v>
      </c>
      <c r="M481" s="4" t="str">
        <f>Dataset_Analysis_Table[[#This Row],[Region]]&amp;" - "&amp;Dataset_Analysis_Table[[#This Row],[Category]]</f>
        <v>East - Electronics</v>
      </c>
    </row>
    <row r="482" spans="1:13" x14ac:dyDescent="0.3">
      <c r="A482">
        <v>483</v>
      </c>
      <c r="B482" s="1">
        <v>45491</v>
      </c>
      <c r="C482" t="s">
        <v>7</v>
      </c>
      <c r="D482" t="s">
        <v>14</v>
      </c>
      <c r="E482" t="s">
        <v>4</v>
      </c>
      <c r="F482">
        <v>2</v>
      </c>
      <c r="G482" s="4">
        <v>816.33</v>
      </c>
      <c r="H482" s="4">
        <v>1632.66</v>
      </c>
      <c r="I482" t="str">
        <f>TEXT(Dataset_Analysis_Table[[#This Row],[Order Date]], "mmmm yyyy")</f>
        <v>July 2024</v>
      </c>
      <c r="J482" s="4">
        <f>IF(Dataset_Analysis_Table[[#This Row],[Units Sold]]&lt;&gt;0,Dataset_Analysis_Table[[#This Row],[Revenue]]/Dataset_Analysis_Table[[#This Row],[Units Sold]],"Invalid")</f>
        <v>816.33</v>
      </c>
      <c r="K482" s="4" t="str">
        <f>IF(Dataset_Analysis_Table[[#This Row],[Revenue]]&gt;5000,"Yes","No")</f>
        <v>No</v>
      </c>
      <c r="L482" s="4" t="str" cm="1">
        <f t="array" ref="L482">_xlfn.IFS(
  Dataset_Analysis_Table[[#This Row],[Revenue]]&gt;=10000, "Platinum Tier",
  Dataset_Analysis_Table[[#This Row],[Revenue]]&gt;=5000, "Gold Tier",
  Dataset_Analysis_Table[[#This Row],[Revenue]]&lt;5000, "Standard Tier"
)</f>
        <v>Standard Tier</v>
      </c>
      <c r="M482" s="4" t="str">
        <f>Dataset_Analysis_Table[[#This Row],[Region]]&amp;" - "&amp;Dataset_Analysis_Table[[#This Row],[Category]]</f>
        <v>West - Electronics</v>
      </c>
    </row>
    <row r="483" spans="1:13" x14ac:dyDescent="0.3">
      <c r="A483">
        <v>484</v>
      </c>
      <c r="B483" s="1">
        <v>45622</v>
      </c>
      <c r="C483" t="s">
        <v>0</v>
      </c>
      <c r="D483" t="s">
        <v>14</v>
      </c>
      <c r="E483" t="s">
        <v>4</v>
      </c>
      <c r="F483">
        <v>1</v>
      </c>
      <c r="G483" s="4">
        <v>437.77</v>
      </c>
      <c r="H483" s="4">
        <v>437.77</v>
      </c>
      <c r="I483" t="str">
        <f>TEXT(Dataset_Analysis_Table[[#This Row],[Order Date]], "mmmm yyyy")</f>
        <v>November 2024</v>
      </c>
      <c r="J483" s="4">
        <f>IF(Dataset_Analysis_Table[[#This Row],[Units Sold]]&lt;&gt;0,Dataset_Analysis_Table[[#This Row],[Revenue]]/Dataset_Analysis_Table[[#This Row],[Units Sold]],"Invalid")</f>
        <v>437.77</v>
      </c>
      <c r="K483" s="4" t="str">
        <f>IF(Dataset_Analysis_Table[[#This Row],[Revenue]]&gt;5000,"Yes","No")</f>
        <v>No</v>
      </c>
      <c r="L483" s="4" t="str" cm="1">
        <f t="array" ref="L483">_xlfn.IFS(
  Dataset_Analysis_Table[[#This Row],[Revenue]]&gt;=10000, "Platinum Tier",
  Dataset_Analysis_Table[[#This Row],[Revenue]]&gt;=5000, "Gold Tier",
  Dataset_Analysis_Table[[#This Row],[Revenue]]&lt;5000, "Standard Tier"
)</f>
        <v>Standard Tier</v>
      </c>
      <c r="M483" s="4" t="str">
        <f>Dataset_Analysis_Table[[#This Row],[Region]]&amp;" - "&amp;Dataset_Analysis_Table[[#This Row],[Category]]</f>
        <v>North - Electronics</v>
      </c>
    </row>
    <row r="484" spans="1:13" x14ac:dyDescent="0.3">
      <c r="A484">
        <v>485</v>
      </c>
      <c r="B484" s="1">
        <v>45795</v>
      </c>
      <c r="C484" t="s">
        <v>11</v>
      </c>
      <c r="D484" t="s">
        <v>3</v>
      </c>
      <c r="E484" t="s">
        <v>4</v>
      </c>
      <c r="F484">
        <v>7</v>
      </c>
      <c r="G484" s="4">
        <v>567.95000000000005</v>
      </c>
      <c r="H484" s="4">
        <v>3975.65</v>
      </c>
      <c r="I484" t="str">
        <f>TEXT(Dataset_Analysis_Table[[#This Row],[Order Date]], "mmmm yyyy")</f>
        <v>May 2025</v>
      </c>
      <c r="J484" s="4">
        <f>IF(Dataset_Analysis_Table[[#This Row],[Units Sold]]&lt;&gt;0,Dataset_Analysis_Table[[#This Row],[Revenue]]/Dataset_Analysis_Table[[#This Row],[Units Sold]],"Invalid")</f>
        <v>567.95000000000005</v>
      </c>
      <c r="K484" s="4" t="str">
        <f>IF(Dataset_Analysis_Table[[#This Row],[Revenue]]&gt;5000,"Yes","No")</f>
        <v>No</v>
      </c>
      <c r="L484" s="4" t="str" cm="1">
        <f t="array" ref="L484">_xlfn.IFS(
  Dataset_Analysis_Table[[#This Row],[Revenue]]&gt;=10000, "Platinum Tier",
  Dataset_Analysis_Table[[#This Row],[Revenue]]&gt;=5000, "Gold Tier",
  Dataset_Analysis_Table[[#This Row],[Revenue]]&lt;5000, "Standard Tier"
)</f>
        <v>Standard Tier</v>
      </c>
      <c r="M484" s="4" t="str">
        <f>Dataset_Analysis_Table[[#This Row],[Region]]&amp;" - "&amp;Dataset_Analysis_Table[[#This Row],[Category]]</f>
        <v>South - Electronics</v>
      </c>
    </row>
    <row r="485" spans="1:13" x14ac:dyDescent="0.3">
      <c r="A485">
        <v>486</v>
      </c>
      <c r="B485" s="1">
        <v>45598</v>
      </c>
      <c r="C485" t="s">
        <v>7</v>
      </c>
      <c r="D485" t="s">
        <v>17</v>
      </c>
      <c r="E485" t="s">
        <v>10</v>
      </c>
      <c r="F485">
        <v>7</v>
      </c>
      <c r="G485" s="4">
        <v>569.71</v>
      </c>
      <c r="H485" s="4">
        <v>3987.97</v>
      </c>
      <c r="I485" t="str">
        <f>TEXT(Dataset_Analysis_Table[[#This Row],[Order Date]], "mmmm yyyy")</f>
        <v>November 2024</v>
      </c>
      <c r="J485" s="4">
        <f>IF(Dataset_Analysis_Table[[#This Row],[Units Sold]]&lt;&gt;0,Dataset_Analysis_Table[[#This Row],[Revenue]]/Dataset_Analysis_Table[[#This Row],[Units Sold]],"Invalid")</f>
        <v>569.70999999999992</v>
      </c>
      <c r="K485" s="4" t="str">
        <f>IF(Dataset_Analysis_Table[[#This Row],[Revenue]]&gt;5000,"Yes","No")</f>
        <v>No</v>
      </c>
      <c r="L485" s="4" t="str" cm="1">
        <f t="array" ref="L485">_xlfn.IFS(
  Dataset_Analysis_Table[[#This Row],[Revenue]]&gt;=10000, "Platinum Tier",
  Dataset_Analysis_Table[[#This Row],[Revenue]]&gt;=5000, "Gold Tier",
  Dataset_Analysis_Table[[#This Row],[Revenue]]&lt;5000, "Standard Tier"
)</f>
        <v>Standard Tier</v>
      </c>
      <c r="M485" s="4" t="str">
        <f>Dataset_Analysis_Table[[#This Row],[Region]]&amp;" - "&amp;Dataset_Analysis_Table[[#This Row],[Category]]</f>
        <v>West - Accessories</v>
      </c>
    </row>
    <row r="486" spans="1:13" x14ac:dyDescent="0.3">
      <c r="A486">
        <v>487</v>
      </c>
      <c r="B486" s="1">
        <v>45808</v>
      </c>
      <c r="C486" t="s">
        <v>11</v>
      </c>
      <c r="D486" t="s">
        <v>1</v>
      </c>
      <c r="E486" t="s">
        <v>2</v>
      </c>
      <c r="F486">
        <v>6</v>
      </c>
      <c r="G486" s="4">
        <v>186.76</v>
      </c>
      <c r="H486" s="4">
        <v>1120.56</v>
      </c>
      <c r="I486" t="str">
        <f>TEXT(Dataset_Analysis_Table[[#This Row],[Order Date]], "mmmm yyyy")</f>
        <v>May 2025</v>
      </c>
      <c r="J486" s="4">
        <f>IF(Dataset_Analysis_Table[[#This Row],[Units Sold]]&lt;&gt;0,Dataset_Analysis_Table[[#This Row],[Revenue]]/Dataset_Analysis_Table[[#This Row],[Units Sold]],"Invalid")</f>
        <v>186.76</v>
      </c>
      <c r="K486" s="4" t="str">
        <f>IF(Dataset_Analysis_Table[[#This Row],[Revenue]]&gt;5000,"Yes","No")</f>
        <v>No</v>
      </c>
      <c r="L486" s="4" t="str" cm="1">
        <f t="array" ref="L486">_xlfn.IFS(
  Dataset_Analysis_Table[[#This Row],[Revenue]]&gt;=10000, "Platinum Tier",
  Dataset_Analysis_Table[[#This Row],[Revenue]]&gt;=5000, "Gold Tier",
  Dataset_Analysis_Table[[#This Row],[Revenue]]&lt;5000, "Standard Tier"
)</f>
        <v>Standard Tier</v>
      </c>
      <c r="M486" s="4" t="str">
        <f>Dataset_Analysis_Table[[#This Row],[Region]]&amp;" - "&amp;Dataset_Analysis_Table[[#This Row],[Category]]</f>
        <v>South - Apparel</v>
      </c>
    </row>
    <row r="487" spans="1:13" x14ac:dyDescent="0.3">
      <c r="A487">
        <v>488</v>
      </c>
      <c r="B487" s="1">
        <v>45680</v>
      </c>
      <c r="C487" t="s">
        <v>7</v>
      </c>
      <c r="D487" t="s">
        <v>6</v>
      </c>
      <c r="E487" t="s">
        <v>4</v>
      </c>
      <c r="F487">
        <v>3</v>
      </c>
      <c r="G487" s="4">
        <v>1094.51</v>
      </c>
      <c r="H487" s="4">
        <v>3283.53</v>
      </c>
      <c r="I487" t="str">
        <f>TEXT(Dataset_Analysis_Table[[#This Row],[Order Date]], "mmmm yyyy")</f>
        <v>January 2025</v>
      </c>
      <c r="J487" s="4">
        <f>IF(Dataset_Analysis_Table[[#This Row],[Units Sold]]&lt;&gt;0,Dataset_Analysis_Table[[#This Row],[Revenue]]/Dataset_Analysis_Table[[#This Row],[Units Sold]],"Invalid")</f>
        <v>1094.51</v>
      </c>
      <c r="K487" s="4" t="str">
        <f>IF(Dataset_Analysis_Table[[#This Row],[Revenue]]&gt;5000,"Yes","No")</f>
        <v>No</v>
      </c>
      <c r="L487" s="4" t="str" cm="1">
        <f t="array" ref="L487">_xlfn.IFS(
  Dataset_Analysis_Table[[#This Row],[Revenue]]&gt;=10000, "Platinum Tier",
  Dataset_Analysis_Table[[#This Row],[Revenue]]&gt;=5000, "Gold Tier",
  Dataset_Analysis_Table[[#This Row],[Revenue]]&lt;5000, "Standard Tier"
)</f>
        <v>Standard Tier</v>
      </c>
      <c r="M487" s="4" t="str">
        <f>Dataset_Analysis_Table[[#This Row],[Region]]&amp;" - "&amp;Dataset_Analysis_Table[[#This Row],[Category]]</f>
        <v>West - Electronics</v>
      </c>
    </row>
    <row r="488" spans="1:13" x14ac:dyDescent="0.3">
      <c r="A488">
        <v>489</v>
      </c>
      <c r="B488" s="1">
        <v>45162</v>
      </c>
      <c r="C488" t="s">
        <v>0</v>
      </c>
      <c r="D488" t="s">
        <v>18</v>
      </c>
      <c r="E488" t="s">
        <v>4</v>
      </c>
      <c r="F488">
        <v>5</v>
      </c>
      <c r="G488" s="4">
        <v>699.88</v>
      </c>
      <c r="H488" s="4">
        <v>3499.4</v>
      </c>
      <c r="I488" t="str">
        <f>TEXT(Dataset_Analysis_Table[[#This Row],[Order Date]], "mmmm yyyy")</f>
        <v>August 2023</v>
      </c>
      <c r="J488" s="4">
        <f>IF(Dataset_Analysis_Table[[#This Row],[Units Sold]]&lt;&gt;0,Dataset_Analysis_Table[[#This Row],[Revenue]]/Dataset_Analysis_Table[[#This Row],[Units Sold]],"Invalid")</f>
        <v>699.88</v>
      </c>
      <c r="K488" s="4" t="str">
        <f>IF(Dataset_Analysis_Table[[#This Row],[Revenue]]&gt;5000,"Yes","No")</f>
        <v>No</v>
      </c>
      <c r="L488" s="4" t="str" cm="1">
        <f t="array" ref="L488">_xlfn.IFS(
  Dataset_Analysis_Table[[#This Row],[Revenue]]&gt;=10000, "Platinum Tier",
  Dataset_Analysis_Table[[#This Row],[Revenue]]&gt;=5000, "Gold Tier",
  Dataset_Analysis_Table[[#This Row],[Revenue]]&lt;5000, "Standard Tier"
)</f>
        <v>Standard Tier</v>
      </c>
      <c r="M488" s="4" t="str">
        <f>Dataset_Analysis_Table[[#This Row],[Region]]&amp;" - "&amp;Dataset_Analysis_Table[[#This Row],[Category]]</f>
        <v>North - Electronics</v>
      </c>
    </row>
    <row r="489" spans="1:13" x14ac:dyDescent="0.3">
      <c r="A489">
        <v>490</v>
      </c>
      <c r="B489" s="1">
        <v>45683</v>
      </c>
      <c r="C489" t="s">
        <v>7</v>
      </c>
      <c r="D489" t="s">
        <v>8</v>
      </c>
      <c r="E489" t="s">
        <v>2</v>
      </c>
      <c r="F489">
        <v>7</v>
      </c>
      <c r="G489" s="4">
        <v>1236.81</v>
      </c>
      <c r="H489" s="4">
        <v>8657.67</v>
      </c>
      <c r="I489" t="str">
        <f>TEXT(Dataset_Analysis_Table[[#This Row],[Order Date]], "mmmm yyyy")</f>
        <v>January 2025</v>
      </c>
      <c r="J489" s="4">
        <f>IF(Dataset_Analysis_Table[[#This Row],[Units Sold]]&lt;&gt;0,Dataset_Analysis_Table[[#This Row],[Revenue]]/Dataset_Analysis_Table[[#This Row],[Units Sold]],"Invalid")</f>
        <v>1236.81</v>
      </c>
      <c r="K489" s="4" t="str">
        <f>IF(Dataset_Analysis_Table[[#This Row],[Revenue]]&gt;5000,"Yes","No")</f>
        <v>Yes</v>
      </c>
      <c r="L489" s="4" t="str" cm="1">
        <f t="array" ref="L489">_xlfn.IFS(
  Dataset_Analysis_Table[[#This Row],[Revenue]]&gt;=10000, "Platinum Tier",
  Dataset_Analysis_Table[[#This Row],[Revenue]]&gt;=5000, "Gold Tier",
  Dataset_Analysis_Table[[#This Row],[Revenue]]&lt;5000, "Standard Tier"
)</f>
        <v>Gold Tier</v>
      </c>
      <c r="M489" s="4" t="str">
        <f>Dataset_Analysis_Table[[#This Row],[Region]]&amp;" - "&amp;Dataset_Analysis_Table[[#This Row],[Category]]</f>
        <v>West - Apparel</v>
      </c>
    </row>
    <row r="490" spans="1:13" x14ac:dyDescent="0.3">
      <c r="A490">
        <v>491</v>
      </c>
      <c r="B490" s="1">
        <v>45493</v>
      </c>
      <c r="C490" t="s">
        <v>7</v>
      </c>
      <c r="D490" t="s">
        <v>18</v>
      </c>
      <c r="E490" t="s">
        <v>4</v>
      </c>
      <c r="F490">
        <v>3</v>
      </c>
      <c r="G490" s="4">
        <v>420.72</v>
      </c>
      <c r="H490" s="4">
        <v>1262.1600000000001</v>
      </c>
      <c r="I490" t="str">
        <f>TEXT(Dataset_Analysis_Table[[#This Row],[Order Date]], "mmmm yyyy")</f>
        <v>July 2024</v>
      </c>
      <c r="J490" s="4">
        <f>IF(Dataset_Analysis_Table[[#This Row],[Units Sold]]&lt;&gt;0,Dataset_Analysis_Table[[#This Row],[Revenue]]/Dataset_Analysis_Table[[#This Row],[Units Sold]],"Invalid")</f>
        <v>420.72</v>
      </c>
      <c r="K490" s="4" t="str">
        <f>IF(Dataset_Analysis_Table[[#This Row],[Revenue]]&gt;5000,"Yes","No")</f>
        <v>No</v>
      </c>
      <c r="L490" s="4" t="str" cm="1">
        <f t="array" ref="L490">_xlfn.IFS(
  Dataset_Analysis_Table[[#This Row],[Revenue]]&gt;=10000, "Platinum Tier",
  Dataset_Analysis_Table[[#This Row],[Revenue]]&gt;=5000, "Gold Tier",
  Dataset_Analysis_Table[[#This Row],[Revenue]]&lt;5000, "Standard Tier"
)</f>
        <v>Standard Tier</v>
      </c>
      <c r="M490" s="4" t="str">
        <f>Dataset_Analysis_Table[[#This Row],[Region]]&amp;" - "&amp;Dataset_Analysis_Table[[#This Row],[Category]]</f>
        <v>West - Electronics</v>
      </c>
    </row>
    <row r="491" spans="1:13" x14ac:dyDescent="0.3">
      <c r="A491">
        <v>492</v>
      </c>
      <c r="B491" s="1">
        <v>45171</v>
      </c>
      <c r="C491" t="s">
        <v>0</v>
      </c>
      <c r="D491" t="s">
        <v>17</v>
      </c>
      <c r="E491" t="s">
        <v>10</v>
      </c>
      <c r="F491">
        <v>7</v>
      </c>
      <c r="G491" s="4">
        <v>926.24</v>
      </c>
      <c r="H491" s="4">
        <v>6483.68</v>
      </c>
      <c r="I491" t="str">
        <f>TEXT(Dataset_Analysis_Table[[#This Row],[Order Date]], "mmmm yyyy")</f>
        <v>September 2023</v>
      </c>
      <c r="J491" s="4">
        <f>IF(Dataset_Analysis_Table[[#This Row],[Units Sold]]&lt;&gt;0,Dataset_Analysis_Table[[#This Row],[Revenue]]/Dataset_Analysis_Table[[#This Row],[Units Sold]],"Invalid")</f>
        <v>926.24</v>
      </c>
      <c r="K491" s="4" t="str">
        <f>IF(Dataset_Analysis_Table[[#This Row],[Revenue]]&gt;5000,"Yes","No")</f>
        <v>Yes</v>
      </c>
      <c r="L491" s="4" t="str" cm="1">
        <f t="array" ref="L491">_xlfn.IFS(
  Dataset_Analysis_Table[[#This Row],[Revenue]]&gt;=10000, "Platinum Tier",
  Dataset_Analysis_Table[[#This Row],[Revenue]]&gt;=5000, "Gold Tier",
  Dataset_Analysis_Table[[#This Row],[Revenue]]&lt;5000, "Standard Tier"
)</f>
        <v>Gold Tier</v>
      </c>
      <c r="M491" s="4" t="str">
        <f>Dataset_Analysis_Table[[#This Row],[Region]]&amp;" - "&amp;Dataset_Analysis_Table[[#This Row],[Category]]</f>
        <v>North - Accessories</v>
      </c>
    </row>
    <row r="492" spans="1:13" x14ac:dyDescent="0.3">
      <c r="A492">
        <v>493</v>
      </c>
      <c r="B492" s="1">
        <v>45385</v>
      </c>
      <c r="C492" t="s">
        <v>0</v>
      </c>
      <c r="D492" t="s">
        <v>17</v>
      </c>
      <c r="E492" t="s">
        <v>10</v>
      </c>
      <c r="F492">
        <v>4</v>
      </c>
      <c r="G492" s="4">
        <v>110.26</v>
      </c>
      <c r="H492" s="4">
        <v>441.04</v>
      </c>
      <c r="I492" t="str">
        <f>TEXT(Dataset_Analysis_Table[[#This Row],[Order Date]], "mmmm yyyy")</f>
        <v>April 2024</v>
      </c>
      <c r="J492" s="4">
        <f>IF(Dataset_Analysis_Table[[#This Row],[Units Sold]]&lt;&gt;0,Dataset_Analysis_Table[[#This Row],[Revenue]]/Dataset_Analysis_Table[[#This Row],[Units Sold]],"Invalid")</f>
        <v>110.26</v>
      </c>
      <c r="K492" s="4" t="str">
        <f>IF(Dataset_Analysis_Table[[#This Row],[Revenue]]&gt;5000,"Yes","No")</f>
        <v>No</v>
      </c>
      <c r="L492" s="4" t="str" cm="1">
        <f t="array" ref="L492">_xlfn.IFS(
  Dataset_Analysis_Table[[#This Row],[Revenue]]&gt;=10000, "Platinum Tier",
  Dataset_Analysis_Table[[#This Row],[Revenue]]&gt;=5000, "Gold Tier",
  Dataset_Analysis_Table[[#This Row],[Revenue]]&lt;5000, "Standard Tier"
)</f>
        <v>Standard Tier</v>
      </c>
      <c r="M492" s="4" t="str">
        <f>Dataset_Analysis_Table[[#This Row],[Region]]&amp;" - "&amp;Dataset_Analysis_Table[[#This Row],[Category]]</f>
        <v>North - Accessories</v>
      </c>
    </row>
    <row r="493" spans="1:13" x14ac:dyDescent="0.3">
      <c r="A493">
        <v>494</v>
      </c>
      <c r="B493" s="1">
        <v>45596</v>
      </c>
      <c r="C493" t="s">
        <v>0</v>
      </c>
      <c r="D493" t="s">
        <v>15</v>
      </c>
      <c r="E493" t="s">
        <v>4</v>
      </c>
      <c r="F493">
        <v>10</v>
      </c>
      <c r="G493" s="4">
        <v>1011.32</v>
      </c>
      <c r="H493" s="4">
        <v>10113.200000000001</v>
      </c>
      <c r="I493" t="str">
        <f>TEXT(Dataset_Analysis_Table[[#This Row],[Order Date]], "mmmm yyyy")</f>
        <v>October 2024</v>
      </c>
      <c r="J493" s="4">
        <f>IF(Dataset_Analysis_Table[[#This Row],[Units Sold]]&lt;&gt;0,Dataset_Analysis_Table[[#This Row],[Revenue]]/Dataset_Analysis_Table[[#This Row],[Units Sold]],"Invalid")</f>
        <v>1011.32</v>
      </c>
      <c r="K493" s="4" t="str">
        <f>IF(Dataset_Analysis_Table[[#This Row],[Revenue]]&gt;5000,"Yes","No")</f>
        <v>Yes</v>
      </c>
      <c r="L493" s="4" t="str" cm="1">
        <f t="array" ref="L493">_xlfn.IFS(
  Dataset_Analysis_Table[[#This Row],[Revenue]]&gt;=10000, "Platinum Tier",
  Dataset_Analysis_Table[[#This Row],[Revenue]]&gt;=5000, "Gold Tier",
  Dataset_Analysis_Table[[#This Row],[Revenue]]&lt;5000, "Standard Tier"
)</f>
        <v>Platinum Tier</v>
      </c>
      <c r="M493" s="4" t="str">
        <f>Dataset_Analysis_Table[[#This Row],[Region]]&amp;" - "&amp;Dataset_Analysis_Table[[#This Row],[Category]]</f>
        <v>North - Electronics</v>
      </c>
    </row>
    <row r="494" spans="1:13" x14ac:dyDescent="0.3">
      <c r="A494">
        <v>495</v>
      </c>
      <c r="B494" s="1">
        <v>45389</v>
      </c>
      <c r="C494" t="s">
        <v>0</v>
      </c>
      <c r="D494" t="s">
        <v>16</v>
      </c>
      <c r="E494" t="s">
        <v>10</v>
      </c>
      <c r="F494">
        <v>1</v>
      </c>
      <c r="G494" s="4">
        <v>609.38</v>
      </c>
      <c r="H494" s="4">
        <v>609.38</v>
      </c>
      <c r="I494" t="str">
        <f>TEXT(Dataset_Analysis_Table[[#This Row],[Order Date]], "mmmm yyyy")</f>
        <v>April 2024</v>
      </c>
      <c r="J494" s="4">
        <f>IF(Dataset_Analysis_Table[[#This Row],[Units Sold]]&lt;&gt;0,Dataset_Analysis_Table[[#This Row],[Revenue]]/Dataset_Analysis_Table[[#This Row],[Units Sold]],"Invalid")</f>
        <v>609.38</v>
      </c>
      <c r="K494" s="4" t="str">
        <f>IF(Dataset_Analysis_Table[[#This Row],[Revenue]]&gt;5000,"Yes","No")</f>
        <v>No</v>
      </c>
      <c r="L494" s="4" t="str" cm="1">
        <f t="array" ref="L494">_xlfn.IFS(
  Dataset_Analysis_Table[[#This Row],[Revenue]]&gt;=10000, "Platinum Tier",
  Dataset_Analysis_Table[[#This Row],[Revenue]]&gt;=5000, "Gold Tier",
  Dataset_Analysis_Table[[#This Row],[Revenue]]&lt;5000, "Standard Tier"
)</f>
        <v>Standard Tier</v>
      </c>
      <c r="M494" s="4" t="str">
        <f>Dataset_Analysis_Table[[#This Row],[Region]]&amp;" - "&amp;Dataset_Analysis_Table[[#This Row],[Category]]</f>
        <v>North - Accessories</v>
      </c>
    </row>
    <row r="495" spans="1:13" x14ac:dyDescent="0.3">
      <c r="A495">
        <v>496</v>
      </c>
      <c r="B495" s="1">
        <v>45196</v>
      </c>
      <c r="C495" t="s">
        <v>11</v>
      </c>
      <c r="D495" t="s">
        <v>18</v>
      </c>
      <c r="E495" t="s">
        <v>4</v>
      </c>
      <c r="F495">
        <v>3</v>
      </c>
      <c r="G495" s="4">
        <v>760.8</v>
      </c>
      <c r="H495" s="4">
        <v>2282.4</v>
      </c>
      <c r="I495" t="str">
        <f>TEXT(Dataset_Analysis_Table[[#This Row],[Order Date]], "mmmm yyyy")</f>
        <v>September 2023</v>
      </c>
      <c r="J495" s="4">
        <f>IF(Dataset_Analysis_Table[[#This Row],[Units Sold]]&lt;&gt;0,Dataset_Analysis_Table[[#This Row],[Revenue]]/Dataset_Analysis_Table[[#This Row],[Units Sold]],"Invalid")</f>
        <v>760.80000000000007</v>
      </c>
      <c r="K495" s="4" t="str">
        <f>IF(Dataset_Analysis_Table[[#This Row],[Revenue]]&gt;5000,"Yes","No")</f>
        <v>No</v>
      </c>
      <c r="L495" s="4" t="str" cm="1">
        <f t="array" ref="L495">_xlfn.IFS(
  Dataset_Analysis_Table[[#This Row],[Revenue]]&gt;=10000, "Platinum Tier",
  Dataset_Analysis_Table[[#This Row],[Revenue]]&gt;=5000, "Gold Tier",
  Dataset_Analysis_Table[[#This Row],[Revenue]]&lt;5000, "Standard Tier"
)</f>
        <v>Standard Tier</v>
      </c>
      <c r="M495" s="4" t="str">
        <f>Dataset_Analysis_Table[[#This Row],[Region]]&amp;" - "&amp;Dataset_Analysis_Table[[#This Row],[Category]]</f>
        <v>South - Electronics</v>
      </c>
    </row>
    <row r="496" spans="1:13" x14ac:dyDescent="0.3">
      <c r="A496">
        <v>497</v>
      </c>
      <c r="B496" s="1">
        <v>45728</v>
      </c>
      <c r="C496" t="s">
        <v>11</v>
      </c>
      <c r="D496" t="s">
        <v>22</v>
      </c>
      <c r="E496" t="s">
        <v>4</v>
      </c>
      <c r="F496">
        <v>6</v>
      </c>
      <c r="G496" s="4">
        <v>870.44</v>
      </c>
      <c r="H496" s="4">
        <v>5222.6400000000003</v>
      </c>
      <c r="I496" t="str">
        <f>TEXT(Dataset_Analysis_Table[[#This Row],[Order Date]], "mmmm yyyy")</f>
        <v>March 2025</v>
      </c>
      <c r="J496" s="4">
        <f>IF(Dataset_Analysis_Table[[#This Row],[Units Sold]]&lt;&gt;0,Dataset_Analysis_Table[[#This Row],[Revenue]]/Dataset_Analysis_Table[[#This Row],[Units Sold]],"Invalid")</f>
        <v>870.44</v>
      </c>
      <c r="K496" s="4" t="str">
        <f>IF(Dataset_Analysis_Table[[#This Row],[Revenue]]&gt;5000,"Yes","No")</f>
        <v>Yes</v>
      </c>
      <c r="L496" s="4" t="str" cm="1">
        <f t="array" ref="L496">_xlfn.IFS(
  Dataset_Analysis_Table[[#This Row],[Revenue]]&gt;=10000, "Platinum Tier",
  Dataset_Analysis_Table[[#This Row],[Revenue]]&gt;=5000, "Gold Tier",
  Dataset_Analysis_Table[[#This Row],[Revenue]]&lt;5000, "Standard Tier"
)</f>
        <v>Gold Tier</v>
      </c>
      <c r="M496" s="4" t="str">
        <f>Dataset_Analysis_Table[[#This Row],[Region]]&amp;" - "&amp;Dataset_Analysis_Table[[#This Row],[Category]]</f>
        <v>South - Electronics</v>
      </c>
    </row>
    <row r="497" spans="1:13" x14ac:dyDescent="0.3">
      <c r="A497">
        <v>498</v>
      </c>
      <c r="B497" s="1">
        <v>45381</v>
      </c>
      <c r="C497" t="s">
        <v>12</v>
      </c>
      <c r="D497" t="s">
        <v>9</v>
      </c>
      <c r="E497" t="s">
        <v>10</v>
      </c>
      <c r="F497">
        <v>5</v>
      </c>
      <c r="G497" s="4">
        <v>1315.62</v>
      </c>
      <c r="H497" s="4">
        <v>6578.1</v>
      </c>
      <c r="I497" t="str">
        <f>TEXT(Dataset_Analysis_Table[[#This Row],[Order Date]], "mmmm yyyy")</f>
        <v>March 2024</v>
      </c>
      <c r="J497" s="4">
        <f>IF(Dataset_Analysis_Table[[#This Row],[Units Sold]]&lt;&gt;0,Dataset_Analysis_Table[[#This Row],[Revenue]]/Dataset_Analysis_Table[[#This Row],[Units Sold]],"Invalid")</f>
        <v>1315.6200000000001</v>
      </c>
      <c r="K497" s="4" t="str">
        <f>IF(Dataset_Analysis_Table[[#This Row],[Revenue]]&gt;5000,"Yes","No")</f>
        <v>Yes</v>
      </c>
      <c r="L497" s="4" t="str" cm="1">
        <f t="array" ref="L497">_xlfn.IFS(
  Dataset_Analysis_Table[[#This Row],[Revenue]]&gt;=10000, "Platinum Tier",
  Dataset_Analysis_Table[[#This Row],[Revenue]]&gt;=5000, "Gold Tier",
  Dataset_Analysis_Table[[#This Row],[Revenue]]&lt;5000, "Standard Tier"
)</f>
        <v>Gold Tier</v>
      </c>
      <c r="M497" s="4" t="str">
        <f>Dataset_Analysis_Table[[#This Row],[Region]]&amp;" - "&amp;Dataset_Analysis_Table[[#This Row],[Category]]</f>
        <v>East - Accessories</v>
      </c>
    </row>
    <row r="498" spans="1:13" x14ac:dyDescent="0.3">
      <c r="A498">
        <v>499</v>
      </c>
      <c r="B498" s="1">
        <v>45562</v>
      </c>
      <c r="C498" t="s">
        <v>11</v>
      </c>
      <c r="D498" t="s">
        <v>1</v>
      </c>
      <c r="E498" t="s">
        <v>2</v>
      </c>
      <c r="F498">
        <v>5</v>
      </c>
      <c r="G498" s="4">
        <v>419.98</v>
      </c>
      <c r="H498" s="4">
        <v>2099.9</v>
      </c>
      <c r="I498" t="str">
        <f>TEXT(Dataset_Analysis_Table[[#This Row],[Order Date]], "mmmm yyyy")</f>
        <v>September 2024</v>
      </c>
      <c r="J498" s="4">
        <f>IF(Dataset_Analysis_Table[[#This Row],[Units Sold]]&lt;&gt;0,Dataset_Analysis_Table[[#This Row],[Revenue]]/Dataset_Analysis_Table[[#This Row],[Units Sold]],"Invalid")</f>
        <v>419.98</v>
      </c>
      <c r="K498" s="4" t="str">
        <f>IF(Dataset_Analysis_Table[[#This Row],[Revenue]]&gt;5000,"Yes","No")</f>
        <v>No</v>
      </c>
      <c r="L498" s="4" t="str" cm="1">
        <f t="array" ref="L498">_xlfn.IFS(
  Dataset_Analysis_Table[[#This Row],[Revenue]]&gt;=10000, "Platinum Tier",
  Dataset_Analysis_Table[[#This Row],[Revenue]]&gt;=5000, "Gold Tier",
  Dataset_Analysis_Table[[#This Row],[Revenue]]&lt;5000, "Standard Tier"
)</f>
        <v>Standard Tier</v>
      </c>
      <c r="M498" s="4" t="str">
        <f>Dataset_Analysis_Table[[#This Row],[Region]]&amp;" - "&amp;Dataset_Analysis_Table[[#This Row],[Category]]</f>
        <v>South - Apparel</v>
      </c>
    </row>
    <row r="499" spans="1:13" x14ac:dyDescent="0.3">
      <c r="A499">
        <v>500</v>
      </c>
      <c r="B499" s="1">
        <v>45780</v>
      </c>
      <c r="C499" t="s">
        <v>11</v>
      </c>
      <c r="D499" t="s">
        <v>6</v>
      </c>
      <c r="E499" t="s">
        <v>4</v>
      </c>
      <c r="F499">
        <v>7</v>
      </c>
      <c r="G499" s="4">
        <v>838.22</v>
      </c>
      <c r="H499" s="4">
        <v>5867.54</v>
      </c>
      <c r="I499" t="str">
        <f>TEXT(Dataset_Analysis_Table[[#This Row],[Order Date]], "mmmm yyyy")</f>
        <v>May 2025</v>
      </c>
      <c r="J499" s="4">
        <f>IF(Dataset_Analysis_Table[[#This Row],[Units Sold]]&lt;&gt;0,Dataset_Analysis_Table[[#This Row],[Revenue]]/Dataset_Analysis_Table[[#This Row],[Units Sold]],"Invalid")</f>
        <v>838.22</v>
      </c>
      <c r="K499" s="4" t="str">
        <f>IF(Dataset_Analysis_Table[[#This Row],[Revenue]]&gt;5000,"Yes","No")</f>
        <v>Yes</v>
      </c>
      <c r="L499" s="4" t="str" cm="1">
        <f t="array" ref="L499">_xlfn.IFS(
  Dataset_Analysis_Table[[#This Row],[Revenue]]&gt;=10000, "Platinum Tier",
  Dataset_Analysis_Table[[#This Row],[Revenue]]&gt;=5000, "Gold Tier",
  Dataset_Analysis_Table[[#This Row],[Revenue]]&lt;5000, "Standard Tier"
)</f>
        <v>Gold Tier</v>
      </c>
      <c r="M499" s="4" t="str">
        <f>Dataset_Analysis_Table[[#This Row],[Region]]&amp;" - "&amp;Dataset_Analysis_Table[[#This Row],[Category]]</f>
        <v>South - Electronics</v>
      </c>
    </row>
    <row r="500" spans="1:13" x14ac:dyDescent="0.3">
      <c r="A500">
        <v>501</v>
      </c>
      <c r="B500" s="1">
        <v>45797</v>
      </c>
      <c r="C500" t="s">
        <v>12</v>
      </c>
      <c r="D500" t="s">
        <v>14</v>
      </c>
      <c r="E500" t="s">
        <v>4</v>
      </c>
      <c r="F500">
        <v>7</v>
      </c>
      <c r="G500" s="4">
        <v>1180.8499999999999</v>
      </c>
      <c r="H500" s="4">
        <v>8265.9500000000007</v>
      </c>
      <c r="I500" t="str">
        <f>TEXT(Dataset_Analysis_Table[[#This Row],[Order Date]], "mmmm yyyy")</f>
        <v>May 2025</v>
      </c>
      <c r="J500" s="4">
        <f>IF(Dataset_Analysis_Table[[#This Row],[Units Sold]]&lt;&gt;0,Dataset_Analysis_Table[[#This Row],[Revenue]]/Dataset_Analysis_Table[[#This Row],[Units Sold]],"Invalid")</f>
        <v>1180.8500000000001</v>
      </c>
      <c r="K500" s="4" t="str">
        <f>IF(Dataset_Analysis_Table[[#This Row],[Revenue]]&gt;5000,"Yes","No")</f>
        <v>Yes</v>
      </c>
      <c r="L500" s="4" t="str" cm="1">
        <f t="array" ref="L500">_xlfn.IFS(
  Dataset_Analysis_Table[[#This Row],[Revenue]]&gt;=10000, "Platinum Tier",
  Dataset_Analysis_Table[[#This Row],[Revenue]]&gt;=5000, "Gold Tier",
  Dataset_Analysis_Table[[#This Row],[Revenue]]&lt;5000, "Standard Tier"
)</f>
        <v>Gold Tier</v>
      </c>
      <c r="M500" s="4" t="str">
        <f>Dataset_Analysis_Table[[#This Row],[Region]]&amp;" - "&amp;Dataset_Analysis_Table[[#This Row],[Category]]</f>
        <v>East - Electronics</v>
      </c>
    </row>
    <row r="501" spans="1:13" x14ac:dyDescent="0.3">
      <c r="A501">
        <v>502</v>
      </c>
      <c r="B501" s="1">
        <v>45557</v>
      </c>
      <c r="C501" t="s">
        <v>7</v>
      </c>
      <c r="D501" t="s">
        <v>21</v>
      </c>
      <c r="E501" t="s">
        <v>4</v>
      </c>
      <c r="F501">
        <v>3</v>
      </c>
      <c r="G501" s="4">
        <v>456.83</v>
      </c>
      <c r="H501" s="4">
        <v>1370.49</v>
      </c>
      <c r="I501" t="str">
        <f>TEXT(Dataset_Analysis_Table[[#This Row],[Order Date]], "mmmm yyyy")</f>
        <v>September 2024</v>
      </c>
      <c r="J501" s="4">
        <f>IF(Dataset_Analysis_Table[[#This Row],[Units Sold]]&lt;&gt;0,Dataset_Analysis_Table[[#This Row],[Revenue]]/Dataset_Analysis_Table[[#This Row],[Units Sold]],"Invalid")</f>
        <v>456.83</v>
      </c>
      <c r="K501" s="4" t="str">
        <f>IF(Dataset_Analysis_Table[[#This Row],[Revenue]]&gt;5000,"Yes","No")</f>
        <v>No</v>
      </c>
      <c r="L501" s="4" t="str" cm="1">
        <f t="array" ref="L501">_xlfn.IFS(
  Dataset_Analysis_Table[[#This Row],[Revenue]]&gt;=10000, "Platinum Tier",
  Dataset_Analysis_Table[[#This Row],[Revenue]]&gt;=5000, "Gold Tier",
  Dataset_Analysis_Table[[#This Row],[Revenue]]&lt;5000, "Standard Tier"
)</f>
        <v>Standard Tier</v>
      </c>
      <c r="M501" s="4" t="str">
        <f>Dataset_Analysis_Table[[#This Row],[Region]]&amp;" - "&amp;Dataset_Analysis_Table[[#This Row],[Category]]</f>
        <v>West - Electronics</v>
      </c>
    </row>
    <row r="502" spans="1:13" x14ac:dyDescent="0.3">
      <c r="A502">
        <v>503</v>
      </c>
      <c r="B502" s="1">
        <v>45385</v>
      </c>
      <c r="C502" t="s">
        <v>7</v>
      </c>
      <c r="D502" t="s">
        <v>3</v>
      </c>
      <c r="E502" t="s">
        <v>4</v>
      </c>
      <c r="F502">
        <v>4</v>
      </c>
      <c r="G502" s="4">
        <v>458.1</v>
      </c>
      <c r="H502" s="4">
        <v>1832.4</v>
      </c>
      <c r="I502" t="str">
        <f>TEXT(Dataset_Analysis_Table[[#This Row],[Order Date]], "mmmm yyyy")</f>
        <v>April 2024</v>
      </c>
      <c r="J502" s="4">
        <f>IF(Dataset_Analysis_Table[[#This Row],[Units Sold]]&lt;&gt;0,Dataset_Analysis_Table[[#This Row],[Revenue]]/Dataset_Analysis_Table[[#This Row],[Units Sold]],"Invalid")</f>
        <v>458.1</v>
      </c>
      <c r="K502" s="4" t="str">
        <f>IF(Dataset_Analysis_Table[[#This Row],[Revenue]]&gt;5000,"Yes","No")</f>
        <v>No</v>
      </c>
      <c r="L502" s="4" t="str" cm="1">
        <f t="array" ref="L502">_xlfn.IFS(
  Dataset_Analysis_Table[[#This Row],[Revenue]]&gt;=10000, "Platinum Tier",
  Dataset_Analysis_Table[[#This Row],[Revenue]]&gt;=5000, "Gold Tier",
  Dataset_Analysis_Table[[#This Row],[Revenue]]&lt;5000, "Standard Tier"
)</f>
        <v>Standard Tier</v>
      </c>
      <c r="M502" s="4" t="str">
        <f>Dataset_Analysis_Table[[#This Row],[Region]]&amp;" - "&amp;Dataset_Analysis_Table[[#This Row],[Category]]</f>
        <v>West - Electronics</v>
      </c>
    </row>
    <row r="503" spans="1:13" x14ac:dyDescent="0.3">
      <c r="A503">
        <v>504</v>
      </c>
      <c r="B503" s="1">
        <v>45613</v>
      </c>
      <c r="C503" t="s">
        <v>11</v>
      </c>
      <c r="D503" t="s">
        <v>8</v>
      </c>
      <c r="E503" t="s">
        <v>2</v>
      </c>
      <c r="F503">
        <v>1</v>
      </c>
      <c r="G503" s="4">
        <v>847.96</v>
      </c>
      <c r="H503" s="4">
        <v>847.96</v>
      </c>
      <c r="I503" t="str">
        <f>TEXT(Dataset_Analysis_Table[[#This Row],[Order Date]], "mmmm yyyy")</f>
        <v>November 2024</v>
      </c>
      <c r="J503" s="4">
        <f>IF(Dataset_Analysis_Table[[#This Row],[Units Sold]]&lt;&gt;0,Dataset_Analysis_Table[[#This Row],[Revenue]]/Dataset_Analysis_Table[[#This Row],[Units Sold]],"Invalid")</f>
        <v>847.96</v>
      </c>
      <c r="K503" s="4" t="str">
        <f>IF(Dataset_Analysis_Table[[#This Row],[Revenue]]&gt;5000,"Yes","No")</f>
        <v>No</v>
      </c>
      <c r="L503" s="4" t="str" cm="1">
        <f t="array" ref="L503">_xlfn.IFS(
  Dataset_Analysis_Table[[#This Row],[Revenue]]&gt;=10000, "Platinum Tier",
  Dataset_Analysis_Table[[#This Row],[Revenue]]&gt;=5000, "Gold Tier",
  Dataset_Analysis_Table[[#This Row],[Revenue]]&lt;5000, "Standard Tier"
)</f>
        <v>Standard Tier</v>
      </c>
      <c r="M503" s="4" t="str">
        <f>Dataset_Analysis_Table[[#This Row],[Region]]&amp;" - "&amp;Dataset_Analysis_Table[[#This Row],[Category]]</f>
        <v>South - Apparel</v>
      </c>
    </row>
    <row r="504" spans="1:13" x14ac:dyDescent="0.3">
      <c r="A504">
        <v>505</v>
      </c>
      <c r="B504" s="1">
        <v>45536</v>
      </c>
      <c r="C504" t="s">
        <v>11</v>
      </c>
      <c r="D504" t="s">
        <v>5</v>
      </c>
      <c r="E504" t="s">
        <v>4</v>
      </c>
      <c r="F504">
        <v>4</v>
      </c>
      <c r="G504" s="4">
        <v>389.94</v>
      </c>
      <c r="H504" s="4">
        <v>1559.76</v>
      </c>
      <c r="I504" t="str">
        <f>TEXT(Dataset_Analysis_Table[[#This Row],[Order Date]], "mmmm yyyy")</f>
        <v>September 2024</v>
      </c>
      <c r="J504" s="4">
        <f>IF(Dataset_Analysis_Table[[#This Row],[Units Sold]]&lt;&gt;0,Dataset_Analysis_Table[[#This Row],[Revenue]]/Dataset_Analysis_Table[[#This Row],[Units Sold]],"Invalid")</f>
        <v>389.94</v>
      </c>
      <c r="K504" s="4" t="str">
        <f>IF(Dataset_Analysis_Table[[#This Row],[Revenue]]&gt;5000,"Yes","No")</f>
        <v>No</v>
      </c>
      <c r="L504" s="4" t="str" cm="1">
        <f t="array" ref="L504">_xlfn.IFS(
  Dataset_Analysis_Table[[#This Row],[Revenue]]&gt;=10000, "Platinum Tier",
  Dataset_Analysis_Table[[#This Row],[Revenue]]&gt;=5000, "Gold Tier",
  Dataset_Analysis_Table[[#This Row],[Revenue]]&lt;5000, "Standard Tier"
)</f>
        <v>Standard Tier</v>
      </c>
      <c r="M504" s="4" t="str">
        <f>Dataset_Analysis_Table[[#This Row],[Region]]&amp;" - "&amp;Dataset_Analysis_Table[[#This Row],[Category]]</f>
        <v>South - Electronics</v>
      </c>
    </row>
    <row r="505" spans="1:13" x14ac:dyDescent="0.3">
      <c r="A505">
        <v>506</v>
      </c>
      <c r="B505" s="1">
        <v>45599</v>
      </c>
      <c r="C505" t="s">
        <v>0</v>
      </c>
      <c r="D505" t="s">
        <v>21</v>
      </c>
      <c r="E505" t="s">
        <v>4</v>
      </c>
      <c r="F505">
        <v>6</v>
      </c>
      <c r="G505" s="4">
        <v>147.77000000000001</v>
      </c>
      <c r="H505" s="4">
        <v>886.62</v>
      </c>
      <c r="I505" t="str">
        <f>TEXT(Dataset_Analysis_Table[[#This Row],[Order Date]], "mmmm yyyy")</f>
        <v>November 2024</v>
      </c>
      <c r="J505" s="4">
        <f>IF(Dataset_Analysis_Table[[#This Row],[Units Sold]]&lt;&gt;0,Dataset_Analysis_Table[[#This Row],[Revenue]]/Dataset_Analysis_Table[[#This Row],[Units Sold]],"Invalid")</f>
        <v>147.77000000000001</v>
      </c>
      <c r="K505" s="4" t="str">
        <f>IF(Dataset_Analysis_Table[[#This Row],[Revenue]]&gt;5000,"Yes","No")</f>
        <v>No</v>
      </c>
      <c r="L505" s="4" t="str" cm="1">
        <f t="array" ref="L505">_xlfn.IFS(
  Dataset_Analysis_Table[[#This Row],[Revenue]]&gt;=10000, "Platinum Tier",
  Dataset_Analysis_Table[[#This Row],[Revenue]]&gt;=5000, "Gold Tier",
  Dataset_Analysis_Table[[#This Row],[Revenue]]&lt;5000, "Standard Tier"
)</f>
        <v>Standard Tier</v>
      </c>
      <c r="M505" s="4" t="str">
        <f>Dataset_Analysis_Table[[#This Row],[Region]]&amp;" - "&amp;Dataset_Analysis_Table[[#This Row],[Category]]</f>
        <v>North - Electronics</v>
      </c>
    </row>
    <row r="506" spans="1:13" x14ac:dyDescent="0.3">
      <c r="A506">
        <v>507</v>
      </c>
      <c r="B506" s="1">
        <v>45191</v>
      </c>
      <c r="C506" t="s">
        <v>11</v>
      </c>
      <c r="D506" t="s">
        <v>8</v>
      </c>
      <c r="E506" t="s">
        <v>2</v>
      </c>
      <c r="F506">
        <v>5</v>
      </c>
      <c r="G506" s="4">
        <v>571.98</v>
      </c>
      <c r="H506" s="4">
        <v>2859.9</v>
      </c>
      <c r="I506" t="str">
        <f>TEXT(Dataset_Analysis_Table[[#This Row],[Order Date]], "mmmm yyyy")</f>
        <v>September 2023</v>
      </c>
      <c r="J506" s="4">
        <f>IF(Dataset_Analysis_Table[[#This Row],[Units Sold]]&lt;&gt;0,Dataset_Analysis_Table[[#This Row],[Revenue]]/Dataset_Analysis_Table[[#This Row],[Units Sold]],"Invalid")</f>
        <v>571.98</v>
      </c>
      <c r="K506" s="4" t="str">
        <f>IF(Dataset_Analysis_Table[[#This Row],[Revenue]]&gt;5000,"Yes","No")</f>
        <v>No</v>
      </c>
      <c r="L506" s="4" t="str" cm="1">
        <f t="array" ref="L506">_xlfn.IFS(
  Dataset_Analysis_Table[[#This Row],[Revenue]]&gt;=10000, "Platinum Tier",
  Dataset_Analysis_Table[[#This Row],[Revenue]]&gt;=5000, "Gold Tier",
  Dataset_Analysis_Table[[#This Row],[Revenue]]&lt;5000, "Standard Tier"
)</f>
        <v>Standard Tier</v>
      </c>
      <c r="M506" s="4" t="str">
        <f>Dataset_Analysis_Table[[#This Row],[Region]]&amp;" - "&amp;Dataset_Analysis_Table[[#This Row],[Category]]</f>
        <v>South - Apparel</v>
      </c>
    </row>
    <row r="507" spans="1:13" x14ac:dyDescent="0.3">
      <c r="A507">
        <v>508</v>
      </c>
      <c r="B507" s="1">
        <v>45213</v>
      </c>
      <c r="C507" t="s">
        <v>0</v>
      </c>
      <c r="D507" t="s">
        <v>15</v>
      </c>
      <c r="E507" t="s">
        <v>4</v>
      </c>
      <c r="F507">
        <v>4</v>
      </c>
      <c r="G507" s="4">
        <v>1208.93</v>
      </c>
      <c r="H507" s="4">
        <v>4835.72</v>
      </c>
      <c r="I507" t="str">
        <f>TEXT(Dataset_Analysis_Table[[#This Row],[Order Date]], "mmmm yyyy")</f>
        <v>October 2023</v>
      </c>
      <c r="J507" s="4">
        <f>IF(Dataset_Analysis_Table[[#This Row],[Units Sold]]&lt;&gt;0,Dataset_Analysis_Table[[#This Row],[Revenue]]/Dataset_Analysis_Table[[#This Row],[Units Sold]],"Invalid")</f>
        <v>1208.93</v>
      </c>
      <c r="K507" s="4" t="str">
        <f>IF(Dataset_Analysis_Table[[#This Row],[Revenue]]&gt;5000,"Yes","No")</f>
        <v>No</v>
      </c>
      <c r="L507" s="4" t="str" cm="1">
        <f t="array" ref="L507">_xlfn.IFS(
  Dataset_Analysis_Table[[#This Row],[Revenue]]&gt;=10000, "Platinum Tier",
  Dataset_Analysis_Table[[#This Row],[Revenue]]&gt;=5000, "Gold Tier",
  Dataset_Analysis_Table[[#This Row],[Revenue]]&lt;5000, "Standard Tier"
)</f>
        <v>Standard Tier</v>
      </c>
      <c r="M507" s="4" t="str">
        <f>Dataset_Analysis_Table[[#This Row],[Region]]&amp;" - "&amp;Dataset_Analysis_Table[[#This Row],[Category]]</f>
        <v>North - Electronics</v>
      </c>
    </row>
    <row r="508" spans="1:13" x14ac:dyDescent="0.3">
      <c r="A508">
        <v>509</v>
      </c>
      <c r="B508" s="1">
        <v>45629</v>
      </c>
      <c r="C508" t="s">
        <v>11</v>
      </c>
      <c r="D508" t="s">
        <v>15</v>
      </c>
      <c r="E508" t="s">
        <v>4</v>
      </c>
      <c r="F508">
        <v>4</v>
      </c>
      <c r="G508" s="4">
        <v>1305.52</v>
      </c>
      <c r="H508" s="4">
        <v>5222.08</v>
      </c>
      <c r="I508" t="str">
        <f>TEXT(Dataset_Analysis_Table[[#This Row],[Order Date]], "mmmm yyyy")</f>
        <v>December 2024</v>
      </c>
      <c r="J508" s="4">
        <f>IF(Dataset_Analysis_Table[[#This Row],[Units Sold]]&lt;&gt;0,Dataset_Analysis_Table[[#This Row],[Revenue]]/Dataset_Analysis_Table[[#This Row],[Units Sold]],"Invalid")</f>
        <v>1305.52</v>
      </c>
      <c r="K508" s="4" t="str">
        <f>IF(Dataset_Analysis_Table[[#This Row],[Revenue]]&gt;5000,"Yes","No")</f>
        <v>Yes</v>
      </c>
      <c r="L508" s="4" t="str" cm="1">
        <f t="array" ref="L508">_xlfn.IFS(
  Dataset_Analysis_Table[[#This Row],[Revenue]]&gt;=10000, "Platinum Tier",
  Dataset_Analysis_Table[[#This Row],[Revenue]]&gt;=5000, "Gold Tier",
  Dataset_Analysis_Table[[#This Row],[Revenue]]&lt;5000, "Standard Tier"
)</f>
        <v>Gold Tier</v>
      </c>
      <c r="M508" s="4" t="str">
        <f>Dataset_Analysis_Table[[#This Row],[Region]]&amp;" - "&amp;Dataset_Analysis_Table[[#This Row],[Category]]</f>
        <v>South - Electronics</v>
      </c>
    </row>
    <row r="509" spans="1:13" x14ac:dyDescent="0.3">
      <c r="A509">
        <v>510</v>
      </c>
      <c r="B509" s="1">
        <v>45154</v>
      </c>
      <c r="C509" t="s">
        <v>12</v>
      </c>
      <c r="D509" t="s">
        <v>21</v>
      </c>
      <c r="E509" t="s">
        <v>4</v>
      </c>
      <c r="F509">
        <v>4</v>
      </c>
      <c r="G509" s="4">
        <v>1406.37</v>
      </c>
      <c r="H509" s="4">
        <v>5625.48</v>
      </c>
      <c r="I509" t="str">
        <f>TEXT(Dataset_Analysis_Table[[#This Row],[Order Date]], "mmmm yyyy")</f>
        <v>August 2023</v>
      </c>
      <c r="J509" s="4">
        <f>IF(Dataset_Analysis_Table[[#This Row],[Units Sold]]&lt;&gt;0,Dataset_Analysis_Table[[#This Row],[Revenue]]/Dataset_Analysis_Table[[#This Row],[Units Sold]],"Invalid")</f>
        <v>1406.37</v>
      </c>
      <c r="K509" s="4" t="str">
        <f>IF(Dataset_Analysis_Table[[#This Row],[Revenue]]&gt;5000,"Yes","No")</f>
        <v>Yes</v>
      </c>
      <c r="L509" s="4" t="str" cm="1">
        <f t="array" ref="L509">_xlfn.IFS(
  Dataset_Analysis_Table[[#This Row],[Revenue]]&gt;=10000, "Platinum Tier",
  Dataset_Analysis_Table[[#This Row],[Revenue]]&gt;=5000, "Gold Tier",
  Dataset_Analysis_Table[[#This Row],[Revenue]]&lt;5000, "Standard Tier"
)</f>
        <v>Gold Tier</v>
      </c>
      <c r="M509" s="4" t="str">
        <f>Dataset_Analysis_Table[[#This Row],[Region]]&amp;" - "&amp;Dataset_Analysis_Table[[#This Row],[Category]]</f>
        <v>East - Electronics</v>
      </c>
    </row>
    <row r="510" spans="1:13" x14ac:dyDescent="0.3">
      <c r="A510">
        <v>511</v>
      </c>
      <c r="B510" s="1">
        <v>45629</v>
      </c>
      <c r="C510" t="s">
        <v>0</v>
      </c>
      <c r="D510" t="s">
        <v>8</v>
      </c>
      <c r="E510" t="s">
        <v>2</v>
      </c>
      <c r="F510">
        <v>4</v>
      </c>
      <c r="G510" s="4">
        <v>1046.48</v>
      </c>
      <c r="H510" s="4">
        <v>4185.92</v>
      </c>
      <c r="I510" t="str">
        <f>TEXT(Dataset_Analysis_Table[[#This Row],[Order Date]], "mmmm yyyy")</f>
        <v>December 2024</v>
      </c>
      <c r="J510" s="4">
        <f>IF(Dataset_Analysis_Table[[#This Row],[Units Sold]]&lt;&gt;0,Dataset_Analysis_Table[[#This Row],[Revenue]]/Dataset_Analysis_Table[[#This Row],[Units Sold]],"Invalid")</f>
        <v>1046.48</v>
      </c>
      <c r="K510" s="4" t="str">
        <f>IF(Dataset_Analysis_Table[[#This Row],[Revenue]]&gt;5000,"Yes","No")</f>
        <v>No</v>
      </c>
      <c r="L510" s="4" t="str" cm="1">
        <f t="array" ref="L510">_xlfn.IFS(
  Dataset_Analysis_Table[[#This Row],[Revenue]]&gt;=10000, "Platinum Tier",
  Dataset_Analysis_Table[[#This Row],[Revenue]]&gt;=5000, "Gold Tier",
  Dataset_Analysis_Table[[#This Row],[Revenue]]&lt;5000, "Standard Tier"
)</f>
        <v>Standard Tier</v>
      </c>
      <c r="M510" s="4" t="str">
        <f>Dataset_Analysis_Table[[#This Row],[Region]]&amp;" - "&amp;Dataset_Analysis_Table[[#This Row],[Category]]</f>
        <v>North - Apparel</v>
      </c>
    </row>
    <row r="511" spans="1:13" x14ac:dyDescent="0.3">
      <c r="A511">
        <v>512</v>
      </c>
      <c r="B511" s="1">
        <v>45545</v>
      </c>
      <c r="C511" t="s">
        <v>11</v>
      </c>
      <c r="D511" t="s">
        <v>8</v>
      </c>
      <c r="E511" t="s">
        <v>2</v>
      </c>
      <c r="F511">
        <v>4</v>
      </c>
      <c r="G511" s="4">
        <v>832.6</v>
      </c>
      <c r="H511" s="4">
        <v>3330.4</v>
      </c>
      <c r="I511" t="str">
        <f>TEXT(Dataset_Analysis_Table[[#This Row],[Order Date]], "mmmm yyyy")</f>
        <v>September 2024</v>
      </c>
      <c r="J511" s="4">
        <f>IF(Dataset_Analysis_Table[[#This Row],[Units Sold]]&lt;&gt;0,Dataset_Analysis_Table[[#This Row],[Revenue]]/Dataset_Analysis_Table[[#This Row],[Units Sold]],"Invalid")</f>
        <v>832.6</v>
      </c>
      <c r="K511" s="4" t="str">
        <f>IF(Dataset_Analysis_Table[[#This Row],[Revenue]]&gt;5000,"Yes","No")</f>
        <v>No</v>
      </c>
      <c r="L511" s="4" t="str" cm="1">
        <f t="array" ref="L511">_xlfn.IFS(
  Dataset_Analysis_Table[[#This Row],[Revenue]]&gt;=10000, "Platinum Tier",
  Dataset_Analysis_Table[[#This Row],[Revenue]]&gt;=5000, "Gold Tier",
  Dataset_Analysis_Table[[#This Row],[Revenue]]&lt;5000, "Standard Tier"
)</f>
        <v>Standard Tier</v>
      </c>
      <c r="M511" s="4" t="str">
        <f>Dataset_Analysis_Table[[#This Row],[Region]]&amp;" - "&amp;Dataset_Analysis_Table[[#This Row],[Category]]</f>
        <v>South - Apparel</v>
      </c>
    </row>
    <row r="512" spans="1:13" x14ac:dyDescent="0.3">
      <c r="A512">
        <v>513</v>
      </c>
      <c r="B512" s="1">
        <v>45528</v>
      </c>
      <c r="C512" t="s">
        <v>12</v>
      </c>
      <c r="D512" t="s">
        <v>9</v>
      </c>
      <c r="E512" t="s">
        <v>10</v>
      </c>
      <c r="F512">
        <v>8</v>
      </c>
      <c r="G512" s="4">
        <v>805.14</v>
      </c>
      <c r="H512" s="4">
        <v>6441.12</v>
      </c>
      <c r="I512" t="str">
        <f>TEXT(Dataset_Analysis_Table[[#This Row],[Order Date]], "mmmm yyyy")</f>
        <v>August 2024</v>
      </c>
      <c r="J512" s="4">
        <f>IF(Dataset_Analysis_Table[[#This Row],[Units Sold]]&lt;&gt;0,Dataset_Analysis_Table[[#This Row],[Revenue]]/Dataset_Analysis_Table[[#This Row],[Units Sold]],"Invalid")</f>
        <v>805.14</v>
      </c>
      <c r="K512" s="4" t="str">
        <f>IF(Dataset_Analysis_Table[[#This Row],[Revenue]]&gt;5000,"Yes","No")</f>
        <v>Yes</v>
      </c>
      <c r="L512" s="4" t="str" cm="1">
        <f t="array" ref="L512">_xlfn.IFS(
  Dataset_Analysis_Table[[#This Row],[Revenue]]&gt;=10000, "Platinum Tier",
  Dataset_Analysis_Table[[#This Row],[Revenue]]&gt;=5000, "Gold Tier",
  Dataset_Analysis_Table[[#This Row],[Revenue]]&lt;5000, "Standard Tier"
)</f>
        <v>Gold Tier</v>
      </c>
      <c r="M512" s="4" t="str">
        <f>Dataset_Analysis_Table[[#This Row],[Region]]&amp;" - "&amp;Dataset_Analysis_Table[[#This Row],[Category]]</f>
        <v>East - Accessories</v>
      </c>
    </row>
    <row r="513" spans="1:13" x14ac:dyDescent="0.3">
      <c r="A513">
        <v>514</v>
      </c>
      <c r="B513" s="1">
        <v>45406</v>
      </c>
      <c r="C513" t="s">
        <v>12</v>
      </c>
      <c r="D513" t="s">
        <v>21</v>
      </c>
      <c r="E513" t="s">
        <v>4</v>
      </c>
      <c r="F513">
        <v>6</v>
      </c>
      <c r="G513" s="4">
        <v>774.1</v>
      </c>
      <c r="H513" s="4">
        <v>4644.6000000000004</v>
      </c>
      <c r="I513" t="str">
        <f>TEXT(Dataset_Analysis_Table[[#This Row],[Order Date]], "mmmm yyyy")</f>
        <v>April 2024</v>
      </c>
      <c r="J513" s="4">
        <f>IF(Dataset_Analysis_Table[[#This Row],[Units Sold]]&lt;&gt;0,Dataset_Analysis_Table[[#This Row],[Revenue]]/Dataset_Analysis_Table[[#This Row],[Units Sold]],"Invalid")</f>
        <v>774.1</v>
      </c>
      <c r="K513" s="4" t="str">
        <f>IF(Dataset_Analysis_Table[[#This Row],[Revenue]]&gt;5000,"Yes","No")</f>
        <v>No</v>
      </c>
      <c r="L513" s="4" t="str" cm="1">
        <f t="array" ref="L513">_xlfn.IFS(
  Dataset_Analysis_Table[[#This Row],[Revenue]]&gt;=10000, "Platinum Tier",
  Dataset_Analysis_Table[[#This Row],[Revenue]]&gt;=5000, "Gold Tier",
  Dataset_Analysis_Table[[#This Row],[Revenue]]&lt;5000, "Standard Tier"
)</f>
        <v>Standard Tier</v>
      </c>
      <c r="M513" s="4" t="str">
        <f>Dataset_Analysis_Table[[#This Row],[Region]]&amp;" - "&amp;Dataset_Analysis_Table[[#This Row],[Category]]</f>
        <v>East - Electronics</v>
      </c>
    </row>
    <row r="514" spans="1:13" x14ac:dyDescent="0.3">
      <c r="A514">
        <v>515</v>
      </c>
      <c r="B514" s="1">
        <v>45239</v>
      </c>
      <c r="C514" t="s">
        <v>7</v>
      </c>
      <c r="D514" t="s">
        <v>20</v>
      </c>
      <c r="E514" t="s">
        <v>4</v>
      </c>
      <c r="F514">
        <v>8</v>
      </c>
      <c r="G514" s="4">
        <v>1144.83</v>
      </c>
      <c r="H514" s="4">
        <v>9158.64</v>
      </c>
      <c r="I514" t="str">
        <f>TEXT(Dataset_Analysis_Table[[#This Row],[Order Date]], "mmmm yyyy")</f>
        <v>November 2023</v>
      </c>
      <c r="J514" s="4">
        <f>IF(Dataset_Analysis_Table[[#This Row],[Units Sold]]&lt;&gt;0,Dataset_Analysis_Table[[#This Row],[Revenue]]/Dataset_Analysis_Table[[#This Row],[Units Sold]],"Invalid")</f>
        <v>1144.83</v>
      </c>
      <c r="K514" s="4" t="str">
        <f>IF(Dataset_Analysis_Table[[#This Row],[Revenue]]&gt;5000,"Yes","No")</f>
        <v>Yes</v>
      </c>
      <c r="L514" s="4" t="str" cm="1">
        <f t="array" ref="L514">_xlfn.IFS(
  Dataset_Analysis_Table[[#This Row],[Revenue]]&gt;=10000, "Platinum Tier",
  Dataset_Analysis_Table[[#This Row],[Revenue]]&gt;=5000, "Gold Tier",
  Dataset_Analysis_Table[[#This Row],[Revenue]]&lt;5000, "Standard Tier"
)</f>
        <v>Gold Tier</v>
      </c>
      <c r="M514" s="4" t="str">
        <f>Dataset_Analysis_Table[[#This Row],[Region]]&amp;" - "&amp;Dataset_Analysis_Table[[#This Row],[Category]]</f>
        <v>West - Electronics</v>
      </c>
    </row>
    <row r="515" spans="1:13" x14ac:dyDescent="0.3">
      <c r="A515">
        <v>516</v>
      </c>
      <c r="B515" s="1">
        <v>45518</v>
      </c>
      <c r="C515" t="s">
        <v>11</v>
      </c>
      <c r="D515" t="s">
        <v>21</v>
      </c>
      <c r="E515" t="s">
        <v>4</v>
      </c>
      <c r="F515">
        <v>6</v>
      </c>
      <c r="G515" s="4">
        <v>626.76</v>
      </c>
      <c r="H515" s="4">
        <v>3760.56</v>
      </c>
      <c r="I515" t="str">
        <f>TEXT(Dataset_Analysis_Table[[#This Row],[Order Date]], "mmmm yyyy")</f>
        <v>August 2024</v>
      </c>
      <c r="J515" s="4">
        <f>IF(Dataset_Analysis_Table[[#This Row],[Units Sold]]&lt;&gt;0,Dataset_Analysis_Table[[#This Row],[Revenue]]/Dataset_Analysis_Table[[#This Row],[Units Sold]],"Invalid")</f>
        <v>626.76</v>
      </c>
      <c r="K515" s="4" t="str">
        <f>IF(Dataset_Analysis_Table[[#This Row],[Revenue]]&gt;5000,"Yes","No")</f>
        <v>No</v>
      </c>
      <c r="L515" s="4" t="str" cm="1">
        <f t="array" ref="L515">_xlfn.IFS(
  Dataset_Analysis_Table[[#This Row],[Revenue]]&gt;=10000, "Platinum Tier",
  Dataset_Analysis_Table[[#This Row],[Revenue]]&gt;=5000, "Gold Tier",
  Dataset_Analysis_Table[[#This Row],[Revenue]]&lt;5000, "Standard Tier"
)</f>
        <v>Standard Tier</v>
      </c>
      <c r="M515" s="4" t="str">
        <f>Dataset_Analysis_Table[[#This Row],[Region]]&amp;" - "&amp;Dataset_Analysis_Table[[#This Row],[Category]]</f>
        <v>South - Electronics</v>
      </c>
    </row>
    <row r="516" spans="1:13" x14ac:dyDescent="0.3">
      <c r="A516">
        <v>517</v>
      </c>
      <c r="B516" s="1">
        <v>45288</v>
      </c>
      <c r="C516" t="s">
        <v>11</v>
      </c>
      <c r="D516" t="s">
        <v>15</v>
      </c>
      <c r="E516" t="s">
        <v>4</v>
      </c>
      <c r="F516">
        <v>1</v>
      </c>
      <c r="G516" s="4">
        <v>398.55</v>
      </c>
      <c r="H516" s="4">
        <v>398.55</v>
      </c>
      <c r="I516" t="str">
        <f>TEXT(Dataset_Analysis_Table[[#This Row],[Order Date]], "mmmm yyyy")</f>
        <v>December 2023</v>
      </c>
      <c r="J516" s="4">
        <f>IF(Dataset_Analysis_Table[[#This Row],[Units Sold]]&lt;&gt;0,Dataset_Analysis_Table[[#This Row],[Revenue]]/Dataset_Analysis_Table[[#This Row],[Units Sold]],"Invalid")</f>
        <v>398.55</v>
      </c>
      <c r="K516" s="4" t="str">
        <f>IF(Dataset_Analysis_Table[[#This Row],[Revenue]]&gt;5000,"Yes","No")</f>
        <v>No</v>
      </c>
      <c r="L516" s="4" t="str" cm="1">
        <f t="array" ref="L516">_xlfn.IFS(
  Dataset_Analysis_Table[[#This Row],[Revenue]]&gt;=10000, "Platinum Tier",
  Dataset_Analysis_Table[[#This Row],[Revenue]]&gt;=5000, "Gold Tier",
  Dataset_Analysis_Table[[#This Row],[Revenue]]&lt;5000, "Standard Tier"
)</f>
        <v>Standard Tier</v>
      </c>
      <c r="M516" s="4" t="str">
        <f>Dataset_Analysis_Table[[#This Row],[Region]]&amp;" - "&amp;Dataset_Analysis_Table[[#This Row],[Category]]</f>
        <v>South - Electronics</v>
      </c>
    </row>
    <row r="517" spans="1:13" x14ac:dyDescent="0.3">
      <c r="A517">
        <v>518</v>
      </c>
      <c r="B517" s="1">
        <v>45441</v>
      </c>
      <c r="C517" t="s">
        <v>7</v>
      </c>
      <c r="D517" t="s">
        <v>17</v>
      </c>
      <c r="E517" t="s">
        <v>10</v>
      </c>
      <c r="F517">
        <v>3</v>
      </c>
      <c r="G517" s="4">
        <v>302.33</v>
      </c>
      <c r="H517" s="4">
        <v>906.99</v>
      </c>
      <c r="I517" t="str">
        <f>TEXT(Dataset_Analysis_Table[[#This Row],[Order Date]], "mmmm yyyy")</f>
        <v>May 2024</v>
      </c>
      <c r="J517" s="4">
        <f>IF(Dataset_Analysis_Table[[#This Row],[Units Sold]]&lt;&gt;0,Dataset_Analysis_Table[[#This Row],[Revenue]]/Dataset_Analysis_Table[[#This Row],[Units Sold]],"Invalid")</f>
        <v>302.33</v>
      </c>
      <c r="K517" s="4" t="str">
        <f>IF(Dataset_Analysis_Table[[#This Row],[Revenue]]&gt;5000,"Yes","No")</f>
        <v>No</v>
      </c>
      <c r="L517" s="4" t="str" cm="1">
        <f t="array" ref="L517">_xlfn.IFS(
  Dataset_Analysis_Table[[#This Row],[Revenue]]&gt;=10000, "Platinum Tier",
  Dataset_Analysis_Table[[#This Row],[Revenue]]&gt;=5000, "Gold Tier",
  Dataset_Analysis_Table[[#This Row],[Revenue]]&lt;5000, "Standard Tier"
)</f>
        <v>Standard Tier</v>
      </c>
      <c r="M517" s="4" t="str">
        <f>Dataset_Analysis_Table[[#This Row],[Region]]&amp;" - "&amp;Dataset_Analysis_Table[[#This Row],[Category]]</f>
        <v>West - Accessories</v>
      </c>
    </row>
    <row r="518" spans="1:13" x14ac:dyDescent="0.3">
      <c r="A518">
        <v>519</v>
      </c>
      <c r="B518" s="1">
        <v>45722</v>
      </c>
      <c r="C518" t="s">
        <v>7</v>
      </c>
      <c r="D518" t="s">
        <v>18</v>
      </c>
      <c r="E518" t="s">
        <v>4</v>
      </c>
      <c r="F518">
        <v>4</v>
      </c>
      <c r="G518" s="4">
        <v>753.96</v>
      </c>
      <c r="H518" s="4">
        <v>3015.84</v>
      </c>
      <c r="I518" t="str">
        <f>TEXT(Dataset_Analysis_Table[[#This Row],[Order Date]], "mmmm yyyy")</f>
        <v>March 2025</v>
      </c>
      <c r="J518" s="4">
        <f>IF(Dataset_Analysis_Table[[#This Row],[Units Sold]]&lt;&gt;0,Dataset_Analysis_Table[[#This Row],[Revenue]]/Dataset_Analysis_Table[[#This Row],[Units Sold]],"Invalid")</f>
        <v>753.96</v>
      </c>
      <c r="K518" s="4" t="str">
        <f>IF(Dataset_Analysis_Table[[#This Row],[Revenue]]&gt;5000,"Yes","No")</f>
        <v>No</v>
      </c>
      <c r="L518" s="4" t="str" cm="1">
        <f t="array" ref="L518">_xlfn.IFS(
  Dataset_Analysis_Table[[#This Row],[Revenue]]&gt;=10000, "Platinum Tier",
  Dataset_Analysis_Table[[#This Row],[Revenue]]&gt;=5000, "Gold Tier",
  Dataset_Analysis_Table[[#This Row],[Revenue]]&lt;5000, "Standard Tier"
)</f>
        <v>Standard Tier</v>
      </c>
      <c r="M518" s="4" t="str">
        <f>Dataset_Analysis_Table[[#This Row],[Region]]&amp;" - "&amp;Dataset_Analysis_Table[[#This Row],[Category]]</f>
        <v>West - Electronics</v>
      </c>
    </row>
    <row r="519" spans="1:13" x14ac:dyDescent="0.3">
      <c r="A519">
        <v>520</v>
      </c>
      <c r="B519" s="1">
        <v>45402</v>
      </c>
      <c r="C519" t="s">
        <v>12</v>
      </c>
      <c r="D519" t="s">
        <v>1</v>
      </c>
      <c r="E519" t="s">
        <v>2</v>
      </c>
      <c r="F519">
        <v>8</v>
      </c>
      <c r="G519" s="4">
        <v>1450.1</v>
      </c>
      <c r="H519" s="4">
        <v>11600.8</v>
      </c>
      <c r="I519" t="str">
        <f>TEXT(Dataset_Analysis_Table[[#This Row],[Order Date]], "mmmm yyyy")</f>
        <v>April 2024</v>
      </c>
      <c r="J519" s="4">
        <f>IF(Dataset_Analysis_Table[[#This Row],[Units Sold]]&lt;&gt;0,Dataset_Analysis_Table[[#This Row],[Revenue]]/Dataset_Analysis_Table[[#This Row],[Units Sold]],"Invalid")</f>
        <v>1450.1</v>
      </c>
      <c r="K519" s="4" t="str">
        <f>IF(Dataset_Analysis_Table[[#This Row],[Revenue]]&gt;5000,"Yes","No")</f>
        <v>Yes</v>
      </c>
      <c r="L519" s="4" t="str" cm="1">
        <f t="array" ref="L519">_xlfn.IFS(
  Dataset_Analysis_Table[[#This Row],[Revenue]]&gt;=10000, "Platinum Tier",
  Dataset_Analysis_Table[[#This Row],[Revenue]]&gt;=5000, "Gold Tier",
  Dataset_Analysis_Table[[#This Row],[Revenue]]&lt;5000, "Standard Tier"
)</f>
        <v>Platinum Tier</v>
      </c>
      <c r="M519" s="4" t="str">
        <f>Dataset_Analysis_Table[[#This Row],[Region]]&amp;" - "&amp;Dataset_Analysis_Table[[#This Row],[Category]]</f>
        <v>East - Apparel</v>
      </c>
    </row>
    <row r="520" spans="1:13" x14ac:dyDescent="0.3">
      <c r="A520">
        <v>521</v>
      </c>
      <c r="B520" s="1">
        <v>45610</v>
      </c>
      <c r="C520" t="s">
        <v>7</v>
      </c>
      <c r="D520" t="s">
        <v>1</v>
      </c>
      <c r="E520" t="s">
        <v>2</v>
      </c>
      <c r="F520">
        <v>3</v>
      </c>
      <c r="G520" s="4">
        <v>1101.83</v>
      </c>
      <c r="H520" s="4">
        <v>3305.49</v>
      </c>
      <c r="I520" t="str">
        <f>TEXT(Dataset_Analysis_Table[[#This Row],[Order Date]], "mmmm yyyy")</f>
        <v>November 2024</v>
      </c>
      <c r="J520" s="4">
        <f>IF(Dataset_Analysis_Table[[#This Row],[Units Sold]]&lt;&gt;0,Dataset_Analysis_Table[[#This Row],[Revenue]]/Dataset_Analysis_Table[[#This Row],[Units Sold]],"Invalid")</f>
        <v>1101.83</v>
      </c>
      <c r="K520" s="4" t="str">
        <f>IF(Dataset_Analysis_Table[[#This Row],[Revenue]]&gt;5000,"Yes","No")</f>
        <v>No</v>
      </c>
      <c r="L520" s="4" t="str" cm="1">
        <f t="array" ref="L520">_xlfn.IFS(
  Dataset_Analysis_Table[[#This Row],[Revenue]]&gt;=10000, "Platinum Tier",
  Dataset_Analysis_Table[[#This Row],[Revenue]]&gt;=5000, "Gold Tier",
  Dataset_Analysis_Table[[#This Row],[Revenue]]&lt;5000, "Standard Tier"
)</f>
        <v>Standard Tier</v>
      </c>
      <c r="M520" s="4" t="str">
        <f>Dataset_Analysis_Table[[#This Row],[Region]]&amp;" - "&amp;Dataset_Analysis_Table[[#This Row],[Category]]</f>
        <v>West - Apparel</v>
      </c>
    </row>
    <row r="521" spans="1:13" x14ac:dyDescent="0.3">
      <c r="A521">
        <v>522</v>
      </c>
      <c r="B521" s="1">
        <v>45282</v>
      </c>
      <c r="C521" t="s">
        <v>11</v>
      </c>
      <c r="D521" t="s">
        <v>21</v>
      </c>
      <c r="E521" t="s">
        <v>4</v>
      </c>
      <c r="F521">
        <v>9</v>
      </c>
      <c r="G521" s="4">
        <v>737.59</v>
      </c>
      <c r="H521" s="4">
        <v>6638.31</v>
      </c>
      <c r="I521" t="str">
        <f>TEXT(Dataset_Analysis_Table[[#This Row],[Order Date]], "mmmm yyyy")</f>
        <v>December 2023</v>
      </c>
      <c r="J521" s="4">
        <f>IF(Dataset_Analysis_Table[[#This Row],[Units Sold]]&lt;&gt;0,Dataset_Analysis_Table[[#This Row],[Revenue]]/Dataset_Analysis_Table[[#This Row],[Units Sold]],"Invalid")</f>
        <v>737.59</v>
      </c>
      <c r="K521" s="4" t="str">
        <f>IF(Dataset_Analysis_Table[[#This Row],[Revenue]]&gt;5000,"Yes","No")</f>
        <v>Yes</v>
      </c>
      <c r="L521" s="4" t="str" cm="1">
        <f t="array" ref="L521">_xlfn.IFS(
  Dataset_Analysis_Table[[#This Row],[Revenue]]&gt;=10000, "Platinum Tier",
  Dataset_Analysis_Table[[#This Row],[Revenue]]&gt;=5000, "Gold Tier",
  Dataset_Analysis_Table[[#This Row],[Revenue]]&lt;5000, "Standard Tier"
)</f>
        <v>Gold Tier</v>
      </c>
      <c r="M521" s="4" t="str">
        <f>Dataset_Analysis_Table[[#This Row],[Region]]&amp;" - "&amp;Dataset_Analysis_Table[[#This Row],[Category]]</f>
        <v>South - Electronics</v>
      </c>
    </row>
    <row r="522" spans="1:13" x14ac:dyDescent="0.3">
      <c r="A522">
        <v>523</v>
      </c>
      <c r="B522" s="1">
        <v>45675</v>
      </c>
      <c r="C522" t="s">
        <v>0</v>
      </c>
      <c r="D522" t="s">
        <v>17</v>
      </c>
      <c r="E522" t="s">
        <v>10</v>
      </c>
      <c r="F522">
        <v>1</v>
      </c>
      <c r="G522" s="4">
        <v>1260.21</v>
      </c>
      <c r="H522" s="4">
        <v>1260.21</v>
      </c>
      <c r="I522" t="str">
        <f>TEXT(Dataset_Analysis_Table[[#This Row],[Order Date]], "mmmm yyyy")</f>
        <v>January 2025</v>
      </c>
      <c r="J522" s="4">
        <f>IF(Dataset_Analysis_Table[[#This Row],[Units Sold]]&lt;&gt;0,Dataset_Analysis_Table[[#This Row],[Revenue]]/Dataset_Analysis_Table[[#This Row],[Units Sold]],"Invalid")</f>
        <v>1260.21</v>
      </c>
      <c r="K522" s="4" t="str">
        <f>IF(Dataset_Analysis_Table[[#This Row],[Revenue]]&gt;5000,"Yes","No")</f>
        <v>No</v>
      </c>
      <c r="L522" s="4" t="str" cm="1">
        <f t="array" ref="L522">_xlfn.IFS(
  Dataset_Analysis_Table[[#This Row],[Revenue]]&gt;=10000, "Platinum Tier",
  Dataset_Analysis_Table[[#This Row],[Revenue]]&gt;=5000, "Gold Tier",
  Dataset_Analysis_Table[[#This Row],[Revenue]]&lt;5000, "Standard Tier"
)</f>
        <v>Standard Tier</v>
      </c>
      <c r="M522" s="4" t="str">
        <f>Dataset_Analysis_Table[[#This Row],[Region]]&amp;" - "&amp;Dataset_Analysis_Table[[#This Row],[Category]]</f>
        <v>North - Accessories</v>
      </c>
    </row>
    <row r="523" spans="1:13" x14ac:dyDescent="0.3">
      <c r="A523">
        <v>524</v>
      </c>
      <c r="B523" s="1">
        <v>45145</v>
      </c>
      <c r="C523" t="s">
        <v>0</v>
      </c>
      <c r="D523" t="s">
        <v>13</v>
      </c>
      <c r="E523" t="s">
        <v>4</v>
      </c>
      <c r="F523">
        <v>7</v>
      </c>
      <c r="G523" s="4">
        <v>214.86</v>
      </c>
      <c r="H523" s="4">
        <v>1504.02</v>
      </c>
      <c r="I523" t="str">
        <f>TEXT(Dataset_Analysis_Table[[#This Row],[Order Date]], "mmmm yyyy")</f>
        <v>August 2023</v>
      </c>
      <c r="J523" s="4">
        <f>IF(Dataset_Analysis_Table[[#This Row],[Units Sold]]&lt;&gt;0,Dataset_Analysis_Table[[#This Row],[Revenue]]/Dataset_Analysis_Table[[#This Row],[Units Sold]],"Invalid")</f>
        <v>214.85999999999999</v>
      </c>
      <c r="K523" s="4" t="str">
        <f>IF(Dataset_Analysis_Table[[#This Row],[Revenue]]&gt;5000,"Yes","No")</f>
        <v>No</v>
      </c>
      <c r="L523" s="4" t="str" cm="1">
        <f t="array" ref="L523">_xlfn.IFS(
  Dataset_Analysis_Table[[#This Row],[Revenue]]&gt;=10000, "Platinum Tier",
  Dataset_Analysis_Table[[#This Row],[Revenue]]&gt;=5000, "Gold Tier",
  Dataset_Analysis_Table[[#This Row],[Revenue]]&lt;5000, "Standard Tier"
)</f>
        <v>Standard Tier</v>
      </c>
      <c r="M523" s="4" t="str">
        <f>Dataset_Analysis_Table[[#This Row],[Region]]&amp;" - "&amp;Dataset_Analysis_Table[[#This Row],[Category]]</f>
        <v>North - Electronics</v>
      </c>
    </row>
    <row r="524" spans="1:13" x14ac:dyDescent="0.3">
      <c r="A524">
        <v>525</v>
      </c>
      <c r="B524" s="1">
        <v>45208</v>
      </c>
      <c r="C524" t="s">
        <v>11</v>
      </c>
      <c r="D524" t="s">
        <v>1</v>
      </c>
      <c r="E524" t="s">
        <v>2</v>
      </c>
      <c r="F524">
        <v>3</v>
      </c>
      <c r="G524" s="4">
        <v>23.62</v>
      </c>
      <c r="H524" s="4">
        <v>70.86</v>
      </c>
      <c r="I524" t="str">
        <f>TEXT(Dataset_Analysis_Table[[#This Row],[Order Date]], "mmmm yyyy")</f>
        <v>October 2023</v>
      </c>
      <c r="J524" s="4">
        <f>IF(Dataset_Analysis_Table[[#This Row],[Units Sold]]&lt;&gt;0,Dataset_Analysis_Table[[#This Row],[Revenue]]/Dataset_Analysis_Table[[#This Row],[Units Sold]],"Invalid")</f>
        <v>23.62</v>
      </c>
      <c r="K524" s="4" t="str">
        <f>IF(Dataset_Analysis_Table[[#This Row],[Revenue]]&gt;5000,"Yes","No")</f>
        <v>No</v>
      </c>
      <c r="L524" s="4" t="str" cm="1">
        <f t="array" ref="L524">_xlfn.IFS(
  Dataset_Analysis_Table[[#This Row],[Revenue]]&gt;=10000, "Platinum Tier",
  Dataset_Analysis_Table[[#This Row],[Revenue]]&gt;=5000, "Gold Tier",
  Dataset_Analysis_Table[[#This Row],[Revenue]]&lt;5000, "Standard Tier"
)</f>
        <v>Standard Tier</v>
      </c>
      <c r="M524" s="4" t="str">
        <f>Dataset_Analysis_Table[[#This Row],[Region]]&amp;" - "&amp;Dataset_Analysis_Table[[#This Row],[Category]]</f>
        <v>South - Apparel</v>
      </c>
    </row>
    <row r="525" spans="1:13" x14ac:dyDescent="0.3">
      <c r="A525">
        <v>526</v>
      </c>
      <c r="B525" s="1">
        <v>45521</v>
      </c>
      <c r="C525" t="s">
        <v>7</v>
      </c>
      <c r="D525" t="s">
        <v>6</v>
      </c>
      <c r="E525" t="s">
        <v>4</v>
      </c>
      <c r="F525">
        <v>1</v>
      </c>
      <c r="G525" s="4">
        <v>930.57</v>
      </c>
      <c r="H525" s="4">
        <v>930.57</v>
      </c>
      <c r="I525" t="str">
        <f>TEXT(Dataset_Analysis_Table[[#This Row],[Order Date]], "mmmm yyyy")</f>
        <v>August 2024</v>
      </c>
      <c r="J525" s="4">
        <f>IF(Dataset_Analysis_Table[[#This Row],[Units Sold]]&lt;&gt;0,Dataset_Analysis_Table[[#This Row],[Revenue]]/Dataset_Analysis_Table[[#This Row],[Units Sold]],"Invalid")</f>
        <v>930.57</v>
      </c>
      <c r="K525" s="4" t="str">
        <f>IF(Dataset_Analysis_Table[[#This Row],[Revenue]]&gt;5000,"Yes","No")</f>
        <v>No</v>
      </c>
      <c r="L525" s="4" t="str" cm="1">
        <f t="array" ref="L525">_xlfn.IFS(
  Dataset_Analysis_Table[[#This Row],[Revenue]]&gt;=10000, "Platinum Tier",
  Dataset_Analysis_Table[[#This Row],[Revenue]]&gt;=5000, "Gold Tier",
  Dataset_Analysis_Table[[#This Row],[Revenue]]&lt;5000, "Standard Tier"
)</f>
        <v>Standard Tier</v>
      </c>
      <c r="M525" s="4" t="str">
        <f>Dataset_Analysis_Table[[#This Row],[Region]]&amp;" - "&amp;Dataset_Analysis_Table[[#This Row],[Category]]</f>
        <v>West - Electronics</v>
      </c>
    </row>
    <row r="526" spans="1:13" x14ac:dyDescent="0.3">
      <c r="A526">
        <v>527</v>
      </c>
      <c r="B526" s="1">
        <v>45814</v>
      </c>
      <c r="C526" t="s">
        <v>7</v>
      </c>
      <c r="D526" t="s">
        <v>1</v>
      </c>
      <c r="E526" t="s">
        <v>2</v>
      </c>
      <c r="F526">
        <v>8</v>
      </c>
      <c r="G526" s="4">
        <v>33.44</v>
      </c>
      <c r="H526" s="4">
        <v>267.52</v>
      </c>
      <c r="I526" t="str">
        <f>TEXT(Dataset_Analysis_Table[[#This Row],[Order Date]], "mmmm yyyy")</f>
        <v>June 2025</v>
      </c>
      <c r="J526" s="4">
        <f>IF(Dataset_Analysis_Table[[#This Row],[Units Sold]]&lt;&gt;0,Dataset_Analysis_Table[[#This Row],[Revenue]]/Dataset_Analysis_Table[[#This Row],[Units Sold]],"Invalid")</f>
        <v>33.44</v>
      </c>
      <c r="K526" s="4" t="str">
        <f>IF(Dataset_Analysis_Table[[#This Row],[Revenue]]&gt;5000,"Yes","No")</f>
        <v>No</v>
      </c>
      <c r="L526" s="4" t="str" cm="1">
        <f t="array" ref="L526">_xlfn.IFS(
  Dataset_Analysis_Table[[#This Row],[Revenue]]&gt;=10000, "Platinum Tier",
  Dataset_Analysis_Table[[#This Row],[Revenue]]&gt;=5000, "Gold Tier",
  Dataset_Analysis_Table[[#This Row],[Revenue]]&lt;5000, "Standard Tier"
)</f>
        <v>Standard Tier</v>
      </c>
      <c r="M526" s="4" t="str">
        <f>Dataset_Analysis_Table[[#This Row],[Region]]&amp;" - "&amp;Dataset_Analysis_Table[[#This Row],[Category]]</f>
        <v>West - Apparel</v>
      </c>
    </row>
    <row r="527" spans="1:13" x14ac:dyDescent="0.3">
      <c r="A527">
        <v>528</v>
      </c>
      <c r="B527" s="1">
        <v>45151</v>
      </c>
      <c r="C527" t="s">
        <v>7</v>
      </c>
      <c r="D527" t="s">
        <v>6</v>
      </c>
      <c r="E527" t="s">
        <v>4</v>
      </c>
      <c r="F527">
        <v>1</v>
      </c>
      <c r="G527" s="4">
        <v>798.83</v>
      </c>
      <c r="H527" s="4">
        <v>798.83</v>
      </c>
      <c r="I527" t="str">
        <f>TEXT(Dataset_Analysis_Table[[#This Row],[Order Date]], "mmmm yyyy")</f>
        <v>August 2023</v>
      </c>
      <c r="J527" s="4">
        <f>IF(Dataset_Analysis_Table[[#This Row],[Units Sold]]&lt;&gt;0,Dataset_Analysis_Table[[#This Row],[Revenue]]/Dataset_Analysis_Table[[#This Row],[Units Sold]],"Invalid")</f>
        <v>798.83</v>
      </c>
      <c r="K527" s="4" t="str">
        <f>IF(Dataset_Analysis_Table[[#This Row],[Revenue]]&gt;5000,"Yes","No")</f>
        <v>No</v>
      </c>
      <c r="L527" s="4" t="str" cm="1">
        <f t="array" ref="L527">_xlfn.IFS(
  Dataset_Analysis_Table[[#This Row],[Revenue]]&gt;=10000, "Platinum Tier",
  Dataset_Analysis_Table[[#This Row],[Revenue]]&gt;=5000, "Gold Tier",
  Dataset_Analysis_Table[[#This Row],[Revenue]]&lt;5000, "Standard Tier"
)</f>
        <v>Standard Tier</v>
      </c>
      <c r="M527" s="4" t="str">
        <f>Dataset_Analysis_Table[[#This Row],[Region]]&amp;" - "&amp;Dataset_Analysis_Table[[#This Row],[Category]]</f>
        <v>West - Electronics</v>
      </c>
    </row>
    <row r="528" spans="1:13" x14ac:dyDescent="0.3">
      <c r="A528">
        <v>529</v>
      </c>
      <c r="B528" s="1">
        <v>45156</v>
      </c>
      <c r="C528" t="s">
        <v>12</v>
      </c>
      <c r="D528" t="s">
        <v>22</v>
      </c>
      <c r="E528" t="s">
        <v>4</v>
      </c>
      <c r="F528">
        <v>9</v>
      </c>
      <c r="G528" s="4">
        <v>1221.5999999999999</v>
      </c>
      <c r="H528" s="4">
        <v>10994.4</v>
      </c>
      <c r="I528" t="str">
        <f>TEXT(Dataset_Analysis_Table[[#This Row],[Order Date]], "mmmm yyyy")</f>
        <v>August 2023</v>
      </c>
      <c r="J528" s="4">
        <f>IF(Dataset_Analysis_Table[[#This Row],[Units Sold]]&lt;&gt;0,Dataset_Analysis_Table[[#This Row],[Revenue]]/Dataset_Analysis_Table[[#This Row],[Units Sold]],"Invalid")</f>
        <v>1221.5999999999999</v>
      </c>
      <c r="K528" s="4" t="str">
        <f>IF(Dataset_Analysis_Table[[#This Row],[Revenue]]&gt;5000,"Yes","No")</f>
        <v>Yes</v>
      </c>
      <c r="L528" s="4" t="str" cm="1">
        <f t="array" ref="L528">_xlfn.IFS(
  Dataset_Analysis_Table[[#This Row],[Revenue]]&gt;=10000, "Platinum Tier",
  Dataset_Analysis_Table[[#This Row],[Revenue]]&gt;=5000, "Gold Tier",
  Dataset_Analysis_Table[[#This Row],[Revenue]]&lt;5000, "Standard Tier"
)</f>
        <v>Platinum Tier</v>
      </c>
      <c r="M528" s="4" t="str">
        <f>Dataset_Analysis_Table[[#This Row],[Region]]&amp;" - "&amp;Dataset_Analysis_Table[[#This Row],[Category]]</f>
        <v>East - Electronics</v>
      </c>
    </row>
    <row r="529" spans="1:13" x14ac:dyDescent="0.3">
      <c r="A529">
        <v>530</v>
      </c>
      <c r="B529" s="1">
        <v>45322</v>
      </c>
      <c r="C529" t="s">
        <v>7</v>
      </c>
      <c r="D529" t="s">
        <v>1</v>
      </c>
      <c r="E529" t="s">
        <v>2</v>
      </c>
      <c r="F529">
        <v>2</v>
      </c>
      <c r="G529" s="4">
        <v>1377.89</v>
      </c>
      <c r="H529" s="4">
        <v>2755.78</v>
      </c>
      <c r="I529" t="str">
        <f>TEXT(Dataset_Analysis_Table[[#This Row],[Order Date]], "mmmm yyyy")</f>
        <v>January 2024</v>
      </c>
      <c r="J529" s="4">
        <f>IF(Dataset_Analysis_Table[[#This Row],[Units Sold]]&lt;&gt;0,Dataset_Analysis_Table[[#This Row],[Revenue]]/Dataset_Analysis_Table[[#This Row],[Units Sold]],"Invalid")</f>
        <v>1377.89</v>
      </c>
      <c r="K529" s="4" t="str">
        <f>IF(Dataset_Analysis_Table[[#This Row],[Revenue]]&gt;5000,"Yes","No")</f>
        <v>No</v>
      </c>
      <c r="L529" s="4" t="str" cm="1">
        <f t="array" ref="L529">_xlfn.IFS(
  Dataset_Analysis_Table[[#This Row],[Revenue]]&gt;=10000, "Platinum Tier",
  Dataset_Analysis_Table[[#This Row],[Revenue]]&gt;=5000, "Gold Tier",
  Dataset_Analysis_Table[[#This Row],[Revenue]]&lt;5000, "Standard Tier"
)</f>
        <v>Standard Tier</v>
      </c>
      <c r="M529" s="4" t="str">
        <f>Dataset_Analysis_Table[[#This Row],[Region]]&amp;" - "&amp;Dataset_Analysis_Table[[#This Row],[Category]]</f>
        <v>West - Apparel</v>
      </c>
    </row>
    <row r="530" spans="1:13" x14ac:dyDescent="0.3">
      <c r="A530">
        <v>531</v>
      </c>
      <c r="B530" s="1">
        <v>45385</v>
      </c>
      <c r="C530" t="s">
        <v>11</v>
      </c>
      <c r="D530" t="s">
        <v>6</v>
      </c>
      <c r="E530" t="s">
        <v>4</v>
      </c>
      <c r="F530">
        <v>4</v>
      </c>
      <c r="G530" s="4">
        <v>933.47</v>
      </c>
      <c r="H530" s="4">
        <v>3733.88</v>
      </c>
      <c r="I530" t="str">
        <f>TEXT(Dataset_Analysis_Table[[#This Row],[Order Date]], "mmmm yyyy")</f>
        <v>April 2024</v>
      </c>
      <c r="J530" s="4">
        <f>IF(Dataset_Analysis_Table[[#This Row],[Units Sold]]&lt;&gt;0,Dataset_Analysis_Table[[#This Row],[Revenue]]/Dataset_Analysis_Table[[#This Row],[Units Sold]],"Invalid")</f>
        <v>933.47</v>
      </c>
      <c r="K530" s="4" t="str">
        <f>IF(Dataset_Analysis_Table[[#This Row],[Revenue]]&gt;5000,"Yes","No")</f>
        <v>No</v>
      </c>
      <c r="L530" s="4" t="str" cm="1">
        <f t="array" ref="L530">_xlfn.IFS(
  Dataset_Analysis_Table[[#This Row],[Revenue]]&gt;=10000, "Platinum Tier",
  Dataset_Analysis_Table[[#This Row],[Revenue]]&gt;=5000, "Gold Tier",
  Dataset_Analysis_Table[[#This Row],[Revenue]]&lt;5000, "Standard Tier"
)</f>
        <v>Standard Tier</v>
      </c>
      <c r="M530" s="4" t="str">
        <f>Dataset_Analysis_Table[[#This Row],[Region]]&amp;" - "&amp;Dataset_Analysis_Table[[#This Row],[Category]]</f>
        <v>South - Electronics</v>
      </c>
    </row>
    <row r="531" spans="1:13" x14ac:dyDescent="0.3">
      <c r="A531">
        <v>532</v>
      </c>
      <c r="B531" s="1">
        <v>45412</v>
      </c>
      <c r="C531" t="s">
        <v>12</v>
      </c>
      <c r="D531" t="s">
        <v>22</v>
      </c>
      <c r="E531" t="s">
        <v>4</v>
      </c>
      <c r="F531">
        <v>7</v>
      </c>
      <c r="G531" s="4">
        <v>127.74</v>
      </c>
      <c r="H531" s="4">
        <v>894.18</v>
      </c>
      <c r="I531" t="str">
        <f>TEXT(Dataset_Analysis_Table[[#This Row],[Order Date]], "mmmm yyyy")</f>
        <v>April 2024</v>
      </c>
      <c r="J531" s="4">
        <f>IF(Dataset_Analysis_Table[[#This Row],[Units Sold]]&lt;&gt;0,Dataset_Analysis_Table[[#This Row],[Revenue]]/Dataset_Analysis_Table[[#This Row],[Units Sold]],"Invalid")</f>
        <v>127.74</v>
      </c>
      <c r="K531" s="4" t="str">
        <f>IF(Dataset_Analysis_Table[[#This Row],[Revenue]]&gt;5000,"Yes","No")</f>
        <v>No</v>
      </c>
      <c r="L531" s="4" t="str" cm="1">
        <f t="array" ref="L531">_xlfn.IFS(
  Dataset_Analysis_Table[[#This Row],[Revenue]]&gt;=10000, "Platinum Tier",
  Dataset_Analysis_Table[[#This Row],[Revenue]]&gt;=5000, "Gold Tier",
  Dataset_Analysis_Table[[#This Row],[Revenue]]&lt;5000, "Standard Tier"
)</f>
        <v>Standard Tier</v>
      </c>
      <c r="M531" s="4" t="str">
        <f>Dataset_Analysis_Table[[#This Row],[Region]]&amp;" - "&amp;Dataset_Analysis_Table[[#This Row],[Category]]</f>
        <v>East - Electronics</v>
      </c>
    </row>
    <row r="532" spans="1:13" x14ac:dyDescent="0.3">
      <c r="A532">
        <v>533</v>
      </c>
      <c r="B532" s="1">
        <v>45717</v>
      </c>
      <c r="C532" t="s">
        <v>7</v>
      </c>
      <c r="D532" t="s">
        <v>5</v>
      </c>
      <c r="E532" t="s">
        <v>4</v>
      </c>
      <c r="F532">
        <v>4</v>
      </c>
      <c r="G532" s="4">
        <v>1485.45</v>
      </c>
      <c r="H532" s="4">
        <v>5941.8</v>
      </c>
      <c r="I532" t="str">
        <f>TEXT(Dataset_Analysis_Table[[#This Row],[Order Date]], "mmmm yyyy")</f>
        <v>March 2025</v>
      </c>
      <c r="J532" s="4">
        <f>IF(Dataset_Analysis_Table[[#This Row],[Units Sold]]&lt;&gt;0,Dataset_Analysis_Table[[#This Row],[Revenue]]/Dataset_Analysis_Table[[#This Row],[Units Sold]],"Invalid")</f>
        <v>1485.45</v>
      </c>
      <c r="K532" s="4" t="str">
        <f>IF(Dataset_Analysis_Table[[#This Row],[Revenue]]&gt;5000,"Yes","No")</f>
        <v>Yes</v>
      </c>
      <c r="L532" s="4" t="str" cm="1">
        <f t="array" ref="L532">_xlfn.IFS(
  Dataset_Analysis_Table[[#This Row],[Revenue]]&gt;=10000, "Platinum Tier",
  Dataset_Analysis_Table[[#This Row],[Revenue]]&gt;=5000, "Gold Tier",
  Dataset_Analysis_Table[[#This Row],[Revenue]]&lt;5000, "Standard Tier"
)</f>
        <v>Gold Tier</v>
      </c>
      <c r="M532" s="4" t="str">
        <f>Dataset_Analysis_Table[[#This Row],[Region]]&amp;" - "&amp;Dataset_Analysis_Table[[#This Row],[Category]]</f>
        <v>West - Electronics</v>
      </c>
    </row>
    <row r="533" spans="1:13" x14ac:dyDescent="0.3">
      <c r="A533">
        <v>534</v>
      </c>
      <c r="B533" s="1">
        <v>45839</v>
      </c>
      <c r="C533" t="s">
        <v>12</v>
      </c>
      <c r="D533" t="s">
        <v>18</v>
      </c>
      <c r="E533" t="s">
        <v>4</v>
      </c>
      <c r="F533">
        <v>2</v>
      </c>
      <c r="G533" s="4">
        <v>984.07</v>
      </c>
      <c r="H533" s="4">
        <v>1968.14</v>
      </c>
      <c r="I533" t="str">
        <f>TEXT(Dataset_Analysis_Table[[#This Row],[Order Date]], "mmmm yyyy")</f>
        <v>July 2025</v>
      </c>
      <c r="J533" s="4">
        <f>IF(Dataset_Analysis_Table[[#This Row],[Units Sold]]&lt;&gt;0,Dataset_Analysis_Table[[#This Row],[Revenue]]/Dataset_Analysis_Table[[#This Row],[Units Sold]],"Invalid")</f>
        <v>984.07</v>
      </c>
      <c r="K533" s="4" t="str">
        <f>IF(Dataset_Analysis_Table[[#This Row],[Revenue]]&gt;5000,"Yes","No")</f>
        <v>No</v>
      </c>
      <c r="L533" s="4" t="str" cm="1">
        <f t="array" ref="L533">_xlfn.IFS(
  Dataset_Analysis_Table[[#This Row],[Revenue]]&gt;=10000, "Platinum Tier",
  Dataset_Analysis_Table[[#This Row],[Revenue]]&gt;=5000, "Gold Tier",
  Dataset_Analysis_Table[[#This Row],[Revenue]]&lt;5000, "Standard Tier"
)</f>
        <v>Standard Tier</v>
      </c>
      <c r="M533" s="4" t="str">
        <f>Dataset_Analysis_Table[[#This Row],[Region]]&amp;" - "&amp;Dataset_Analysis_Table[[#This Row],[Category]]</f>
        <v>East - Electronics</v>
      </c>
    </row>
    <row r="534" spans="1:13" x14ac:dyDescent="0.3">
      <c r="A534">
        <v>535</v>
      </c>
      <c r="B534" s="1">
        <v>45234</v>
      </c>
      <c r="C534" t="s">
        <v>0</v>
      </c>
      <c r="D534" t="s">
        <v>16</v>
      </c>
      <c r="E534" t="s">
        <v>10</v>
      </c>
      <c r="F534">
        <v>7</v>
      </c>
      <c r="G534" s="4">
        <v>575.1</v>
      </c>
      <c r="H534" s="4">
        <v>4025.7</v>
      </c>
      <c r="I534" t="str">
        <f>TEXT(Dataset_Analysis_Table[[#This Row],[Order Date]], "mmmm yyyy")</f>
        <v>November 2023</v>
      </c>
      <c r="J534" s="4">
        <f>IF(Dataset_Analysis_Table[[#This Row],[Units Sold]]&lt;&gt;0,Dataset_Analysis_Table[[#This Row],[Revenue]]/Dataset_Analysis_Table[[#This Row],[Units Sold]],"Invalid")</f>
        <v>575.1</v>
      </c>
      <c r="K534" s="4" t="str">
        <f>IF(Dataset_Analysis_Table[[#This Row],[Revenue]]&gt;5000,"Yes","No")</f>
        <v>No</v>
      </c>
      <c r="L534" s="4" t="str" cm="1">
        <f t="array" ref="L534">_xlfn.IFS(
  Dataset_Analysis_Table[[#This Row],[Revenue]]&gt;=10000, "Platinum Tier",
  Dataset_Analysis_Table[[#This Row],[Revenue]]&gt;=5000, "Gold Tier",
  Dataset_Analysis_Table[[#This Row],[Revenue]]&lt;5000, "Standard Tier"
)</f>
        <v>Standard Tier</v>
      </c>
      <c r="M534" s="4" t="str">
        <f>Dataset_Analysis_Table[[#This Row],[Region]]&amp;" - "&amp;Dataset_Analysis_Table[[#This Row],[Category]]</f>
        <v>North - Accessories</v>
      </c>
    </row>
    <row r="535" spans="1:13" x14ac:dyDescent="0.3">
      <c r="A535">
        <v>536</v>
      </c>
      <c r="B535" s="1">
        <v>45196</v>
      </c>
      <c r="C535" t="s">
        <v>7</v>
      </c>
      <c r="D535" t="s">
        <v>6</v>
      </c>
      <c r="E535" t="s">
        <v>4</v>
      </c>
      <c r="F535">
        <v>1</v>
      </c>
      <c r="G535" s="4">
        <v>1057.24</v>
      </c>
      <c r="H535" s="4">
        <v>1057.24</v>
      </c>
      <c r="I535" t="str">
        <f>TEXT(Dataset_Analysis_Table[[#This Row],[Order Date]], "mmmm yyyy")</f>
        <v>September 2023</v>
      </c>
      <c r="J535" s="4">
        <f>IF(Dataset_Analysis_Table[[#This Row],[Units Sold]]&lt;&gt;0,Dataset_Analysis_Table[[#This Row],[Revenue]]/Dataset_Analysis_Table[[#This Row],[Units Sold]],"Invalid")</f>
        <v>1057.24</v>
      </c>
      <c r="K535" s="4" t="str">
        <f>IF(Dataset_Analysis_Table[[#This Row],[Revenue]]&gt;5000,"Yes","No")</f>
        <v>No</v>
      </c>
      <c r="L535" s="4" t="str" cm="1">
        <f t="array" ref="L535">_xlfn.IFS(
  Dataset_Analysis_Table[[#This Row],[Revenue]]&gt;=10000, "Platinum Tier",
  Dataset_Analysis_Table[[#This Row],[Revenue]]&gt;=5000, "Gold Tier",
  Dataset_Analysis_Table[[#This Row],[Revenue]]&lt;5000, "Standard Tier"
)</f>
        <v>Standard Tier</v>
      </c>
      <c r="M535" s="4" t="str">
        <f>Dataset_Analysis_Table[[#This Row],[Region]]&amp;" - "&amp;Dataset_Analysis_Table[[#This Row],[Category]]</f>
        <v>West - Electronics</v>
      </c>
    </row>
    <row r="536" spans="1:13" x14ac:dyDescent="0.3">
      <c r="A536">
        <v>537</v>
      </c>
      <c r="B536" s="1">
        <v>45583</v>
      </c>
      <c r="C536" t="s">
        <v>7</v>
      </c>
      <c r="D536" t="s">
        <v>13</v>
      </c>
      <c r="E536" t="s">
        <v>4</v>
      </c>
      <c r="F536">
        <v>6</v>
      </c>
      <c r="G536" s="4">
        <v>853.13</v>
      </c>
      <c r="H536" s="4">
        <v>5118.78</v>
      </c>
      <c r="I536" t="str">
        <f>TEXT(Dataset_Analysis_Table[[#This Row],[Order Date]], "mmmm yyyy")</f>
        <v>October 2024</v>
      </c>
      <c r="J536" s="4">
        <f>IF(Dataset_Analysis_Table[[#This Row],[Units Sold]]&lt;&gt;0,Dataset_Analysis_Table[[#This Row],[Revenue]]/Dataset_Analysis_Table[[#This Row],[Units Sold]],"Invalid")</f>
        <v>853.13</v>
      </c>
      <c r="K536" s="4" t="str">
        <f>IF(Dataset_Analysis_Table[[#This Row],[Revenue]]&gt;5000,"Yes","No")</f>
        <v>Yes</v>
      </c>
      <c r="L536" s="4" t="str" cm="1">
        <f t="array" ref="L536">_xlfn.IFS(
  Dataset_Analysis_Table[[#This Row],[Revenue]]&gt;=10000, "Platinum Tier",
  Dataset_Analysis_Table[[#This Row],[Revenue]]&gt;=5000, "Gold Tier",
  Dataset_Analysis_Table[[#This Row],[Revenue]]&lt;5000, "Standard Tier"
)</f>
        <v>Gold Tier</v>
      </c>
      <c r="M536" s="4" t="str">
        <f>Dataset_Analysis_Table[[#This Row],[Region]]&amp;" - "&amp;Dataset_Analysis_Table[[#This Row],[Category]]</f>
        <v>West - Electronics</v>
      </c>
    </row>
    <row r="537" spans="1:13" x14ac:dyDescent="0.3">
      <c r="A537">
        <v>538</v>
      </c>
      <c r="B537" s="1">
        <v>45679</v>
      </c>
      <c r="C537" t="s">
        <v>0</v>
      </c>
      <c r="D537" t="s">
        <v>16</v>
      </c>
      <c r="E537" t="s">
        <v>10</v>
      </c>
      <c r="F537">
        <v>1</v>
      </c>
      <c r="G537" s="4">
        <v>352.35</v>
      </c>
      <c r="H537" s="4">
        <v>352.35</v>
      </c>
      <c r="I537" t="str">
        <f>TEXT(Dataset_Analysis_Table[[#This Row],[Order Date]], "mmmm yyyy")</f>
        <v>January 2025</v>
      </c>
      <c r="J537" s="4">
        <f>IF(Dataset_Analysis_Table[[#This Row],[Units Sold]]&lt;&gt;0,Dataset_Analysis_Table[[#This Row],[Revenue]]/Dataset_Analysis_Table[[#This Row],[Units Sold]],"Invalid")</f>
        <v>352.35</v>
      </c>
      <c r="K537" s="4" t="str">
        <f>IF(Dataset_Analysis_Table[[#This Row],[Revenue]]&gt;5000,"Yes","No")</f>
        <v>No</v>
      </c>
      <c r="L537" s="4" t="str" cm="1">
        <f t="array" ref="L537">_xlfn.IFS(
  Dataset_Analysis_Table[[#This Row],[Revenue]]&gt;=10000, "Platinum Tier",
  Dataset_Analysis_Table[[#This Row],[Revenue]]&gt;=5000, "Gold Tier",
  Dataset_Analysis_Table[[#This Row],[Revenue]]&lt;5000, "Standard Tier"
)</f>
        <v>Standard Tier</v>
      </c>
      <c r="M537" s="4" t="str">
        <f>Dataset_Analysis_Table[[#This Row],[Region]]&amp;" - "&amp;Dataset_Analysis_Table[[#This Row],[Category]]</f>
        <v>North - Accessories</v>
      </c>
    </row>
    <row r="538" spans="1:13" x14ac:dyDescent="0.3">
      <c r="A538">
        <v>539</v>
      </c>
      <c r="B538" s="1">
        <v>45416</v>
      </c>
      <c r="C538" t="s">
        <v>7</v>
      </c>
      <c r="D538" t="s">
        <v>17</v>
      </c>
      <c r="E538" t="s">
        <v>10</v>
      </c>
      <c r="F538">
        <v>1</v>
      </c>
      <c r="G538" s="4">
        <v>1387</v>
      </c>
      <c r="H538" s="4">
        <v>1387</v>
      </c>
      <c r="I538" t="str">
        <f>TEXT(Dataset_Analysis_Table[[#This Row],[Order Date]], "mmmm yyyy")</f>
        <v>May 2024</v>
      </c>
      <c r="J538" s="4">
        <f>IF(Dataset_Analysis_Table[[#This Row],[Units Sold]]&lt;&gt;0,Dataset_Analysis_Table[[#This Row],[Revenue]]/Dataset_Analysis_Table[[#This Row],[Units Sold]],"Invalid")</f>
        <v>1387</v>
      </c>
      <c r="K538" s="4" t="str">
        <f>IF(Dataset_Analysis_Table[[#This Row],[Revenue]]&gt;5000,"Yes","No")</f>
        <v>No</v>
      </c>
      <c r="L538" s="4" t="str" cm="1">
        <f t="array" ref="L538">_xlfn.IFS(
  Dataset_Analysis_Table[[#This Row],[Revenue]]&gt;=10000, "Platinum Tier",
  Dataset_Analysis_Table[[#This Row],[Revenue]]&gt;=5000, "Gold Tier",
  Dataset_Analysis_Table[[#This Row],[Revenue]]&lt;5000, "Standard Tier"
)</f>
        <v>Standard Tier</v>
      </c>
      <c r="M538" s="4" t="str">
        <f>Dataset_Analysis_Table[[#This Row],[Region]]&amp;" - "&amp;Dataset_Analysis_Table[[#This Row],[Category]]</f>
        <v>West - Accessories</v>
      </c>
    </row>
    <row r="539" spans="1:13" x14ac:dyDescent="0.3">
      <c r="A539">
        <v>540</v>
      </c>
      <c r="B539" s="1">
        <v>45695</v>
      </c>
      <c r="C539" t="s">
        <v>12</v>
      </c>
      <c r="D539" t="s">
        <v>1</v>
      </c>
      <c r="E539" t="s">
        <v>2</v>
      </c>
      <c r="F539">
        <v>10</v>
      </c>
      <c r="G539" s="4">
        <v>990.58</v>
      </c>
      <c r="H539" s="4">
        <v>9905.7999999999993</v>
      </c>
      <c r="I539" t="str">
        <f>TEXT(Dataset_Analysis_Table[[#This Row],[Order Date]], "mmmm yyyy")</f>
        <v>February 2025</v>
      </c>
      <c r="J539" s="4">
        <f>IF(Dataset_Analysis_Table[[#This Row],[Units Sold]]&lt;&gt;0,Dataset_Analysis_Table[[#This Row],[Revenue]]/Dataset_Analysis_Table[[#This Row],[Units Sold]],"Invalid")</f>
        <v>990.57999999999993</v>
      </c>
      <c r="K539" s="4" t="str">
        <f>IF(Dataset_Analysis_Table[[#This Row],[Revenue]]&gt;5000,"Yes","No")</f>
        <v>Yes</v>
      </c>
      <c r="L539" s="4" t="str" cm="1">
        <f t="array" ref="L539">_xlfn.IFS(
  Dataset_Analysis_Table[[#This Row],[Revenue]]&gt;=10000, "Platinum Tier",
  Dataset_Analysis_Table[[#This Row],[Revenue]]&gt;=5000, "Gold Tier",
  Dataset_Analysis_Table[[#This Row],[Revenue]]&lt;5000, "Standard Tier"
)</f>
        <v>Gold Tier</v>
      </c>
      <c r="M539" s="4" t="str">
        <f>Dataset_Analysis_Table[[#This Row],[Region]]&amp;" - "&amp;Dataset_Analysis_Table[[#This Row],[Category]]</f>
        <v>East - Apparel</v>
      </c>
    </row>
    <row r="540" spans="1:13" x14ac:dyDescent="0.3">
      <c r="A540">
        <v>541</v>
      </c>
      <c r="B540" s="1">
        <v>45155</v>
      </c>
      <c r="C540" t="s">
        <v>12</v>
      </c>
      <c r="D540" t="s">
        <v>3</v>
      </c>
      <c r="E540" t="s">
        <v>4</v>
      </c>
      <c r="F540">
        <v>4</v>
      </c>
      <c r="G540" s="4">
        <v>884.68</v>
      </c>
      <c r="H540" s="4">
        <v>3538.72</v>
      </c>
      <c r="I540" t="str">
        <f>TEXT(Dataset_Analysis_Table[[#This Row],[Order Date]], "mmmm yyyy")</f>
        <v>August 2023</v>
      </c>
      <c r="J540" s="4">
        <f>IF(Dataset_Analysis_Table[[#This Row],[Units Sold]]&lt;&gt;0,Dataset_Analysis_Table[[#This Row],[Revenue]]/Dataset_Analysis_Table[[#This Row],[Units Sold]],"Invalid")</f>
        <v>884.68</v>
      </c>
      <c r="K540" s="4" t="str">
        <f>IF(Dataset_Analysis_Table[[#This Row],[Revenue]]&gt;5000,"Yes","No")</f>
        <v>No</v>
      </c>
      <c r="L540" s="4" t="str" cm="1">
        <f t="array" ref="L540">_xlfn.IFS(
  Dataset_Analysis_Table[[#This Row],[Revenue]]&gt;=10000, "Platinum Tier",
  Dataset_Analysis_Table[[#This Row],[Revenue]]&gt;=5000, "Gold Tier",
  Dataset_Analysis_Table[[#This Row],[Revenue]]&lt;5000, "Standard Tier"
)</f>
        <v>Standard Tier</v>
      </c>
      <c r="M540" s="4" t="str">
        <f>Dataset_Analysis_Table[[#This Row],[Region]]&amp;" - "&amp;Dataset_Analysis_Table[[#This Row],[Category]]</f>
        <v>East - Electronics</v>
      </c>
    </row>
    <row r="541" spans="1:13" x14ac:dyDescent="0.3">
      <c r="A541">
        <v>542</v>
      </c>
      <c r="B541" s="1">
        <v>45217</v>
      </c>
      <c r="C541" t="s">
        <v>7</v>
      </c>
      <c r="D541" t="s">
        <v>9</v>
      </c>
      <c r="E541" t="s">
        <v>10</v>
      </c>
      <c r="F541">
        <v>5</v>
      </c>
      <c r="G541" s="4">
        <v>252.05</v>
      </c>
      <c r="H541" s="4">
        <v>1260.25</v>
      </c>
      <c r="I541" t="str">
        <f>TEXT(Dataset_Analysis_Table[[#This Row],[Order Date]], "mmmm yyyy")</f>
        <v>October 2023</v>
      </c>
      <c r="J541" s="4">
        <f>IF(Dataset_Analysis_Table[[#This Row],[Units Sold]]&lt;&gt;0,Dataset_Analysis_Table[[#This Row],[Revenue]]/Dataset_Analysis_Table[[#This Row],[Units Sold]],"Invalid")</f>
        <v>252.05</v>
      </c>
      <c r="K541" s="4" t="str">
        <f>IF(Dataset_Analysis_Table[[#This Row],[Revenue]]&gt;5000,"Yes","No")</f>
        <v>No</v>
      </c>
      <c r="L541" s="4" t="str" cm="1">
        <f t="array" ref="L541">_xlfn.IFS(
  Dataset_Analysis_Table[[#This Row],[Revenue]]&gt;=10000, "Platinum Tier",
  Dataset_Analysis_Table[[#This Row],[Revenue]]&gt;=5000, "Gold Tier",
  Dataset_Analysis_Table[[#This Row],[Revenue]]&lt;5000, "Standard Tier"
)</f>
        <v>Standard Tier</v>
      </c>
      <c r="M541" s="4" t="str">
        <f>Dataset_Analysis_Table[[#This Row],[Region]]&amp;" - "&amp;Dataset_Analysis_Table[[#This Row],[Category]]</f>
        <v>West - Accessories</v>
      </c>
    </row>
    <row r="542" spans="1:13" x14ac:dyDescent="0.3">
      <c r="A542">
        <v>543</v>
      </c>
      <c r="B542" s="1">
        <v>45832</v>
      </c>
      <c r="C542" t="s">
        <v>7</v>
      </c>
      <c r="D542" t="s">
        <v>18</v>
      </c>
      <c r="E542" t="s">
        <v>4</v>
      </c>
      <c r="F542">
        <v>9</v>
      </c>
      <c r="G542" s="4">
        <v>504.28</v>
      </c>
      <c r="H542" s="4">
        <v>4538.5200000000004</v>
      </c>
      <c r="I542" t="str">
        <f>TEXT(Dataset_Analysis_Table[[#This Row],[Order Date]], "mmmm yyyy")</f>
        <v>June 2025</v>
      </c>
      <c r="J542" s="4">
        <f>IF(Dataset_Analysis_Table[[#This Row],[Units Sold]]&lt;&gt;0,Dataset_Analysis_Table[[#This Row],[Revenue]]/Dataset_Analysis_Table[[#This Row],[Units Sold]],"Invalid")</f>
        <v>504.28000000000003</v>
      </c>
      <c r="K542" s="4" t="str">
        <f>IF(Dataset_Analysis_Table[[#This Row],[Revenue]]&gt;5000,"Yes","No")</f>
        <v>No</v>
      </c>
      <c r="L542" s="4" t="str" cm="1">
        <f t="array" ref="L542">_xlfn.IFS(
  Dataset_Analysis_Table[[#This Row],[Revenue]]&gt;=10000, "Platinum Tier",
  Dataset_Analysis_Table[[#This Row],[Revenue]]&gt;=5000, "Gold Tier",
  Dataset_Analysis_Table[[#This Row],[Revenue]]&lt;5000, "Standard Tier"
)</f>
        <v>Standard Tier</v>
      </c>
      <c r="M542" s="4" t="str">
        <f>Dataset_Analysis_Table[[#This Row],[Region]]&amp;" - "&amp;Dataset_Analysis_Table[[#This Row],[Category]]</f>
        <v>West - Electronics</v>
      </c>
    </row>
    <row r="543" spans="1:13" x14ac:dyDescent="0.3">
      <c r="A543">
        <v>544</v>
      </c>
      <c r="B543" s="1">
        <v>45844</v>
      </c>
      <c r="C543" t="s">
        <v>11</v>
      </c>
      <c r="D543" t="s">
        <v>9</v>
      </c>
      <c r="E543" t="s">
        <v>10</v>
      </c>
      <c r="F543">
        <v>2</v>
      </c>
      <c r="G543" s="4">
        <v>756.18</v>
      </c>
      <c r="H543" s="4">
        <v>1512.36</v>
      </c>
      <c r="I543" t="str">
        <f>TEXT(Dataset_Analysis_Table[[#This Row],[Order Date]], "mmmm yyyy")</f>
        <v>July 2025</v>
      </c>
      <c r="J543" s="4">
        <f>IF(Dataset_Analysis_Table[[#This Row],[Units Sold]]&lt;&gt;0,Dataset_Analysis_Table[[#This Row],[Revenue]]/Dataset_Analysis_Table[[#This Row],[Units Sold]],"Invalid")</f>
        <v>756.18</v>
      </c>
      <c r="K543" s="4" t="str">
        <f>IF(Dataset_Analysis_Table[[#This Row],[Revenue]]&gt;5000,"Yes","No")</f>
        <v>No</v>
      </c>
      <c r="L543" s="4" t="str" cm="1">
        <f t="array" ref="L543">_xlfn.IFS(
  Dataset_Analysis_Table[[#This Row],[Revenue]]&gt;=10000, "Platinum Tier",
  Dataset_Analysis_Table[[#This Row],[Revenue]]&gt;=5000, "Gold Tier",
  Dataset_Analysis_Table[[#This Row],[Revenue]]&lt;5000, "Standard Tier"
)</f>
        <v>Standard Tier</v>
      </c>
      <c r="M543" s="4" t="str">
        <f>Dataset_Analysis_Table[[#This Row],[Region]]&amp;" - "&amp;Dataset_Analysis_Table[[#This Row],[Category]]</f>
        <v>South - Accessories</v>
      </c>
    </row>
    <row r="544" spans="1:13" x14ac:dyDescent="0.3">
      <c r="A544">
        <v>545</v>
      </c>
      <c r="B544" s="1">
        <v>45239</v>
      </c>
      <c r="C544" t="s">
        <v>0</v>
      </c>
      <c r="D544" t="s">
        <v>21</v>
      </c>
      <c r="E544" t="s">
        <v>4</v>
      </c>
      <c r="F544">
        <v>7</v>
      </c>
      <c r="G544" s="4">
        <v>355.89</v>
      </c>
      <c r="H544" s="4">
        <v>2491.23</v>
      </c>
      <c r="I544" t="str">
        <f>TEXT(Dataset_Analysis_Table[[#This Row],[Order Date]], "mmmm yyyy")</f>
        <v>November 2023</v>
      </c>
      <c r="J544" s="4">
        <f>IF(Dataset_Analysis_Table[[#This Row],[Units Sold]]&lt;&gt;0,Dataset_Analysis_Table[[#This Row],[Revenue]]/Dataset_Analysis_Table[[#This Row],[Units Sold]],"Invalid")</f>
        <v>355.89</v>
      </c>
      <c r="K544" s="4" t="str">
        <f>IF(Dataset_Analysis_Table[[#This Row],[Revenue]]&gt;5000,"Yes","No")</f>
        <v>No</v>
      </c>
      <c r="L544" s="4" t="str" cm="1">
        <f t="array" ref="L544">_xlfn.IFS(
  Dataset_Analysis_Table[[#This Row],[Revenue]]&gt;=10000, "Platinum Tier",
  Dataset_Analysis_Table[[#This Row],[Revenue]]&gt;=5000, "Gold Tier",
  Dataset_Analysis_Table[[#This Row],[Revenue]]&lt;5000, "Standard Tier"
)</f>
        <v>Standard Tier</v>
      </c>
      <c r="M544" s="4" t="str">
        <f>Dataset_Analysis_Table[[#This Row],[Region]]&amp;" - "&amp;Dataset_Analysis_Table[[#This Row],[Category]]</f>
        <v>North - Electronics</v>
      </c>
    </row>
    <row r="545" spans="1:13" x14ac:dyDescent="0.3">
      <c r="A545">
        <v>546</v>
      </c>
      <c r="B545" s="1">
        <v>45758</v>
      </c>
      <c r="C545" t="s">
        <v>12</v>
      </c>
      <c r="D545" t="s">
        <v>13</v>
      </c>
      <c r="E545" t="s">
        <v>4</v>
      </c>
      <c r="F545">
        <v>10</v>
      </c>
      <c r="G545" s="4">
        <v>1432.74</v>
      </c>
      <c r="H545" s="4">
        <v>14327.4</v>
      </c>
      <c r="I545" t="str">
        <f>TEXT(Dataset_Analysis_Table[[#This Row],[Order Date]], "mmmm yyyy")</f>
        <v>April 2025</v>
      </c>
      <c r="J545" s="4">
        <f>IF(Dataset_Analysis_Table[[#This Row],[Units Sold]]&lt;&gt;0,Dataset_Analysis_Table[[#This Row],[Revenue]]/Dataset_Analysis_Table[[#This Row],[Units Sold]],"Invalid")</f>
        <v>1432.74</v>
      </c>
      <c r="K545" s="4" t="str">
        <f>IF(Dataset_Analysis_Table[[#This Row],[Revenue]]&gt;5000,"Yes","No")</f>
        <v>Yes</v>
      </c>
      <c r="L545" s="4" t="str" cm="1">
        <f t="array" ref="L545">_xlfn.IFS(
  Dataset_Analysis_Table[[#This Row],[Revenue]]&gt;=10000, "Platinum Tier",
  Dataset_Analysis_Table[[#This Row],[Revenue]]&gt;=5000, "Gold Tier",
  Dataset_Analysis_Table[[#This Row],[Revenue]]&lt;5000, "Standard Tier"
)</f>
        <v>Platinum Tier</v>
      </c>
      <c r="M545" s="4" t="str">
        <f>Dataset_Analysis_Table[[#This Row],[Region]]&amp;" - "&amp;Dataset_Analysis_Table[[#This Row],[Category]]</f>
        <v>East - Electronics</v>
      </c>
    </row>
    <row r="546" spans="1:13" x14ac:dyDescent="0.3">
      <c r="A546">
        <v>547</v>
      </c>
      <c r="B546" s="1">
        <v>45169</v>
      </c>
      <c r="C546" t="s">
        <v>12</v>
      </c>
      <c r="D546" t="s">
        <v>5</v>
      </c>
      <c r="E546" t="s">
        <v>4</v>
      </c>
      <c r="F546">
        <v>5</v>
      </c>
      <c r="G546" s="4">
        <v>1177.49</v>
      </c>
      <c r="H546" s="4">
        <v>5887.45</v>
      </c>
      <c r="I546" t="str">
        <f>TEXT(Dataset_Analysis_Table[[#This Row],[Order Date]], "mmmm yyyy")</f>
        <v>August 2023</v>
      </c>
      <c r="J546" s="4">
        <f>IF(Dataset_Analysis_Table[[#This Row],[Units Sold]]&lt;&gt;0,Dataset_Analysis_Table[[#This Row],[Revenue]]/Dataset_Analysis_Table[[#This Row],[Units Sold]],"Invalid")</f>
        <v>1177.49</v>
      </c>
      <c r="K546" s="4" t="str">
        <f>IF(Dataset_Analysis_Table[[#This Row],[Revenue]]&gt;5000,"Yes","No")</f>
        <v>Yes</v>
      </c>
      <c r="L546" s="4" t="str" cm="1">
        <f t="array" ref="L546">_xlfn.IFS(
  Dataset_Analysis_Table[[#This Row],[Revenue]]&gt;=10000, "Platinum Tier",
  Dataset_Analysis_Table[[#This Row],[Revenue]]&gt;=5000, "Gold Tier",
  Dataset_Analysis_Table[[#This Row],[Revenue]]&lt;5000, "Standard Tier"
)</f>
        <v>Gold Tier</v>
      </c>
      <c r="M546" s="4" t="str">
        <f>Dataset_Analysis_Table[[#This Row],[Region]]&amp;" - "&amp;Dataset_Analysis_Table[[#This Row],[Category]]</f>
        <v>East - Electronics</v>
      </c>
    </row>
    <row r="547" spans="1:13" x14ac:dyDescent="0.3">
      <c r="A547">
        <v>548</v>
      </c>
      <c r="B547" s="1">
        <v>45372</v>
      </c>
      <c r="C547" t="s">
        <v>7</v>
      </c>
      <c r="D547" t="s">
        <v>20</v>
      </c>
      <c r="E547" t="s">
        <v>4</v>
      </c>
      <c r="F547">
        <v>6</v>
      </c>
      <c r="G547" s="4">
        <v>834.03</v>
      </c>
      <c r="H547" s="4">
        <v>5004.18</v>
      </c>
      <c r="I547" t="str">
        <f>TEXT(Dataset_Analysis_Table[[#This Row],[Order Date]], "mmmm yyyy")</f>
        <v>March 2024</v>
      </c>
      <c r="J547" s="4">
        <f>IF(Dataset_Analysis_Table[[#This Row],[Units Sold]]&lt;&gt;0,Dataset_Analysis_Table[[#This Row],[Revenue]]/Dataset_Analysis_Table[[#This Row],[Units Sold]],"Invalid")</f>
        <v>834.03000000000009</v>
      </c>
      <c r="K547" s="4" t="str">
        <f>IF(Dataset_Analysis_Table[[#This Row],[Revenue]]&gt;5000,"Yes","No")</f>
        <v>Yes</v>
      </c>
      <c r="L547" s="4" t="str" cm="1">
        <f t="array" ref="L547">_xlfn.IFS(
  Dataset_Analysis_Table[[#This Row],[Revenue]]&gt;=10000, "Platinum Tier",
  Dataset_Analysis_Table[[#This Row],[Revenue]]&gt;=5000, "Gold Tier",
  Dataset_Analysis_Table[[#This Row],[Revenue]]&lt;5000, "Standard Tier"
)</f>
        <v>Gold Tier</v>
      </c>
      <c r="M547" s="4" t="str">
        <f>Dataset_Analysis_Table[[#This Row],[Region]]&amp;" - "&amp;Dataset_Analysis_Table[[#This Row],[Category]]</f>
        <v>West - Electronics</v>
      </c>
    </row>
    <row r="548" spans="1:13" x14ac:dyDescent="0.3">
      <c r="A548">
        <v>549</v>
      </c>
      <c r="B548" s="1">
        <v>45329</v>
      </c>
      <c r="C548" t="s">
        <v>7</v>
      </c>
      <c r="D548" t="s">
        <v>5</v>
      </c>
      <c r="E548" t="s">
        <v>4</v>
      </c>
      <c r="F548">
        <v>10</v>
      </c>
      <c r="G548" s="4">
        <v>994.4</v>
      </c>
      <c r="H548" s="4">
        <v>9944</v>
      </c>
      <c r="I548" t="str">
        <f>TEXT(Dataset_Analysis_Table[[#This Row],[Order Date]], "mmmm yyyy")</f>
        <v>February 2024</v>
      </c>
      <c r="J548" s="4">
        <f>IF(Dataset_Analysis_Table[[#This Row],[Units Sold]]&lt;&gt;0,Dataset_Analysis_Table[[#This Row],[Revenue]]/Dataset_Analysis_Table[[#This Row],[Units Sold]],"Invalid")</f>
        <v>994.4</v>
      </c>
      <c r="K548" s="4" t="str">
        <f>IF(Dataset_Analysis_Table[[#This Row],[Revenue]]&gt;5000,"Yes","No")</f>
        <v>Yes</v>
      </c>
      <c r="L548" s="4" t="str" cm="1">
        <f t="array" ref="L548">_xlfn.IFS(
  Dataset_Analysis_Table[[#This Row],[Revenue]]&gt;=10000, "Platinum Tier",
  Dataset_Analysis_Table[[#This Row],[Revenue]]&gt;=5000, "Gold Tier",
  Dataset_Analysis_Table[[#This Row],[Revenue]]&lt;5000, "Standard Tier"
)</f>
        <v>Gold Tier</v>
      </c>
      <c r="M548" s="4" t="str">
        <f>Dataset_Analysis_Table[[#This Row],[Region]]&amp;" - "&amp;Dataset_Analysis_Table[[#This Row],[Category]]</f>
        <v>West - Electronics</v>
      </c>
    </row>
    <row r="549" spans="1:13" x14ac:dyDescent="0.3">
      <c r="A549">
        <v>550</v>
      </c>
      <c r="B549" s="1">
        <v>45391</v>
      </c>
      <c r="C549" t="s">
        <v>12</v>
      </c>
      <c r="D549" t="s">
        <v>13</v>
      </c>
      <c r="E549" t="s">
        <v>4</v>
      </c>
      <c r="F549">
        <v>2</v>
      </c>
      <c r="G549" s="4">
        <v>132.24</v>
      </c>
      <c r="H549" s="4">
        <v>264.48</v>
      </c>
      <c r="I549" t="str">
        <f>TEXT(Dataset_Analysis_Table[[#This Row],[Order Date]], "mmmm yyyy")</f>
        <v>April 2024</v>
      </c>
      <c r="J549" s="4">
        <f>IF(Dataset_Analysis_Table[[#This Row],[Units Sold]]&lt;&gt;0,Dataset_Analysis_Table[[#This Row],[Revenue]]/Dataset_Analysis_Table[[#This Row],[Units Sold]],"Invalid")</f>
        <v>132.24</v>
      </c>
      <c r="K549" s="4" t="str">
        <f>IF(Dataset_Analysis_Table[[#This Row],[Revenue]]&gt;5000,"Yes","No")</f>
        <v>No</v>
      </c>
      <c r="L549" s="4" t="str" cm="1">
        <f t="array" ref="L549">_xlfn.IFS(
  Dataset_Analysis_Table[[#This Row],[Revenue]]&gt;=10000, "Platinum Tier",
  Dataset_Analysis_Table[[#This Row],[Revenue]]&gt;=5000, "Gold Tier",
  Dataset_Analysis_Table[[#This Row],[Revenue]]&lt;5000, "Standard Tier"
)</f>
        <v>Standard Tier</v>
      </c>
      <c r="M549" s="4" t="str">
        <f>Dataset_Analysis_Table[[#This Row],[Region]]&amp;" - "&amp;Dataset_Analysis_Table[[#This Row],[Category]]</f>
        <v>East - Electronics</v>
      </c>
    </row>
    <row r="550" spans="1:13" x14ac:dyDescent="0.3">
      <c r="A550">
        <v>551</v>
      </c>
      <c r="B550" s="1">
        <v>45867</v>
      </c>
      <c r="C550" t="s">
        <v>7</v>
      </c>
      <c r="D550" t="s">
        <v>3</v>
      </c>
      <c r="E550" t="s">
        <v>4</v>
      </c>
      <c r="F550">
        <v>3</v>
      </c>
      <c r="G550" s="4">
        <v>1112.0899999999999</v>
      </c>
      <c r="H550" s="4">
        <v>3336.27</v>
      </c>
      <c r="I550" t="str">
        <f>TEXT(Dataset_Analysis_Table[[#This Row],[Order Date]], "mmmm yyyy")</f>
        <v>July 2025</v>
      </c>
      <c r="J550" s="4">
        <f>IF(Dataset_Analysis_Table[[#This Row],[Units Sold]]&lt;&gt;0,Dataset_Analysis_Table[[#This Row],[Revenue]]/Dataset_Analysis_Table[[#This Row],[Units Sold]],"Invalid")</f>
        <v>1112.0899999999999</v>
      </c>
      <c r="K550" s="4" t="str">
        <f>IF(Dataset_Analysis_Table[[#This Row],[Revenue]]&gt;5000,"Yes","No")</f>
        <v>No</v>
      </c>
      <c r="L550" s="4" t="str" cm="1">
        <f t="array" ref="L550">_xlfn.IFS(
  Dataset_Analysis_Table[[#This Row],[Revenue]]&gt;=10000, "Platinum Tier",
  Dataset_Analysis_Table[[#This Row],[Revenue]]&gt;=5000, "Gold Tier",
  Dataset_Analysis_Table[[#This Row],[Revenue]]&lt;5000, "Standard Tier"
)</f>
        <v>Standard Tier</v>
      </c>
      <c r="M550" s="4" t="str">
        <f>Dataset_Analysis_Table[[#This Row],[Region]]&amp;" - "&amp;Dataset_Analysis_Table[[#This Row],[Category]]</f>
        <v>West - Electronics</v>
      </c>
    </row>
    <row r="551" spans="1:13" x14ac:dyDescent="0.3">
      <c r="A551">
        <v>552</v>
      </c>
      <c r="B551" s="1">
        <v>45248</v>
      </c>
      <c r="C551" t="s">
        <v>12</v>
      </c>
      <c r="D551" t="s">
        <v>21</v>
      </c>
      <c r="E551" t="s">
        <v>4</v>
      </c>
      <c r="F551">
        <v>2</v>
      </c>
      <c r="G551" s="4">
        <v>17.739999999999998</v>
      </c>
      <c r="H551" s="4">
        <v>35.479999999999997</v>
      </c>
      <c r="I551" t="str">
        <f>TEXT(Dataset_Analysis_Table[[#This Row],[Order Date]], "mmmm yyyy")</f>
        <v>November 2023</v>
      </c>
      <c r="J551" s="4">
        <f>IF(Dataset_Analysis_Table[[#This Row],[Units Sold]]&lt;&gt;0,Dataset_Analysis_Table[[#This Row],[Revenue]]/Dataset_Analysis_Table[[#This Row],[Units Sold]],"Invalid")</f>
        <v>17.739999999999998</v>
      </c>
      <c r="K551" s="4" t="str">
        <f>IF(Dataset_Analysis_Table[[#This Row],[Revenue]]&gt;5000,"Yes","No")</f>
        <v>No</v>
      </c>
      <c r="L551" s="4" t="str" cm="1">
        <f t="array" ref="L551">_xlfn.IFS(
  Dataset_Analysis_Table[[#This Row],[Revenue]]&gt;=10000, "Platinum Tier",
  Dataset_Analysis_Table[[#This Row],[Revenue]]&gt;=5000, "Gold Tier",
  Dataset_Analysis_Table[[#This Row],[Revenue]]&lt;5000, "Standard Tier"
)</f>
        <v>Standard Tier</v>
      </c>
      <c r="M551" s="4" t="str">
        <f>Dataset_Analysis_Table[[#This Row],[Region]]&amp;" - "&amp;Dataset_Analysis_Table[[#This Row],[Category]]</f>
        <v>East - Electronics</v>
      </c>
    </row>
    <row r="552" spans="1:13" x14ac:dyDescent="0.3">
      <c r="A552">
        <v>553</v>
      </c>
      <c r="B552" s="1">
        <v>45507</v>
      </c>
      <c r="C552" t="s">
        <v>7</v>
      </c>
      <c r="D552" t="s">
        <v>22</v>
      </c>
      <c r="E552" t="s">
        <v>4</v>
      </c>
      <c r="F552">
        <v>5</v>
      </c>
      <c r="G552" s="4">
        <v>162.32</v>
      </c>
      <c r="H552" s="4">
        <v>811.6</v>
      </c>
      <c r="I552" t="str">
        <f>TEXT(Dataset_Analysis_Table[[#This Row],[Order Date]], "mmmm yyyy")</f>
        <v>August 2024</v>
      </c>
      <c r="J552" s="4">
        <f>IF(Dataset_Analysis_Table[[#This Row],[Units Sold]]&lt;&gt;0,Dataset_Analysis_Table[[#This Row],[Revenue]]/Dataset_Analysis_Table[[#This Row],[Units Sold]],"Invalid")</f>
        <v>162.32</v>
      </c>
      <c r="K552" s="4" t="str">
        <f>IF(Dataset_Analysis_Table[[#This Row],[Revenue]]&gt;5000,"Yes","No")</f>
        <v>No</v>
      </c>
      <c r="L552" s="4" t="str" cm="1">
        <f t="array" ref="L552">_xlfn.IFS(
  Dataset_Analysis_Table[[#This Row],[Revenue]]&gt;=10000, "Platinum Tier",
  Dataset_Analysis_Table[[#This Row],[Revenue]]&gt;=5000, "Gold Tier",
  Dataset_Analysis_Table[[#This Row],[Revenue]]&lt;5000, "Standard Tier"
)</f>
        <v>Standard Tier</v>
      </c>
      <c r="M552" s="4" t="str">
        <f>Dataset_Analysis_Table[[#This Row],[Region]]&amp;" - "&amp;Dataset_Analysis_Table[[#This Row],[Category]]</f>
        <v>West - Electronics</v>
      </c>
    </row>
    <row r="553" spans="1:13" x14ac:dyDescent="0.3">
      <c r="A553">
        <v>554</v>
      </c>
      <c r="B553" s="1">
        <v>45580</v>
      </c>
      <c r="C553" t="s">
        <v>11</v>
      </c>
      <c r="D553" t="s">
        <v>13</v>
      </c>
      <c r="E553" t="s">
        <v>4</v>
      </c>
      <c r="F553">
        <v>8</v>
      </c>
      <c r="G553" s="4">
        <v>839.91</v>
      </c>
      <c r="H553" s="4">
        <v>6719.28</v>
      </c>
      <c r="I553" t="str">
        <f>TEXT(Dataset_Analysis_Table[[#This Row],[Order Date]], "mmmm yyyy")</f>
        <v>October 2024</v>
      </c>
      <c r="J553" s="4">
        <f>IF(Dataset_Analysis_Table[[#This Row],[Units Sold]]&lt;&gt;0,Dataset_Analysis_Table[[#This Row],[Revenue]]/Dataset_Analysis_Table[[#This Row],[Units Sold]],"Invalid")</f>
        <v>839.91</v>
      </c>
      <c r="K553" s="4" t="str">
        <f>IF(Dataset_Analysis_Table[[#This Row],[Revenue]]&gt;5000,"Yes","No")</f>
        <v>Yes</v>
      </c>
      <c r="L553" s="4" t="str" cm="1">
        <f t="array" ref="L553">_xlfn.IFS(
  Dataset_Analysis_Table[[#This Row],[Revenue]]&gt;=10000, "Platinum Tier",
  Dataset_Analysis_Table[[#This Row],[Revenue]]&gt;=5000, "Gold Tier",
  Dataset_Analysis_Table[[#This Row],[Revenue]]&lt;5000, "Standard Tier"
)</f>
        <v>Gold Tier</v>
      </c>
      <c r="M553" s="4" t="str">
        <f>Dataset_Analysis_Table[[#This Row],[Region]]&amp;" - "&amp;Dataset_Analysis_Table[[#This Row],[Category]]</f>
        <v>South - Electronics</v>
      </c>
    </row>
    <row r="554" spans="1:13" x14ac:dyDescent="0.3">
      <c r="A554">
        <v>555</v>
      </c>
      <c r="B554" s="1">
        <v>45244</v>
      </c>
      <c r="C554" t="s">
        <v>7</v>
      </c>
      <c r="D554" t="s">
        <v>6</v>
      </c>
      <c r="E554" t="s">
        <v>4</v>
      </c>
      <c r="F554">
        <v>1</v>
      </c>
      <c r="G554" s="4">
        <v>143.53</v>
      </c>
      <c r="H554" s="4">
        <v>143.53</v>
      </c>
      <c r="I554" t="str">
        <f>TEXT(Dataset_Analysis_Table[[#This Row],[Order Date]], "mmmm yyyy")</f>
        <v>November 2023</v>
      </c>
      <c r="J554" s="4">
        <f>IF(Dataset_Analysis_Table[[#This Row],[Units Sold]]&lt;&gt;0,Dataset_Analysis_Table[[#This Row],[Revenue]]/Dataset_Analysis_Table[[#This Row],[Units Sold]],"Invalid")</f>
        <v>143.53</v>
      </c>
      <c r="K554" s="4" t="str">
        <f>IF(Dataset_Analysis_Table[[#This Row],[Revenue]]&gt;5000,"Yes","No")</f>
        <v>No</v>
      </c>
      <c r="L554" s="4" t="str" cm="1">
        <f t="array" ref="L554">_xlfn.IFS(
  Dataset_Analysis_Table[[#This Row],[Revenue]]&gt;=10000, "Platinum Tier",
  Dataset_Analysis_Table[[#This Row],[Revenue]]&gt;=5000, "Gold Tier",
  Dataset_Analysis_Table[[#This Row],[Revenue]]&lt;5000, "Standard Tier"
)</f>
        <v>Standard Tier</v>
      </c>
      <c r="M554" s="4" t="str">
        <f>Dataset_Analysis_Table[[#This Row],[Region]]&amp;" - "&amp;Dataset_Analysis_Table[[#This Row],[Category]]</f>
        <v>West - Electronics</v>
      </c>
    </row>
    <row r="555" spans="1:13" x14ac:dyDescent="0.3">
      <c r="A555">
        <v>556</v>
      </c>
      <c r="B555" s="1">
        <v>45750</v>
      </c>
      <c r="C555" t="s">
        <v>0</v>
      </c>
      <c r="D555" t="s">
        <v>6</v>
      </c>
      <c r="E555" t="s">
        <v>4</v>
      </c>
      <c r="F555">
        <v>10</v>
      </c>
      <c r="G555" s="4">
        <v>1178.81</v>
      </c>
      <c r="H555" s="4">
        <v>11788.1</v>
      </c>
      <c r="I555" t="str">
        <f>TEXT(Dataset_Analysis_Table[[#This Row],[Order Date]], "mmmm yyyy")</f>
        <v>April 2025</v>
      </c>
      <c r="J555" s="4">
        <f>IF(Dataset_Analysis_Table[[#This Row],[Units Sold]]&lt;&gt;0,Dataset_Analysis_Table[[#This Row],[Revenue]]/Dataset_Analysis_Table[[#This Row],[Units Sold]],"Invalid")</f>
        <v>1178.81</v>
      </c>
      <c r="K555" s="4" t="str">
        <f>IF(Dataset_Analysis_Table[[#This Row],[Revenue]]&gt;5000,"Yes","No")</f>
        <v>Yes</v>
      </c>
      <c r="L555" s="4" t="str" cm="1">
        <f t="array" ref="L555">_xlfn.IFS(
  Dataset_Analysis_Table[[#This Row],[Revenue]]&gt;=10000, "Platinum Tier",
  Dataset_Analysis_Table[[#This Row],[Revenue]]&gt;=5000, "Gold Tier",
  Dataset_Analysis_Table[[#This Row],[Revenue]]&lt;5000, "Standard Tier"
)</f>
        <v>Platinum Tier</v>
      </c>
      <c r="M555" s="4" t="str">
        <f>Dataset_Analysis_Table[[#This Row],[Region]]&amp;" - "&amp;Dataset_Analysis_Table[[#This Row],[Category]]</f>
        <v>North - Electronics</v>
      </c>
    </row>
    <row r="556" spans="1:13" x14ac:dyDescent="0.3">
      <c r="A556">
        <v>557</v>
      </c>
      <c r="B556" s="1">
        <v>45151</v>
      </c>
      <c r="C556" t="s">
        <v>7</v>
      </c>
      <c r="D556" t="s">
        <v>16</v>
      </c>
      <c r="E556" t="s">
        <v>10</v>
      </c>
      <c r="F556">
        <v>5</v>
      </c>
      <c r="G556" s="4">
        <v>626.58000000000004</v>
      </c>
      <c r="H556" s="4">
        <v>3132.9</v>
      </c>
      <c r="I556" t="str">
        <f>TEXT(Dataset_Analysis_Table[[#This Row],[Order Date]], "mmmm yyyy")</f>
        <v>August 2023</v>
      </c>
      <c r="J556" s="4">
        <f>IF(Dataset_Analysis_Table[[#This Row],[Units Sold]]&lt;&gt;0,Dataset_Analysis_Table[[#This Row],[Revenue]]/Dataset_Analysis_Table[[#This Row],[Units Sold]],"Invalid")</f>
        <v>626.58000000000004</v>
      </c>
      <c r="K556" s="4" t="str">
        <f>IF(Dataset_Analysis_Table[[#This Row],[Revenue]]&gt;5000,"Yes","No")</f>
        <v>No</v>
      </c>
      <c r="L556" s="4" t="str" cm="1">
        <f t="array" ref="L556">_xlfn.IFS(
  Dataset_Analysis_Table[[#This Row],[Revenue]]&gt;=10000, "Platinum Tier",
  Dataset_Analysis_Table[[#This Row],[Revenue]]&gt;=5000, "Gold Tier",
  Dataset_Analysis_Table[[#This Row],[Revenue]]&lt;5000, "Standard Tier"
)</f>
        <v>Standard Tier</v>
      </c>
      <c r="M556" s="4" t="str">
        <f>Dataset_Analysis_Table[[#This Row],[Region]]&amp;" - "&amp;Dataset_Analysis_Table[[#This Row],[Category]]</f>
        <v>West - Accessories</v>
      </c>
    </row>
    <row r="557" spans="1:13" x14ac:dyDescent="0.3">
      <c r="A557">
        <v>558</v>
      </c>
      <c r="B557" s="1">
        <v>45711</v>
      </c>
      <c r="C557" t="s">
        <v>0</v>
      </c>
      <c r="D557" t="s">
        <v>9</v>
      </c>
      <c r="E557" t="s">
        <v>10</v>
      </c>
      <c r="F557">
        <v>4</v>
      </c>
      <c r="G557" s="4">
        <v>862.22</v>
      </c>
      <c r="H557" s="4">
        <v>3448.88</v>
      </c>
      <c r="I557" t="str">
        <f>TEXT(Dataset_Analysis_Table[[#This Row],[Order Date]], "mmmm yyyy")</f>
        <v>February 2025</v>
      </c>
      <c r="J557" s="4">
        <f>IF(Dataset_Analysis_Table[[#This Row],[Units Sold]]&lt;&gt;0,Dataset_Analysis_Table[[#This Row],[Revenue]]/Dataset_Analysis_Table[[#This Row],[Units Sold]],"Invalid")</f>
        <v>862.22</v>
      </c>
      <c r="K557" s="4" t="str">
        <f>IF(Dataset_Analysis_Table[[#This Row],[Revenue]]&gt;5000,"Yes","No")</f>
        <v>No</v>
      </c>
      <c r="L557" s="4" t="str" cm="1">
        <f t="array" ref="L557">_xlfn.IFS(
  Dataset_Analysis_Table[[#This Row],[Revenue]]&gt;=10000, "Platinum Tier",
  Dataset_Analysis_Table[[#This Row],[Revenue]]&gt;=5000, "Gold Tier",
  Dataset_Analysis_Table[[#This Row],[Revenue]]&lt;5000, "Standard Tier"
)</f>
        <v>Standard Tier</v>
      </c>
      <c r="M557" s="4" t="str">
        <f>Dataset_Analysis_Table[[#This Row],[Region]]&amp;" - "&amp;Dataset_Analysis_Table[[#This Row],[Category]]</f>
        <v>North - Accessories</v>
      </c>
    </row>
    <row r="558" spans="1:13" x14ac:dyDescent="0.3">
      <c r="A558">
        <v>559</v>
      </c>
      <c r="B558" s="1">
        <v>45312</v>
      </c>
      <c r="C558" t="s">
        <v>7</v>
      </c>
      <c r="D558" t="s">
        <v>3</v>
      </c>
      <c r="E558" t="s">
        <v>4</v>
      </c>
      <c r="F558">
        <v>3</v>
      </c>
      <c r="G558" s="4">
        <v>410.69</v>
      </c>
      <c r="H558" s="4">
        <v>1232.07</v>
      </c>
      <c r="I558" t="str">
        <f>TEXT(Dataset_Analysis_Table[[#This Row],[Order Date]], "mmmm yyyy")</f>
        <v>January 2024</v>
      </c>
      <c r="J558" s="4">
        <f>IF(Dataset_Analysis_Table[[#This Row],[Units Sold]]&lt;&gt;0,Dataset_Analysis_Table[[#This Row],[Revenue]]/Dataset_Analysis_Table[[#This Row],[Units Sold]],"Invalid")</f>
        <v>410.69</v>
      </c>
      <c r="K558" s="4" t="str">
        <f>IF(Dataset_Analysis_Table[[#This Row],[Revenue]]&gt;5000,"Yes","No")</f>
        <v>No</v>
      </c>
      <c r="L558" s="4" t="str" cm="1">
        <f t="array" ref="L558">_xlfn.IFS(
  Dataset_Analysis_Table[[#This Row],[Revenue]]&gt;=10000, "Platinum Tier",
  Dataset_Analysis_Table[[#This Row],[Revenue]]&gt;=5000, "Gold Tier",
  Dataset_Analysis_Table[[#This Row],[Revenue]]&lt;5000, "Standard Tier"
)</f>
        <v>Standard Tier</v>
      </c>
      <c r="M558" s="4" t="str">
        <f>Dataset_Analysis_Table[[#This Row],[Region]]&amp;" - "&amp;Dataset_Analysis_Table[[#This Row],[Category]]</f>
        <v>West - Electronics</v>
      </c>
    </row>
    <row r="559" spans="1:13" x14ac:dyDescent="0.3">
      <c r="A559">
        <v>560</v>
      </c>
      <c r="B559" s="1">
        <v>45288</v>
      </c>
      <c r="C559" t="s">
        <v>7</v>
      </c>
      <c r="D559" t="s">
        <v>22</v>
      </c>
      <c r="E559" t="s">
        <v>4</v>
      </c>
      <c r="F559">
        <v>2</v>
      </c>
      <c r="G559" s="4">
        <v>259.14</v>
      </c>
      <c r="H559" s="4">
        <v>518.28</v>
      </c>
      <c r="I559" t="str">
        <f>TEXT(Dataset_Analysis_Table[[#This Row],[Order Date]], "mmmm yyyy")</f>
        <v>December 2023</v>
      </c>
      <c r="J559" s="4">
        <f>IF(Dataset_Analysis_Table[[#This Row],[Units Sold]]&lt;&gt;0,Dataset_Analysis_Table[[#This Row],[Revenue]]/Dataset_Analysis_Table[[#This Row],[Units Sold]],"Invalid")</f>
        <v>259.14</v>
      </c>
      <c r="K559" s="4" t="str">
        <f>IF(Dataset_Analysis_Table[[#This Row],[Revenue]]&gt;5000,"Yes","No")</f>
        <v>No</v>
      </c>
      <c r="L559" s="4" t="str" cm="1">
        <f t="array" ref="L559">_xlfn.IFS(
  Dataset_Analysis_Table[[#This Row],[Revenue]]&gt;=10000, "Platinum Tier",
  Dataset_Analysis_Table[[#This Row],[Revenue]]&gt;=5000, "Gold Tier",
  Dataset_Analysis_Table[[#This Row],[Revenue]]&lt;5000, "Standard Tier"
)</f>
        <v>Standard Tier</v>
      </c>
      <c r="M559" s="4" t="str">
        <f>Dataset_Analysis_Table[[#This Row],[Region]]&amp;" - "&amp;Dataset_Analysis_Table[[#This Row],[Category]]</f>
        <v>West - Electronics</v>
      </c>
    </row>
    <row r="560" spans="1:13" x14ac:dyDescent="0.3">
      <c r="A560">
        <v>561</v>
      </c>
      <c r="B560" s="1">
        <v>45445</v>
      </c>
      <c r="C560" t="s">
        <v>7</v>
      </c>
      <c r="D560" t="s">
        <v>22</v>
      </c>
      <c r="E560" t="s">
        <v>4</v>
      </c>
      <c r="F560">
        <v>8</v>
      </c>
      <c r="G560" s="4">
        <v>1176.17</v>
      </c>
      <c r="H560" s="4">
        <v>9409.36</v>
      </c>
      <c r="I560" t="str">
        <f>TEXT(Dataset_Analysis_Table[[#This Row],[Order Date]], "mmmm yyyy")</f>
        <v>June 2024</v>
      </c>
      <c r="J560" s="4">
        <f>IF(Dataset_Analysis_Table[[#This Row],[Units Sold]]&lt;&gt;0,Dataset_Analysis_Table[[#This Row],[Revenue]]/Dataset_Analysis_Table[[#This Row],[Units Sold]],"Invalid")</f>
        <v>1176.17</v>
      </c>
      <c r="K560" s="4" t="str">
        <f>IF(Dataset_Analysis_Table[[#This Row],[Revenue]]&gt;5000,"Yes","No")</f>
        <v>Yes</v>
      </c>
      <c r="L560" s="4" t="str" cm="1">
        <f t="array" ref="L560">_xlfn.IFS(
  Dataset_Analysis_Table[[#This Row],[Revenue]]&gt;=10000, "Platinum Tier",
  Dataset_Analysis_Table[[#This Row],[Revenue]]&gt;=5000, "Gold Tier",
  Dataset_Analysis_Table[[#This Row],[Revenue]]&lt;5000, "Standard Tier"
)</f>
        <v>Gold Tier</v>
      </c>
      <c r="M560" s="4" t="str">
        <f>Dataset_Analysis_Table[[#This Row],[Region]]&amp;" - "&amp;Dataset_Analysis_Table[[#This Row],[Category]]</f>
        <v>West - Electronics</v>
      </c>
    </row>
    <row r="561" spans="1:13" x14ac:dyDescent="0.3">
      <c r="A561">
        <v>562</v>
      </c>
      <c r="B561" s="1">
        <v>45391</v>
      </c>
      <c r="C561" t="s">
        <v>12</v>
      </c>
      <c r="D561" t="s">
        <v>21</v>
      </c>
      <c r="E561" t="s">
        <v>4</v>
      </c>
      <c r="F561">
        <v>8</v>
      </c>
      <c r="G561" s="4">
        <v>894.77</v>
      </c>
      <c r="H561" s="4">
        <v>7158.16</v>
      </c>
      <c r="I561" t="str">
        <f>TEXT(Dataset_Analysis_Table[[#This Row],[Order Date]], "mmmm yyyy")</f>
        <v>April 2024</v>
      </c>
      <c r="J561" s="4">
        <f>IF(Dataset_Analysis_Table[[#This Row],[Units Sold]]&lt;&gt;0,Dataset_Analysis_Table[[#This Row],[Revenue]]/Dataset_Analysis_Table[[#This Row],[Units Sold]],"Invalid")</f>
        <v>894.77</v>
      </c>
      <c r="K561" s="4" t="str">
        <f>IF(Dataset_Analysis_Table[[#This Row],[Revenue]]&gt;5000,"Yes","No")</f>
        <v>Yes</v>
      </c>
      <c r="L561" s="4" t="str" cm="1">
        <f t="array" ref="L561">_xlfn.IFS(
  Dataset_Analysis_Table[[#This Row],[Revenue]]&gt;=10000, "Platinum Tier",
  Dataset_Analysis_Table[[#This Row],[Revenue]]&gt;=5000, "Gold Tier",
  Dataset_Analysis_Table[[#This Row],[Revenue]]&lt;5000, "Standard Tier"
)</f>
        <v>Gold Tier</v>
      </c>
      <c r="M561" s="4" t="str">
        <f>Dataset_Analysis_Table[[#This Row],[Region]]&amp;" - "&amp;Dataset_Analysis_Table[[#This Row],[Category]]</f>
        <v>East - Electronics</v>
      </c>
    </row>
    <row r="562" spans="1:13" x14ac:dyDescent="0.3">
      <c r="A562">
        <v>563</v>
      </c>
      <c r="B562" s="1">
        <v>45248</v>
      </c>
      <c r="C562" t="s">
        <v>7</v>
      </c>
      <c r="D562" t="s">
        <v>18</v>
      </c>
      <c r="E562" t="s">
        <v>4</v>
      </c>
      <c r="F562">
        <v>3</v>
      </c>
      <c r="G562" s="4">
        <v>463.94</v>
      </c>
      <c r="H562" s="4">
        <v>1391.82</v>
      </c>
      <c r="I562" t="str">
        <f>TEXT(Dataset_Analysis_Table[[#This Row],[Order Date]], "mmmm yyyy")</f>
        <v>November 2023</v>
      </c>
      <c r="J562" s="4">
        <f>IF(Dataset_Analysis_Table[[#This Row],[Units Sold]]&lt;&gt;0,Dataset_Analysis_Table[[#This Row],[Revenue]]/Dataset_Analysis_Table[[#This Row],[Units Sold]],"Invalid")</f>
        <v>463.94</v>
      </c>
      <c r="K562" s="4" t="str">
        <f>IF(Dataset_Analysis_Table[[#This Row],[Revenue]]&gt;5000,"Yes","No")</f>
        <v>No</v>
      </c>
      <c r="L562" s="4" t="str" cm="1">
        <f t="array" ref="L562">_xlfn.IFS(
  Dataset_Analysis_Table[[#This Row],[Revenue]]&gt;=10000, "Platinum Tier",
  Dataset_Analysis_Table[[#This Row],[Revenue]]&gt;=5000, "Gold Tier",
  Dataset_Analysis_Table[[#This Row],[Revenue]]&lt;5000, "Standard Tier"
)</f>
        <v>Standard Tier</v>
      </c>
      <c r="M562" s="4" t="str">
        <f>Dataset_Analysis_Table[[#This Row],[Region]]&amp;" - "&amp;Dataset_Analysis_Table[[#This Row],[Category]]</f>
        <v>West - Electronics</v>
      </c>
    </row>
    <row r="563" spans="1:13" x14ac:dyDescent="0.3">
      <c r="A563">
        <v>564</v>
      </c>
      <c r="B563" s="1">
        <v>45774</v>
      </c>
      <c r="C563" t="s">
        <v>12</v>
      </c>
      <c r="D563" t="s">
        <v>5</v>
      </c>
      <c r="E563" t="s">
        <v>4</v>
      </c>
      <c r="F563">
        <v>7</v>
      </c>
      <c r="G563" s="4">
        <v>1208.07</v>
      </c>
      <c r="H563" s="4">
        <v>8456.49</v>
      </c>
      <c r="I563" t="str">
        <f>TEXT(Dataset_Analysis_Table[[#This Row],[Order Date]], "mmmm yyyy")</f>
        <v>April 2025</v>
      </c>
      <c r="J563" s="4">
        <f>IF(Dataset_Analysis_Table[[#This Row],[Units Sold]]&lt;&gt;0,Dataset_Analysis_Table[[#This Row],[Revenue]]/Dataset_Analysis_Table[[#This Row],[Units Sold]],"Invalid")</f>
        <v>1208.07</v>
      </c>
      <c r="K563" s="4" t="str">
        <f>IF(Dataset_Analysis_Table[[#This Row],[Revenue]]&gt;5000,"Yes","No")</f>
        <v>Yes</v>
      </c>
      <c r="L563" s="4" t="str" cm="1">
        <f t="array" ref="L563">_xlfn.IFS(
  Dataset_Analysis_Table[[#This Row],[Revenue]]&gt;=10000, "Platinum Tier",
  Dataset_Analysis_Table[[#This Row],[Revenue]]&gt;=5000, "Gold Tier",
  Dataset_Analysis_Table[[#This Row],[Revenue]]&lt;5000, "Standard Tier"
)</f>
        <v>Gold Tier</v>
      </c>
      <c r="M563" s="4" t="str">
        <f>Dataset_Analysis_Table[[#This Row],[Region]]&amp;" - "&amp;Dataset_Analysis_Table[[#This Row],[Category]]</f>
        <v>East - Electronics</v>
      </c>
    </row>
    <row r="564" spans="1:13" x14ac:dyDescent="0.3">
      <c r="A564">
        <v>565</v>
      </c>
      <c r="B564" s="1">
        <v>45481</v>
      </c>
      <c r="C564" t="s">
        <v>7</v>
      </c>
      <c r="D564" t="s">
        <v>21</v>
      </c>
      <c r="E564" t="s">
        <v>4</v>
      </c>
      <c r="F564">
        <v>7</v>
      </c>
      <c r="G564" s="4">
        <v>1225.06</v>
      </c>
      <c r="H564" s="4">
        <v>8575.42</v>
      </c>
      <c r="I564" t="str">
        <f>TEXT(Dataset_Analysis_Table[[#This Row],[Order Date]], "mmmm yyyy")</f>
        <v>July 2024</v>
      </c>
      <c r="J564" s="4">
        <f>IF(Dataset_Analysis_Table[[#This Row],[Units Sold]]&lt;&gt;0,Dataset_Analysis_Table[[#This Row],[Revenue]]/Dataset_Analysis_Table[[#This Row],[Units Sold]],"Invalid")</f>
        <v>1225.06</v>
      </c>
      <c r="K564" s="4" t="str">
        <f>IF(Dataset_Analysis_Table[[#This Row],[Revenue]]&gt;5000,"Yes","No")</f>
        <v>Yes</v>
      </c>
      <c r="L564" s="4" t="str" cm="1">
        <f t="array" ref="L564">_xlfn.IFS(
  Dataset_Analysis_Table[[#This Row],[Revenue]]&gt;=10000, "Platinum Tier",
  Dataset_Analysis_Table[[#This Row],[Revenue]]&gt;=5000, "Gold Tier",
  Dataset_Analysis_Table[[#This Row],[Revenue]]&lt;5000, "Standard Tier"
)</f>
        <v>Gold Tier</v>
      </c>
      <c r="M564" s="4" t="str">
        <f>Dataset_Analysis_Table[[#This Row],[Region]]&amp;" - "&amp;Dataset_Analysis_Table[[#This Row],[Category]]</f>
        <v>West - Electronics</v>
      </c>
    </row>
    <row r="565" spans="1:13" x14ac:dyDescent="0.3">
      <c r="A565">
        <v>566</v>
      </c>
      <c r="B565" s="1">
        <v>45446</v>
      </c>
      <c r="C565" t="s">
        <v>11</v>
      </c>
      <c r="D565" t="s">
        <v>16</v>
      </c>
      <c r="E565" t="s">
        <v>10</v>
      </c>
      <c r="F565">
        <v>6</v>
      </c>
      <c r="G565" s="4">
        <v>908.78</v>
      </c>
      <c r="H565" s="4">
        <v>5452.68</v>
      </c>
      <c r="I565" t="str">
        <f>TEXT(Dataset_Analysis_Table[[#This Row],[Order Date]], "mmmm yyyy")</f>
        <v>June 2024</v>
      </c>
      <c r="J565" s="4">
        <f>IF(Dataset_Analysis_Table[[#This Row],[Units Sold]]&lt;&gt;0,Dataset_Analysis_Table[[#This Row],[Revenue]]/Dataset_Analysis_Table[[#This Row],[Units Sold]],"Invalid")</f>
        <v>908.78000000000009</v>
      </c>
      <c r="K565" s="4" t="str">
        <f>IF(Dataset_Analysis_Table[[#This Row],[Revenue]]&gt;5000,"Yes","No")</f>
        <v>Yes</v>
      </c>
      <c r="L565" s="4" t="str" cm="1">
        <f t="array" ref="L565">_xlfn.IFS(
  Dataset_Analysis_Table[[#This Row],[Revenue]]&gt;=10000, "Platinum Tier",
  Dataset_Analysis_Table[[#This Row],[Revenue]]&gt;=5000, "Gold Tier",
  Dataset_Analysis_Table[[#This Row],[Revenue]]&lt;5000, "Standard Tier"
)</f>
        <v>Gold Tier</v>
      </c>
      <c r="M565" s="4" t="str">
        <f>Dataset_Analysis_Table[[#This Row],[Region]]&amp;" - "&amp;Dataset_Analysis_Table[[#This Row],[Category]]</f>
        <v>South - Accessories</v>
      </c>
    </row>
    <row r="566" spans="1:13" x14ac:dyDescent="0.3">
      <c r="A566">
        <v>567</v>
      </c>
      <c r="B566" s="1">
        <v>45629</v>
      </c>
      <c r="C566" t="s">
        <v>11</v>
      </c>
      <c r="D566" t="s">
        <v>8</v>
      </c>
      <c r="E566" t="s">
        <v>2</v>
      </c>
      <c r="F566">
        <v>6</v>
      </c>
      <c r="G566" s="4">
        <v>274.68</v>
      </c>
      <c r="H566" s="4">
        <v>1648.08</v>
      </c>
      <c r="I566" t="str">
        <f>TEXT(Dataset_Analysis_Table[[#This Row],[Order Date]], "mmmm yyyy")</f>
        <v>December 2024</v>
      </c>
      <c r="J566" s="4">
        <f>IF(Dataset_Analysis_Table[[#This Row],[Units Sold]]&lt;&gt;0,Dataset_Analysis_Table[[#This Row],[Revenue]]/Dataset_Analysis_Table[[#This Row],[Units Sold]],"Invalid")</f>
        <v>274.68</v>
      </c>
      <c r="K566" s="4" t="str">
        <f>IF(Dataset_Analysis_Table[[#This Row],[Revenue]]&gt;5000,"Yes","No")</f>
        <v>No</v>
      </c>
      <c r="L566" s="4" t="str" cm="1">
        <f t="array" ref="L566">_xlfn.IFS(
  Dataset_Analysis_Table[[#This Row],[Revenue]]&gt;=10000, "Platinum Tier",
  Dataset_Analysis_Table[[#This Row],[Revenue]]&gt;=5000, "Gold Tier",
  Dataset_Analysis_Table[[#This Row],[Revenue]]&lt;5000, "Standard Tier"
)</f>
        <v>Standard Tier</v>
      </c>
      <c r="M566" s="4" t="str">
        <f>Dataset_Analysis_Table[[#This Row],[Region]]&amp;" - "&amp;Dataset_Analysis_Table[[#This Row],[Category]]</f>
        <v>South - Apparel</v>
      </c>
    </row>
    <row r="567" spans="1:13" x14ac:dyDescent="0.3">
      <c r="A567">
        <v>568</v>
      </c>
      <c r="B567" s="1">
        <v>45437</v>
      </c>
      <c r="C567" t="s">
        <v>12</v>
      </c>
      <c r="D567" t="s">
        <v>5</v>
      </c>
      <c r="E567" t="s">
        <v>4</v>
      </c>
      <c r="F567">
        <v>8</v>
      </c>
      <c r="G567" s="4">
        <v>1451.97</v>
      </c>
      <c r="H567" s="4">
        <v>11615.76</v>
      </c>
      <c r="I567" t="str">
        <f>TEXT(Dataset_Analysis_Table[[#This Row],[Order Date]], "mmmm yyyy")</f>
        <v>May 2024</v>
      </c>
      <c r="J567" s="4">
        <f>IF(Dataset_Analysis_Table[[#This Row],[Units Sold]]&lt;&gt;0,Dataset_Analysis_Table[[#This Row],[Revenue]]/Dataset_Analysis_Table[[#This Row],[Units Sold]],"Invalid")</f>
        <v>1451.97</v>
      </c>
      <c r="K567" s="4" t="str">
        <f>IF(Dataset_Analysis_Table[[#This Row],[Revenue]]&gt;5000,"Yes","No")</f>
        <v>Yes</v>
      </c>
      <c r="L567" s="4" t="str" cm="1">
        <f t="array" ref="L567">_xlfn.IFS(
  Dataset_Analysis_Table[[#This Row],[Revenue]]&gt;=10000, "Platinum Tier",
  Dataset_Analysis_Table[[#This Row],[Revenue]]&gt;=5000, "Gold Tier",
  Dataset_Analysis_Table[[#This Row],[Revenue]]&lt;5000, "Standard Tier"
)</f>
        <v>Platinum Tier</v>
      </c>
      <c r="M567" s="4" t="str">
        <f>Dataset_Analysis_Table[[#This Row],[Region]]&amp;" - "&amp;Dataset_Analysis_Table[[#This Row],[Category]]</f>
        <v>East - Electronics</v>
      </c>
    </row>
    <row r="568" spans="1:13" x14ac:dyDescent="0.3">
      <c r="A568">
        <v>569</v>
      </c>
      <c r="B568" s="1">
        <v>45472</v>
      </c>
      <c r="C568" t="s">
        <v>11</v>
      </c>
      <c r="D568" t="s">
        <v>9</v>
      </c>
      <c r="E568" t="s">
        <v>10</v>
      </c>
      <c r="F568">
        <v>7</v>
      </c>
      <c r="G568" s="4">
        <v>427.65</v>
      </c>
      <c r="H568" s="4">
        <v>2993.55</v>
      </c>
      <c r="I568" t="str">
        <f>TEXT(Dataset_Analysis_Table[[#This Row],[Order Date]], "mmmm yyyy")</f>
        <v>June 2024</v>
      </c>
      <c r="J568" s="4">
        <f>IF(Dataset_Analysis_Table[[#This Row],[Units Sold]]&lt;&gt;0,Dataset_Analysis_Table[[#This Row],[Revenue]]/Dataset_Analysis_Table[[#This Row],[Units Sold]],"Invalid")</f>
        <v>427.65000000000003</v>
      </c>
      <c r="K568" s="4" t="str">
        <f>IF(Dataset_Analysis_Table[[#This Row],[Revenue]]&gt;5000,"Yes","No")</f>
        <v>No</v>
      </c>
      <c r="L568" s="4" t="str" cm="1">
        <f t="array" ref="L568">_xlfn.IFS(
  Dataset_Analysis_Table[[#This Row],[Revenue]]&gt;=10000, "Platinum Tier",
  Dataset_Analysis_Table[[#This Row],[Revenue]]&gt;=5000, "Gold Tier",
  Dataset_Analysis_Table[[#This Row],[Revenue]]&lt;5000, "Standard Tier"
)</f>
        <v>Standard Tier</v>
      </c>
      <c r="M568" s="4" t="str">
        <f>Dataset_Analysis_Table[[#This Row],[Region]]&amp;" - "&amp;Dataset_Analysis_Table[[#This Row],[Category]]</f>
        <v>South - Accessories</v>
      </c>
    </row>
    <row r="569" spans="1:13" x14ac:dyDescent="0.3">
      <c r="A569">
        <v>570</v>
      </c>
      <c r="B569" s="1">
        <v>45512</v>
      </c>
      <c r="C569" t="s">
        <v>7</v>
      </c>
      <c r="D569" t="s">
        <v>9</v>
      </c>
      <c r="E569" t="s">
        <v>10</v>
      </c>
      <c r="F569">
        <v>2</v>
      </c>
      <c r="G569" s="4">
        <v>1398.78</v>
      </c>
      <c r="H569" s="4">
        <v>2797.56</v>
      </c>
      <c r="I569" t="str">
        <f>TEXT(Dataset_Analysis_Table[[#This Row],[Order Date]], "mmmm yyyy")</f>
        <v>August 2024</v>
      </c>
      <c r="J569" s="4">
        <f>IF(Dataset_Analysis_Table[[#This Row],[Units Sold]]&lt;&gt;0,Dataset_Analysis_Table[[#This Row],[Revenue]]/Dataset_Analysis_Table[[#This Row],[Units Sold]],"Invalid")</f>
        <v>1398.78</v>
      </c>
      <c r="K569" s="4" t="str">
        <f>IF(Dataset_Analysis_Table[[#This Row],[Revenue]]&gt;5000,"Yes","No")</f>
        <v>No</v>
      </c>
      <c r="L569" s="4" t="str" cm="1">
        <f t="array" ref="L569">_xlfn.IFS(
  Dataset_Analysis_Table[[#This Row],[Revenue]]&gt;=10000, "Platinum Tier",
  Dataset_Analysis_Table[[#This Row],[Revenue]]&gt;=5000, "Gold Tier",
  Dataset_Analysis_Table[[#This Row],[Revenue]]&lt;5000, "Standard Tier"
)</f>
        <v>Standard Tier</v>
      </c>
      <c r="M569" s="4" t="str">
        <f>Dataset_Analysis_Table[[#This Row],[Region]]&amp;" - "&amp;Dataset_Analysis_Table[[#This Row],[Category]]</f>
        <v>West - Accessories</v>
      </c>
    </row>
    <row r="570" spans="1:13" x14ac:dyDescent="0.3">
      <c r="A570">
        <v>571</v>
      </c>
      <c r="B570" s="1">
        <v>45837</v>
      </c>
      <c r="C570" t="s">
        <v>11</v>
      </c>
      <c r="D570" t="s">
        <v>18</v>
      </c>
      <c r="E570" t="s">
        <v>4</v>
      </c>
      <c r="F570">
        <v>9</v>
      </c>
      <c r="G570" s="4">
        <v>50.11</v>
      </c>
      <c r="H570" s="4">
        <v>450.99</v>
      </c>
      <c r="I570" t="str">
        <f>TEXT(Dataset_Analysis_Table[[#This Row],[Order Date]], "mmmm yyyy")</f>
        <v>June 2025</v>
      </c>
      <c r="J570" s="4">
        <f>IF(Dataset_Analysis_Table[[#This Row],[Units Sold]]&lt;&gt;0,Dataset_Analysis_Table[[#This Row],[Revenue]]/Dataset_Analysis_Table[[#This Row],[Units Sold]],"Invalid")</f>
        <v>50.11</v>
      </c>
      <c r="K570" s="4" t="str">
        <f>IF(Dataset_Analysis_Table[[#This Row],[Revenue]]&gt;5000,"Yes","No")</f>
        <v>No</v>
      </c>
      <c r="L570" s="4" t="str" cm="1">
        <f t="array" ref="L570">_xlfn.IFS(
  Dataset_Analysis_Table[[#This Row],[Revenue]]&gt;=10000, "Platinum Tier",
  Dataset_Analysis_Table[[#This Row],[Revenue]]&gt;=5000, "Gold Tier",
  Dataset_Analysis_Table[[#This Row],[Revenue]]&lt;5000, "Standard Tier"
)</f>
        <v>Standard Tier</v>
      </c>
      <c r="M570" s="4" t="str">
        <f>Dataset_Analysis_Table[[#This Row],[Region]]&amp;" - "&amp;Dataset_Analysis_Table[[#This Row],[Category]]</f>
        <v>South - Electronics</v>
      </c>
    </row>
    <row r="571" spans="1:13" x14ac:dyDescent="0.3">
      <c r="A571">
        <v>572</v>
      </c>
      <c r="B571" s="1">
        <v>45864</v>
      </c>
      <c r="C571" t="s">
        <v>7</v>
      </c>
      <c r="D571" t="s">
        <v>8</v>
      </c>
      <c r="E571" t="s">
        <v>2</v>
      </c>
      <c r="F571">
        <v>4</v>
      </c>
      <c r="G571" s="4">
        <v>663.3</v>
      </c>
      <c r="H571" s="4">
        <v>2653.2</v>
      </c>
      <c r="I571" t="str">
        <f>TEXT(Dataset_Analysis_Table[[#This Row],[Order Date]], "mmmm yyyy")</f>
        <v>July 2025</v>
      </c>
      <c r="J571" s="4">
        <f>IF(Dataset_Analysis_Table[[#This Row],[Units Sold]]&lt;&gt;0,Dataset_Analysis_Table[[#This Row],[Revenue]]/Dataset_Analysis_Table[[#This Row],[Units Sold]],"Invalid")</f>
        <v>663.3</v>
      </c>
      <c r="K571" s="4" t="str">
        <f>IF(Dataset_Analysis_Table[[#This Row],[Revenue]]&gt;5000,"Yes","No")</f>
        <v>No</v>
      </c>
      <c r="L571" s="4" t="str" cm="1">
        <f t="array" ref="L571">_xlfn.IFS(
  Dataset_Analysis_Table[[#This Row],[Revenue]]&gt;=10000, "Platinum Tier",
  Dataset_Analysis_Table[[#This Row],[Revenue]]&gt;=5000, "Gold Tier",
  Dataset_Analysis_Table[[#This Row],[Revenue]]&lt;5000, "Standard Tier"
)</f>
        <v>Standard Tier</v>
      </c>
      <c r="M571" s="4" t="str">
        <f>Dataset_Analysis_Table[[#This Row],[Region]]&amp;" - "&amp;Dataset_Analysis_Table[[#This Row],[Category]]</f>
        <v>West - Apparel</v>
      </c>
    </row>
    <row r="572" spans="1:13" x14ac:dyDescent="0.3">
      <c r="A572">
        <v>573</v>
      </c>
      <c r="B572" s="1">
        <v>45557</v>
      </c>
      <c r="C572" t="s">
        <v>0</v>
      </c>
      <c r="D572" t="s">
        <v>22</v>
      </c>
      <c r="E572" t="s">
        <v>4</v>
      </c>
      <c r="F572">
        <v>8</v>
      </c>
      <c r="G572" s="4">
        <v>217.38</v>
      </c>
      <c r="H572" s="4">
        <v>1739.04</v>
      </c>
      <c r="I572" t="str">
        <f>TEXT(Dataset_Analysis_Table[[#This Row],[Order Date]], "mmmm yyyy")</f>
        <v>September 2024</v>
      </c>
      <c r="J572" s="4">
        <f>IF(Dataset_Analysis_Table[[#This Row],[Units Sold]]&lt;&gt;0,Dataset_Analysis_Table[[#This Row],[Revenue]]/Dataset_Analysis_Table[[#This Row],[Units Sold]],"Invalid")</f>
        <v>217.38</v>
      </c>
      <c r="K572" s="4" t="str">
        <f>IF(Dataset_Analysis_Table[[#This Row],[Revenue]]&gt;5000,"Yes","No")</f>
        <v>No</v>
      </c>
      <c r="L572" s="4" t="str" cm="1">
        <f t="array" ref="L572">_xlfn.IFS(
  Dataset_Analysis_Table[[#This Row],[Revenue]]&gt;=10000, "Platinum Tier",
  Dataset_Analysis_Table[[#This Row],[Revenue]]&gt;=5000, "Gold Tier",
  Dataset_Analysis_Table[[#This Row],[Revenue]]&lt;5000, "Standard Tier"
)</f>
        <v>Standard Tier</v>
      </c>
      <c r="M572" s="4" t="str">
        <f>Dataset_Analysis_Table[[#This Row],[Region]]&amp;" - "&amp;Dataset_Analysis_Table[[#This Row],[Category]]</f>
        <v>North - Electronics</v>
      </c>
    </row>
    <row r="573" spans="1:13" x14ac:dyDescent="0.3">
      <c r="A573">
        <v>574</v>
      </c>
      <c r="B573" s="1">
        <v>45397</v>
      </c>
      <c r="C573" t="s">
        <v>11</v>
      </c>
      <c r="D573" t="s">
        <v>22</v>
      </c>
      <c r="E573" t="s">
        <v>4</v>
      </c>
      <c r="F573">
        <v>3</v>
      </c>
      <c r="G573" s="4">
        <v>1075.7</v>
      </c>
      <c r="H573" s="4">
        <v>3227.1</v>
      </c>
      <c r="I573" t="str">
        <f>TEXT(Dataset_Analysis_Table[[#This Row],[Order Date]], "mmmm yyyy")</f>
        <v>April 2024</v>
      </c>
      <c r="J573" s="4">
        <f>IF(Dataset_Analysis_Table[[#This Row],[Units Sold]]&lt;&gt;0,Dataset_Analysis_Table[[#This Row],[Revenue]]/Dataset_Analysis_Table[[#This Row],[Units Sold]],"Invalid")</f>
        <v>1075.7</v>
      </c>
      <c r="K573" s="4" t="str">
        <f>IF(Dataset_Analysis_Table[[#This Row],[Revenue]]&gt;5000,"Yes","No")</f>
        <v>No</v>
      </c>
      <c r="L573" s="4" t="str" cm="1">
        <f t="array" ref="L573">_xlfn.IFS(
  Dataset_Analysis_Table[[#This Row],[Revenue]]&gt;=10000, "Platinum Tier",
  Dataset_Analysis_Table[[#This Row],[Revenue]]&gt;=5000, "Gold Tier",
  Dataset_Analysis_Table[[#This Row],[Revenue]]&lt;5000, "Standard Tier"
)</f>
        <v>Standard Tier</v>
      </c>
      <c r="M573" s="4" t="str">
        <f>Dataset_Analysis_Table[[#This Row],[Region]]&amp;" - "&amp;Dataset_Analysis_Table[[#This Row],[Category]]</f>
        <v>South - Electronics</v>
      </c>
    </row>
    <row r="574" spans="1:13" x14ac:dyDescent="0.3">
      <c r="A574">
        <v>575</v>
      </c>
      <c r="B574" s="1">
        <v>45214</v>
      </c>
      <c r="C574" t="s">
        <v>7</v>
      </c>
      <c r="D574" t="s">
        <v>9</v>
      </c>
      <c r="E574" t="s">
        <v>10</v>
      </c>
      <c r="F574">
        <v>8</v>
      </c>
      <c r="G574" s="4">
        <v>1486.14</v>
      </c>
      <c r="H574" s="4">
        <v>11889.12</v>
      </c>
      <c r="I574" t="str">
        <f>TEXT(Dataset_Analysis_Table[[#This Row],[Order Date]], "mmmm yyyy")</f>
        <v>October 2023</v>
      </c>
      <c r="J574" s="4">
        <f>IF(Dataset_Analysis_Table[[#This Row],[Units Sold]]&lt;&gt;0,Dataset_Analysis_Table[[#This Row],[Revenue]]/Dataset_Analysis_Table[[#This Row],[Units Sold]],"Invalid")</f>
        <v>1486.14</v>
      </c>
      <c r="K574" s="4" t="str">
        <f>IF(Dataset_Analysis_Table[[#This Row],[Revenue]]&gt;5000,"Yes","No")</f>
        <v>Yes</v>
      </c>
      <c r="L574" s="4" t="str" cm="1">
        <f t="array" ref="L574">_xlfn.IFS(
  Dataset_Analysis_Table[[#This Row],[Revenue]]&gt;=10000, "Platinum Tier",
  Dataset_Analysis_Table[[#This Row],[Revenue]]&gt;=5000, "Gold Tier",
  Dataset_Analysis_Table[[#This Row],[Revenue]]&lt;5000, "Standard Tier"
)</f>
        <v>Platinum Tier</v>
      </c>
      <c r="M574" s="4" t="str">
        <f>Dataset_Analysis_Table[[#This Row],[Region]]&amp;" - "&amp;Dataset_Analysis_Table[[#This Row],[Category]]</f>
        <v>West - Accessories</v>
      </c>
    </row>
    <row r="575" spans="1:13" x14ac:dyDescent="0.3">
      <c r="A575">
        <v>576</v>
      </c>
      <c r="B575" s="1">
        <v>45686</v>
      </c>
      <c r="C575" t="s">
        <v>7</v>
      </c>
      <c r="D575" t="s">
        <v>20</v>
      </c>
      <c r="E575" t="s">
        <v>4</v>
      </c>
      <c r="F575">
        <v>9</v>
      </c>
      <c r="G575" s="4">
        <v>1386.01</v>
      </c>
      <c r="H575" s="4">
        <v>12474.09</v>
      </c>
      <c r="I575" t="str">
        <f>TEXT(Dataset_Analysis_Table[[#This Row],[Order Date]], "mmmm yyyy")</f>
        <v>January 2025</v>
      </c>
      <c r="J575" s="4">
        <f>IF(Dataset_Analysis_Table[[#This Row],[Units Sold]]&lt;&gt;0,Dataset_Analysis_Table[[#This Row],[Revenue]]/Dataset_Analysis_Table[[#This Row],[Units Sold]],"Invalid")</f>
        <v>1386.01</v>
      </c>
      <c r="K575" s="4" t="str">
        <f>IF(Dataset_Analysis_Table[[#This Row],[Revenue]]&gt;5000,"Yes","No")</f>
        <v>Yes</v>
      </c>
      <c r="L575" s="4" t="str" cm="1">
        <f t="array" ref="L575">_xlfn.IFS(
  Dataset_Analysis_Table[[#This Row],[Revenue]]&gt;=10000, "Platinum Tier",
  Dataset_Analysis_Table[[#This Row],[Revenue]]&gt;=5000, "Gold Tier",
  Dataset_Analysis_Table[[#This Row],[Revenue]]&lt;5000, "Standard Tier"
)</f>
        <v>Platinum Tier</v>
      </c>
      <c r="M575" s="4" t="str">
        <f>Dataset_Analysis_Table[[#This Row],[Region]]&amp;" - "&amp;Dataset_Analysis_Table[[#This Row],[Category]]</f>
        <v>West - Electronics</v>
      </c>
    </row>
    <row r="576" spans="1:13" x14ac:dyDescent="0.3">
      <c r="A576">
        <v>577</v>
      </c>
      <c r="B576" s="1">
        <v>45695</v>
      </c>
      <c r="C576" t="s">
        <v>7</v>
      </c>
      <c r="D576" t="s">
        <v>16</v>
      </c>
      <c r="E576" t="s">
        <v>10</v>
      </c>
      <c r="F576">
        <v>1</v>
      </c>
      <c r="G576" s="4">
        <v>1188.17</v>
      </c>
      <c r="H576" s="4">
        <v>1188.17</v>
      </c>
      <c r="I576" t="str">
        <f>TEXT(Dataset_Analysis_Table[[#This Row],[Order Date]], "mmmm yyyy")</f>
        <v>February 2025</v>
      </c>
      <c r="J576" s="4">
        <f>IF(Dataset_Analysis_Table[[#This Row],[Units Sold]]&lt;&gt;0,Dataset_Analysis_Table[[#This Row],[Revenue]]/Dataset_Analysis_Table[[#This Row],[Units Sold]],"Invalid")</f>
        <v>1188.17</v>
      </c>
      <c r="K576" s="4" t="str">
        <f>IF(Dataset_Analysis_Table[[#This Row],[Revenue]]&gt;5000,"Yes","No")</f>
        <v>No</v>
      </c>
      <c r="L576" s="4" t="str" cm="1">
        <f t="array" ref="L576">_xlfn.IFS(
  Dataset_Analysis_Table[[#This Row],[Revenue]]&gt;=10000, "Platinum Tier",
  Dataset_Analysis_Table[[#This Row],[Revenue]]&gt;=5000, "Gold Tier",
  Dataset_Analysis_Table[[#This Row],[Revenue]]&lt;5000, "Standard Tier"
)</f>
        <v>Standard Tier</v>
      </c>
      <c r="M576" s="4" t="str">
        <f>Dataset_Analysis_Table[[#This Row],[Region]]&amp;" - "&amp;Dataset_Analysis_Table[[#This Row],[Category]]</f>
        <v>West - Accessories</v>
      </c>
    </row>
    <row r="577" spans="1:13" x14ac:dyDescent="0.3">
      <c r="A577">
        <v>578</v>
      </c>
      <c r="B577" s="1">
        <v>45250</v>
      </c>
      <c r="C577" t="s">
        <v>0</v>
      </c>
      <c r="D577" t="s">
        <v>21</v>
      </c>
      <c r="E577" t="s">
        <v>4</v>
      </c>
      <c r="F577">
        <v>4</v>
      </c>
      <c r="G577" s="4">
        <v>989.83</v>
      </c>
      <c r="H577" s="4">
        <v>3959.32</v>
      </c>
      <c r="I577" t="str">
        <f>TEXT(Dataset_Analysis_Table[[#This Row],[Order Date]], "mmmm yyyy")</f>
        <v>November 2023</v>
      </c>
      <c r="J577" s="4">
        <f>IF(Dataset_Analysis_Table[[#This Row],[Units Sold]]&lt;&gt;0,Dataset_Analysis_Table[[#This Row],[Revenue]]/Dataset_Analysis_Table[[#This Row],[Units Sold]],"Invalid")</f>
        <v>989.83</v>
      </c>
      <c r="K577" s="4" t="str">
        <f>IF(Dataset_Analysis_Table[[#This Row],[Revenue]]&gt;5000,"Yes","No")</f>
        <v>No</v>
      </c>
      <c r="L577" s="4" t="str" cm="1">
        <f t="array" ref="L577">_xlfn.IFS(
  Dataset_Analysis_Table[[#This Row],[Revenue]]&gt;=10000, "Platinum Tier",
  Dataset_Analysis_Table[[#This Row],[Revenue]]&gt;=5000, "Gold Tier",
  Dataset_Analysis_Table[[#This Row],[Revenue]]&lt;5000, "Standard Tier"
)</f>
        <v>Standard Tier</v>
      </c>
      <c r="M577" s="4" t="str">
        <f>Dataset_Analysis_Table[[#This Row],[Region]]&amp;" - "&amp;Dataset_Analysis_Table[[#This Row],[Category]]</f>
        <v>North - Electronics</v>
      </c>
    </row>
    <row r="578" spans="1:13" x14ac:dyDescent="0.3">
      <c r="A578">
        <v>579</v>
      </c>
      <c r="B578" s="1">
        <v>45801</v>
      </c>
      <c r="C578" t="s">
        <v>11</v>
      </c>
      <c r="D578" t="s">
        <v>21</v>
      </c>
      <c r="E578" t="s">
        <v>4</v>
      </c>
      <c r="F578">
        <v>10</v>
      </c>
      <c r="G578" s="4">
        <v>76</v>
      </c>
      <c r="H578" s="4">
        <v>760</v>
      </c>
      <c r="I578" t="str">
        <f>TEXT(Dataset_Analysis_Table[[#This Row],[Order Date]], "mmmm yyyy")</f>
        <v>May 2025</v>
      </c>
      <c r="J578" s="4">
        <f>IF(Dataset_Analysis_Table[[#This Row],[Units Sold]]&lt;&gt;0,Dataset_Analysis_Table[[#This Row],[Revenue]]/Dataset_Analysis_Table[[#This Row],[Units Sold]],"Invalid")</f>
        <v>76</v>
      </c>
      <c r="K578" s="4" t="str">
        <f>IF(Dataset_Analysis_Table[[#This Row],[Revenue]]&gt;5000,"Yes","No")</f>
        <v>No</v>
      </c>
      <c r="L578" s="4" t="str" cm="1">
        <f t="array" ref="L578">_xlfn.IFS(
  Dataset_Analysis_Table[[#This Row],[Revenue]]&gt;=10000, "Platinum Tier",
  Dataset_Analysis_Table[[#This Row],[Revenue]]&gt;=5000, "Gold Tier",
  Dataset_Analysis_Table[[#This Row],[Revenue]]&lt;5000, "Standard Tier"
)</f>
        <v>Standard Tier</v>
      </c>
      <c r="M578" s="4" t="str">
        <f>Dataset_Analysis_Table[[#This Row],[Region]]&amp;" - "&amp;Dataset_Analysis_Table[[#This Row],[Category]]</f>
        <v>South - Electronics</v>
      </c>
    </row>
    <row r="579" spans="1:13" x14ac:dyDescent="0.3">
      <c r="A579">
        <v>580</v>
      </c>
      <c r="B579" s="1">
        <v>45478</v>
      </c>
      <c r="C579" t="s">
        <v>7</v>
      </c>
      <c r="D579" t="s">
        <v>1</v>
      </c>
      <c r="E579" t="s">
        <v>2</v>
      </c>
      <c r="F579">
        <v>7</v>
      </c>
      <c r="G579" s="4">
        <v>167.86</v>
      </c>
      <c r="H579" s="4">
        <v>1175.02</v>
      </c>
      <c r="I579" t="str">
        <f>TEXT(Dataset_Analysis_Table[[#This Row],[Order Date]], "mmmm yyyy")</f>
        <v>July 2024</v>
      </c>
      <c r="J579" s="4">
        <f>IF(Dataset_Analysis_Table[[#This Row],[Units Sold]]&lt;&gt;0,Dataset_Analysis_Table[[#This Row],[Revenue]]/Dataset_Analysis_Table[[#This Row],[Units Sold]],"Invalid")</f>
        <v>167.85999999999999</v>
      </c>
      <c r="K579" s="4" t="str">
        <f>IF(Dataset_Analysis_Table[[#This Row],[Revenue]]&gt;5000,"Yes","No")</f>
        <v>No</v>
      </c>
      <c r="L579" s="4" t="str" cm="1">
        <f t="array" ref="L579">_xlfn.IFS(
  Dataset_Analysis_Table[[#This Row],[Revenue]]&gt;=10000, "Platinum Tier",
  Dataset_Analysis_Table[[#This Row],[Revenue]]&gt;=5000, "Gold Tier",
  Dataset_Analysis_Table[[#This Row],[Revenue]]&lt;5000, "Standard Tier"
)</f>
        <v>Standard Tier</v>
      </c>
      <c r="M579" s="4" t="str">
        <f>Dataset_Analysis_Table[[#This Row],[Region]]&amp;" - "&amp;Dataset_Analysis_Table[[#This Row],[Category]]</f>
        <v>West - Apparel</v>
      </c>
    </row>
    <row r="580" spans="1:13" x14ac:dyDescent="0.3">
      <c r="A580">
        <v>581</v>
      </c>
      <c r="B580" s="1">
        <v>45366</v>
      </c>
      <c r="C580" t="s">
        <v>12</v>
      </c>
      <c r="D580" t="s">
        <v>13</v>
      </c>
      <c r="E580" t="s">
        <v>4</v>
      </c>
      <c r="F580">
        <v>9</v>
      </c>
      <c r="G580" s="4">
        <v>1122.81</v>
      </c>
      <c r="H580" s="4">
        <v>10105.290000000001</v>
      </c>
      <c r="I580" t="str">
        <f>TEXT(Dataset_Analysis_Table[[#This Row],[Order Date]], "mmmm yyyy")</f>
        <v>March 2024</v>
      </c>
      <c r="J580" s="4">
        <f>IF(Dataset_Analysis_Table[[#This Row],[Units Sold]]&lt;&gt;0,Dataset_Analysis_Table[[#This Row],[Revenue]]/Dataset_Analysis_Table[[#This Row],[Units Sold]],"Invalid")</f>
        <v>1122.8100000000002</v>
      </c>
      <c r="K580" s="4" t="str">
        <f>IF(Dataset_Analysis_Table[[#This Row],[Revenue]]&gt;5000,"Yes","No")</f>
        <v>Yes</v>
      </c>
      <c r="L580" s="4" t="str" cm="1">
        <f t="array" ref="L580">_xlfn.IFS(
  Dataset_Analysis_Table[[#This Row],[Revenue]]&gt;=10000, "Platinum Tier",
  Dataset_Analysis_Table[[#This Row],[Revenue]]&gt;=5000, "Gold Tier",
  Dataset_Analysis_Table[[#This Row],[Revenue]]&lt;5000, "Standard Tier"
)</f>
        <v>Platinum Tier</v>
      </c>
      <c r="M580" s="4" t="str">
        <f>Dataset_Analysis_Table[[#This Row],[Region]]&amp;" - "&amp;Dataset_Analysis_Table[[#This Row],[Category]]</f>
        <v>East - Electronics</v>
      </c>
    </row>
    <row r="581" spans="1:13" x14ac:dyDescent="0.3">
      <c r="A581">
        <v>582</v>
      </c>
      <c r="B581" s="1">
        <v>45595</v>
      </c>
      <c r="C581" t="s">
        <v>11</v>
      </c>
      <c r="D581" t="s">
        <v>6</v>
      </c>
      <c r="E581" t="s">
        <v>4</v>
      </c>
      <c r="F581">
        <v>6</v>
      </c>
      <c r="G581" s="4">
        <v>592.79</v>
      </c>
      <c r="H581" s="4">
        <v>3556.74</v>
      </c>
      <c r="I581" t="str">
        <f>TEXT(Dataset_Analysis_Table[[#This Row],[Order Date]], "mmmm yyyy")</f>
        <v>October 2024</v>
      </c>
      <c r="J581" s="4">
        <f>IF(Dataset_Analysis_Table[[#This Row],[Units Sold]]&lt;&gt;0,Dataset_Analysis_Table[[#This Row],[Revenue]]/Dataset_Analysis_Table[[#This Row],[Units Sold]],"Invalid")</f>
        <v>592.79</v>
      </c>
      <c r="K581" s="4" t="str">
        <f>IF(Dataset_Analysis_Table[[#This Row],[Revenue]]&gt;5000,"Yes","No")</f>
        <v>No</v>
      </c>
      <c r="L581" s="4" t="str" cm="1">
        <f t="array" ref="L581">_xlfn.IFS(
  Dataset_Analysis_Table[[#This Row],[Revenue]]&gt;=10000, "Platinum Tier",
  Dataset_Analysis_Table[[#This Row],[Revenue]]&gt;=5000, "Gold Tier",
  Dataset_Analysis_Table[[#This Row],[Revenue]]&lt;5000, "Standard Tier"
)</f>
        <v>Standard Tier</v>
      </c>
      <c r="M581" s="4" t="str">
        <f>Dataset_Analysis_Table[[#This Row],[Region]]&amp;" - "&amp;Dataset_Analysis_Table[[#This Row],[Category]]</f>
        <v>South - Electronics</v>
      </c>
    </row>
    <row r="582" spans="1:13" x14ac:dyDescent="0.3">
      <c r="A582">
        <v>583</v>
      </c>
      <c r="B582" s="1">
        <v>45492</v>
      </c>
      <c r="C582" t="s">
        <v>11</v>
      </c>
      <c r="D582" t="s">
        <v>9</v>
      </c>
      <c r="E582" t="s">
        <v>10</v>
      </c>
      <c r="F582">
        <v>1</v>
      </c>
      <c r="G582" s="4">
        <v>729.33</v>
      </c>
      <c r="H582" s="4">
        <v>729.33</v>
      </c>
      <c r="I582" t="str">
        <f>TEXT(Dataset_Analysis_Table[[#This Row],[Order Date]], "mmmm yyyy")</f>
        <v>July 2024</v>
      </c>
      <c r="J582" s="4">
        <f>IF(Dataset_Analysis_Table[[#This Row],[Units Sold]]&lt;&gt;0,Dataset_Analysis_Table[[#This Row],[Revenue]]/Dataset_Analysis_Table[[#This Row],[Units Sold]],"Invalid")</f>
        <v>729.33</v>
      </c>
      <c r="K582" s="4" t="str">
        <f>IF(Dataset_Analysis_Table[[#This Row],[Revenue]]&gt;5000,"Yes","No")</f>
        <v>No</v>
      </c>
      <c r="L582" s="4" t="str" cm="1">
        <f t="array" ref="L582">_xlfn.IFS(
  Dataset_Analysis_Table[[#This Row],[Revenue]]&gt;=10000, "Platinum Tier",
  Dataset_Analysis_Table[[#This Row],[Revenue]]&gt;=5000, "Gold Tier",
  Dataset_Analysis_Table[[#This Row],[Revenue]]&lt;5000, "Standard Tier"
)</f>
        <v>Standard Tier</v>
      </c>
      <c r="M582" s="4" t="str">
        <f>Dataset_Analysis_Table[[#This Row],[Region]]&amp;" - "&amp;Dataset_Analysis_Table[[#This Row],[Category]]</f>
        <v>South - Accessories</v>
      </c>
    </row>
    <row r="583" spans="1:13" x14ac:dyDescent="0.3">
      <c r="A583">
        <v>584</v>
      </c>
      <c r="B583" s="1">
        <v>45226</v>
      </c>
      <c r="C583" t="s">
        <v>7</v>
      </c>
      <c r="D583" t="s">
        <v>22</v>
      </c>
      <c r="E583" t="s">
        <v>4</v>
      </c>
      <c r="F583">
        <v>2</v>
      </c>
      <c r="G583" s="4">
        <v>1248.6600000000001</v>
      </c>
      <c r="H583" s="4">
        <v>2497.3200000000002</v>
      </c>
      <c r="I583" t="str">
        <f>TEXT(Dataset_Analysis_Table[[#This Row],[Order Date]], "mmmm yyyy")</f>
        <v>October 2023</v>
      </c>
      <c r="J583" s="4">
        <f>IF(Dataset_Analysis_Table[[#This Row],[Units Sold]]&lt;&gt;0,Dataset_Analysis_Table[[#This Row],[Revenue]]/Dataset_Analysis_Table[[#This Row],[Units Sold]],"Invalid")</f>
        <v>1248.6600000000001</v>
      </c>
      <c r="K583" s="4" t="str">
        <f>IF(Dataset_Analysis_Table[[#This Row],[Revenue]]&gt;5000,"Yes","No")</f>
        <v>No</v>
      </c>
      <c r="L583" s="4" t="str" cm="1">
        <f t="array" ref="L583">_xlfn.IFS(
  Dataset_Analysis_Table[[#This Row],[Revenue]]&gt;=10000, "Platinum Tier",
  Dataset_Analysis_Table[[#This Row],[Revenue]]&gt;=5000, "Gold Tier",
  Dataset_Analysis_Table[[#This Row],[Revenue]]&lt;5000, "Standard Tier"
)</f>
        <v>Standard Tier</v>
      </c>
      <c r="M583" s="4" t="str">
        <f>Dataset_Analysis_Table[[#This Row],[Region]]&amp;" - "&amp;Dataset_Analysis_Table[[#This Row],[Category]]</f>
        <v>West - Electronics</v>
      </c>
    </row>
    <row r="584" spans="1:13" x14ac:dyDescent="0.3">
      <c r="A584">
        <v>585</v>
      </c>
      <c r="B584" s="1">
        <v>45495</v>
      </c>
      <c r="C584" t="s">
        <v>11</v>
      </c>
      <c r="D584" t="s">
        <v>8</v>
      </c>
      <c r="E584" t="s">
        <v>2</v>
      </c>
      <c r="F584">
        <v>5</v>
      </c>
      <c r="G584" s="4">
        <v>521.16999999999996</v>
      </c>
      <c r="H584" s="4">
        <v>2605.85</v>
      </c>
      <c r="I584" t="str">
        <f>TEXT(Dataset_Analysis_Table[[#This Row],[Order Date]], "mmmm yyyy")</f>
        <v>July 2024</v>
      </c>
      <c r="J584" s="4">
        <f>IF(Dataset_Analysis_Table[[#This Row],[Units Sold]]&lt;&gt;0,Dataset_Analysis_Table[[#This Row],[Revenue]]/Dataset_Analysis_Table[[#This Row],[Units Sold]],"Invalid")</f>
        <v>521.16999999999996</v>
      </c>
      <c r="K584" s="4" t="str">
        <f>IF(Dataset_Analysis_Table[[#This Row],[Revenue]]&gt;5000,"Yes","No")</f>
        <v>No</v>
      </c>
      <c r="L584" s="4" t="str" cm="1">
        <f t="array" ref="L584">_xlfn.IFS(
  Dataset_Analysis_Table[[#This Row],[Revenue]]&gt;=10000, "Platinum Tier",
  Dataset_Analysis_Table[[#This Row],[Revenue]]&gt;=5000, "Gold Tier",
  Dataset_Analysis_Table[[#This Row],[Revenue]]&lt;5000, "Standard Tier"
)</f>
        <v>Standard Tier</v>
      </c>
      <c r="M584" s="4" t="str">
        <f>Dataset_Analysis_Table[[#This Row],[Region]]&amp;" - "&amp;Dataset_Analysis_Table[[#This Row],[Category]]</f>
        <v>South - Apparel</v>
      </c>
    </row>
    <row r="585" spans="1:13" x14ac:dyDescent="0.3">
      <c r="A585">
        <v>586</v>
      </c>
      <c r="B585" s="1">
        <v>45672</v>
      </c>
      <c r="C585" t="s">
        <v>11</v>
      </c>
      <c r="D585" t="s">
        <v>9</v>
      </c>
      <c r="E585" t="s">
        <v>10</v>
      </c>
      <c r="F585">
        <v>8</v>
      </c>
      <c r="G585" s="4">
        <v>528.97</v>
      </c>
      <c r="H585" s="4">
        <v>4231.76</v>
      </c>
      <c r="I585" t="str">
        <f>TEXT(Dataset_Analysis_Table[[#This Row],[Order Date]], "mmmm yyyy")</f>
        <v>January 2025</v>
      </c>
      <c r="J585" s="4">
        <f>IF(Dataset_Analysis_Table[[#This Row],[Units Sold]]&lt;&gt;0,Dataset_Analysis_Table[[#This Row],[Revenue]]/Dataset_Analysis_Table[[#This Row],[Units Sold]],"Invalid")</f>
        <v>528.97</v>
      </c>
      <c r="K585" s="4" t="str">
        <f>IF(Dataset_Analysis_Table[[#This Row],[Revenue]]&gt;5000,"Yes","No")</f>
        <v>No</v>
      </c>
      <c r="L585" s="4" t="str" cm="1">
        <f t="array" ref="L585">_xlfn.IFS(
  Dataset_Analysis_Table[[#This Row],[Revenue]]&gt;=10000, "Platinum Tier",
  Dataset_Analysis_Table[[#This Row],[Revenue]]&gt;=5000, "Gold Tier",
  Dataset_Analysis_Table[[#This Row],[Revenue]]&lt;5000, "Standard Tier"
)</f>
        <v>Standard Tier</v>
      </c>
      <c r="M585" s="4" t="str">
        <f>Dataset_Analysis_Table[[#This Row],[Region]]&amp;" - "&amp;Dataset_Analysis_Table[[#This Row],[Category]]</f>
        <v>South - Accessories</v>
      </c>
    </row>
    <row r="586" spans="1:13" x14ac:dyDescent="0.3">
      <c r="A586">
        <v>587</v>
      </c>
      <c r="B586" s="1">
        <v>45852</v>
      </c>
      <c r="C586" t="s">
        <v>7</v>
      </c>
      <c r="D586" t="s">
        <v>13</v>
      </c>
      <c r="E586" t="s">
        <v>4</v>
      </c>
      <c r="F586">
        <v>8</v>
      </c>
      <c r="G586" s="4">
        <v>485.18</v>
      </c>
      <c r="H586" s="4">
        <v>3881.44</v>
      </c>
      <c r="I586" t="str">
        <f>TEXT(Dataset_Analysis_Table[[#This Row],[Order Date]], "mmmm yyyy")</f>
        <v>July 2025</v>
      </c>
      <c r="J586" s="4">
        <f>IF(Dataset_Analysis_Table[[#This Row],[Units Sold]]&lt;&gt;0,Dataset_Analysis_Table[[#This Row],[Revenue]]/Dataset_Analysis_Table[[#This Row],[Units Sold]],"Invalid")</f>
        <v>485.18</v>
      </c>
      <c r="K586" s="4" t="str">
        <f>IF(Dataset_Analysis_Table[[#This Row],[Revenue]]&gt;5000,"Yes","No")</f>
        <v>No</v>
      </c>
      <c r="L586" s="4" t="str" cm="1">
        <f t="array" ref="L586">_xlfn.IFS(
  Dataset_Analysis_Table[[#This Row],[Revenue]]&gt;=10000, "Platinum Tier",
  Dataset_Analysis_Table[[#This Row],[Revenue]]&gt;=5000, "Gold Tier",
  Dataset_Analysis_Table[[#This Row],[Revenue]]&lt;5000, "Standard Tier"
)</f>
        <v>Standard Tier</v>
      </c>
      <c r="M586" s="4" t="str">
        <f>Dataset_Analysis_Table[[#This Row],[Region]]&amp;" - "&amp;Dataset_Analysis_Table[[#This Row],[Category]]</f>
        <v>West - Electronics</v>
      </c>
    </row>
    <row r="587" spans="1:13" x14ac:dyDescent="0.3">
      <c r="A587">
        <v>588</v>
      </c>
      <c r="B587" s="1">
        <v>45866</v>
      </c>
      <c r="C587" t="s">
        <v>0</v>
      </c>
      <c r="D587" t="s">
        <v>22</v>
      </c>
      <c r="E587" t="s">
        <v>4</v>
      </c>
      <c r="F587">
        <v>2</v>
      </c>
      <c r="G587" s="4">
        <v>43.65</v>
      </c>
      <c r="H587" s="4">
        <v>87.3</v>
      </c>
      <c r="I587" t="str">
        <f>TEXT(Dataset_Analysis_Table[[#This Row],[Order Date]], "mmmm yyyy")</f>
        <v>July 2025</v>
      </c>
      <c r="J587" s="4">
        <f>IF(Dataset_Analysis_Table[[#This Row],[Units Sold]]&lt;&gt;0,Dataset_Analysis_Table[[#This Row],[Revenue]]/Dataset_Analysis_Table[[#This Row],[Units Sold]],"Invalid")</f>
        <v>43.65</v>
      </c>
      <c r="K587" s="4" t="str">
        <f>IF(Dataset_Analysis_Table[[#This Row],[Revenue]]&gt;5000,"Yes","No")</f>
        <v>No</v>
      </c>
      <c r="L587" s="4" t="str" cm="1">
        <f t="array" ref="L587">_xlfn.IFS(
  Dataset_Analysis_Table[[#This Row],[Revenue]]&gt;=10000, "Platinum Tier",
  Dataset_Analysis_Table[[#This Row],[Revenue]]&gt;=5000, "Gold Tier",
  Dataset_Analysis_Table[[#This Row],[Revenue]]&lt;5000, "Standard Tier"
)</f>
        <v>Standard Tier</v>
      </c>
      <c r="M587" s="4" t="str">
        <f>Dataset_Analysis_Table[[#This Row],[Region]]&amp;" - "&amp;Dataset_Analysis_Table[[#This Row],[Category]]</f>
        <v>North - Electronics</v>
      </c>
    </row>
    <row r="588" spans="1:13" x14ac:dyDescent="0.3">
      <c r="A588">
        <v>589</v>
      </c>
      <c r="B588" s="1">
        <v>45832</v>
      </c>
      <c r="C588" t="s">
        <v>0</v>
      </c>
      <c r="D588" t="s">
        <v>21</v>
      </c>
      <c r="E588" t="s">
        <v>4</v>
      </c>
      <c r="F588">
        <v>3</v>
      </c>
      <c r="G588" s="4">
        <v>1395.58</v>
      </c>
      <c r="H588" s="4">
        <v>4186.74</v>
      </c>
      <c r="I588" t="str">
        <f>TEXT(Dataset_Analysis_Table[[#This Row],[Order Date]], "mmmm yyyy")</f>
        <v>June 2025</v>
      </c>
      <c r="J588" s="4">
        <f>IF(Dataset_Analysis_Table[[#This Row],[Units Sold]]&lt;&gt;0,Dataset_Analysis_Table[[#This Row],[Revenue]]/Dataset_Analysis_Table[[#This Row],[Units Sold]],"Invalid")</f>
        <v>1395.58</v>
      </c>
      <c r="K588" s="4" t="str">
        <f>IF(Dataset_Analysis_Table[[#This Row],[Revenue]]&gt;5000,"Yes","No")</f>
        <v>No</v>
      </c>
      <c r="L588" s="4" t="str" cm="1">
        <f t="array" ref="L588">_xlfn.IFS(
  Dataset_Analysis_Table[[#This Row],[Revenue]]&gt;=10000, "Platinum Tier",
  Dataset_Analysis_Table[[#This Row],[Revenue]]&gt;=5000, "Gold Tier",
  Dataset_Analysis_Table[[#This Row],[Revenue]]&lt;5000, "Standard Tier"
)</f>
        <v>Standard Tier</v>
      </c>
      <c r="M588" s="4" t="str">
        <f>Dataset_Analysis_Table[[#This Row],[Region]]&amp;" - "&amp;Dataset_Analysis_Table[[#This Row],[Category]]</f>
        <v>North - Electronics</v>
      </c>
    </row>
    <row r="589" spans="1:13" x14ac:dyDescent="0.3">
      <c r="A589">
        <v>590</v>
      </c>
      <c r="B589" s="1">
        <v>45667</v>
      </c>
      <c r="C589" t="s">
        <v>11</v>
      </c>
      <c r="D589" t="s">
        <v>8</v>
      </c>
      <c r="E589" t="s">
        <v>2</v>
      </c>
      <c r="F589">
        <v>3</v>
      </c>
      <c r="G589" s="4">
        <v>832.35</v>
      </c>
      <c r="H589" s="4">
        <v>2497.0500000000002</v>
      </c>
      <c r="I589" t="str">
        <f>TEXT(Dataset_Analysis_Table[[#This Row],[Order Date]], "mmmm yyyy")</f>
        <v>January 2025</v>
      </c>
      <c r="J589" s="4">
        <f>IF(Dataset_Analysis_Table[[#This Row],[Units Sold]]&lt;&gt;0,Dataset_Analysis_Table[[#This Row],[Revenue]]/Dataset_Analysis_Table[[#This Row],[Units Sold]],"Invalid")</f>
        <v>832.35</v>
      </c>
      <c r="K589" s="4" t="str">
        <f>IF(Dataset_Analysis_Table[[#This Row],[Revenue]]&gt;5000,"Yes","No")</f>
        <v>No</v>
      </c>
      <c r="L589" s="4" t="str" cm="1">
        <f t="array" ref="L589">_xlfn.IFS(
  Dataset_Analysis_Table[[#This Row],[Revenue]]&gt;=10000, "Platinum Tier",
  Dataset_Analysis_Table[[#This Row],[Revenue]]&gt;=5000, "Gold Tier",
  Dataset_Analysis_Table[[#This Row],[Revenue]]&lt;5000, "Standard Tier"
)</f>
        <v>Standard Tier</v>
      </c>
      <c r="M589" s="4" t="str">
        <f>Dataset_Analysis_Table[[#This Row],[Region]]&amp;" - "&amp;Dataset_Analysis_Table[[#This Row],[Category]]</f>
        <v>South - Apparel</v>
      </c>
    </row>
    <row r="590" spans="1:13" x14ac:dyDescent="0.3">
      <c r="A590">
        <v>591</v>
      </c>
      <c r="B590" s="1">
        <v>45612</v>
      </c>
      <c r="C590" t="s">
        <v>7</v>
      </c>
      <c r="D590" t="s">
        <v>21</v>
      </c>
      <c r="E590" t="s">
        <v>4</v>
      </c>
      <c r="F590">
        <v>4</v>
      </c>
      <c r="G590" s="4">
        <v>1198.6600000000001</v>
      </c>
      <c r="H590" s="4">
        <v>4794.6400000000003</v>
      </c>
      <c r="I590" t="str">
        <f>TEXT(Dataset_Analysis_Table[[#This Row],[Order Date]], "mmmm yyyy")</f>
        <v>November 2024</v>
      </c>
      <c r="J590" s="4">
        <f>IF(Dataset_Analysis_Table[[#This Row],[Units Sold]]&lt;&gt;0,Dataset_Analysis_Table[[#This Row],[Revenue]]/Dataset_Analysis_Table[[#This Row],[Units Sold]],"Invalid")</f>
        <v>1198.6600000000001</v>
      </c>
      <c r="K590" s="4" t="str">
        <f>IF(Dataset_Analysis_Table[[#This Row],[Revenue]]&gt;5000,"Yes","No")</f>
        <v>No</v>
      </c>
      <c r="L590" s="4" t="str" cm="1">
        <f t="array" ref="L590">_xlfn.IFS(
  Dataset_Analysis_Table[[#This Row],[Revenue]]&gt;=10000, "Platinum Tier",
  Dataset_Analysis_Table[[#This Row],[Revenue]]&gt;=5000, "Gold Tier",
  Dataset_Analysis_Table[[#This Row],[Revenue]]&lt;5000, "Standard Tier"
)</f>
        <v>Standard Tier</v>
      </c>
      <c r="M590" s="4" t="str">
        <f>Dataset_Analysis_Table[[#This Row],[Region]]&amp;" - "&amp;Dataset_Analysis_Table[[#This Row],[Category]]</f>
        <v>West - Electronics</v>
      </c>
    </row>
    <row r="591" spans="1:13" x14ac:dyDescent="0.3">
      <c r="A591">
        <v>592</v>
      </c>
      <c r="B591" s="1">
        <v>45329</v>
      </c>
      <c r="C591" t="s">
        <v>11</v>
      </c>
      <c r="D591" t="s">
        <v>1</v>
      </c>
      <c r="E591" t="s">
        <v>2</v>
      </c>
      <c r="F591">
        <v>7</v>
      </c>
      <c r="G591" s="4">
        <v>599.41999999999996</v>
      </c>
      <c r="H591" s="4">
        <v>4195.9399999999996</v>
      </c>
      <c r="I591" t="str">
        <f>TEXT(Dataset_Analysis_Table[[#This Row],[Order Date]], "mmmm yyyy")</f>
        <v>February 2024</v>
      </c>
      <c r="J591" s="4">
        <f>IF(Dataset_Analysis_Table[[#This Row],[Units Sold]]&lt;&gt;0,Dataset_Analysis_Table[[#This Row],[Revenue]]/Dataset_Analysis_Table[[#This Row],[Units Sold]],"Invalid")</f>
        <v>599.41999999999996</v>
      </c>
      <c r="K591" s="4" t="str">
        <f>IF(Dataset_Analysis_Table[[#This Row],[Revenue]]&gt;5000,"Yes","No")</f>
        <v>No</v>
      </c>
      <c r="L591" s="4" t="str" cm="1">
        <f t="array" ref="L591">_xlfn.IFS(
  Dataset_Analysis_Table[[#This Row],[Revenue]]&gt;=10000, "Platinum Tier",
  Dataset_Analysis_Table[[#This Row],[Revenue]]&gt;=5000, "Gold Tier",
  Dataset_Analysis_Table[[#This Row],[Revenue]]&lt;5000, "Standard Tier"
)</f>
        <v>Standard Tier</v>
      </c>
      <c r="M591" s="4" t="str">
        <f>Dataset_Analysis_Table[[#This Row],[Region]]&amp;" - "&amp;Dataset_Analysis_Table[[#This Row],[Category]]</f>
        <v>South - Apparel</v>
      </c>
    </row>
    <row r="592" spans="1:13" x14ac:dyDescent="0.3">
      <c r="A592">
        <v>593</v>
      </c>
      <c r="B592" s="1">
        <v>45599</v>
      </c>
      <c r="C592" t="s">
        <v>11</v>
      </c>
      <c r="D592" t="s">
        <v>8</v>
      </c>
      <c r="E592" t="s">
        <v>2</v>
      </c>
      <c r="F592">
        <v>10</v>
      </c>
      <c r="G592" s="4">
        <v>650.03</v>
      </c>
      <c r="H592" s="4">
        <v>6500.3</v>
      </c>
      <c r="I592" t="str">
        <f>TEXT(Dataset_Analysis_Table[[#This Row],[Order Date]], "mmmm yyyy")</f>
        <v>November 2024</v>
      </c>
      <c r="J592" s="4">
        <f>IF(Dataset_Analysis_Table[[#This Row],[Units Sold]]&lt;&gt;0,Dataset_Analysis_Table[[#This Row],[Revenue]]/Dataset_Analysis_Table[[#This Row],[Units Sold]],"Invalid")</f>
        <v>650.03</v>
      </c>
      <c r="K592" s="4" t="str">
        <f>IF(Dataset_Analysis_Table[[#This Row],[Revenue]]&gt;5000,"Yes","No")</f>
        <v>Yes</v>
      </c>
      <c r="L592" s="4" t="str" cm="1">
        <f t="array" ref="L592">_xlfn.IFS(
  Dataset_Analysis_Table[[#This Row],[Revenue]]&gt;=10000, "Platinum Tier",
  Dataset_Analysis_Table[[#This Row],[Revenue]]&gt;=5000, "Gold Tier",
  Dataset_Analysis_Table[[#This Row],[Revenue]]&lt;5000, "Standard Tier"
)</f>
        <v>Gold Tier</v>
      </c>
      <c r="M592" s="4" t="str">
        <f>Dataset_Analysis_Table[[#This Row],[Region]]&amp;" - "&amp;Dataset_Analysis_Table[[#This Row],[Category]]</f>
        <v>South - Apparel</v>
      </c>
    </row>
    <row r="593" spans="1:13" x14ac:dyDescent="0.3">
      <c r="A593">
        <v>594</v>
      </c>
      <c r="B593" s="1">
        <v>45349</v>
      </c>
      <c r="C593" t="s">
        <v>11</v>
      </c>
      <c r="D593" t="s">
        <v>14</v>
      </c>
      <c r="E593" t="s">
        <v>4</v>
      </c>
      <c r="F593">
        <v>5</v>
      </c>
      <c r="G593" s="4">
        <v>1130.96</v>
      </c>
      <c r="H593" s="4">
        <v>5654.8</v>
      </c>
      <c r="I593" t="str">
        <f>TEXT(Dataset_Analysis_Table[[#This Row],[Order Date]], "mmmm yyyy")</f>
        <v>February 2024</v>
      </c>
      <c r="J593" s="4">
        <f>IF(Dataset_Analysis_Table[[#This Row],[Units Sold]]&lt;&gt;0,Dataset_Analysis_Table[[#This Row],[Revenue]]/Dataset_Analysis_Table[[#This Row],[Units Sold]],"Invalid")</f>
        <v>1130.96</v>
      </c>
      <c r="K593" s="4" t="str">
        <f>IF(Dataset_Analysis_Table[[#This Row],[Revenue]]&gt;5000,"Yes","No")</f>
        <v>Yes</v>
      </c>
      <c r="L593" s="4" t="str" cm="1">
        <f t="array" ref="L593">_xlfn.IFS(
  Dataset_Analysis_Table[[#This Row],[Revenue]]&gt;=10000, "Platinum Tier",
  Dataset_Analysis_Table[[#This Row],[Revenue]]&gt;=5000, "Gold Tier",
  Dataset_Analysis_Table[[#This Row],[Revenue]]&lt;5000, "Standard Tier"
)</f>
        <v>Gold Tier</v>
      </c>
      <c r="M593" s="4" t="str">
        <f>Dataset_Analysis_Table[[#This Row],[Region]]&amp;" - "&amp;Dataset_Analysis_Table[[#This Row],[Category]]</f>
        <v>South - Electronics</v>
      </c>
    </row>
    <row r="594" spans="1:13" x14ac:dyDescent="0.3">
      <c r="A594">
        <v>595</v>
      </c>
      <c r="B594" s="1">
        <v>45730</v>
      </c>
      <c r="C594" t="s">
        <v>0</v>
      </c>
      <c r="D594" t="s">
        <v>9</v>
      </c>
      <c r="E594" t="s">
        <v>10</v>
      </c>
      <c r="F594">
        <v>2</v>
      </c>
      <c r="G594" s="4">
        <v>1201.26</v>
      </c>
      <c r="H594" s="4">
        <v>2402.52</v>
      </c>
      <c r="I594" t="str">
        <f>TEXT(Dataset_Analysis_Table[[#This Row],[Order Date]], "mmmm yyyy")</f>
        <v>March 2025</v>
      </c>
      <c r="J594" s="4">
        <f>IF(Dataset_Analysis_Table[[#This Row],[Units Sold]]&lt;&gt;0,Dataset_Analysis_Table[[#This Row],[Revenue]]/Dataset_Analysis_Table[[#This Row],[Units Sold]],"Invalid")</f>
        <v>1201.26</v>
      </c>
      <c r="K594" s="4" t="str">
        <f>IF(Dataset_Analysis_Table[[#This Row],[Revenue]]&gt;5000,"Yes","No")</f>
        <v>No</v>
      </c>
      <c r="L594" s="4" t="str" cm="1">
        <f t="array" ref="L594">_xlfn.IFS(
  Dataset_Analysis_Table[[#This Row],[Revenue]]&gt;=10000, "Platinum Tier",
  Dataset_Analysis_Table[[#This Row],[Revenue]]&gt;=5000, "Gold Tier",
  Dataset_Analysis_Table[[#This Row],[Revenue]]&lt;5000, "Standard Tier"
)</f>
        <v>Standard Tier</v>
      </c>
      <c r="M594" s="4" t="str">
        <f>Dataset_Analysis_Table[[#This Row],[Region]]&amp;" - "&amp;Dataset_Analysis_Table[[#This Row],[Category]]</f>
        <v>North - Accessories</v>
      </c>
    </row>
    <row r="595" spans="1:13" x14ac:dyDescent="0.3">
      <c r="A595">
        <v>596</v>
      </c>
      <c r="B595" s="1">
        <v>45513</v>
      </c>
      <c r="C595" t="s">
        <v>11</v>
      </c>
      <c r="D595" t="s">
        <v>6</v>
      </c>
      <c r="E595" t="s">
        <v>4</v>
      </c>
      <c r="F595">
        <v>6</v>
      </c>
      <c r="G595" s="4">
        <v>303.64</v>
      </c>
      <c r="H595" s="4">
        <v>1821.84</v>
      </c>
      <c r="I595" t="str">
        <f>TEXT(Dataset_Analysis_Table[[#This Row],[Order Date]], "mmmm yyyy")</f>
        <v>August 2024</v>
      </c>
      <c r="J595" s="4">
        <f>IF(Dataset_Analysis_Table[[#This Row],[Units Sold]]&lt;&gt;0,Dataset_Analysis_Table[[#This Row],[Revenue]]/Dataset_Analysis_Table[[#This Row],[Units Sold]],"Invalid")</f>
        <v>303.64</v>
      </c>
      <c r="K595" s="4" t="str">
        <f>IF(Dataset_Analysis_Table[[#This Row],[Revenue]]&gt;5000,"Yes","No")</f>
        <v>No</v>
      </c>
      <c r="L595" s="4" t="str" cm="1">
        <f t="array" ref="L595">_xlfn.IFS(
  Dataset_Analysis_Table[[#This Row],[Revenue]]&gt;=10000, "Platinum Tier",
  Dataset_Analysis_Table[[#This Row],[Revenue]]&gt;=5000, "Gold Tier",
  Dataset_Analysis_Table[[#This Row],[Revenue]]&lt;5000, "Standard Tier"
)</f>
        <v>Standard Tier</v>
      </c>
      <c r="M595" s="4" t="str">
        <f>Dataset_Analysis_Table[[#This Row],[Region]]&amp;" - "&amp;Dataset_Analysis_Table[[#This Row],[Category]]</f>
        <v>South - Electronics</v>
      </c>
    </row>
    <row r="596" spans="1:13" x14ac:dyDescent="0.3">
      <c r="A596">
        <v>597</v>
      </c>
      <c r="B596" s="1">
        <v>45825</v>
      </c>
      <c r="C596" t="s">
        <v>12</v>
      </c>
      <c r="D596" t="s">
        <v>13</v>
      </c>
      <c r="E596" t="s">
        <v>4</v>
      </c>
      <c r="F596">
        <v>8</v>
      </c>
      <c r="G596" s="4">
        <v>796.3</v>
      </c>
      <c r="H596" s="4">
        <v>6370.4</v>
      </c>
      <c r="I596" t="str">
        <f>TEXT(Dataset_Analysis_Table[[#This Row],[Order Date]], "mmmm yyyy")</f>
        <v>June 2025</v>
      </c>
      <c r="J596" s="4">
        <f>IF(Dataset_Analysis_Table[[#This Row],[Units Sold]]&lt;&gt;0,Dataset_Analysis_Table[[#This Row],[Revenue]]/Dataset_Analysis_Table[[#This Row],[Units Sold]],"Invalid")</f>
        <v>796.3</v>
      </c>
      <c r="K596" s="4" t="str">
        <f>IF(Dataset_Analysis_Table[[#This Row],[Revenue]]&gt;5000,"Yes","No")</f>
        <v>Yes</v>
      </c>
      <c r="L596" s="4" t="str" cm="1">
        <f t="array" ref="L596">_xlfn.IFS(
  Dataset_Analysis_Table[[#This Row],[Revenue]]&gt;=10000, "Platinum Tier",
  Dataset_Analysis_Table[[#This Row],[Revenue]]&gt;=5000, "Gold Tier",
  Dataset_Analysis_Table[[#This Row],[Revenue]]&lt;5000, "Standard Tier"
)</f>
        <v>Gold Tier</v>
      </c>
      <c r="M596" s="4" t="str">
        <f>Dataset_Analysis_Table[[#This Row],[Region]]&amp;" - "&amp;Dataset_Analysis_Table[[#This Row],[Category]]</f>
        <v>East - Electronics</v>
      </c>
    </row>
    <row r="597" spans="1:13" x14ac:dyDescent="0.3">
      <c r="A597">
        <v>598</v>
      </c>
      <c r="B597" s="1">
        <v>45750</v>
      </c>
      <c r="C597" t="s">
        <v>12</v>
      </c>
      <c r="D597" t="s">
        <v>1</v>
      </c>
      <c r="E597" t="s">
        <v>2</v>
      </c>
      <c r="F597">
        <v>7</v>
      </c>
      <c r="G597" s="4">
        <v>920.85</v>
      </c>
      <c r="H597" s="4">
        <v>6445.95</v>
      </c>
      <c r="I597" t="str">
        <f>TEXT(Dataset_Analysis_Table[[#This Row],[Order Date]], "mmmm yyyy")</f>
        <v>April 2025</v>
      </c>
      <c r="J597" s="4">
        <f>IF(Dataset_Analysis_Table[[#This Row],[Units Sold]]&lt;&gt;0,Dataset_Analysis_Table[[#This Row],[Revenue]]/Dataset_Analysis_Table[[#This Row],[Units Sold]],"Invalid")</f>
        <v>920.85</v>
      </c>
      <c r="K597" s="4" t="str">
        <f>IF(Dataset_Analysis_Table[[#This Row],[Revenue]]&gt;5000,"Yes","No")</f>
        <v>Yes</v>
      </c>
      <c r="L597" s="4" t="str" cm="1">
        <f t="array" ref="L597">_xlfn.IFS(
  Dataset_Analysis_Table[[#This Row],[Revenue]]&gt;=10000, "Platinum Tier",
  Dataset_Analysis_Table[[#This Row],[Revenue]]&gt;=5000, "Gold Tier",
  Dataset_Analysis_Table[[#This Row],[Revenue]]&lt;5000, "Standard Tier"
)</f>
        <v>Gold Tier</v>
      </c>
      <c r="M597" s="4" t="str">
        <f>Dataset_Analysis_Table[[#This Row],[Region]]&amp;" - "&amp;Dataset_Analysis_Table[[#This Row],[Category]]</f>
        <v>East - Apparel</v>
      </c>
    </row>
    <row r="598" spans="1:13" x14ac:dyDescent="0.3">
      <c r="A598">
        <v>599</v>
      </c>
      <c r="B598" s="1">
        <v>45495</v>
      </c>
      <c r="C598" t="s">
        <v>0</v>
      </c>
      <c r="D598" t="s">
        <v>15</v>
      </c>
      <c r="E598" t="s">
        <v>4</v>
      </c>
      <c r="F598">
        <v>6</v>
      </c>
      <c r="G598" s="4">
        <v>1269.82</v>
      </c>
      <c r="H598" s="4">
        <v>7618.92</v>
      </c>
      <c r="I598" t="str">
        <f>TEXT(Dataset_Analysis_Table[[#This Row],[Order Date]], "mmmm yyyy")</f>
        <v>July 2024</v>
      </c>
      <c r="J598" s="4">
        <f>IF(Dataset_Analysis_Table[[#This Row],[Units Sold]]&lt;&gt;0,Dataset_Analysis_Table[[#This Row],[Revenue]]/Dataset_Analysis_Table[[#This Row],[Units Sold]],"Invalid")</f>
        <v>1269.82</v>
      </c>
      <c r="K598" s="4" t="str">
        <f>IF(Dataset_Analysis_Table[[#This Row],[Revenue]]&gt;5000,"Yes","No")</f>
        <v>Yes</v>
      </c>
      <c r="L598" s="4" t="str" cm="1">
        <f t="array" ref="L598">_xlfn.IFS(
  Dataset_Analysis_Table[[#This Row],[Revenue]]&gt;=10000, "Platinum Tier",
  Dataset_Analysis_Table[[#This Row],[Revenue]]&gt;=5000, "Gold Tier",
  Dataset_Analysis_Table[[#This Row],[Revenue]]&lt;5000, "Standard Tier"
)</f>
        <v>Gold Tier</v>
      </c>
      <c r="M598" s="4" t="str">
        <f>Dataset_Analysis_Table[[#This Row],[Region]]&amp;" - "&amp;Dataset_Analysis_Table[[#This Row],[Category]]</f>
        <v>North - Electronics</v>
      </c>
    </row>
    <row r="599" spans="1:13" x14ac:dyDescent="0.3">
      <c r="A599">
        <v>600</v>
      </c>
      <c r="B599" s="1">
        <v>45828</v>
      </c>
      <c r="C599" t="s">
        <v>11</v>
      </c>
      <c r="D599" t="s">
        <v>15</v>
      </c>
      <c r="E599" t="s">
        <v>4</v>
      </c>
      <c r="F599">
        <v>5</v>
      </c>
      <c r="G599" s="4">
        <v>1378.84</v>
      </c>
      <c r="H599" s="4">
        <v>6894.2</v>
      </c>
      <c r="I599" t="str">
        <f>TEXT(Dataset_Analysis_Table[[#This Row],[Order Date]], "mmmm yyyy")</f>
        <v>June 2025</v>
      </c>
      <c r="J599" s="4">
        <f>IF(Dataset_Analysis_Table[[#This Row],[Units Sold]]&lt;&gt;0,Dataset_Analysis_Table[[#This Row],[Revenue]]/Dataset_Analysis_Table[[#This Row],[Units Sold]],"Invalid")</f>
        <v>1378.84</v>
      </c>
      <c r="K599" s="4" t="str">
        <f>IF(Dataset_Analysis_Table[[#This Row],[Revenue]]&gt;5000,"Yes","No")</f>
        <v>Yes</v>
      </c>
      <c r="L599" s="4" t="str" cm="1">
        <f t="array" ref="L599">_xlfn.IFS(
  Dataset_Analysis_Table[[#This Row],[Revenue]]&gt;=10000, "Platinum Tier",
  Dataset_Analysis_Table[[#This Row],[Revenue]]&gt;=5000, "Gold Tier",
  Dataset_Analysis_Table[[#This Row],[Revenue]]&lt;5000, "Standard Tier"
)</f>
        <v>Gold Tier</v>
      </c>
      <c r="M599" s="4" t="str">
        <f>Dataset_Analysis_Table[[#This Row],[Region]]&amp;" - "&amp;Dataset_Analysis_Table[[#This Row],[Category]]</f>
        <v>South - Electronics</v>
      </c>
    </row>
    <row r="600" spans="1:13" x14ac:dyDescent="0.3">
      <c r="A600">
        <v>601</v>
      </c>
      <c r="B600" s="1">
        <v>45827</v>
      </c>
      <c r="C600" t="s">
        <v>0</v>
      </c>
      <c r="D600" t="s">
        <v>15</v>
      </c>
      <c r="E600" t="s">
        <v>4</v>
      </c>
      <c r="F600">
        <v>3</v>
      </c>
      <c r="G600" s="4">
        <v>476.65</v>
      </c>
      <c r="H600" s="4">
        <v>1429.95</v>
      </c>
      <c r="I600" t="str">
        <f>TEXT(Dataset_Analysis_Table[[#This Row],[Order Date]], "mmmm yyyy")</f>
        <v>June 2025</v>
      </c>
      <c r="J600" s="4">
        <f>IF(Dataset_Analysis_Table[[#This Row],[Units Sold]]&lt;&gt;0,Dataset_Analysis_Table[[#This Row],[Revenue]]/Dataset_Analysis_Table[[#This Row],[Units Sold]],"Invalid")</f>
        <v>476.65000000000003</v>
      </c>
      <c r="K600" s="4" t="str">
        <f>IF(Dataset_Analysis_Table[[#This Row],[Revenue]]&gt;5000,"Yes","No")</f>
        <v>No</v>
      </c>
      <c r="L600" s="4" t="str" cm="1">
        <f t="array" ref="L600">_xlfn.IFS(
  Dataset_Analysis_Table[[#This Row],[Revenue]]&gt;=10000, "Platinum Tier",
  Dataset_Analysis_Table[[#This Row],[Revenue]]&gt;=5000, "Gold Tier",
  Dataset_Analysis_Table[[#This Row],[Revenue]]&lt;5000, "Standard Tier"
)</f>
        <v>Standard Tier</v>
      </c>
      <c r="M600" s="4" t="str">
        <f>Dataset_Analysis_Table[[#This Row],[Region]]&amp;" - "&amp;Dataset_Analysis_Table[[#This Row],[Category]]</f>
        <v>North - Electronics</v>
      </c>
    </row>
    <row r="601" spans="1:13" x14ac:dyDescent="0.3">
      <c r="A601">
        <v>602</v>
      </c>
      <c r="B601" s="1">
        <v>45258</v>
      </c>
      <c r="C601" t="s">
        <v>12</v>
      </c>
      <c r="D601" t="s">
        <v>18</v>
      </c>
      <c r="E601" t="s">
        <v>4</v>
      </c>
      <c r="F601">
        <v>3</v>
      </c>
      <c r="G601" s="4">
        <v>566.23</v>
      </c>
      <c r="H601" s="4">
        <v>1698.69</v>
      </c>
      <c r="I601" t="str">
        <f>TEXT(Dataset_Analysis_Table[[#This Row],[Order Date]], "mmmm yyyy")</f>
        <v>November 2023</v>
      </c>
      <c r="J601" s="4">
        <f>IF(Dataset_Analysis_Table[[#This Row],[Units Sold]]&lt;&gt;0,Dataset_Analysis_Table[[#This Row],[Revenue]]/Dataset_Analysis_Table[[#This Row],[Units Sold]],"Invalid")</f>
        <v>566.23</v>
      </c>
      <c r="K601" s="4" t="str">
        <f>IF(Dataset_Analysis_Table[[#This Row],[Revenue]]&gt;5000,"Yes","No")</f>
        <v>No</v>
      </c>
      <c r="L601" s="4" t="str" cm="1">
        <f t="array" ref="L601">_xlfn.IFS(
  Dataset_Analysis_Table[[#This Row],[Revenue]]&gt;=10000, "Platinum Tier",
  Dataset_Analysis_Table[[#This Row],[Revenue]]&gt;=5000, "Gold Tier",
  Dataset_Analysis_Table[[#This Row],[Revenue]]&lt;5000, "Standard Tier"
)</f>
        <v>Standard Tier</v>
      </c>
      <c r="M601" s="4" t="str">
        <f>Dataset_Analysis_Table[[#This Row],[Region]]&amp;" - "&amp;Dataset_Analysis_Table[[#This Row],[Category]]</f>
        <v>East - Electronics</v>
      </c>
    </row>
    <row r="602" spans="1:13" x14ac:dyDescent="0.3">
      <c r="A602">
        <v>603</v>
      </c>
      <c r="B602" s="1">
        <v>45567</v>
      </c>
      <c r="C602" t="s">
        <v>7</v>
      </c>
      <c r="D602" t="s">
        <v>3</v>
      </c>
      <c r="E602" t="s">
        <v>4</v>
      </c>
      <c r="F602">
        <v>10</v>
      </c>
      <c r="G602" s="4">
        <v>215.42</v>
      </c>
      <c r="H602" s="4">
        <v>2154.1999999999998</v>
      </c>
      <c r="I602" t="str">
        <f>TEXT(Dataset_Analysis_Table[[#This Row],[Order Date]], "mmmm yyyy")</f>
        <v>October 2024</v>
      </c>
      <c r="J602" s="4">
        <f>IF(Dataset_Analysis_Table[[#This Row],[Units Sold]]&lt;&gt;0,Dataset_Analysis_Table[[#This Row],[Revenue]]/Dataset_Analysis_Table[[#This Row],[Units Sold]],"Invalid")</f>
        <v>215.42</v>
      </c>
      <c r="K602" s="4" t="str">
        <f>IF(Dataset_Analysis_Table[[#This Row],[Revenue]]&gt;5000,"Yes","No")</f>
        <v>No</v>
      </c>
      <c r="L602" s="4" t="str" cm="1">
        <f t="array" ref="L602">_xlfn.IFS(
  Dataset_Analysis_Table[[#This Row],[Revenue]]&gt;=10000, "Platinum Tier",
  Dataset_Analysis_Table[[#This Row],[Revenue]]&gt;=5000, "Gold Tier",
  Dataset_Analysis_Table[[#This Row],[Revenue]]&lt;5000, "Standard Tier"
)</f>
        <v>Standard Tier</v>
      </c>
      <c r="M602" s="4" t="str">
        <f>Dataset_Analysis_Table[[#This Row],[Region]]&amp;" - "&amp;Dataset_Analysis_Table[[#This Row],[Category]]</f>
        <v>West - Electronics</v>
      </c>
    </row>
    <row r="603" spans="1:13" x14ac:dyDescent="0.3">
      <c r="A603">
        <v>604</v>
      </c>
      <c r="B603" s="1">
        <v>45329</v>
      </c>
      <c r="C603" t="s">
        <v>7</v>
      </c>
      <c r="D603" t="s">
        <v>5</v>
      </c>
      <c r="E603" t="s">
        <v>4</v>
      </c>
      <c r="F603">
        <v>8</v>
      </c>
      <c r="G603" s="4">
        <v>956.9</v>
      </c>
      <c r="H603" s="4">
        <v>7655.2</v>
      </c>
      <c r="I603" t="str">
        <f>TEXT(Dataset_Analysis_Table[[#This Row],[Order Date]], "mmmm yyyy")</f>
        <v>February 2024</v>
      </c>
      <c r="J603" s="4">
        <f>IF(Dataset_Analysis_Table[[#This Row],[Units Sold]]&lt;&gt;0,Dataset_Analysis_Table[[#This Row],[Revenue]]/Dataset_Analysis_Table[[#This Row],[Units Sold]],"Invalid")</f>
        <v>956.9</v>
      </c>
      <c r="K603" s="4" t="str">
        <f>IF(Dataset_Analysis_Table[[#This Row],[Revenue]]&gt;5000,"Yes","No")</f>
        <v>Yes</v>
      </c>
      <c r="L603" s="4" t="str" cm="1">
        <f t="array" ref="L603">_xlfn.IFS(
  Dataset_Analysis_Table[[#This Row],[Revenue]]&gt;=10000, "Platinum Tier",
  Dataset_Analysis_Table[[#This Row],[Revenue]]&gt;=5000, "Gold Tier",
  Dataset_Analysis_Table[[#This Row],[Revenue]]&lt;5000, "Standard Tier"
)</f>
        <v>Gold Tier</v>
      </c>
      <c r="M603" s="4" t="str">
        <f>Dataset_Analysis_Table[[#This Row],[Region]]&amp;" - "&amp;Dataset_Analysis_Table[[#This Row],[Category]]</f>
        <v>West - Electronics</v>
      </c>
    </row>
    <row r="604" spans="1:13" x14ac:dyDescent="0.3">
      <c r="A604">
        <v>605</v>
      </c>
      <c r="B604" s="1">
        <v>45707</v>
      </c>
      <c r="C604" t="s">
        <v>11</v>
      </c>
      <c r="D604" t="s">
        <v>8</v>
      </c>
      <c r="E604" t="s">
        <v>2</v>
      </c>
      <c r="F604">
        <v>3</v>
      </c>
      <c r="G604" s="4">
        <v>739.57</v>
      </c>
      <c r="H604" s="4">
        <v>2218.71</v>
      </c>
      <c r="I604" t="str">
        <f>TEXT(Dataset_Analysis_Table[[#This Row],[Order Date]], "mmmm yyyy")</f>
        <v>February 2025</v>
      </c>
      <c r="J604" s="4">
        <f>IF(Dataset_Analysis_Table[[#This Row],[Units Sold]]&lt;&gt;0,Dataset_Analysis_Table[[#This Row],[Revenue]]/Dataset_Analysis_Table[[#This Row],[Units Sold]],"Invalid")</f>
        <v>739.57</v>
      </c>
      <c r="K604" s="4" t="str">
        <f>IF(Dataset_Analysis_Table[[#This Row],[Revenue]]&gt;5000,"Yes","No")</f>
        <v>No</v>
      </c>
      <c r="L604" s="4" t="str" cm="1">
        <f t="array" ref="L604">_xlfn.IFS(
  Dataset_Analysis_Table[[#This Row],[Revenue]]&gt;=10000, "Platinum Tier",
  Dataset_Analysis_Table[[#This Row],[Revenue]]&gt;=5000, "Gold Tier",
  Dataset_Analysis_Table[[#This Row],[Revenue]]&lt;5000, "Standard Tier"
)</f>
        <v>Standard Tier</v>
      </c>
      <c r="M604" s="4" t="str">
        <f>Dataset_Analysis_Table[[#This Row],[Region]]&amp;" - "&amp;Dataset_Analysis_Table[[#This Row],[Category]]</f>
        <v>South - Apparel</v>
      </c>
    </row>
    <row r="605" spans="1:13" x14ac:dyDescent="0.3">
      <c r="A605">
        <v>606</v>
      </c>
      <c r="B605" s="1">
        <v>45461</v>
      </c>
      <c r="C605" t="s">
        <v>11</v>
      </c>
      <c r="D605" t="s">
        <v>3</v>
      </c>
      <c r="E605" t="s">
        <v>4</v>
      </c>
      <c r="F605">
        <v>8</v>
      </c>
      <c r="G605" s="4">
        <v>932.92</v>
      </c>
      <c r="H605" s="4">
        <v>7463.36</v>
      </c>
      <c r="I605" t="str">
        <f>TEXT(Dataset_Analysis_Table[[#This Row],[Order Date]], "mmmm yyyy")</f>
        <v>June 2024</v>
      </c>
      <c r="J605" s="4">
        <f>IF(Dataset_Analysis_Table[[#This Row],[Units Sold]]&lt;&gt;0,Dataset_Analysis_Table[[#This Row],[Revenue]]/Dataset_Analysis_Table[[#This Row],[Units Sold]],"Invalid")</f>
        <v>932.92</v>
      </c>
      <c r="K605" s="4" t="str">
        <f>IF(Dataset_Analysis_Table[[#This Row],[Revenue]]&gt;5000,"Yes","No")</f>
        <v>Yes</v>
      </c>
      <c r="L605" s="4" t="str" cm="1">
        <f t="array" ref="L605">_xlfn.IFS(
  Dataset_Analysis_Table[[#This Row],[Revenue]]&gt;=10000, "Platinum Tier",
  Dataset_Analysis_Table[[#This Row],[Revenue]]&gt;=5000, "Gold Tier",
  Dataset_Analysis_Table[[#This Row],[Revenue]]&lt;5000, "Standard Tier"
)</f>
        <v>Gold Tier</v>
      </c>
      <c r="M605" s="4" t="str">
        <f>Dataset_Analysis_Table[[#This Row],[Region]]&amp;" - "&amp;Dataset_Analysis_Table[[#This Row],[Category]]</f>
        <v>South - Electronics</v>
      </c>
    </row>
    <row r="606" spans="1:13" x14ac:dyDescent="0.3">
      <c r="A606">
        <v>607</v>
      </c>
      <c r="B606" s="1">
        <v>45148</v>
      </c>
      <c r="C606" t="s">
        <v>12</v>
      </c>
      <c r="D606" t="s">
        <v>16</v>
      </c>
      <c r="E606" t="s">
        <v>10</v>
      </c>
      <c r="F606">
        <v>8</v>
      </c>
      <c r="G606" s="4">
        <v>213.44</v>
      </c>
      <c r="H606" s="4">
        <v>1707.52</v>
      </c>
      <c r="I606" t="str">
        <f>TEXT(Dataset_Analysis_Table[[#This Row],[Order Date]], "mmmm yyyy")</f>
        <v>August 2023</v>
      </c>
      <c r="J606" s="4">
        <f>IF(Dataset_Analysis_Table[[#This Row],[Units Sold]]&lt;&gt;0,Dataset_Analysis_Table[[#This Row],[Revenue]]/Dataset_Analysis_Table[[#This Row],[Units Sold]],"Invalid")</f>
        <v>213.44</v>
      </c>
      <c r="K606" s="4" t="str">
        <f>IF(Dataset_Analysis_Table[[#This Row],[Revenue]]&gt;5000,"Yes","No")</f>
        <v>No</v>
      </c>
      <c r="L606" s="4" t="str" cm="1">
        <f t="array" ref="L606">_xlfn.IFS(
  Dataset_Analysis_Table[[#This Row],[Revenue]]&gt;=10000, "Platinum Tier",
  Dataset_Analysis_Table[[#This Row],[Revenue]]&gt;=5000, "Gold Tier",
  Dataset_Analysis_Table[[#This Row],[Revenue]]&lt;5000, "Standard Tier"
)</f>
        <v>Standard Tier</v>
      </c>
      <c r="M606" s="4" t="str">
        <f>Dataset_Analysis_Table[[#This Row],[Region]]&amp;" - "&amp;Dataset_Analysis_Table[[#This Row],[Category]]</f>
        <v>East - Accessories</v>
      </c>
    </row>
    <row r="607" spans="1:13" x14ac:dyDescent="0.3">
      <c r="A607">
        <v>608</v>
      </c>
      <c r="B607" s="1">
        <v>45714</v>
      </c>
      <c r="C607" t="s">
        <v>7</v>
      </c>
      <c r="D607" t="s">
        <v>16</v>
      </c>
      <c r="E607" t="s">
        <v>10</v>
      </c>
      <c r="F607">
        <v>9</v>
      </c>
      <c r="G607" s="4">
        <v>983.07</v>
      </c>
      <c r="H607" s="4">
        <v>8847.6299999999992</v>
      </c>
      <c r="I607" t="str">
        <f>TEXT(Dataset_Analysis_Table[[#This Row],[Order Date]], "mmmm yyyy")</f>
        <v>February 2025</v>
      </c>
      <c r="J607" s="4">
        <f>IF(Dataset_Analysis_Table[[#This Row],[Units Sold]]&lt;&gt;0,Dataset_Analysis_Table[[#This Row],[Revenue]]/Dataset_Analysis_Table[[#This Row],[Units Sold]],"Invalid")</f>
        <v>983.06999999999994</v>
      </c>
      <c r="K607" s="4" t="str">
        <f>IF(Dataset_Analysis_Table[[#This Row],[Revenue]]&gt;5000,"Yes","No")</f>
        <v>Yes</v>
      </c>
      <c r="L607" s="4" t="str" cm="1">
        <f t="array" ref="L607">_xlfn.IFS(
  Dataset_Analysis_Table[[#This Row],[Revenue]]&gt;=10000, "Platinum Tier",
  Dataset_Analysis_Table[[#This Row],[Revenue]]&gt;=5000, "Gold Tier",
  Dataset_Analysis_Table[[#This Row],[Revenue]]&lt;5000, "Standard Tier"
)</f>
        <v>Gold Tier</v>
      </c>
      <c r="M607" s="4" t="str">
        <f>Dataset_Analysis_Table[[#This Row],[Region]]&amp;" - "&amp;Dataset_Analysis_Table[[#This Row],[Category]]</f>
        <v>West - Accessories</v>
      </c>
    </row>
    <row r="608" spans="1:13" x14ac:dyDescent="0.3">
      <c r="A608">
        <v>609</v>
      </c>
      <c r="B608" s="1">
        <v>45564</v>
      </c>
      <c r="C608" t="s">
        <v>7</v>
      </c>
      <c r="D608" t="s">
        <v>5</v>
      </c>
      <c r="E608" t="s">
        <v>4</v>
      </c>
      <c r="F608">
        <v>8</v>
      </c>
      <c r="G608" s="4">
        <v>738.16</v>
      </c>
      <c r="H608" s="4">
        <v>5905.28</v>
      </c>
      <c r="I608" t="str">
        <f>TEXT(Dataset_Analysis_Table[[#This Row],[Order Date]], "mmmm yyyy")</f>
        <v>September 2024</v>
      </c>
      <c r="J608" s="4">
        <f>IF(Dataset_Analysis_Table[[#This Row],[Units Sold]]&lt;&gt;0,Dataset_Analysis_Table[[#This Row],[Revenue]]/Dataset_Analysis_Table[[#This Row],[Units Sold]],"Invalid")</f>
        <v>738.16</v>
      </c>
      <c r="K608" s="4" t="str">
        <f>IF(Dataset_Analysis_Table[[#This Row],[Revenue]]&gt;5000,"Yes","No")</f>
        <v>Yes</v>
      </c>
      <c r="L608" s="4" t="str" cm="1">
        <f t="array" ref="L608">_xlfn.IFS(
  Dataset_Analysis_Table[[#This Row],[Revenue]]&gt;=10000, "Platinum Tier",
  Dataset_Analysis_Table[[#This Row],[Revenue]]&gt;=5000, "Gold Tier",
  Dataset_Analysis_Table[[#This Row],[Revenue]]&lt;5000, "Standard Tier"
)</f>
        <v>Gold Tier</v>
      </c>
      <c r="M608" s="4" t="str">
        <f>Dataset_Analysis_Table[[#This Row],[Region]]&amp;" - "&amp;Dataset_Analysis_Table[[#This Row],[Category]]</f>
        <v>West - Electronics</v>
      </c>
    </row>
    <row r="609" spans="1:13" x14ac:dyDescent="0.3">
      <c r="A609">
        <v>610</v>
      </c>
      <c r="B609" s="1">
        <v>45364</v>
      </c>
      <c r="C609" t="s">
        <v>0</v>
      </c>
      <c r="D609" t="s">
        <v>13</v>
      </c>
      <c r="E609" t="s">
        <v>4</v>
      </c>
      <c r="F609">
        <v>5</v>
      </c>
      <c r="G609" s="4">
        <v>58.72</v>
      </c>
      <c r="H609" s="4">
        <v>293.60000000000002</v>
      </c>
      <c r="I609" t="str">
        <f>TEXT(Dataset_Analysis_Table[[#This Row],[Order Date]], "mmmm yyyy")</f>
        <v>March 2024</v>
      </c>
      <c r="J609" s="4">
        <f>IF(Dataset_Analysis_Table[[#This Row],[Units Sold]]&lt;&gt;0,Dataset_Analysis_Table[[#This Row],[Revenue]]/Dataset_Analysis_Table[[#This Row],[Units Sold]],"Invalid")</f>
        <v>58.720000000000006</v>
      </c>
      <c r="K609" s="4" t="str">
        <f>IF(Dataset_Analysis_Table[[#This Row],[Revenue]]&gt;5000,"Yes","No")</f>
        <v>No</v>
      </c>
      <c r="L609" s="4" t="str" cm="1">
        <f t="array" ref="L609">_xlfn.IFS(
  Dataset_Analysis_Table[[#This Row],[Revenue]]&gt;=10000, "Platinum Tier",
  Dataset_Analysis_Table[[#This Row],[Revenue]]&gt;=5000, "Gold Tier",
  Dataset_Analysis_Table[[#This Row],[Revenue]]&lt;5000, "Standard Tier"
)</f>
        <v>Standard Tier</v>
      </c>
      <c r="M609" s="4" t="str">
        <f>Dataset_Analysis_Table[[#This Row],[Region]]&amp;" - "&amp;Dataset_Analysis_Table[[#This Row],[Category]]</f>
        <v>North - Electronics</v>
      </c>
    </row>
    <row r="610" spans="1:13" x14ac:dyDescent="0.3">
      <c r="A610">
        <v>611</v>
      </c>
      <c r="B610" s="1">
        <v>45311</v>
      </c>
      <c r="C610" t="s">
        <v>12</v>
      </c>
      <c r="D610" t="s">
        <v>18</v>
      </c>
      <c r="E610" t="s">
        <v>4</v>
      </c>
      <c r="F610">
        <v>8</v>
      </c>
      <c r="G610" s="4">
        <v>852.82</v>
      </c>
      <c r="H610" s="4">
        <v>6822.56</v>
      </c>
      <c r="I610" t="str">
        <f>TEXT(Dataset_Analysis_Table[[#This Row],[Order Date]], "mmmm yyyy")</f>
        <v>January 2024</v>
      </c>
      <c r="J610" s="4">
        <f>IF(Dataset_Analysis_Table[[#This Row],[Units Sold]]&lt;&gt;0,Dataset_Analysis_Table[[#This Row],[Revenue]]/Dataset_Analysis_Table[[#This Row],[Units Sold]],"Invalid")</f>
        <v>852.82</v>
      </c>
      <c r="K610" s="4" t="str">
        <f>IF(Dataset_Analysis_Table[[#This Row],[Revenue]]&gt;5000,"Yes","No")</f>
        <v>Yes</v>
      </c>
      <c r="L610" s="4" t="str" cm="1">
        <f t="array" ref="L610">_xlfn.IFS(
  Dataset_Analysis_Table[[#This Row],[Revenue]]&gt;=10000, "Platinum Tier",
  Dataset_Analysis_Table[[#This Row],[Revenue]]&gt;=5000, "Gold Tier",
  Dataset_Analysis_Table[[#This Row],[Revenue]]&lt;5000, "Standard Tier"
)</f>
        <v>Gold Tier</v>
      </c>
      <c r="M610" s="4" t="str">
        <f>Dataset_Analysis_Table[[#This Row],[Region]]&amp;" - "&amp;Dataset_Analysis_Table[[#This Row],[Category]]</f>
        <v>East - Electronics</v>
      </c>
    </row>
    <row r="611" spans="1:13" x14ac:dyDescent="0.3">
      <c r="A611">
        <v>612</v>
      </c>
      <c r="B611" s="1">
        <v>45701</v>
      </c>
      <c r="C611" t="s">
        <v>7</v>
      </c>
      <c r="D611" t="s">
        <v>9</v>
      </c>
      <c r="E611" t="s">
        <v>10</v>
      </c>
      <c r="F611">
        <v>9</v>
      </c>
      <c r="G611" s="4">
        <v>178.68</v>
      </c>
      <c r="H611" s="4">
        <v>1608.12</v>
      </c>
      <c r="I611" t="str">
        <f>TEXT(Dataset_Analysis_Table[[#This Row],[Order Date]], "mmmm yyyy")</f>
        <v>February 2025</v>
      </c>
      <c r="J611" s="4">
        <f>IF(Dataset_Analysis_Table[[#This Row],[Units Sold]]&lt;&gt;0,Dataset_Analysis_Table[[#This Row],[Revenue]]/Dataset_Analysis_Table[[#This Row],[Units Sold]],"Invalid")</f>
        <v>178.67999999999998</v>
      </c>
      <c r="K611" s="4" t="str">
        <f>IF(Dataset_Analysis_Table[[#This Row],[Revenue]]&gt;5000,"Yes","No")</f>
        <v>No</v>
      </c>
      <c r="L611" s="4" t="str" cm="1">
        <f t="array" ref="L611">_xlfn.IFS(
  Dataset_Analysis_Table[[#This Row],[Revenue]]&gt;=10000, "Platinum Tier",
  Dataset_Analysis_Table[[#This Row],[Revenue]]&gt;=5000, "Gold Tier",
  Dataset_Analysis_Table[[#This Row],[Revenue]]&lt;5000, "Standard Tier"
)</f>
        <v>Standard Tier</v>
      </c>
      <c r="M611" s="4" t="str">
        <f>Dataset_Analysis_Table[[#This Row],[Region]]&amp;" - "&amp;Dataset_Analysis_Table[[#This Row],[Category]]</f>
        <v>West - Accessories</v>
      </c>
    </row>
    <row r="612" spans="1:13" x14ac:dyDescent="0.3">
      <c r="A612">
        <v>613</v>
      </c>
      <c r="B612" s="1">
        <v>45695</v>
      </c>
      <c r="C612" t="s">
        <v>12</v>
      </c>
      <c r="D612" t="s">
        <v>13</v>
      </c>
      <c r="E612" t="s">
        <v>4</v>
      </c>
      <c r="F612">
        <v>6</v>
      </c>
      <c r="G612" s="4">
        <v>817.64</v>
      </c>
      <c r="H612" s="4">
        <v>4905.84</v>
      </c>
      <c r="I612" t="str">
        <f>TEXT(Dataset_Analysis_Table[[#This Row],[Order Date]], "mmmm yyyy")</f>
        <v>February 2025</v>
      </c>
      <c r="J612" s="4">
        <f>IF(Dataset_Analysis_Table[[#This Row],[Units Sold]]&lt;&gt;0,Dataset_Analysis_Table[[#This Row],[Revenue]]/Dataset_Analysis_Table[[#This Row],[Units Sold]],"Invalid")</f>
        <v>817.64</v>
      </c>
      <c r="K612" s="4" t="str">
        <f>IF(Dataset_Analysis_Table[[#This Row],[Revenue]]&gt;5000,"Yes","No")</f>
        <v>No</v>
      </c>
      <c r="L612" s="4" t="str" cm="1">
        <f t="array" ref="L612">_xlfn.IFS(
  Dataset_Analysis_Table[[#This Row],[Revenue]]&gt;=10000, "Platinum Tier",
  Dataset_Analysis_Table[[#This Row],[Revenue]]&gt;=5000, "Gold Tier",
  Dataset_Analysis_Table[[#This Row],[Revenue]]&lt;5000, "Standard Tier"
)</f>
        <v>Standard Tier</v>
      </c>
      <c r="M612" s="4" t="str">
        <f>Dataset_Analysis_Table[[#This Row],[Region]]&amp;" - "&amp;Dataset_Analysis_Table[[#This Row],[Category]]</f>
        <v>East - Electronics</v>
      </c>
    </row>
    <row r="613" spans="1:13" x14ac:dyDescent="0.3">
      <c r="A613">
        <v>614</v>
      </c>
      <c r="B613" s="1">
        <v>45590</v>
      </c>
      <c r="C613" t="s">
        <v>0</v>
      </c>
      <c r="D613" t="s">
        <v>9</v>
      </c>
      <c r="E613" t="s">
        <v>10</v>
      </c>
      <c r="F613">
        <v>9</v>
      </c>
      <c r="G613" s="4">
        <v>335.63</v>
      </c>
      <c r="H613" s="4">
        <v>3020.67</v>
      </c>
      <c r="I613" t="str">
        <f>TEXT(Dataset_Analysis_Table[[#This Row],[Order Date]], "mmmm yyyy")</f>
        <v>October 2024</v>
      </c>
      <c r="J613" s="4">
        <f>IF(Dataset_Analysis_Table[[#This Row],[Units Sold]]&lt;&gt;0,Dataset_Analysis_Table[[#This Row],[Revenue]]/Dataset_Analysis_Table[[#This Row],[Units Sold]],"Invalid")</f>
        <v>335.63</v>
      </c>
      <c r="K613" s="4" t="str">
        <f>IF(Dataset_Analysis_Table[[#This Row],[Revenue]]&gt;5000,"Yes","No")</f>
        <v>No</v>
      </c>
      <c r="L613" s="4" t="str" cm="1">
        <f t="array" ref="L613">_xlfn.IFS(
  Dataset_Analysis_Table[[#This Row],[Revenue]]&gt;=10000, "Platinum Tier",
  Dataset_Analysis_Table[[#This Row],[Revenue]]&gt;=5000, "Gold Tier",
  Dataset_Analysis_Table[[#This Row],[Revenue]]&lt;5000, "Standard Tier"
)</f>
        <v>Standard Tier</v>
      </c>
      <c r="M613" s="4" t="str">
        <f>Dataset_Analysis_Table[[#This Row],[Region]]&amp;" - "&amp;Dataset_Analysis_Table[[#This Row],[Category]]</f>
        <v>North - Accessories</v>
      </c>
    </row>
    <row r="614" spans="1:13" x14ac:dyDescent="0.3">
      <c r="A614">
        <v>615</v>
      </c>
      <c r="B614" s="1">
        <v>45808</v>
      </c>
      <c r="C614" t="s">
        <v>0</v>
      </c>
      <c r="D614" t="s">
        <v>5</v>
      </c>
      <c r="E614" t="s">
        <v>4</v>
      </c>
      <c r="F614">
        <v>4</v>
      </c>
      <c r="G614" s="4">
        <v>453.59</v>
      </c>
      <c r="H614" s="4">
        <v>1814.36</v>
      </c>
      <c r="I614" t="str">
        <f>TEXT(Dataset_Analysis_Table[[#This Row],[Order Date]], "mmmm yyyy")</f>
        <v>May 2025</v>
      </c>
      <c r="J614" s="4">
        <f>IF(Dataset_Analysis_Table[[#This Row],[Units Sold]]&lt;&gt;0,Dataset_Analysis_Table[[#This Row],[Revenue]]/Dataset_Analysis_Table[[#This Row],[Units Sold]],"Invalid")</f>
        <v>453.59</v>
      </c>
      <c r="K614" s="4" t="str">
        <f>IF(Dataset_Analysis_Table[[#This Row],[Revenue]]&gt;5000,"Yes","No")</f>
        <v>No</v>
      </c>
      <c r="L614" s="4" t="str" cm="1">
        <f t="array" ref="L614">_xlfn.IFS(
  Dataset_Analysis_Table[[#This Row],[Revenue]]&gt;=10000, "Platinum Tier",
  Dataset_Analysis_Table[[#This Row],[Revenue]]&gt;=5000, "Gold Tier",
  Dataset_Analysis_Table[[#This Row],[Revenue]]&lt;5000, "Standard Tier"
)</f>
        <v>Standard Tier</v>
      </c>
      <c r="M614" s="4" t="str">
        <f>Dataset_Analysis_Table[[#This Row],[Region]]&amp;" - "&amp;Dataset_Analysis_Table[[#This Row],[Category]]</f>
        <v>North - Electronics</v>
      </c>
    </row>
    <row r="615" spans="1:13" x14ac:dyDescent="0.3">
      <c r="A615">
        <v>616</v>
      </c>
      <c r="B615" s="1">
        <v>45408</v>
      </c>
      <c r="C615" t="s">
        <v>7</v>
      </c>
      <c r="D615" t="s">
        <v>14</v>
      </c>
      <c r="E615" t="s">
        <v>4</v>
      </c>
      <c r="F615">
        <v>6</v>
      </c>
      <c r="G615" s="4">
        <v>1294.68</v>
      </c>
      <c r="H615" s="4">
        <v>7768.08</v>
      </c>
      <c r="I615" t="str">
        <f>TEXT(Dataset_Analysis_Table[[#This Row],[Order Date]], "mmmm yyyy")</f>
        <v>April 2024</v>
      </c>
      <c r="J615" s="4">
        <f>IF(Dataset_Analysis_Table[[#This Row],[Units Sold]]&lt;&gt;0,Dataset_Analysis_Table[[#This Row],[Revenue]]/Dataset_Analysis_Table[[#This Row],[Units Sold]],"Invalid")</f>
        <v>1294.68</v>
      </c>
      <c r="K615" s="4" t="str">
        <f>IF(Dataset_Analysis_Table[[#This Row],[Revenue]]&gt;5000,"Yes","No")</f>
        <v>Yes</v>
      </c>
      <c r="L615" s="4" t="str" cm="1">
        <f t="array" ref="L615">_xlfn.IFS(
  Dataset_Analysis_Table[[#This Row],[Revenue]]&gt;=10000, "Platinum Tier",
  Dataset_Analysis_Table[[#This Row],[Revenue]]&gt;=5000, "Gold Tier",
  Dataset_Analysis_Table[[#This Row],[Revenue]]&lt;5000, "Standard Tier"
)</f>
        <v>Gold Tier</v>
      </c>
      <c r="M615" s="4" t="str">
        <f>Dataset_Analysis_Table[[#This Row],[Region]]&amp;" - "&amp;Dataset_Analysis_Table[[#This Row],[Category]]</f>
        <v>West - Electronics</v>
      </c>
    </row>
    <row r="616" spans="1:13" x14ac:dyDescent="0.3">
      <c r="A616">
        <v>617</v>
      </c>
      <c r="B616" s="1">
        <v>45259</v>
      </c>
      <c r="C616" t="s">
        <v>7</v>
      </c>
      <c r="D616" t="s">
        <v>13</v>
      </c>
      <c r="E616" t="s">
        <v>4</v>
      </c>
      <c r="F616">
        <v>4</v>
      </c>
      <c r="G616" s="4">
        <v>322.72000000000003</v>
      </c>
      <c r="H616" s="4">
        <v>1290.8800000000001</v>
      </c>
      <c r="I616" t="str">
        <f>TEXT(Dataset_Analysis_Table[[#This Row],[Order Date]], "mmmm yyyy")</f>
        <v>November 2023</v>
      </c>
      <c r="J616" s="4">
        <f>IF(Dataset_Analysis_Table[[#This Row],[Units Sold]]&lt;&gt;0,Dataset_Analysis_Table[[#This Row],[Revenue]]/Dataset_Analysis_Table[[#This Row],[Units Sold]],"Invalid")</f>
        <v>322.72000000000003</v>
      </c>
      <c r="K616" s="4" t="str">
        <f>IF(Dataset_Analysis_Table[[#This Row],[Revenue]]&gt;5000,"Yes","No")</f>
        <v>No</v>
      </c>
      <c r="L616" s="4" t="str" cm="1">
        <f t="array" ref="L616">_xlfn.IFS(
  Dataset_Analysis_Table[[#This Row],[Revenue]]&gt;=10000, "Platinum Tier",
  Dataset_Analysis_Table[[#This Row],[Revenue]]&gt;=5000, "Gold Tier",
  Dataset_Analysis_Table[[#This Row],[Revenue]]&lt;5000, "Standard Tier"
)</f>
        <v>Standard Tier</v>
      </c>
      <c r="M616" s="4" t="str">
        <f>Dataset_Analysis_Table[[#This Row],[Region]]&amp;" - "&amp;Dataset_Analysis_Table[[#This Row],[Category]]</f>
        <v>West - Electronics</v>
      </c>
    </row>
    <row r="617" spans="1:13" x14ac:dyDescent="0.3">
      <c r="A617">
        <v>618</v>
      </c>
      <c r="B617" s="1">
        <v>45866</v>
      </c>
      <c r="C617" t="s">
        <v>12</v>
      </c>
      <c r="D617" t="s">
        <v>8</v>
      </c>
      <c r="E617" t="s">
        <v>2</v>
      </c>
      <c r="F617">
        <v>10</v>
      </c>
      <c r="G617" s="4">
        <v>952.83</v>
      </c>
      <c r="H617" s="4">
        <v>9528.2999999999993</v>
      </c>
      <c r="I617" t="str">
        <f>TEXT(Dataset_Analysis_Table[[#This Row],[Order Date]], "mmmm yyyy")</f>
        <v>July 2025</v>
      </c>
      <c r="J617" s="4">
        <f>IF(Dataset_Analysis_Table[[#This Row],[Units Sold]]&lt;&gt;0,Dataset_Analysis_Table[[#This Row],[Revenue]]/Dataset_Analysis_Table[[#This Row],[Units Sold]],"Invalid")</f>
        <v>952.82999999999993</v>
      </c>
      <c r="K617" s="4" t="str">
        <f>IF(Dataset_Analysis_Table[[#This Row],[Revenue]]&gt;5000,"Yes","No")</f>
        <v>Yes</v>
      </c>
      <c r="L617" s="4" t="str" cm="1">
        <f t="array" ref="L617">_xlfn.IFS(
  Dataset_Analysis_Table[[#This Row],[Revenue]]&gt;=10000, "Platinum Tier",
  Dataset_Analysis_Table[[#This Row],[Revenue]]&gt;=5000, "Gold Tier",
  Dataset_Analysis_Table[[#This Row],[Revenue]]&lt;5000, "Standard Tier"
)</f>
        <v>Gold Tier</v>
      </c>
      <c r="M617" s="4" t="str">
        <f>Dataset_Analysis_Table[[#This Row],[Region]]&amp;" - "&amp;Dataset_Analysis_Table[[#This Row],[Category]]</f>
        <v>East - Apparel</v>
      </c>
    </row>
    <row r="618" spans="1:13" x14ac:dyDescent="0.3">
      <c r="A618">
        <v>619</v>
      </c>
      <c r="B618" s="1">
        <v>45350</v>
      </c>
      <c r="C618" t="s">
        <v>11</v>
      </c>
      <c r="D618" t="s">
        <v>3</v>
      </c>
      <c r="E618" t="s">
        <v>4</v>
      </c>
      <c r="F618">
        <v>4</v>
      </c>
      <c r="G618" s="4">
        <v>1210.1099999999999</v>
      </c>
      <c r="H618" s="4">
        <v>4840.4399999999996</v>
      </c>
      <c r="I618" t="str">
        <f>TEXT(Dataset_Analysis_Table[[#This Row],[Order Date]], "mmmm yyyy")</f>
        <v>February 2024</v>
      </c>
      <c r="J618" s="4">
        <f>IF(Dataset_Analysis_Table[[#This Row],[Units Sold]]&lt;&gt;0,Dataset_Analysis_Table[[#This Row],[Revenue]]/Dataset_Analysis_Table[[#This Row],[Units Sold]],"Invalid")</f>
        <v>1210.1099999999999</v>
      </c>
      <c r="K618" s="4" t="str">
        <f>IF(Dataset_Analysis_Table[[#This Row],[Revenue]]&gt;5000,"Yes","No")</f>
        <v>No</v>
      </c>
      <c r="L618" s="4" t="str" cm="1">
        <f t="array" ref="L618">_xlfn.IFS(
  Dataset_Analysis_Table[[#This Row],[Revenue]]&gt;=10000, "Platinum Tier",
  Dataset_Analysis_Table[[#This Row],[Revenue]]&gt;=5000, "Gold Tier",
  Dataset_Analysis_Table[[#This Row],[Revenue]]&lt;5000, "Standard Tier"
)</f>
        <v>Standard Tier</v>
      </c>
      <c r="M618" s="4" t="str">
        <f>Dataset_Analysis_Table[[#This Row],[Region]]&amp;" - "&amp;Dataset_Analysis_Table[[#This Row],[Category]]</f>
        <v>South - Electronics</v>
      </c>
    </row>
    <row r="619" spans="1:13" x14ac:dyDescent="0.3">
      <c r="A619">
        <v>620</v>
      </c>
      <c r="B619" s="1">
        <v>45684</v>
      </c>
      <c r="C619" t="s">
        <v>12</v>
      </c>
      <c r="D619" t="s">
        <v>15</v>
      </c>
      <c r="E619" t="s">
        <v>4</v>
      </c>
      <c r="F619">
        <v>5</v>
      </c>
      <c r="G619" s="4">
        <v>899.32</v>
      </c>
      <c r="H619" s="4">
        <v>4496.6000000000004</v>
      </c>
      <c r="I619" t="str">
        <f>TEXT(Dataset_Analysis_Table[[#This Row],[Order Date]], "mmmm yyyy")</f>
        <v>January 2025</v>
      </c>
      <c r="J619" s="4">
        <f>IF(Dataset_Analysis_Table[[#This Row],[Units Sold]]&lt;&gt;0,Dataset_Analysis_Table[[#This Row],[Revenue]]/Dataset_Analysis_Table[[#This Row],[Units Sold]],"Invalid")</f>
        <v>899.32</v>
      </c>
      <c r="K619" s="4" t="str">
        <f>IF(Dataset_Analysis_Table[[#This Row],[Revenue]]&gt;5000,"Yes","No")</f>
        <v>No</v>
      </c>
      <c r="L619" s="4" t="str" cm="1">
        <f t="array" ref="L619">_xlfn.IFS(
  Dataset_Analysis_Table[[#This Row],[Revenue]]&gt;=10000, "Platinum Tier",
  Dataset_Analysis_Table[[#This Row],[Revenue]]&gt;=5000, "Gold Tier",
  Dataset_Analysis_Table[[#This Row],[Revenue]]&lt;5000, "Standard Tier"
)</f>
        <v>Standard Tier</v>
      </c>
      <c r="M619" s="4" t="str">
        <f>Dataset_Analysis_Table[[#This Row],[Region]]&amp;" - "&amp;Dataset_Analysis_Table[[#This Row],[Category]]</f>
        <v>East - Electronics</v>
      </c>
    </row>
    <row r="620" spans="1:13" x14ac:dyDescent="0.3">
      <c r="A620">
        <v>621</v>
      </c>
      <c r="B620" s="1">
        <v>45859</v>
      </c>
      <c r="C620" t="s">
        <v>12</v>
      </c>
      <c r="D620" t="s">
        <v>3</v>
      </c>
      <c r="E620" t="s">
        <v>4</v>
      </c>
      <c r="F620">
        <v>5</v>
      </c>
      <c r="G620" s="4">
        <v>441.11</v>
      </c>
      <c r="H620" s="4">
        <v>2205.5500000000002</v>
      </c>
      <c r="I620" t="str">
        <f>TEXT(Dataset_Analysis_Table[[#This Row],[Order Date]], "mmmm yyyy")</f>
        <v>July 2025</v>
      </c>
      <c r="J620" s="4">
        <f>IF(Dataset_Analysis_Table[[#This Row],[Units Sold]]&lt;&gt;0,Dataset_Analysis_Table[[#This Row],[Revenue]]/Dataset_Analysis_Table[[#This Row],[Units Sold]],"Invalid")</f>
        <v>441.11</v>
      </c>
      <c r="K620" s="4" t="str">
        <f>IF(Dataset_Analysis_Table[[#This Row],[Revenue]]&gt;5000,"Yes","No")</f>
        <v>No</v>
      </c>
      <c r="L620" s="4" t="str" cm="1">
        <f t="array" ref="L620">_xlfn.IFS(
  Dataset_Analysis_Table[[#This Row],[Revenue]]&gt;=10000, "Platinum Tier",
  Dataset_Analysis_Table[[#This Row],[Revenue]]&gt;=5000, "Gold Tier",
  Dataset_Analysis_Table[[#This Row],[Revenue]]&lt;5000, "Standard Tier"
)</f>
        <v>Standard Tier</v>
      </c>
      <c r="M620" s="4" t="str">
        <f>Dataset_Analysis_Table[[#This Row],[Region]]&amp;" - "&amp;Dataset_Analysis_Table[[#This Row],[Category]]</f>
        <v>East - Electronics</v>
      </c>
    </row>
    <row r="621" spans="1:13" x14ac:dyDescent="0.3">
      <c r="A621">
        <v>622</v>
      </c>
      <c r="B621" s="1">
        <v>45277</v>
      </c>
      <c r="C621" t="s">
        <v>0</v>
      </c>
      <c r="D621" t="s">
        <v>22</v>
      </c>
      <c r="E621" t="s">
        <v>4</v>
      </c>
      <c r="F621">
        <v>7</v>
      </c>
      <c r="G621" s="4">
        <v>1378.97</v>
      </c>
      <c r="H621" s="4">
        <v>9652.7900000000009</v>
      </c>
      <c r="I621" t="str">
        <f>TEXT(Dataset_Analysis_Table[[#This Row],[Order Date]], "mmmm yyyy")</f>
        <v>December 2023</v>
      </c>
      <c r="J621" s="4">
        <f>IF(Dataset_Analysis_Table[[#This Row],[Units Sold]]&lt;&gt;0,Dataset_Analysis_Table[[#This Row],[Revenue]]/Dataset_Analysis_Table[[#This Row],[Units Sold]],"Invalid")</f>
        <v>1378.97</v>
      </c>
      <c r="K621" s="4" t="str">
        <f>IF(Dataset_Analysis_Table[[#This Row],[Revenue]]&gt;5000,"Yes","No")</f>
        <v>Yes</v>
      </c>
      <c r="L621" s="4" t="str" cm="1">
        <f t="array" ref="L621">_xlfn.IFS(
  Dataset_Analysis_Table[[#This Row],[Revenue]]&gt;=10000, "Platinum Tier",
  Dataset_Analysis_Table[[#This Row],[Revenue]]&gt;=5000, "Gold Tier",
  Dataset_Analysis_Table[[#This Row],[Revenue]]&lt;5000, "Standard Tier"
)</f>
        <v>Gold Tier</v>
      </c>
      <c r="M621" s="4" t="str">
        <f>Dataset_Analysis_Table[[#This Row],[Region]]&amp;" - "&amp;Dataset_Analysis_Table[[#This Row],[Category]]</f>
        <v>North - Electronics</v>
      </c>
    </row>
    <row r="622" spans="1:13" x14ac:dyDescent="0.3">
      <c r="A622">
        <v>623</v>
      </c>
      <c r="B622" s="1">
        <v>45857</v>
      </c>
      <c r="C622" t="s">
        <v>11</v>
      </c>
      <c r="D622" t="s">
        <v>22</v>
      </c>
      <c r="E622" t="s">
        <v>4</v>
      </c>
      <c r="F622">
        <v>3</v>
      </c>
      <c r="G622" s="4">
        <v>382.02</v>
      </c>
      <c r="H622" s="4">
        <v>1146.06</v>
      </c>
      <c r="I622" t="str">
        <f>TEXT(Dataset_Analysis_Table[[#This Row],[Order Date]], "mmmm yyyy")</f>
        <v>July 2025</v>
      </c>
      <c r="J622" s="4">
        <f>IF(Dataset_Analysis_Table[[#This Row],[Units Sold]]&lt;&gt;0,Dataset_Analysis_Table[[#This Row],[Revenue]]/Dataset_Analysis_Table[[#This Row],[Units Sold]],"Invalid")</f>
        <v>382.02</v>
      </c>
      <c r="K622" s="4" t="str">
        <f>IF(Dataset_Analysis_Table[[#This Row],[Revenue]]&gt;5000,"Yes","No")</f>
        <v>No</v>
      </c>
      <c r="L622" s="4" t="str" cm="1">
        <f t="array" ref="L622">_xlfn.IFS(
  Dataset_Analysis_Table[[#This Row],[Revenue]]&gt;=10000, "Platinum Tier",
  Dataset_Analysis_Table[[#This Row],[Revenue]]&gt;=5000, "Gold Tier",
  Dataset_Analysis_Table[[#This Row],[Revenue]]&lt;5000, "Standard Tier"
)</f>
        <v>Standard Tier</v>
      </c>
      <c r="M622" s="4" t="str">
        <f>Dataset_Analysis_Table[[#This Row],[Region]]&amp;" - "&amp;Dataset_Analysis_Table[[#This Row],[Category]]</f>
        <v>South - Electronics</v>
      </c>
    </row>
    <row r="623" spans="1:13" x14ac:dyDescent="0.3">
      <c r="A623">
        <v>624</v>
      </c>
      <c r="B623" s="1">
        <v>45392</v>
      </c>
      <c r="C623" t="s">
        <v>12</v>
      </c>
      <c r="D623" t="s">
        <v>8</v>
      </c>
      <c r="E623" t="s">
        <v>2</v>
      </c>
      <c r="F623">
        <v>7</v>
      </c>
      <c r="G623" s="4">
        <v>739.29</v>
      </c>
      <c r="H623" s="4">
        <v>5175.03</v>
      </c>
      <c r="I623" t="str">
        <f>TEXT(Dataset_Analysis_Table[[#This Row],[Order Date]], "mmmm yyyy")</f>
        <v>April 2024</v>
      </c>
      <c r="J623" s="4">
        <f>IF(Dataset_Analysis_Table[[#This Row],[Units Sold]]&lt;&gt;0,Dataset_Analysis_Table[[#This Row],[Revenue]]/Dataset_Analysis_Table[[#This Row],[Units Sold]],"Invalid")</f>
        <v>739.29</v>
      </c>
      <c r="K623" s="4" t="str">
        <f>IF(Dataset_Analysis_Table[[#This Row],[Revenue]]&gt;5000,"Yes","No")</f>
        <v>Yes</v>
      </c>
      <c r="L623" s="4" t="str" cm="1">
        <f t="array" ref="L623">_xlfn.IFS(
  Dataset_Analysis_Table[[#This Row],[Revenue]]&gt;=10000, "Platinum Tier",
  Dataset_Analysis_Table[[#This Row],[Revenue]]&gt;=5000, "Gold Tier",
  Dataset_Analysis_Table[[#This Row],[Revenue]]&lt;5000, "Standard Tier"
)</f>
        <v>Gold Tier</v>
      </c>
      <c r="M623" s="4" t="str">
        <f>Dataset_Analysis_Table[[#This Row],[Region]]&amp;" - "&amp;Dataset_Analysis_Table[[#This Row],[Category]]</f>
        <v>East - Apparel</v>
      </c>
    </row>
    <row r="624" spans="1:13" x14ac:dyDescent="0.3">
      <c r="A624">
        <v>625</v>
      </c>
      <c r="B624" s="1">
        <v>45781</v>
      </c>
      <c r="C624" t="s">
        <v>12</v>
      </c>
      <c r="D624" t="s">
        <v>15</v>
      </c>
      <c r="E624" t="s">
        <v>4</v>
      </c>
      <c r="F624">
        <v>7</v>
      </c>
      <c r="G624" s="4">
        <v>569.01</v>
      </c>
      <c r="H624" s="4">
        <v>3983.07</v>
      </c>
      <c r="I624" t="str">
        <f>TEXT(Dataset_Analysis_Table[[#This Row],[Order Date]], "mmmm yyyy")</f>
        <v>May 2025</v>
      </c>
      <c r="J624" s="4">
        <f>IF(Dataset_Analysis_Table[[#This Row],[Units Sold]]&lt;&gt;0,Dataset_Analysis_Table[[#This Row],[Revenue]]/Dataset_Analysis_Table[[#This Row],[Units Sold]],"Invalid")</f>
        <v>569.01</v>
      </c>
      <c r="K624" s="4" t="str">
        <f>IF(Dataset_Analysis_Table[[#This Row],[Revenue]]&gt;5000,"Yes","No")</f>
        <v>No</v>
      </c>
      <c r="L624" s="4" t="str" cm="1">
        <f t="array" ref="L624">_xlfn.IFS(
  Dataset_Analysis_Table[[#This Row],[Revenue]]&gt;=10000, "Platinum Tier",
  Dataset_Analysis_Table[[#This Row],[Revenue]]&gt;=5000, "Gold Tier",
  Dataset_Analysis_Table[[#This Row],[Revenue]]&lt;5000, "Standard Tier"
)</f>
        <v>Standard Tier</v>
      </c>
      <c r="M624" s="4" t="str">
        <f>Dataset_Analysis_Table[[#This Row],[Region]]&amp;" - "&amp;Dataset_Analysis_Table[[#This Row],[Category]]</f>
        <v>East - Electronics</v>
      </c>
    </row>
    <row r="625" spans="1:13" x14ac:dyDescent="0.3">
      <c r="A625">
        <v>626</v>
      </c>
      <c r="B625" s="1">
        <v>45551</v>
      </c>
      <c r="C625" t="s">
        <v>0</v>
      </c>
      <c r="D625" t="s">
        <v>13</v>
      </c>
      <c r="E625" t="s">
        <v>4</v>
      </c>
      <c r="F625">
        <v>9</v>
      </c>
      <c r="G625" s="4">
        <v>1127.21</v>
      </c>
      <c r="H625" s="4">
        <v>10144.89</v>
      </c>
      <c r="I625" t="str">
        <f>TEXT(Dataset_Analysis_Table[[#This Row],[Order Date]], "mmmm yyyy")</f>
        <v>September 2024</v>
      </c>
      <c r="J625" s="4">
        <f>IF(Dataset_Analysis_Table[[#This Row],[Units Sold]]&lt;&gt;0,Dataset_Analysis_Table[[#This Row],[Revenue]]/Dataset_Analysis_Table[[#This Row],[Units Sold]],"Invalid")</f>
        <v>1127.21</v>
      </c>
      <c r="K625" s="4" t="str">
        <f>IF(Dataset_Analysis_Table[[#This Row],[Revenue]]&gt;5000,"Yes","No")</f>
        <v>Yes</v>
      </c>
      <c r="L625" s="4" t="str" cm="1">
        <f t="array" ref="L625">_xlfn.IFS(
  Dataset_Analysis_Table[[#This Row],[Revenue]]&gt;=10000, "Platinum Tier",
  Dataset_Analysis_Table[[#This Row],[Revenue]]&gt;=5000, "Gold Tier",
  Dataset_Analysis_Table[[#This Row],[Revenue]]&lt;5000, "Standard Tier"
)</f>
        <v>Platinum Tier</v>
      </c>
      <c r="M625" s="4" t="str">
        <f>Dataset_Analysis_Table[[#This Row],[Region]]&amp;" - "&amp;Dataset_Analysis_Table[[#This Row],[Category]]</f>
        <v>North - Electronics</v>
      </c>
    </row>
    <row r="626" spans="1:13" x14ac:dyDescent="0.3">
      <c r="A626">
        <v>627</v>
      </c>
      <c r="B626" s="1">
        <v>45604</v>
      </c>
      <c r="C626" t="s">
        <v>12</v>
      </c>
      <c r="D626" t="s">
        <v>8</v>
      </c>
      <c r="E626" t="s">
        <v>2</v>
      </c>
      <c r="F626">
        <v>8</v>
      </c>
      <c r="G626" s="4">
        <v>497.66</v>
      </c>
      <c r="H626" s="4">
        <v>3981.28</v>
      </c>
      <c r="I626" t="str">
        <f>TEXT(Dataset_Analysis_Table[[#This Row],[Order Date]], "mmmm yyyy")</f>
        <v>November 2024</v>
      </c>
      <c r="J626" s="4">
        <f>IF(Dataset_Analysis_Table[[#This Row],[Units Sold]]&lt;&gt;0,Dataset_Analysis_Table[[#This Row],[Revenue]]/Dataset_Analysis_Table[[#This Row],[Units Sold]],"Invalid")</f>
        <v>497.66</v>
      </c>
      <c r="K626" s="4" t="str">
        <f>IF(Dataset_Analysis_Table[[#This Row],[Revenue]]&gt;5000,"Yes","No")</f>
        <v>No</v>
      </c>
      <c r="L626" s="4" t="str" cm="1">
        <f t="array" ref="L626">_xlfn.IFS(
  Dataset_Analysis_Table[[#This Row],[Revenue]]&gt;=10000, "Platinum Tier",
  Dataset_Analysis_Table[[#This Row],[Revenue]]&gt;=5000, "Gold Tier",
  Dataset_Analysis_Table[[#This Row],[Revenue]]&lt;5000, "Standard Tier"
)</f>
        <v>Standard Tier</v>
      </c>
      <c r="M626" s="4" t="str">
        <f>Dataset_Analysis_Table[[#This Row],[Region]]&amp;" - "&amp;Dataset_Analysis_Table[[#This Row],[Category]]</f>
        <v>East - Apparel</v>
      </c>
    </row>
    <row r="627" spans="1:13" x14ac:dyDescent="0.3">
      <c r="A627">
        <v>628</v>
      </c>
      <c r="B627" s="1">
        <v>45608</v>
      </c>
      <c r="C627" t="s">
        <v>0</v>
      </c>
      <c r="D627" t="s">
        <v>14</v>
      </c>
      <c r="E627" t="s">
        <v>4</v>
      </c>
      <c r="F627">
        <v>6</v>
      </c>
      <c r="G627" s="4">
        <v>1276.6600000000001</v>
      </c>
      <c r="H627" s="4">
        <v>7659.96</v>
      </c>
      <c r="I627" t="str">
        <f>TEXT(Dataset_Analysis_Table[[#This Row],[Order Date]], "mmmm yyyy")</f>
        <v>November 2024</v>
      </c>
      <c r="J627" s="4">
        <f>IF(Dataset_Analysis_Table[[#This Row],[Units Sold]]&lt;&gt;0,Dataset_Analysis_Table[[#This Row],[Revenue]]/Dataset_Analysis_Table[[#This Row],[Units Sold]],"Invalid")</f>
        <v>1276.6600000000001</v>
      </c>
      <c r="K627" s="4" t="str">
        <f>IF(Dataset_Analysis_Table[[#This Row],[Revenue]]&gt;5000,"Yes","No")</f>
        <v>Yes</v>
      </c>
      <c r="L627" s="4" t="str" cm="1">
        <f t="array" ref="L627">_xlfn.IFS(
  Dataset_Analysis_Table[[#This Row],[Revenue]]&gt;=10000, "Platinum Tier",
  Dataset_Analysis_Table[[#This Row],[Revenue]]&gt;=5000, "Gold Tier",
  Dataset_Analysis_Table[[#This Row],[Revenue]]&lt;5000, "Standard Tier"
)</f>
        <v>Gold Tier</v>
      </c>
      <c r="M627" s="4" t="str">
        <f>Dataset_Analysis_Table[[#This Row],[Region]]&amp;" - "&amp;Dataset_Analysis_Table[[#This Row],[Category]]</f>
        <v>North - Electronics</v>
      </c>
    </row>
    <row r="628" spans="1:13" x14ac:dyDescent="0.3">
      <c r="A628">
        <v>629</v>
      </c>
      <c r="B628" s="1">
        <v>45362</v>
      </c>
      <c r="C628" t="s">
        <v>7</v>
      </c>
      <c r="D628" t="s">
        <v>9</v>
      </c>
      <c r="E628" t="s">
        <v>10</v>
      </c>
      <c r="F628">
        <v>7</v>
      </c>
      <c r="G628" s="4">
        <v>1239.02</v>
      </c>
      <c r="H628" s="4">
        <v>8673.14</v>
      </c>
      <c r="I628" t="str">
        <f>TEXT(Dataset_Analysis_Table[[#This Row],[Order Date]], "mmmm yyyy")</f>
        <v>March 2024</v>
      </c>
      <c r="J628" s="4">
        <f>IF(Dataset_Analysis_Table[[#This Row],[Units Sold]]&lt;&gt;0,Dataset_Analysis_Table[[#This Row],[Revenue]]/Dataset_Analysis_Table[[#This Row],[Units Sold]],"Invalid")</f>
        <v>1239.02</v>
      </c>
      <c r="K628" s="4" t="str">
        <f>IF(Dataset_Analysis_Table[[#This Row],[Revenue]]&gt;5000,"Yes","No")</f>
        <v>Yes</v>
      </c>
      <c r="L628" s="4" t="str" cm="1">
        <f t="array" ref="L628">_xlfn.IFS(
  Dataset_Analysis_Table[[#This Row],[Revenue]]&gt;=10000, "Platinum Tier",
  Dataset_Analysis_Table[[#This Row],[Revenue]]&gt;=5000, "Gold Tier",
  Dataset_Analysis_Table[[#This Row],[Revenue]]&lt;5000, "Standard Tier"
)</f>
        <v>Gold Tier</v>
      </c>
      <c r="M628" s="4" t="str">
        <f>Dataset_Analysis_Table[[#This Row],[Region]]&amp;" - "&amp;Dataset_Analysis_Table[[#This Row],[Category]]</f>
        <v>West - Accessories</v>
      </c>
    </row>
    <row r="629" spans="1:13" x14ac:dyDescent="0.3">
      <c r="A629">
        <v>630</v>
      </c>
      <c r="B629" s="1">
        <v>45469</v>
      </c>
      <c r="C629" t="s">
        <v>12</v>
      </c>
      <c r="D629" t="s">
        <v>20</v>
      </c>
      <c r="E629" t="s">
        <v>4</v>
      </c>
      <c r="F629">
        <v>5</v>
      </c>
      <c r="G629" s="4">
        <v>513.26</v>
      </c>
      <c r="H629" s="4">
        <v>2566.3000000000002</v>
      </c>
      <c r="I629" t="str">
        <f>TEXT(Dataset_Analysis_Table[[#This Row],[Order Date]], "mmmm yyyy")</f>
        <v>June 2024</v>
      </c>
      <c r="J629" s="4">
        <f>IF(Dataset_Analysis_Table[[#This Row],[Units Sold]]&lt;&gt;0,Dataset_Analysis_Table[[#This Row],[Revenue]]/Dataset_Analysis_Table[[#This Row],[Units Sold]],"Invalid")</f>
        <v>513.26</v>
      </c>
      <c r="K629" s="4" t="str">
        <f>IF(Dataset_Analysis_Table[[#This Row],[Revenue]]&gt;5000,"Yes","No")</f>
        <v>No</v>
      </c>
      <c r="L629" s="4" t="str" cm="1">
        <f t="array" ref="L629">_xlfn.IFS(
  Dataset_Analysis_Table[[#This Row],[Revenue]]&gt;=10000, "Platinum Tier",
  Dataset_Analysis_Table[[#This Row],[Revenue]]&gt;=5000, "Gold Tier",
  Dataset_Analysis_Table[[#This Row],[Revenue]]&lt;5000, "Standard Tier"
)</f>
        <v>Standard Tier</v>
      </c>
      <c r="M629" s="4" t="str">
        <f>Dataset_Analysis_Table[[#This Row],[Region]]&amp;" - "&amp;Dataset_Analysis_Table[[#This Row],[Category]]</f>
        <v>East - Electronics</v>
      </c>
    </row>
    <row r="630" spans="1:13" x14ac:dyDescent="0.3">
      <c r="A630">
        <v>631</v>
      </c>
      <c r="B630" s="1">
        <v>45718</v>
      </c>
      <c r="C630" t="s">
        <v>11</v>
      </c>
      <c r="D630" t="s">
        <v>15</v>
      </c>
      <c r="E630" t="s">
        <v>4</v>
      </c>
      <c r="F630">
        <v>8</v>
      </c>
      <c r="G630" s="4">
        <v>1184.57</v>
      </c>
      <c r="H630" s="4">
        <v>9476.56</v>
      </c>
      <c r="I630" t="str">
        <f>TEXT(Dataset_Analysis_Table[[#This Row],[Order Date]], "mmmm yyyy")</f>
        <v>March 2025</v>
      </c>
      <c r="J630" s="4">
        <f>IF(Dataset_Analysis_Table[[#This Row],[Units Sold]]&lt;&gt;0,Dataset_Analysis_Table[[#This Row],[Revenue]]/Dataset_Analysis_Table[[#This Row],[Units Sold]],"Invalid")</f>
        <v>1184.57</v>
      </c>
      <c r="K630" s="4" t="str">
        <f>IF(Dataset_Analysis_Table[[#This Row],[Revenue]]&gt;5000,"Yes","No")</f>
        <v>Yes</v>
      </c>
      <c r="L630" s="4" t="str" cm="1">
        <f t="array" ref="L630">_xlfn.IFS(
  Dataset_Analysis_Table[[#This Row],[Revenue]]&gt;=10000, "Platinum Tier",
  Dataset_Analysis_Table[[#This Row],[Revenue]]&gt;=5000, "Gold Tier",
  Dataset_Analysis_Table[[#This Row],[Revenue]]&lt;5000, "Standard Tier"
)</f>
        <v>Gold Tier</v>
      </c>
      <c r="M630" s="4" t="str">
        <f>Dataset_Analysis_Table[[#This Row],[Region]]&amp;" - "&amp;Dataset_Analysis_Table[[#This Row],[Category]]</f>
        <v>South - Electronics</v>
      </c>
    </row>
    <row r="631" spans="1:13" x14ac:dyDescent="0.3">
      <c r="A631">
        <v>632</v>
      </c>
      <c r="B631" s="1">
        <v>45186</v>
      </c>
      <c r="C631" t="s">
        <v>0</v>
      </c>
      <c r="D631" t="s">
        <v>17</v>
      </c>
      <c r="E631" t="s">
        <v>10</v>
      </c>
      <c r="F631">
        <v>2</v>
      </c>
      <c r="G631" s="4">
        <v>943.01</v>
      </c>
      <c r="H631" s="4">
        <v>1886.02</v>
      </c>
      <c r="I631" t="str">
        <f>TEXT(Dataset_Analysis_Table[[#This Row],[Order Date]], "mmmm yyyy")</f>
        <v>September 2023</v>
      </c>
      <c r="J631" s="4">
        <f>IF(Dataset_Analysis_Table[[#This Row],[Units Sold]]&lt;&gt;0,Dataset_Analysis_Table[[#This Row],[Revenue]]/Dataset_Analysis_Table[[#This Row],[Units Sold]],"Invalid")</f>
        <v>943.01</v>
      </c>
      <c r="K631" s="4" t="str">
        <f>IF(Dataset_Analysis_Table[[#This Row],[Revenue]]&gt;5000,"Yes","No")</f>
        <v>No</v>
      </c>
      <c r="L631" s="4" t="str" cm="1">
        <f t="array" ref="L631">_xlfn.IFS(
  Dataset_Analysis_Table[[#This Row],[Revenue]]&gt;=10000, "Platinum Tier",
  Dataset_Analysis_Table[[#This Row],[Revenue]]&gt;=5000, "Gold Tier",
  Dataset_Analysis_Table[[#This Row],[Revenue]]&lt;5000, "Standard Tier"
)</f>
        <v>Standard Tier</v>
      </c>
      <c r="M631" s="4" t="str">
        <f>Dataset_Analysis_Table[[#This Row],[Region]]&amp;" - "&amp;Dataset_Analysis_Table[[#This Row],[Category]]</f>
        <v>North - Accessories</v>
      </c>
    </row>
    <row r="632" spans="1:13" x14ac:dyDescent="0.3">
      <c r="A632">
        <v>633</v>
      </c>
      <c r="B632" s="1">
        <v>45155</v>
      </c>
      <c r="C632" t="s">
        <v>7</v>
      </c>
      <c r="D632" t="s">
        <v>16</v>
      </c>
      <c r="E632" t="s">
        <v>10</v>
      </c>
      <c r="F632">
        <v>2</v>
      </c>
      <c r="G632" s="4">
        <v>1394.85</v>
      </c>
      <c r="H632" s="4">
        <v>2789.7</v>
      </c>
      <c r="I632" t="str">
        <f>TEXT(Dataset_Analysis_Table[[#This Row],[Order Date]], "mmmm yyyy")</f>
        <v>August 2023</v>
      </c>
      <c r="J632" s="4">
        <f>IF(Dataset_Analysis_Table[[#This Row],[Units Sold]]&lt;&gt;0,Dataset_Analysis_Table[[#This Row],[Revenue]]/Dataset_Analysis_Table[[#This Row],[Units Sold]],"Invalid")</f>
        <v>1394.85</v>
      </c>
      <c r="K632" s="4" t="str">
        <f>IF(Dataset_Analysis_Table[[#This Row],[Revenue]]&gt;5000,"Yes","No")</f>
        <v>No</v>
      </c>
      <c r="L632" s="4" t="str" cm="1">
        <f t="array" ref="L632">_xlfn.IFS(
  Dataset_Analysis_Table[[#This Row],[Revenue]]&gt;=10000, "Platinum Tier",
  Dataset_Analysis_Table[[#This Row],[Revenue]]&gt;=5000, "Gold Tier",
  Dataset_Analysis_Table[[#This Row],[Revenue]]&lt;5000, "Standard Tier"
)</f>
        <v>Standard Tier</v>
      </c>
      <c r="M632" s="4" t="str">
        <f>Dataset_Analysis_Table[[#This Row],[Region]]&amp;" - "&amp;Dataset_Analysis_Table[[#This Row],[Category]]</f>
        <v>West - Accessories</v>
      </c>
    </row>
    <row r="633" spans="1:13" x14ac:dyDescent="0.3">
      <c r="A633">
        <v>634</v>
      </c>
      <c r="B633" s="1">
        <v>45606</v>
      </c>
      <c r="C633" t="s">
        <v>7</v>
      </c>
      <c r="D633" t="s">
        <v>3</v>
      </c>
      <c r="E633" t="s">
        <v>4</v>
      </c>
      <c r="F633">
        <v>1</v>
      </c>
      <c r="G633" s="4">
        <v>1487.84</v>
      </c>
      <c r="H633" s="4">
        <v>1487.84</v>
      </c>
      <c r="I633" t="str">
        <f>TEXT(Dataset_Analysis_Table[[#This Row],[Order Date]], "mmmm yyyy")</f>
        <v>November 2024</v>
      </c>
      <c r="J633" s="4">
        <f>IF(Dataset_Analysis_Table[[#This Row],[Units Sold]]&lt;&gt;0,Dataset_Analysis_Table[[#This Row],[Revenue]]/Dataset_Analysis_Table[[#This Row],[Units Sold]],"Invalid")</f>
        <v>1487.84</v>
      </c>
      <c r="K633" s="4" t="str">
        <f>IF(Dataset_Analysis_Table[[#This Row],[Revenue]]&gt;5000,"Yes","No")</f>
        <v>No</v>
      </c>
      <c r="L633" s="4" t="str" cm="1">
        <f t="array" ref="L633">_xlfn.IFS(
  Dataset_Analysis_Table[[#This Row],[Revenue]]&gt;=10000, "Platinum Tier",
  Dataset_Analysis_Table[[#This Row],[Revenue]]&gt;=5000, "Gold Tier",
  Dataset_Analysis_Table[[#This Row],[Revenue]]&lt;5000, "Standard Tier"
)</f>
        <v>Standard Tier</v>
      </c>
      <c r="M633" s="4" t="str">
        <f>Dataset_Analysis_Table[[#This Row],[Region]]&amp;" - "&amp;Dataset_Analysis_Table[[#This Row],[Category]]</f>
        <v>West - Electronics</v>
      </c>
    </row>
    <row r="634" spans="1:13" x14ac:dyDescent="0.3">
      <c r="A634">
        <v>635</v>
      </c>
      <c r="B634" s="1">
        <v>45844</v>
      </c>
      <c r="C634" t="s">
        <v>11</v>
      </c>
      <c r="D634" t="s">
        <v>5</v>
      </c>
      <c r="E634" t="s">
        <v>4</v>
      </c>
      <c r="F634">
        <v>3</v>
      </c>
      <c r="G634" s="4">
        <v>1324.4</v>
      </c>
      <c r="H634" s="4">
        <v>3973.2</v>
      </c>
      <c r="I634" t="str">
        <f>TEXT(Dataset_Analysis_Table[[#This Row],[Order Date]], "mmmm yyyy")</f>
        <v>July 2025</v>
      </c>
      <c r="J634" s="4">
        <f>IF(Dataset_Analysis_Table[[#This Row],[Units Sold]]&lt;&gt;0,Dataset_Analysis_Table[[#This Row],[Revenue]]/Dataset_Analysis_Table[[#This Row],[Units Sold]],"Invalid")</f>
        <v>1324.3999999999999</v>
      </c>
      <c r="K634" s="4" t="str">
        <f>IF(Dataset_Analysis_Table[[#This Row],[Revenue]]&gt;5000,"Yes","No")</f>
        <v>No</v>
      </c>
      <c r="L634" s="4" t="str" cm="1">
        <f t="array" ref="L634">_xlfn.IFS(
  Dataset_Analysis_Table[[#This Row],[Revenue]]&gt;=10000, "Platinum Tier",
  Dataset_Analysis_Table[[#This Row],[Revenue]]&gt;=5000, "Gold Tier",
  Dataset_Analysis_Table[[#This Row],[Revenue]]&lt;5000, "Standard Tier"
)</f>
        <v>Standard Tier</v>
      </c>
      <c r="M634" s="4" t="str">
        <f>Dataset_Analysis_Table[[#This Row],[Region]]&amp;" - "&amp;Dataset_Analysis_Table[[#This Row],[Category]]</f>
        <v>South - Electronics</v>
      </c>
    </row>
    <row r="635" spans="1:13" x14ac:dyDescent="0.3">
      <c r="A635">
        <v>636</v>
      </c>
      <c r="B635" s="1">
        <v>45419</v>
      </c>
      <c r="C635" t="s">
        <v>11</v>
      </c>
      <c r="D635" t="s">
        <v>22</v>
      </c>
      <c r="E635" t="s">
        <v>4</v>
      </c>
      <c r="F635">
        <v>2</v>
      </c>
      <c r="G635" s="4">
        <v>985.34</v>
      </c>
      <c r="H635" s="4">
        <v>1970.68</v>
      </c>
      <c r="I635" t="str">
        <f>TEXT(Dataset_Analysis_Table[[#This Row],[Order Date]], "mmmm yyyy")</f>
        <v>May 2024</v>
      </c>
      <c r="J635" s="4">
        <f>IF(Dataset_Analysis_Table[[#This Row],[Units Sold]]&lt;&gt;0,Dataset_Analysis_Table[[#This Row],[Revenue]]/Dataset_Analysis_Table[[#This Row],[Units Sold]],"Invalid")</f>
        <v>985.34</v>
      </c>
      <c r="K635" s="4" t="str">
        <f>IF(Dataset_Analysis_Table[[#This Row],[Revenue]]&gt;5000,"Yes","No")</f>
        <v>No</v>
      </c>
      <c r="L635" s="4" t="str" cm="1">
        <f t="array" ref="L635">_xlfn.IFS(
  Dataset_Analysis_Table[[#This Row],[Revenue]]&gt;=10000, "Platinum Tier",
  Dataset_Analysis_Table[[#This Row],[Revenue]]&gt;=5000, "Gold Tier",
  Dataset_Analysis_Table[[#This Row],[Revenue]]&lt;5000, "Standard Tier"
)</f>
        <v>Standard Tier</v>
      </c>
      <c r="M635" s="4" t="str">
        <f>Dataset_Analysis_Table[[#This Row],[Region]]&amp;" - "&amp;Dataset_Analysis_Table[[#This Row],[Category]]</f>
        <v>South - Electronics</v>
      </c>
    </row>
    <row r="636" spans="1:13" x14ac:dyDescent="0.3">
      <c r="A636">
        <v>637</v>
      </c>
      <c r="B636" s="1">
        <v>45519</v>
      </c>
      <c r="C636" t="s">
        <v>0</v>
      </c>
      <c r="D636" t="s">
        <v>22</v>
      </c>
      <c r="E636" t="s">
        <v>4</v>
      </c>
      <c r="F636">
        <v>3</v>
      </c>
      <c r="G636" s="4">
        <v>87.16</v>
      </c>
      <c r="H636" s="4">
        <v>261.48</v>
      </c>
      <c r="I636" t="str">
        <f>TEXT(Dataset_Analysis_Table[[#This Row],[Order Date]], "mmmm yyyy")</f>
        <v>August 2024</v>
      </c>
      <c r="J636" s="4">
        <f>IF(Dataset_Analysis_Table[[#This Row],[Units Sold]]&lt;&gt;0,Dataset_Analysis_Table[[#This Row],[Revenue]]/Dataset_Analysis_Table[[#This Row],[Units Sold]],"Invalid")</f>
        <v>87.160000000000011</v>
      </c>
      <c r="K636" s="4" t="str">
        <f>IF(Dataset_Analysis_Table[[#This Row],[Revenue]]&gt;5000,"Yes","No")</f>
        <v>No</v>
      </c>
      <c r="L636" s="4" t="str" cm="1">
        <f t="array" ref="L636">_xlfn.IFS(
  Dataset_Analysis_Table[[#This Row],[Revenue]]&gt;=10000, "Platinum Tier",
  Dataset_Analysis_Table[[#This Row],[Revenue]]&gt;=5000, "Gold Tier",
  Dataset_Analysis_Table[[#This Row],[Revenue]]&lt;5000, "Standard Tier"
)</f>
        <v>Standard Tier</v>
      </c>
      <c r="M636" s="4" t="str">
        <f>Dataset_Analysis_Table[[#This Row],[Region]]&amp;" - "&amp;Dataset_Analysis_Table[[#This Row],[Category]]</f>
        <v>North - Electronics</v>
      </c>
    </row>
    <row r="637" spans="1:13" x14ac:dyDescent="0.3">
      <c r="A637">
        <v>638</v>
      </c>
      <c r="B637" s="1">
        <v>45855</v>
      </c>
      <c r="C637" t="s">
        <v>12</v>
      </c>
      <c r="D637" t="s">
        <v>1</v>
      </c>
      <c r="E637" t="s">
        <v>2</v>
      </c>
      <c r="F637">
        <v>4</v>
      </c>
      <c r="G637" s="4">
        <v>649.54999999999995</v>
      </c>
      <c r="H637" s="4">
        <v>2598.1999999999998</v>
      </c>
      <c r="I637" t="str">
        <f>TEXT(Dataset_Analysis_Table[[#This Row],[Order Date]], "mmmm yyyy")</f>
        <v>July 2025</v>
      </c>
      <c r="J637" s="4">
        <f>IF(Dataset_Analysis_Table[[#This Row],[Units Sold]]&lt;&gt;0,Dataset_Analysis_Table[[#This Row],[Revenue]]/Dataset_Analysis_Table[[#This Row],[Units Sold]],"Invalid")</f>
        <v>649.54999999999995</v>
      </c>
      <c r="K637" s="4" t="str">
        <f>IF(Dataset_Analysis_Table[[#This Row],[Revenue]]&gt;5000,"Yes","No")</f>
        <v>No</v>
      </c>
      <c r="L637" s="4" t="str" cm="1">
        <f t="array" ref="L637">_xlfn.IFS(
  Dataset_Analysis_Table[[#This Row],[Revenue]]&gt;=10000, "Platinum Tier",
  Dataset_Analysis_Table[[#This Row],[Revenue]]&gt;=5000, "Gold Tier",
  Dataset_Analysis_Table[[#This Row],[Revenue]]&lt;5000, "Standard Tier"
)</f>
        <v>Standard Tier</v>
      </c>
      <c r="M637" s="4" t="str">
        <f>Dataset_Analysis_Table[[#This Row],[Region]]&amp;" - "&amp;Dataset_Analysis_Table[[#This Row],[Category]]</f>
        <v>East - Apparel</v>
      </c>
    </row>
    <row r="638" spans="1:13" x14ac:dyDescent="0.3">
      <c r="A638">
        <v>639</v>
      </c>
      <c r="B638" s="1">
        <v>45140</v>
      </c>
      <c r="C638" t="s">
        <v>0</v>
      </c>
      <c r="D638" t="s">
        <v>13</v>
      </c>
      <c r="E638" t="s">
        <v>4</v>
      </c>
      <c r="F638">
        <v>4</v>
      </c>
      <c r="G638" s="4">
        <v>720.44</v>
      </c>
      <c r="H638" s="4">
        <v>2881.76</v>
      </c>
      <c r="I638" t="str">
        <f>TEXT(Dataset_Analysis_Table[[#This Row],[Order Date]], "mmmm yyyy")</f>
        <v>August 2023</v>
      </c>
      <c r="J638" s="4">
        <f>IF(Dataset_Analysis_Table[[#This Row],[Units Sold]]&lt;&gt;0,Dataset_Analysis_Table[[#This Row],[Revenue]]/Dataset_Analysis_Table[[#This Row],[Units Sold]],"Invalid")</f>
        <v>720.44</v>
      </c>
      <c r="K638" s="4" t="str">
        <f>IF(Dataset_Analysis_Table[[#This Row],[Revenue]]&gt;5000,"Yes","No")</f>
        <v>No</v>
      </c>
      <c r="L638" s="4" t="str" cm="1">
        <f t="array" ref="L638">_xlfn.IFS(
  Dataset_Analysis_Table[[#This Row],[Revenue]]&gt;=10000, "Platinum Tier",
  Dataset_Analysis_Table[[#This Row],[Revenue]]&gt;=5000, "Gold Tier",
  Dataset_Analysis_Table[[#This Row],[Revenue]]&lt;5000, "Standard Tier"
)</f>
        <v>Standard Tier</v>
      </c>
      <c r="M638" s="4" t="str">
        <f>Dataset_Analysis_Table[[#This Row],[Region]]&amp;" - "&amp;Dataset_Analysis_Table[[#This Row],[Category]]</f>
        <v>North - Electronics</v>
      </c>
    </row>
    <row r="639" spans="1:13" x14ac:dyDescent="0.3">
      <c r="A639">
        <v>640</v>
      </c>
      <c r="B639" s="1">
        <v>45670</v>
      </c>
      <c r="C639" t="s">
        <v>11</v>
      </c>
      <c r="D639" t="s">
        <v>3</v>
      </c>
      <c r="E639" t="s">
        <v>4</v>
      </c>
      <c r="F639">
        <v>8</v>
      </c>
      <c r="G639" s="4">
        <v>23.84</v>
      </c>
      <c r="H639" s="4">
        <v>190.72</v>
      </c>
      <c r="I639" t="str">
        <f>TEXT(Dataset_Analysis_Table[[#This Row],[Order Date]], "mmmm yyyy")</f>
        <v>January 2025</v>
      </c>
      <c r="J639" s="4">
        <f>IF(Dataset_Analysis_Table[[#This Row],[Units Sold]]&lt;&gt;0,Dataset_Analysis_Table[[#This Row],[Revenue]]/Dataset_Analysis_Table[[#This Row],[Units Sold]],"Invalid")</f>
        <v>23.84</v>
      </c>
      <c r="K639" s="4" t="str">
        <f>IF(Dataset_Analysis_Table[[#This Row],[Revenue]]&gt;5000,"Yes","No")</f>
        <v>No</v>
      </c>
      <c r="L639" s="4" t="str" cm="1">
        <f t="array" ref="L639">_xlfn.IFS(
  Dataset_Analysis_Table[[#This Row],[Revenue]]&gt;=10000, "Platinum Tier",
  Dataset_Analysis_Table[[#This Row],[Revenue]]&gt;=5000, "Gold Tier",
  Dataset_Analysis_Table[[#This Row],[Revenue]]&lt;5000, "Standard Tier"
)</f>
        <v>Standard Tier</v>
      </c>
      <c r="M639" s="4" t="str">
        <f>Dataset_Analysis_Table[[#This Row],[Region]]&amp;" - "&amp;Dataset_Analysis_Table[[#This Row],[Category]]</f>
        <v>South - Electronics</v>
      </c>
    </row>
    <row r="640" spans="1:13" x14ac:dyDescent="0.3">
      <c r="A640">
        <v>641</v>
      </c>
      <c r="B640" s="1">
        <v>45262</v>
      </c>
      <c r="C640" t="s">
        <v>12</v>
      </c>
      <c r="D640" t="s">
        <v>8</v>
      </c>
      <c r="E640" t="s">
        <v>2</v>
      </c>
      <c r="F640">
        <v>7</v>
      </c>
      <c r="G640" s="4">
        <v>1044.1099999999999</v>
      </c>
      <c r="H640" s="4">
        <v>7308.77</v>
      </c>
      <c r="I640" t="str">
        <f>TEXT(Dataset_Analysis_Table[[#This Row],[Order Date]], "mmmm yyyy")</f>
        <v>December 2023</v>
      </c>
      <c r="J640" s="4">
        <f>IF(Dataset_Analysis_Table[[#This Row],[Units Sold]]&lt;&gt;0,Dataset_Analysis_Table[[#This Row],[Revenue]]/Dataset_Analysis_Table[[#This Row],[Units Sold]],"Invalid")</f>
        <v>1044.1100000000001</v>
      </c>
      <c r="K640" s="4" t="str">
        <f>IF(Dataset_Analysis_Table[[#This Row],[Revenue]]&gt;5000,"Yes","No")</f>
        <v>Yes</v>
      </c>
      <c r="L640" s="4" t="str" cm="1">
        <f t="array" ref="L640">_xlfn.IFS(
  Dataset_Analysis_Table[[#This Row],[Revenue]]&gt;=10000, "Platinum Tier",
  Dataset_Analysis_Table[[#This Row],[Revenue]]&gt;=5000, "Gold Tier",
  Dataset_Analysis_Table[[#This Row],[Revenue]]&lt;5000, "Standard Tier"
)</f>
        <v>Gold Tier</v>
      </c>
      <c r="M640" s="4" t="str">
        <f>Dataset_Analysis_Table[[#This Row],[Region]]&amp;" - "&amp;Dataset_Analysis_Table[[#This Row],[Category]]</f>
        <v>East - Apparel</v>
      </c>
    </row>
    <row r="641" spans="1:13" x14ac:dyDescent="0.3">
      <c r="A641">
        <v>642</v>
      </c>
      <c r="B641" s="1">
        <v>45373</v>
      </c>
      <c r="C641" t="s">
        <v>0</v>
      </c>
      <c r="D641" t="s">
        <v>20</v>
      </c>
      <c r="E641" t="s">
        <v>4</v>
      </c>
      <c r="F641">
        <v>7</v>
      </c>
      <c r="G641" s="4">
        <v>143.1</v>
      </c>
      <c r="H641" s="4">
        <v>1001.7</v>
      </c>
      <c r="I641" t="str">
        <f>TEXT(Dataset_Analysis_Table[[#This Row],[Order Date]], "mmmm yyyy")</f>
        <v>March 2024</v>
      </c>
      <c r="J641" s="4">
        <f>IF(Dataset_Analysis_Table[[#This Row],[Units Sold]]&lt;&gt;0,Dataset_Analysis_Table[[#This Row],[Revenue]]/Dataset_Analysis_Table[[#This Row],[Units Sold]],"Invalid")</f>
        <v>143.1</v>
      </c>
      <c r="K641" s="4" t="str">
        <f>IF(Dataset_Analysis_Table[[#This Row],[Revenue]]&gt;5000,"Yes","No")</f>
        <v>No</v>
      </c>
      <c r="L641" s="4" t="str" cm="1">
        <f t="array" ref="L641">_xlfn.IFS(
  Dataset_Analysis_Table[[#This Row],[Revenue]]&gt;=10000, "Platinum Tier",
  Dataset_Analysis_Table[[#This Row],[Revenue]]&gt;=5000, "Gold Tier",
  Dataset_Analysis_Table[[#This Row],[Revenue]]&lt;5000, "Standard Tier"
)</f>
        <v>Standard Tier</v>
      </c>
      <c r="M641" s="4" t="str">
        <f>Dataset_Analysis_Table[[#This Row],[Region]]&amp;" - "&amp;Dataset_Analysis_Table[[#This Row],[Category]]</f>
        <v>North - Electronics</v>
      </c>
    </row>
    <row r="642" spans="1:13" x14ac:dyDescent="0.3">
      <c r="A642">
        <v>643</v>
      </c>
      <c r="B642" s="1">
        <v>45244</v>
      </c>
      <c r="C642" t="s">
        <v>0</v>
      </c>
      <c r="D642" t="s">
        <v>9</v>
      </c>
      <c r="E642" t="s">
        <v>10</v>
      </c>
      <c r="F642">
        <v>6</v>
      </c>
      <c r="G642" s="4">
        <v>557.66999999999996</v>
      </c>
      <c r="H642" s="4">
        <v>3346.02</v>
      </c>
      <c r="I642" t="str">
        <f>TEXT(Dataset_Analysis_Table[[#This Row],[Order Date]], "mmmm yyyy")</f>
        <v>November 2023</v>
      </c>
      <c r="J642" s="4">
        <f>IF(Dataset_Analysis_Table[[#This Row],[Units Sold]]&lt;&gt;0,Dataset_Analysis_Table[[#This Row],[Revenue]]/Dataset_Analysis_Table[[#This Row],[Units Sold]],"Invalid")</f>
        <v>557.66999999999996</v>
      </c>
      <c r="K642" s="4" t="str">
        <f>IF(Dataset_Analysis_Table[[#This Row],[Revenue]]&gt;5000,"Yes","No")</f>
        <v>No</v>
      </c>
      <c r="L642" s="4" t="str" cm="1">
        <f t="array" ref="L642">_xlfn.IFS(
  Dataset_Analysis_Table[[#This Row],[Revenue]]&gt;=10000, "Platinum Tier",
  Dataset_Analysis_Table[[#This Row],[Revenue]]&gt;=5000, "Gold Tier",
  Dataset_Analysis_Table[[#This Row],[Revenue]]&lt;5000, "Standard Tier"
)</f>
        <v>Standard Tier</v>
      </c>
      <c r="M642" s="4" t="str">
        <f>Dataset_Analysis_Table[[#This Row],[Region]]&amp;" - "&amp;Dataset_Analysis_Table[[#This Row],[Category]]</f>
        <v>North - Accessories</v>
      </c>
    </row>
    <row r="643" spans="1:13" x14ac:dyDescent="0.3">
      <c r="A643">
        <v>644</v>
      </c>
      <c r="B643" s="1">
        <v>45530</v>
      </c>
      <c r="C643" t="s">
        <v>11</v>
      </c>
      <c r="D643" t="s">
        <v>22</v>
      </c>
      <c r="E643" t="s">
        <v>4</v>
      </c>
      <c r="F643">
        <v>3</v>
      </c>
      <c r="G643" s="4">
        <v>965.95</v>
      </c>
      <c r="H643" s="4">
        <v>2897.85</v>
      </c>
      <c r="I643" t="str">
        <f>TEXT(Dataset_Analysis_Table[[#This Row],[Order Date]], "mmmm yyyy")</f>
        <v>August 2024</v>
      </c>
      <c r="J643" s="4">
        <f>IF(Dataset_Analysis_Table[[#This Row],[Units Sold]]&lt;&gt;0,Dataset_Analysis_Table[[#This Row],[Revenue]]/Dataset_Analysis_Table[[#This Row],[Units Sold]],"Invalid")</f>
        <v>965.94999999999993</v>
      </c>
      <c r="K643" s="4" t="str">
        <f>IF(Dataset_Analysis_Table[[#This Row],[Revenue]]&gt;5000,"Yes","No")</f>
        <v>No</v>
      </c>
      <c r="L643" s="4" t="str" cm="1">
        <f t="array" ref="L643">_xlfn.IFS(
  Dataset_Analysis_Table[[#This Row],[Revenue]]&gt;=10000, "Platinum Tier",
  Dataset_Analysis_Table[[#This Row],[Revenue]]&gt;=5000, "Gold Tier",
  Dataset_Analysis_Table[[#This Row],[Revenue]]&lt;5000, "Standard Tier"
)</f>
        <v>Standard Tier</v>
      </c>
      <c r="M643" s="4" t="str">
        <f>Dataset_Analysis_Table[[#This Row],[Region]]&amp;" - "&amp;Dataset_Analysis_Table[[#This Row],[Category]]</f>
        <v>South - Electronics</v>
      </c>
    </row>
    <row r="644" spans="1:13" x14ac:dyDescent="0.3">
      <c r="A644">
        <v>645</v>
      </c>
      <c r="B644" s="1">
        <v>45209</v>
      </c>
      <c r="C644" t="s">
        <v>11</v>
      </c>
      <c r="D644" t="s">
        <v>1</v>
      </c>
      <c r="E644" t="s">
        <v>2</v>
      </c>
      <c r="F644">
        <v>9</v>
      </c>
      <c r="G644" s="4">
        <v>849.3</v>
      </c>
      <c r="H644" s="4">
        <v>7643.7</v>
      </c>
      <c r="I644" t="str">
        <f>TEXT(Dataset_Analysis_Table[[#This Row],[Order Date]], "mmmm yyyy")</f>
        <v>October 2023</v>
      </c>
      <c r="J644" s="4">
        <f>IF(Dataset_Analysis_Table[[#This Row],[Units Sold]]&lt;&gt;0,Dataset_Analysis_Table[[#This Row],[Revenue]]/Dataset_Analysis_Table[[#This Row],[Units Sold]],"Invalid")</f>
        <v>849.3</v>
      </c>
      <c r="K644" s="4" t="str">
        <f>IF(Dataset_Analysis_Table[[#This Row],[Revenue]]&gt;5000,"Yes","No")</f>
        <v>Yes</v>
      </c>
      <c r="L644" s="4" t="str" cm="1">
        <f t="array" ref="L644">_xlfn.IFS(
  Dataset_Analysis_Table[[#This Row],[Revenue]]&gt;=10000, "Platinum Tier",
  Dataset_Analysis_Table[[#This Row],[Revenue]]&gt;=5000, "Gold Tier",
  Dataset_Analysis_Table[[#This Row],[Revenue]]&lt;5000, "Standard Tier"
)</f>
        <v>Gold Tier</v>
      </c>
      <c r="M644" s="4" t="str">
        <f>Dataset_Analysis_Table[[#This Row],[Region]]&amp;" - "&amp;Dataset_Analysis_Table[[#This Row],[Category]]</f>
        <v>South - Apparel</v>
      </c>
    </row>
    <row r="645" spans="1:13" x14ac:dyDescent="0.3">
      <c r="A645">
        <v>646</v>
      </c>
      <c r="B645" s="1">
        <v>45589</v>
      </c>
      <c r="C645" t="s">
        <v>11</v>
      </c>
      <c r="D645" t="s">
        <v>15</v>
      </c>
      <c r="E645" t="s">
        <v>4</v>
      </c>
      <c r="F645">
        <v>6</v>
      </c>
      <c r="G645" s="4">
        <v>1086.42</v>
      </c>
      <c r="H645" s="4">
        <v>6518.52</v>
      </c>
      <c r="I645" t="str">
        <f>TEXT(Dataset_Analysis_Table[[#This Row],[Order Date]], "mmmm yyyy")</f>
        <v>October 2024</v>
      </c>
      <c r="J645" s="4">
        <f>IF(Dataset_Analysis_Table[[#This Row],[Units Sold]]&lt;&gt;0,Dataset_Analysis_Table[[#This Row],[Revenue]]/Dataset_Analysis_Table[[#This Row],[Units Sold]],"Invalid")</f>
        <v>1086.42</v>
      </c>
      <c r="K645" s="4" t="str">
        <f>IF(Dataset_Analysis_Table[[#This Row],[Revenue]]&gt;5000,"Yes","No")</f>
        <v>Yes</v>
      </c>
      <c r="L645" s="4" t="str" cm="1">
        <f t="array" ref="L645">_xlfn.IFS(
  Dataset_Analysis_Table[[#This Row],[Revenue]]&gt;=10000, "Platinum Tier",
  Dataset_Analysis_Table[[#This Row],[Revenue]]&gt;=5000, "Gold Tier",
  Dataset_Analysis_Table[[#This Row],[Revenue]]&lt;5000, "Standard Tier"
)</f>
        <v>Gold Tier</v>
      </c>
      <c r="M645" s="4" t="str">
        <f>Dataset_Analysis_Table[[#This Row],[Region]]&amp;" - "&amp;Dataset_Analysis_Table[[#This Row],[Category]]</f>
        <v>South - Electronics</v>
      </c>
    </row>
    <row r="646" spans="1:13" x14ac:dyDescent="0.3">
      <c r="A646">
        <v>647</v>
      </c>
      <c r="B646" s="1">
        <v>45560</v>
      </c>
      <c r="C646" t="s">
        <v>11</v>
      </c>
      <c r="D646" t="s">
        <v>1</v>
      </c>
      <c r="E646" t="s">
        <v>2</v>
      </c>
      <c r="F646">
        <v>10</v>
      </c>
      <c r="G646" s="4">
        <v>1032.98</v>
      </c>
      <c r="H646" s="4">
        <v>10329.799999999999</v>
      </c>
      <c r="I646" t="str">
        <f>TEXT(Dataset_Analysis_Table[[#This Row],[Order Date]], "mmmm yyyy")</f>
        <v>September 2024</v>
      </c>
      <c r="J646" s="4">
        <f>IF(Dataset_Analysis_Table[[#This Row],[Units Sold]]&lt;&gt;0,Dataset_Analysis_Table[[#This Row],[Revenue]]/Dataset_Analysis_Table[[#This Row],[Units Sold]],"Invalid")</f>
        <v>1032.98</v>
      </c>
      <c r="K646" s="4" t="str">
        <f>IF(Dataset_Analysis_Table[[#This Row],[Revenue]]&gt;5000,"Yes","No")</f>
        <v>Yes</v>
      </c>
      <c r="L646" s="4" t="str" cm="1">
        <f t="array" ref="L646">_xlfn.IFS(
  Dataset_Analysis_Table[[#This Row],[Revenue]]&gt;=10000, "Platinum Tier",
  Dataset_Analysis_Table[[#This Row],[Revenue]]&gt;=5000, "Gold Tier",
  Dataset_Analysis_Table[[#This Row],[Revenue]]&lt;5000, "Standard Tier"
)</f>
        <v>Platinum Tier</v>
      </c>
      <c r="M646" s="4" t="str">
        <f>Dataset_Analysis_Table[[#This Row],[Region]]&amp;" - "&amp;Dataset_Analysis_Table[[#This Row],[Category]]</f>
        <v>South - Apparel</v>
      </c>
    </row>
    <row r="647" spans="1:13" x14ac:dyDescent="0.3">
      <c r="A647">
        <v>648</v>
      </c>
      <c r="B647" s="1">
        <v>45227</v>
      </c>
      <c r="C647" t="s">
        <v>11</v>
      </c>
      <c r="D647" t="s">
        <v>16</v>
      </c>
      <c r="E647" t="s">
        <v>10</v>
      </c>
      <c r="F647">
        <v>2</v>
      </c>
      <c r="G647" s="4">
        <v>218.62</v>
      </c>
      <c r="H647" s="4">
        <v>437.24</v>
      </c>
      <c r="I647" t="str">
        <f>TEXT(Dataset_Analysis_Table[[#This Row],[Order Date]], "mmmm yyyy")</f>
        <v>October 2023</v>
      </c>
      <c r="J647" s="4">
        <f>IF(Dataset_Analysis_Table[[#This Row],[Units Sold]]&lt;&gt;0,Dataset_Analysis_Table[[#This Row],[Revenue]]/Dataset_Analysis_Table[[#This Row],[Units Sold]],"Invalid")</f>
        <v>218.62</v>
      </c>
      <c r="K647" s="4" t="str">
        <f>IF(Dataset_Analysis_Table[[#This Row],[Revenue]]&gt;5000,"Yes","No")</f>
        <v>No</v>
      </c>
      <c r="L647" s="4" t="str" cm="1">
        <f t="array" ref="L647">_xlfn.IFS(
  Dataset_Analysis_Table[[#This Row],[Revenue]]&gt;=10000, "Platinum Tier",
  Dataset_Analysis_Table[[#This Row],[Revenue]]&gt;=5000, "Gold Tier",
  Dataset_Analysis_Table[[#This Row],[Revenue]]&lt;5000, "Standard Tier"
)</f>
        <v>Standard Tier</v>
      </c>
      <c r="M647" s="4" t="str">
        <f>Dataset_Analysis_Table[[#This Row],[Region]]&amp;" - "&amp;Dataset_Analysis_Table[[#This Row],[Category]]</f>
        <v>South - Accessories</v>
      </c>
    </row>
    <row r="648" spans="1:13" x14ac:dyDescent="0.3">
      <c r="A648">
        <v>649</v>
      </c>
      <c r="B648" s="1">
        <v>45498</v>
      </c>
      <c r="C648" t="s">
        <v>7</v>
      </c>
      <c r="D648" t="s">
        <v>13</v>
      </c>
      <c r="E648" t="s">
        <v>4</v>
      </c>
      <c r="F648">
        <v>7</v>
      </c>
      <c r="G648" s="4">
        <v>478.61</v>
      </c>
      <c r="H648" s="4">
        <v>3350.27</v>
      </c>
      <c r="I648" t="str">
        <f>TEXT(Dataset_Analysis_Table[[#This Row],[Order Date]], "mmmm yyyy")</f>
        <v>July 2024</v>
      </c>
      <c r="J648" s="4">
        <f>IF(Dataset_Analysis_Table[[#This Row],[Units Sold]]&lt;&gt;0,Dataset_Analysis_Table[[#This Row],[Revenue]]/Dataset_Analysis_Table[[#This Row],[Units Sold]],"Invalid")</f>
        <v>478.61</v>
      </c>
      <c r="K648" s="4" t="str">
        <f>IF(Dataset_Analysis_Table[[#This Row],[Revenue]]&gt;5000,"Yes","No")</f>
        <v>No</v>
      </c>
      <c r="L648" s="4" t="str" cm="1">
        <f t="array" ref="L648">_xlfn.IFS(
  Dataset_Analysis_Table[[#This Row],[Revenue]]&gt;=10000, "Platinum Tier",
  Dataset_Analysis_Table[[#This Row],[Revenue]]&gt;=5000, "Gold Tier",
  Dataset_Analysis_Table[[#This Row],[Revenue]]&lt;5000, "Standard Tier"
)</f>
        <v>Standard Tier</v>
      </c>
      <c r="M648" s="4" t="str">
        <f>Dataset_Analysis_Table[[#This Row],[Region]]&amp;" - "&amp;Dataset_Analysis_Table[[#This Row],[Category]]</f>
        <v>West - Electronics</v>
      </c>
    </row>
    <row r="649" spans="1:13" x14ac:dyDescent="0.3">
      <c r="A649">
        <v>650</v>
      </c>
      <c r="B649" s="1">
        <v>45422</v>
      </c>
      <c r="C649" t="s">
        <v>11</v>
      </c>
      <c r="D649" t="s">
        <v>3</v>
      </c>
      <c r="E649" t="s">
        <v>4</v>
      </c>
      <c r="F649">
        <v>2</v>
      </c>
      <c r="G649" s="4">
        <v>379.77</v>
      </c>
      <c r="H649" s="4">
        <v>759.54</v>
      </c>
      <c r="I649" t="str">
        <f>TEXT(Dataset_Analysis_Table[[#This Row],[Order Date]], "mmmm yyyy")</f>
        <v>May 2024</v>
      </c>
      <c r="J649" s="4">
        <f>IF(Dataset_Analysis_Table[[#This Row],[Units Sold]]&lt;&gt;0,Dataset_Analysis_Table[[#This Row],[Revenue]]/Dataset_Analysis_Table[[#This Row],[Units Sold]],"Invalid")</f>
        <v>379.77</v>
      </c>
      <c r="K649" s="4" t="str">
        <f>IF(Dataset_Analysis_Table[[#This Row],[Revenue]]&gt;5000,"Yes","No")</f>
        <v>No</v>
      </c>
      <c r="L649" s="4" t="str" cm="1">
        <f t="array" ref="L649">_xlfn.IFS(
  Dataset_Analysis_Table[[#This Row],[Revenue]]&gt;=10000, "Platinum Tier",
  Dataset_Analysis_Table[[#This Row],[Revenue]]&gt;=5000, "Gold Tier",
  Dataset_Analysis_Table[[#This Row],[Revenue]]&lt;5000, "Standard Tier"
)</f>
        <v>Standard Tier</v>
      </c>
      <c r="M649" s="4" t="str">
        <f>Dataset_Analysis_Table[[#This Row],[Region]]&amp;" - "&amp;Dataset_Analysis_Table[[#This Row],[Category]]</f>
        <v>South - Electronics</v>
      </c>
    </row>
    <row r="650" spans="1:13" x14ac:dyDescent="0.3">
      <c r="A650">
        <v>651</v>
      </c>
      <c r="B650" s="1">
        <v>45846</v>
      </c>
      <c r="C650" t="s">
        <v>12</v>
      </c>
      <c r="D650" t="s">
        <v>15</v>
      </c>
      <c r="E650" t="s">
        <v>4</v>
      </c>
      <c r="F650">
        <v>1</v>
      </c>
      <c r="G650" s="4">
        <v>1273.3599999999999</v>
      </c>
      <c r="H650" s="4">
        <v>1273.3599999999999</v>
      </c>
      <c r="I650" t="str">
        <f>TEXT(Dataset_Analysis_Table[[#This Row],[Order Date]], "mmmm yyyy")</f>
        <v>July 2025</v>
      </c>
      <c r="J650" s="4">
        <f>IF(Dataset_Analysis_Table[[#This Row],[Units Sold]]&lt;&gt;0,Dataset_Analysis_Table[[#This Row],[Revenue]]/Dataset_Analysis_Table[[#This Row],[Units Sold]],"Invalid")</f>
        <v>1273.3599999999999</v>
      </c>
      <c r="K650" s="4" t="str">
        <f>IF(Dataset_Analysis_Table[[#This Row],[Revenue]]&gt;5000,"Yes","No")</f>
        <v>No</v>
      </c>
      <c r="L650" s="4" t="str" cm="1">
        <f t="array" ref="L650">_xlfn.IFS(
  Dataset_Analysis_Table[[#This Row],[Revenue]]&gt;=10000, "Platinum Tier",
  Dataset_Analysis_Table[[#This Row],[Revenue]]&gt;=5000, "Gold Tier",
  Dataset_Analysis_Table[[#This Row],[Revenue]]&lt;5000, "Standard Tier"
)</f>
        <v>Standard Tier</v>
      </c>
      <c r="M650" s="4" t="str">
        <f>Dataset_Analysis_Table[[#This Row],[Region]]&amp;" - "&amp;Dataset_Analysis_Table[[#This Row],[Category]]</f>
        <v>East - Electronics</v>
      </c>
    </row>
    <row r="651" spans="1:13" x14ac:dyDescent="0.3">
      <c r="A651">
        <v>652</v>
      </c>
      <c r="B651" s="1">
        <v>45349</v>
      </c>
      <c r="C651" t="s">
        <v>12</v>
      </c>
      <c r="D651" t="s">
        <v>1</v>
      </c>
      <c r="E651" t="s">
        <v>2</v>
      </c>
      <c r="F651">
        <v>9</v>
      </c>
      <c r="G651" s="4">
        <v>914.32</v>
      </c>
      <c r="H651" s="4">
        <v>8228.8799999999992</v>
      </c>
      <c r="I651" t="str">
        <f>TEXT(Dataset_Analysis_Table[[#This Row],[Order Date]], "mmmm yyyy")</f>
        <v>February 2024</v>
      </c>
      <c r="J651" s="4">
        <f>IF(Dataset_Analysis_Table[[#This Row],[Units Sold]]&lt;&gt;0,Dataset_Analysis_Table[[#This Row],[Revenue]]/Dataset_Analysis_Table[[#This Row],[Units Sold]],"Invalid")</f>
        <v>914.31999999999994</v>
      </c>
      <c r="K651" s="4" t="str">
        <f>IF(Dataset_Analysis_Table[[#This Row],[Revenue]]&gt;5000,"Yes","No")</f>
        <v>Yes</v>
      </c>
      <c r="L651" s="4" t="str" cm="1">
        <f t="array" ref="L651">_xlfn.IFS(
  Dataset_Analysis_Table[[#This Row],[Revenue]]&gt;=10000, "Platinum Tier",
  Dataset_Analysis_Table[[#This Row],[Revenue]]&gt;=5000, "Gold Tier",
  Dataset_Analysis_Table[[#This Row],[Revenue]]&lt;5000, "Standard Tier"
)</f>
        <v>Gold Tier</v>
      </c>
      <c r="M651" s="4" t="str">
        <f>Dataset_Analysis_Table[[#This Row],[Region]]&amp;" - "&amp;Dataset_Analysis_Table[[#This Row],[Category]]</f>
        <v>East - Apparel</v>
      </c>
    </row>
    <row r="652" spans="1:13" x14ac:dyDescent="0.3">
      <c r="A652">
        <v>653</v>
      </c>
      <c r="B652" s="1">
        <v>45441</v>
      </c>
      <c r="C652" t="s">
        <v>7</v>
      </c>
      <c r="D652" t="s">
        <v>18</v>
      </c>
      <c r="E652" t="s">
        <v>4</v>
      </c>
      <c r="F652">
        <v>1</v>
      </c>
      <c r="G652" s="4">
        <v>1177.8599999999999</v>
      </c>
      <c r="H652" s="4">
        <v>1177.8599999999999</v>
      </c>
      <c r="I652" t="str">
        <f>TEXT(Dataset_Analysis_Table[[#This Row],[Order Date]], "mmmm yyyy")</f>
        <v>May 2024</v>
      </c>
      <c r="J652" s="4">
        <f>IF(Dataset_Analysis_Table[[#This Row],[Units Sold]]&lt;&gt;0,Dataset_Analysis_Table[[#This Row],[Revenue]]/Dataset_Analysis_Table[[#This Row],[Units Sold]],"Invalid")</f>
        <v>1177.8599999999999</v>
      </c>
      <c r="K652" s="4" t="str">
        <f>IF(Dataset_Analysis_Table[[#This Row],[Revenue]]&gt;5000,"Yes","No")</f>
        <v>No</v>
      </c>
      <c r="L652" s="4" t="str" cm="1">
        <f t="array" ref="L652">_xlfn.IFS(
  Dataset_Analysis_Table[[#This Row],[Revenue]]&gt;=10000, "Platinum Tier",
  Dataset_Analysis_Table[[#This Row],[Revenue]]&gt;=5000, "Gold Tier",
  Dataset_Analysis_Table[[#This Row],[Revenue]]&lt;5000, "Standard Tier"
)</f>
        <v>Standard Tier</v>
      </c>
      <c r="M652" s="4" t="str">
        <f>Dataset_Analysis_Table[[#This Row],[Region]]&amp;" - "&amp;Dataset_Analysis_Table[[#This Row],[Category]]</f>
        <v>West - Electronics</v>
      </c>
    </row>
    <row r="653" spans="1:13" x14ac:dyDescent="0.3">
      <c r="A653">
        <v>654</v>
      </c>
      <c r="B653" s="1">
        <v>45645</v>
      </c>
      <c r="C653" t="s">
        <v>11</v>
      </c>
      <c r="D653" t="s">
        <v>9</v>
      </c>
      <c r="E653" t="s">
        <v>10</v>
      </c>
      <c r="F653">
        <v>7</v>
      </c>
      <c r="G653" s="4">
        <v>177.99</v>
      </c>
      <c r="H653" s="4">
        <v>1245.93</v>
      </c>
      <c r="I653" t="str">
        <f>TEXT(Dataset_Analysis_Table[[#This Row],[Order Date]], "mmmm yyyy")</f>
        <v>December 2024</v>
      </c>
      <c r="J653" s="4">
        <f>IF(Dataset_Analysis_Table[[#This Row],[Units Sold]]&lt;&gt;0,Dataset_Analysis_Table[[#This Row],[Revenue]]/Dataset_Analysis_Table[[#This Row],[Units Sold]],"Invalid")</f>
        <v>177.99</v>
      </c>
      <c r="K653" s="4" t="str">
        <f>IF(Dataset_Analysis_Table[[#This Row],[Revenue]]&gt;5000,"Yes","No")</f>
        <v>No</v>
      </c>
      <c r="L653" s="4" t="str" cm="1">
        <f t="array" ref="L653">_xlfn.IFS(
  Dataset_Analysis_Table[[#This Row],[Revenue]]&gt;=10000, "Platinum Tier",
  Dataset_Analysis_Table[[#This Row],[Revenue]]&gt;=5000, "Gold Tier",
  Dataset_Analysis_Table[[#This Row],[Revenue]]&lt;5000, "Standard Tier"
)</f>
        <v>Standard Tier</v>
      </c>
      <c r="M653" s="4" t="str">
        <f>Dataset_Analysis_Table[[#This Row],[Region]]&amp;" - "&amp;Dataset_Analysis_Table[[#This Row],[Category]]</f>
        <v>South - Accessories</v>
      </c>
    </row>
    <row r="654" spans="1:13" x14ac:dyDescent="0.3">
      <c r="A654">
        <v>655</v>
      </c>
      <c r="B654" s="1">
        <v>45679</v>
      </c>
      <c r="C654" t="s">
        <v>0</v>
      </c>
      <c r="D654" t="s">
        <v>20</v>
      </c>
      <c r="E654" t="s">
        <v>4</v>
      </c>
      <c r="F654">
        <v>1</v>
      </c>
      <c r="G654" s="4">
        <v>1480.45</v>
      </c>
      <c r="H654" s="4">
        <v>1480.45</v>
      </c>
      <c r="I654" t="str">
        <f>TEXT(Dataset_Analysis_Table[[#This Row],[Order Date]], "mmmm yyyy")</f>
        <v>January 2025</v>
      </c>
      <c r="J654" s="4">
        <f>IF(Dataset_Analysis_Table[[#This Row],[Units Sold]]&lt;&gt;0,Dataset_Analysis_Table[[#This Row],[Revenue]]/Dataset_Analysis_Table[[#This Row],[Units Sold]],"Invalid")</f>
        <v>1480.45</v>
      </c>
      <c r="K654" s="4" t="str">
        <f>IF(Dataset_Analysis_Table[[#This Row],[Revenue]]&gt;5000,"Yes","No")</f>
        <v>No</v>
      </c>
      <c r="L654" s="4" t="str" cm="1">
        <f t="array" ref="L654">_xlfn.IFS(
  Dataset_Analysis_Table[[#This Row],[Revenue]]&gt;=10000, "Platinum Tier",
  Dataset_Analysis_Table[[#This Row],[Revenue]]&gt;=5000, "Gold Tier",
  Dataset_Analysis_Table[[#This Row],[Revenue]]&lt;5000, "Standard Tier"
)</f>
        <v>Standard Tier</v>
      </c>
      <c r="M654" s="4" t="str">
        <f>Dataset_Analysis_Table[[#This Row],[Region]]&amp;" - "&amp;Dataset_Analysis_Table[[#This Row],[Category]]</f>
        <v>North - Electronics</v>
      </c>
    </row>
    <row r="655" spans="1:13" x14ac:dyDescent="0.3">
      <c r="A655">
        <v>656</v>
      </c>
      <c r="B655" s="1">
        <v>45274</v>
      </c>
      <c r="C655" t="s">
        <v>12</v>
      </c>
      <c r="D655" t="s">
        <v>17</v>
      </c>
      <c r="E655" t="s">
        <v>10</v>
      </c>
      <c r="F655">
        <v>7</v>
      </c>
      <c r="G655" s="4">
        <v>1292.6099999999999</v>
      </c>
      <c r="H655" s="4">
        <v>9048.27</v>
      </c>
      <c r="I655" t="str">
        <f>TEXT(Dataset_Analysis_Table[[#This Row],[Order Date]], "mmmm yyyy")</f>
        <v>December 2023</v>
      </c>
      <c r="J655" s="4">
        <f>IF(Dataset_Analysis_Table[[#This Row],[Units Sold]]&lt;&gt;0,Dataset_Analysis_Table[[#This Row],[Revenue]]/Dataset_Analysis_Table[[#This Row],[Units Sold]],"Invalid")</f>
        <v>1292.6100000000001</v>
      </c>
      <c r="K655" s="4" t="str">
        <f>IF(Dataset_Analysis_Table[[#This Row],[Revenue]]&gt;5000,"Yes","No")</f>
        <v>Yes</v>
      </c>
      <c r="L655" s="4" t="str" cm="1">
        <f t="array" ref="L655">_xlfn.IFS(
  Dataset_Analysis_Table[[#This Row],[Revenue]]&gt;=10000, "Platinum Tier",
  Dataset_Analysis_Table[[#This Row],[Revenue]]&gt;=5000, "Gold Tier",
  Dataset_Analysis_Table[[#This Row],[Revenue]]&lt;5000, "Standard Tier"
)</f>
        <v>Gold Tier</v>
      </c>
      <c r="M655" s="4" t="str">
        <f>Dataset_Analysis_Table[[#This Row],[Region]]&amp;" - "&amp;Dataset_Analysis_Table[[#This Row],[Category]]</f>
        <v>East - Accessories</v>
      </c>
    </row>
    <row r="656" spans="1:13" x14ac:dyDescent="0.3">
      <c r="A656">
        <v>657</v>
      </c>
      <c r="B656" s="1">
        <v>45513</v>
      </c>
      <c r="C656" t="s">
        <v>7</v>
      </c>
      <c r="D656" t="s">
        <v>15</v>
      </c>
      <c r="E656" t="s">
        <v>4</v>
      </c>
      <c r="F656">
        <v>9</v>
      </c>
      <c r="G656" s="4">
        <v>1027.58</v>
      </c>
      <c r="H656" s="4">
        <v>9248.2199999999993</v>
      </c>
      <c r="I656" t="str">
        <f>TEXT(Dataset_Analysis_Table[[#This Row],[Order Date]], "mmmm yyyy")</f>
        <v>August 2024</v>
      </c>
      <c r="J656" s="4">
        <f>IF(Dataset_Analysis_Table[[#This Row],[Units Sold]]&lt;&gt;0,Dataset_Analysis_Table[[#This Row],[Revenue]]/Dataset_Analysis_Table[[#This Row],[Units Sold]],"Invalid")</f>
        <v>1027.58</v>
      </c>
      <c r="K656" s="4" t="str">
        <f>IF(Dataset_Analysis_Table[[#This Row],[Revenue]]&gt;5000,"Yes","No")</f>
        <v>Yes</v>
      </c>
      <c r="L656" s="4" t="str" cm="1">
        <f t="array" ref="L656">_xlfn.IFS(
  Dataset_Analysis_Table[[#This Row],[Revenue]]&gt;=10000, "Platinum Tier",
  Dataset_Analysis_Table[[#This Row],[Revenue]]&gt;=5000, "Gold Tier",
  Dataset_Analysis_Table[[#This Row],[Revenue]]&lt;5000, "Standard Tier"
)</f>
        <v>Gold Tier</v>
      </c>
      <c r="M656" s="4" t="str">
        <f>Dataset_Analysis_Table[[#This Row],[Region]]&amp;" - "&amp;Dataset_Analysis_Table[[#This Row],[Category]]</f>
        <v>West - Electronics</v>
      </c>
    </row>
    <row r="657" spans="1:13" x14ac:dyDescent="0.3">
      <c r="A657">
        <v>658</v>
      </c>
      <c r="B657" s="1">
        <v>45213</v>
      </c>
      <c r="C657" t="s">
        <v>7</v>
      </c>
      <c r="D657" t="s">
        <v>9</v>
      </c>
      <c r="E657" t="s">
        <v>10</v>
      </c>
      <c r="F657">
        <v>1</v>
      </c>
      <c r="G657" s="4">
        <v>885.17</v>
      </c>
      <c r="H657" s="4">
        <v>885.17</v>
      </c>
      <c r="I657" t="str">
        <f>TEXT(Dataset_Analysis_Table[[#This Row],[Order Date]], "mmmm yyyy")</f>
        <v>October 2023</v>
      </c>
      <c r="J657" s="4">
        <f>IF(Dataset_Analysis_Table[[#This Row],[Units Sold]]&lt;&gt;0,Dataset_Analysis_Table[[#This Row],[Revenue]]/Dataset_Analysis_Table[[#This Row],[Units Sold]],"Invalid")</f>
        <v>885.17</v>
      </c>
      <c r="K657" s="4" t="str">
        <f>IF(Dataset_Analysis_Table[[#This Row],[Revenue]]&gt;5000,"Yes","No")</f>
        <v>No</v>
      </c>
      <c r="L657" s="4" t="str" cm="1">
        <f t="array" ref="L657">_xlfn.IFS(
  Dataset_Analysis_Table[[#This Row],[Revenue]]&gt;=10000, "Platinum Tier",
  Dataset_Analysis_Table[[#This Row],[Revenue]]&gt;=5000, "Gold Tier",
  Dataset_Analysis_Table[[#This Row],[Revenue]]&lt;5000, "Standard Tier"
)</f>
        <v>Standard Tier</v>
      </c>
      <c r="M657" s="4" t="str">
        <f>Dataset_Analysis_Table[[#This Row],[Region]]&amp;" - "&amp;Dataset_Analysis_Table[[#This Row],[Category]]</f>
        <v>West - Accessories</v>
      </c>
    </row>
    <row r="658" spans="1:13" x14ac:dyDescent="0.3">
      <c r="A658">
        <v>659</v>
      </c>
      <c r="B658" s="1">
        <v>45359</v>
      </c>
      <c r="C658" t="s">
        <v>12</v>
      </c>
      <c r="D658" t="s">
        <v>14</v>
      </c>
      <c r="E658" t="s">
        <v>4</v>
      </c>
      <c r="F658">
        <v>1</v>
      </c>
      <c r="G658" s="4">
        <v>1384.64</v>
      </c>
      <c r="H658" s="4">
        <v>1384.64</v>
      </c>
      <c r="I658" t="str">
        <f>TEXT(Dataset_Analysis_Table[[#This Row],[Order Date]], "mmmm yyyy")</f>
        <v>March 2024</v>
      </c>
      <c r="J658" s="4">
        <f>IF(Dataset_Analysis_Table[[#This Row],[Units Sold]]&lt;&gt;0,Dataset_Analysis_Table[[#This Row],[Revenue]]/Dataset_Analysis_Table[[#This Row],[Units Sold]],"Invalid")</f>
        <v>1384.64</v>
      </c>
      <c r="K658" s="4" t="str">
        <f>IF(Dataset_Analysis_Table[[#This Row],[Revenue]]&gt;5000,"Yes","No")</f>
        <v>No</v>
      </c>
      <c r="L658" s="4" t="str" cm="1">
        <f t="array" ref="L658">_xlfn.IFS(
  Dataset_Analysis_Table[[#This Row],[Revenue]]&gt;=10000, "Platinum Tier",
  Dataset_Analysis_Table[[#This Row],[Revenue]]&gt;=5000, "Gold Tier",
  Dataset_Analysis_Table[[#This Row],[Revenue]]&lt;5000, "Standard Tier"
)</f>
        <v>Standard Tier</v>
      </c>
      <c r="M658" s="4" t="str">
        <f>Dataset_Analysis_Table[[#This Row],[Region]]&amp;" - "&amp;Dataset_Analysis_Table[[#This Row],[Category]]</f>
        <v>East - Electronics</v>
      </c>
    </row>
    <row r="659" spans="1:13" x14ac:dyDescent="0.3">
      <c r="A659">
        <v>660</v>
      </c>
      <c r="B659" s="1">
        <v>45657</v>
      </c>
      <c r="C659" t="s">
        <v>7</v>
      </c>
      <c r="D659" t="s">
        <v>9</v>
      </c>
      <c r="E659" t="s">
        <v>10</v>
      </c>
      <c r="F659">
        <v>5</v>
      </c>
      <c r="G659" s="4">
        <v>946.57</v>
      </c>
      <c r="H659" s="4">
        <v>4732.8500000000004</v>
      </c>
      <c r="I659" t="str">
        <f>TEXT(Dataset_Analysis_Table[[#This Row],[Order Date]], "mmmm yyyy")</f>
        <v>December 2024</v>
      </c>
      <c r="J659" s="4">
        <f>IF(Dataset_Analysis_Table[[#This Row],[Units Sold]]&lt;&gt;0,Dataset_Analysis_Table[[#This Row],[Revenue]]/Dataset_Analysis_Table[[#This Row],[Units Sold]],"Invalid")</f>
        <v>946.57</v>
      </c>
      <c r="K659" s="4" t="str">
        <f>IF(Dataset_Analysis_Table[[#This Row],[Revenue]]&gt;5000,"Yes","No")</f>
        <v>No</v>
      </c>
      <c r="L659" s="4" t="str" cm="1">
        <f t="array" ref="L659">_xlfn.IFS(
  Dataset_Analysis_Table[[#This Row],[Revenue]]&gt;=10000, "Platinum Tier",
  Dataset_Analysis_Table[[#This Row],[Revenue]]&gt;=5000, "Gold Tier",
  Dataset_Analysis_Table[[#This Row],[Revenue]]&lt;5000, "Standard Tier"
)</f>
        <v>Standard Tier</v>
      </c>
      <c r="M659" s="4" t="str">
        <f>Dataset_Analysis_Table[[#This Row],[Region]]&amp;" - "&amp;Dataset_Analysis_Table[[#This Row],[Category]]</f>
        <v>West - Accessories</v>
      </c>
    </row>
    <row r="660" spans="1:13" x14ac:dyDescent="0.3">
      <c r="A660">
        <v>661</v>
      </c>
      <c r="B660" s="1">
        <v>45572</v>
      </c>
      <c r="C660" t="s">
        <v>7</v>
      </c>
      <c r="D660" t="s">
        <v>6</v>
      </c>
      <c r="E660" t="s">
        <v>4</v>
      </c>
      <c r="F660">
        <v>7</v>
      </c>
      <c r="G660" s="4">
        <v>132.82</v>
      </c>
      <c r="H660" s="4">
        <v>929.74</v>
      </c>
      <c r="I660" t="str">
        <f>TEXT(Dataset_Analysis_Table[[#This Row],[Order Date]], "mmmm yyyy")</f>
        <v>October 2024</v>
      </c>
      <c r="J660" s="4">
        <f>IF(Dataset_Analysis_Table[[#This Row],[Units Sold]]&lt;&gt;0,Dataset_Analysis_Table[[#This Row],[Revenue]]/Dataset_Analysis_Table[[#This Row],[Units Sold]],"Invalid")</f>
        <v>132.82</v>
      </c>
      <c r="K660" s="4" t="str">
        <f>IF(Dataset_Analysis_Table[[#This Row],[Revenue]]&gt;5000,"Yes","No")</f>
        <v>No</v>
      </c>
      <c r="L660" s="4" t="str" cm="1">
        <f t="array" ref="L660">_xlfn.IFS(
  Dataset_Analysis_Table[[#This Row],[Revenue]]&gt;=10000, "Platinum Tier",
  Dataset_Analysis_Table[[#This Row],[Revenue]]&gt;=5000, "Gold Tier",
  Dataset_Analysis_Table[[#This Row],[Revenue]]&lt;5000, "Standard Tier"
)</f>
        <v>Standard Tier</v>
      </c>
      <c r="M660" s="4" t="str">
        <f>Dataset_Analysis_Table[[#This Row],[Region]]&amp;" - "&amp;Dataset_Analysis_Table[[#This Row],[Category]]</f>
        <v>West - Electronics</v>
      </c>
    </row>
    <row r="661" spans="1:13" x14ac:dyDescent="0.3">
      <c r="A661">
        <v>662</v>
      </c>
      <c r="B661" s="1">
        <v>45423</v>
      </c>
      <c r="C661" t="s">
        <v>11</v>
      </c>
      <c r="D661" t="s">
        <v>6</v>
      </c>
      <c r="E661" t="s">
        <v>4</v>
      </c>
      <c r="F661">
        <v>2</v>
      </c>
      <c r="G661" s="4">
        <v>471.76</v>
      </c>
      <c r="H661" s="4">
        <v>943.52</v>
      </c>
      <c r="I661" t="str">
        <f>TEXT(Dataset_Analysis_Table[[#This Row],[Order Date]], "mmmm yyyy")</f>
        <v>May 2024</v>
      </c>
      <c r="J661" s="4">
        <f>IF(Dataset_Analysis_Table[[#This Row],[Units Sold]]&lt;&gt;0,Dataset_Analysis_Table[[#This Row],[Revenue]]/Dataset_Analysis_Table[[#This Row],[Units Sold]],"Invalid")</f>
        <v>471.76</v>
      </c>
      <c r="K661" s="4" t="str">
        <f>IF(Dataset_Analysis_Table[[#This Row],[Revenue]]&gt;5000,"Yes","No")</f>
        <v>No</v>
      </c>
      <c r="L661" s="4" t="str" cm="1">
        <f t="array" ref="L661">_xlfn.IFS(
  Dataset_Analysis_Table[[#This Row],[Revenue]]&gt;=10000, "Platinum Tier",
  Dataset_Analysis_Table[[#This Row],[Revenue]]&gt;=5000, "Gold Tier",
  Dataset_Analysis_Table[[#This Row],[Revenue]]&lt;5000, "Standard Tier"
)</f>
        <v>Standard Tier</v>
      </c>
      <c r="M661" s="4" t="str">
        <f>Dataset_Analysis_Table[[#This Row],[Region]]&amp;" - "&amp;Dataset_Analysis_Table[[#This Row],[Category]]</f>
        <v>South - Electronics</v>
      </c>
    </row>
    <row r="662" spans="1:13" x14ac:dyDescent="0.3">
      <c r="A662">
        <v>663</v>
      </c>
      <c r="B662" s="1">
        <v>45298</v>
      </c>
      <c r="C662" t="s">
        <v>11</v>
      </c>
      <c r="D662" t="s">
        <v>6</v>
      </c>
      <c r="E662" t="s">
        <v>4</v>
      </c>
      <c r="F662">
        <v>9</v>
      </c>
      <c r="G662" s="4">
        <v>496.86</v>
      </c>
      <c r="H662" s="4">
        <v>4471.74</v>
      </c>
      <c r="I662" t="str">
        <f>TEXT(Dataset_Analysis_Table[[#This Row],[Order Date]], "mmmm yyyy")</f>
        <v>January 2024</v>
      </c>
      <c r="J662" s="4">
        <f>IF(Dataset_Analysis_Table[[#This Row],[Units Sold]]&lt;&gt;0,Dataset_Analysis_Table[[#This Row],[Revenue]]/Dataset_Analysis_Table[[#This Row],[Units Sold]],"Invalid")</f>
        <v>496.85999999999996</v>
      </c>
      <c r="K662" s="4" t="str">
        <f>IF(Dataset_Analysis_Table[[#This Row],[Revenue]]&gt;5000,"Yes","No")</f>
        <v>No</v>
      </c>
      <c r="L662" s="4" t="str" cm="1">
        <f t="array" ref="L662">_xlfn.IFS(
  Dataset_Analysis_Table[[#This Row],[Revenue]]&gt;=10000, "Platinum Tier",
  Dataset_Analysis_Table[[#This Row],[Revenue]]&gt;=5000, "Gold Tier",
  Dataset_Analysis_Table[[#This Row],[Revenue]]&lt;5000, "Standard Tier"
)</f>
        <v>Standard Tier</v>
      </c>
      <c r="M662" s="4" t="str">
        <f>Dataset_Analysis_Table[[#This Row],[Region]]&amp;" - "&amp;Dataset_Analysis_Table[[#This Row],[Category]]</f>
        <v>South - Electronics</v>
      </c>
    </row>
    <row r="663" spans="1:13" x14ac:dyDescent="0.3">
      <c r="A663">
        <v>664</v>
      </c>
      <c r="B663" s="1">
        <v>45456</v>
      </c>
      <c r="C663" t="s">
        <v>0</v>
      </c>
      <c r="D663" t="s">
        <v>15</v>
      </c>
      <c r="E663" t="s">
        <v>4</v>
      </c>
      <c r="F663">
        <v>7</v>
      </c>
      <c r="G663" s="4">
        <v>1097.6400000000001</v>
      </c>
      <c r="H663" s="4">
        <v>7683.48</v>
      </c>
      <c r="I663" t="str">
        <f>TEXT(Dataset_Analysis_Table[[#This Row],[Order Date]], "mmmm yyyy")</f>
        <v>June 2024</v>
      </c>
      <c r="J663" s="4">
        <f>IF(Dataset_Analysis_Table[[#This Row],[Units Sold]]&lt;&gt;0,Dataset_Analysis_Table[[#This Row],[Revenue]]/Dataset_Analysis_Table[[#This Row],[Units Sold]],"Invalid")</f>
        <v>1097.6399999999999</v>
      </c>
      <c r="K663" s="4" t="str">
        <f>IF(Dataset_Analysis_Table[[#This Row],[Revenue]]&gt;5000,"Yes","No")</f>
        <v>Yes</v>
      </c>
      <c r="L663" s="4" t="str" cm="1">
        <f t="array" ref="L663">_xlfn.IFS(
  Dataset_Analysis_Table[[#This Row],[Revenue]]&gt;=10000, "Platinum Tier",
  Dataset_Analysis_Table[[#This Row],[Revenue]]&gt;=5000, "Gold Tier",
  Dataset_Analysis_Table[[#This Row],[Revenue]]&lt;5000, "Standard Tier"
)</f>
        <v>Gold Tier</v>
      </c>
      <c r="M663" s="4" t="str">
        <f>Dataset_Analysis_Table[[#This Row],[Region]]&amp;" - "&amp;Dataset_Analysis_Table[[#This Row],[Category]]</f>
        <v>North - Electronics</v>
      </c>
    </row>
    <row r="664" spans="1:13" x14ac:dyDescent="0.3">
      <c r="A664">
        <v>665</v>
      </c>
      <c r="B664" s="1">
        <v>45198</v>
      </c>
      <c r="C664" t="s">
        <v>11</v>
      </c>
      <c r="D664" t="s">
        <v>16</v>
      </c>
      <c r="E664" t="s">
        <v>10</v>
      </c>
      <c r="F664">
        <v>4</v>
      </c>
      <c r="G664" s="4">
        <v>138.46</v>
      </c>
      <c r="H664" s="4">
        <v>553.84</v>
      </c>
      <c r="I664" t="str">
        <f>TEXT(Dataset_Analysis_Table[[#This Row],[Order Date]], "mmmm yyyy")</f>
        <v>September 2023</v>
      </c>
      <c r="J664" s="4">
        <f>IF(Dataset_Analysis_Table[[#This Row],[Units Sold]]&lt;&gt;0,Dataset_Analysis_Table[[#This Row],[Revenue]]/Dataset_Analysis_Table[[#This Row],[Units Sold]],"Invalid")</f>
        <v>138.46</v>
      </c>
      <c r="K664" s="4" t="str">
        <f>IF(Dataset_Analysis_Table[[#This Row],[Revenue]]&gt;5000,"Yes","No")</f>
        <v>No</v>
      </c>
      <c r="L664" s="4" t="str" cm="1">
        <f t="array" ref="L664">_xlfn.IFS(
  Dataset_Analysis_Table[[#This Row],[Revenue]]&gt;=10000, "Platinum Tier",
  Dataset_Analysis_Table[[#This Row],[Revenue]]&gt;=5000, "Gold Tier",
  Dataset_Analysis_Table[[#This Row],[Revenue]]&lt;5000, "Standard Tier"
)</f>
        <v>Standard Tier</v>
      </c>
      <c r="M664" s="4" t="str">
        <f>Dataset_Analysis_Table[[#This Row],[Region]]&amp;" - "&amp;Dataset_Analysis_Table[[#This Row],[Category]]</f>
        <v>South - Accessories</v>
      </c>
    </row>
    <row r="665" spans="1:13" x14ac:dyDescent="0.3">
      <c r="A665">
        <v>666</v>
      </c>
      <c r="B665" s="1">
        <v>45603</v>
      </c>
      <c r="C665" t="s">
        <v>0</v>
      </c>
      <c r="D665" t="s">
        <v>5</v>
      </c>
      <c r="E665" t="s">
        <v>4</v>
      </c>
      <c r="F665">
        <v>10</v>
      </c>
      <c r="G665" s="4">
        <v>917.16</v>
      </c>
      <c r="H665" s="4">
        <v>9171.6</v>
      </c>
      <c r="I665" t="str">
        <f>TEXT(Dataset_Analysis_Table[[#This Row],[Order Date]], "mmmm yyyy")</f>
        <v>November 2024</v>
      </c>
      <c r="J665" s="4">
        <f>IF(Dataset_Analysis_Table[[#This Row],[Units Sold]]&lt;&gt;0,Dataset_Analysis_Table[[#This Row],[Revenue]]/Dataset_Analysis_Table[[#This Row],[Units Sold]],"Invalid")</f>
        <v>917.16000000000008</v>
      </c>
      <c r="K665" s="4" t="str">
        <f>IF(Dataset_Analysis_Table[[#This Row],[Revenue]]&gt;5000,"Yes","No")</f>
        <v>Yes</v>
      </c>
      <c r="L665" s="4" t="str" cm="1">
        <f t="array" ref="L665">_xlfn.IFS(
  Dataset_Analysis_Table[[#This Row],[Revenue]]&gt;=10000, "Platinum Tier",
  Dataset_Analysis_Table[[#This Row],[Revenue]]&gt;=5000, "Gold Tier",
  Dataset_Analysis_Table[[#This Row],[Revenue]]&lt;5000, "Standard Tier"
)</f>
        <v>Gold Tier</v>
      </c>
      <c r="M665" s="4" t="str">
        <f>Dataset_Analysis_Table[[#This Row],[Region]]&amp;" - "&amp;Dataset_Analysis_Table[[#This Row],[Category]]</f>
        <v>North - Electronics</v>
      </c>
    </row>
    <row r="666" spans="1:13" x14ac:dyDescent="0.3">
      <c r="A666">
        <v>667</v>
      </c>
      <c r="B666" s="1">
        <v>45261</v>
      </c>
      <c r="C666" t="s">
        <v>11</v>
      </c>
      <c r="D666" t="s">
        <v>22</v>
      </c>
      <c r="E666" t="s">
        <v>4</v>
      </c>
      <c r="F666">
        <v>1</v>
      </c>
      <c r="G666" s="4">
        <v>1064.77</v>
      </c>
      <c r="H666" s="4">
        <v>1064.77</v>
      </c>
      <c r="I666" t="str">
        <f>TEXT(Dataset_Analysis_Table[[#This Row],[Order Date]], "mmmm yyyy")</f>
        <v>December 2023</v>
      </c>
      <c r="J666" s="4">
        <f>IF(Dataset_Analysis_Table[[#This Row],[Units Sold]]&lt;&gt;0,Dataset_Analysis_Table[[#This Row],[Revenue]]/Dataset_Analysis_Table[[#This Row],[Units Sold]],"Invalid")</f>
        <v>1064.77</v>
      </c>
      <c r="K666" s="4" t="str">
        <f>IF(Dataset_Analysis_Table[[#This Row],[Revenue]]&gt;5000,"Yes","No")</f>
        <v>No</v>
      </c>
      <c r="L666" s="4" t="str" cm="1">
        <f t="array" ref="L666">_xlfn.IFS(
  Dataset_Analysis_Table[[#This Row],[Revenue]]&gt;=10000, "Platinum Tier",
  Dataset_Analysis_Table[[#This Row],[Revenue]]&gt;=5000, "Gold Tier",
  Dataset_Analysis_Table[[#This Row],[Revenue]]&lt;5000, "Standard Tier"
)</f>
        <v>Standard Tier</v>
      </c>
      <c r="M666" s="4" t="str">
        <f>Dataset_Analysis_Table[[#This Row],[Region]]&amp;" - "&amp;Dataset_Analysis_Table[[#This Row],[Category]]</f>
        <v>South - Electronics</v>
      </c>
    </row>
    <row r="667" spans="1:13" x14ac:dyDescent="0.3">
      <c r="A667">
        <v>668</v>
      </c>
      <c r="B667" s="1">
        <v>45306</v>
      </c>
      <c r="C667" t="s">
        <v>0</v>
      </c>
      <c r="D667" t="s">
        <v>8</v>
      </c>
      <c r="E667" t="s">
        <v>2</v>
      </c>
      <c r="F667">
        <v>8</v>
      </c>
      <c r="G667" s="4">
        <v>1429.99</v>
      </c>
      <c r="H667" s="4">
        <v>11439.92</v>
      </c>
      <c r="I667" t="str">
        <f>TEXT(Dataset_Analysis_Table[[#This Row],[Order Date]], "mmmm yyyy")</f>
        <v>January 2024</v>
      </c>
      <c r="J667" s="4">
        <f>IF(Dataset_Analysis_Table[[#This Row],[Units Sold]]&lt;&gt;0,Dataset_Analysis_Table[[#This Row],[Revenue]]/Dataset_Analysis_Table[[#This Row],[Units Sold]],"Invalid")</f>
        <v>1429.99</v>
      </c>
      <c r="K667" s="4" t="str">
        <f>IF(Dataset_Analysis_Table[[#This Row],[Revenue]]&gt;5000,"Yes","No")</f>
        <v>Yes</v>
      </c>
      <c r="L667" s="4" t="str" cm="1">
        <f t="array" ref="L667">_xlfn.IFS(
  Dataset_Analysis_Table[[#This Row],[Revenue]]&gt;=10000, "Platinum Tier",
  Dataset_Analysis_Table[[#This Row],[Revenue]]&gt;=5000, "Gold Tier",
  Dataset_Analysis_Table[[#This Row],[Revenue]]&lt;5000, "Standard Tier"
)</f>
        <v>Platinum Tier</v>
      </c>
      <c r="M667" s="4" t="str">
        <f>Dataset_Analysis_Table[[#This Row],[Region]]&amp;" - "&amp;Dataset_Analysis_Table[[#This Row],[Category]]</f>
        <v>North - Apparel</v>
      </c>
    </row>
    <row r="668" spans="1:13" x14ac:dyDescent="0.3">
      <c r="A668">
        <v>669</v>
      </c>
      <c r="B668" s="1">
        <v>45309</v>
      </c>
      <c r="C668" t="s">
        <v>12</v>
      </c>
      <c r="D668" t="s">
        <v>6</v>
      </c>
      <c r="E668" t="s">
        <v>4</v>
      </c>
      <c r="F668">
        <v>6</v>
      </c>
      <c r="G668" s="4">
        <v>199.13</v>
      </c>
      <c r="H668" s="4">
        <v>1194.78</v>
      </c>
      <c r="I668" t="str">
        <f>TEXT(Dataset_Analysis_Table[[#This Row],[Order Date]], "mmmm yyyy")</f>
        <v>January 2024</v>
      </c>
      <c r="J668" s="4">
        <f>IF(Dataset_Analysis_Table[[#This Row],[Units Sold]]&lt;&gt;0,Dataset_Analysis_Table[[#This Row],[Revenue]]/Dataset_Analysis_Table[[#This Row],[Units Sold]],"Invalid")</f>
        <v>199.13</v>
      </c>
      <c r="K668" s="4" t="str">
        <f>IF(Dataset_Analysis_Table[[#This Row],[Revenue]]&gt;5000,"Yes","No")</f>
        <v>No</v>
      </c>
      <c r="L668" s="4" t="str" cm="1">
        <f t="array" ref="L668">_xlfn.IFS(
  Dataset_Analysis_Table[[#This Row],[Revenue]]&gt;=10000, "Platinum Tier",
  Dataset_Analysis_Table[[#This Row],[Revenue]]&gt;=5000, "Gold Tier",
  Dataset_Analysis_Table[[#This Row],[Revenue]]&lt;5000, "Standard Tier"
)</f>
        <v>Standard Tier</v>
      </c>
      <c r="M668" s="4" t="str">
        <f>Dataset_Analysis_Table[[#This Row],[Region]]&amp;" - "&amp;Dataset_Analysis_Table[[#This Row],[Category]]</f>
        <v>East - Electronics</v>
      </c>
    </row>
    <row r="669" spans="1:13" x14ac:dyDescent="0.3">
      <c r="A669">
        <v>670</v>
      </c>
      <c r="B669" s="1">
        <v>45259</v>
      </c>
      <c r="C669" t="s">
        <v>12</v>
      </c>
      <c r="D669" t="s">
        <v>9</v>
      </c>
      <c r="E669" t="s">
        <v>10</v>
      </c>
      <c r="F669">
        <v>1</v>
      </c>
      <c r="G669" s="4">
        <v>509.17</v>
      </c>
      <c r="H669" s="4">
        <v>509.17</v>
      </c>
      <c r="I669" t="str">
        <f>TEXT(Dataset_Analysis_Table[[#This Row],[Order Date]], "mmmm yyyy")</f>
        <v>November 2023</v>
      </c>
      <c r="J669" s="4">
        <f>IF(Dataset_Analysis_Table[[#This Row],[Units Sold]]&lt;&gt;0,Dataset_Analysis_Table[[#This Row],[Revenue]]/Dataset_Analysis_Table[[#This Row],[Units Sold]],"Invalid")</f>
        <v>509.17</v>
      </c>
      <c r="K669" s="4" t="str">
        <f>IF(Dataset_Analysis_Table[[#This Row],[Revenue]]&gt;5000,"Yes","No")</f>
        <v>No</v>
      </c>
      <c r="L669" s="4" t="str" cm="1">
        <f t="array" ref="L669">_xlfn.IFS(
  Dataset_Analysis_Table[[#This Row],[Revenue]]&gt;=10000, "Platinum Tier",
  Dataset_Analysis_Table[[#This Row],[Revenue]]&gt;=5000, "Gold Tier",
  Dataset_Analysis_Table[[#This Row],[Revenue]]&lt;5000, "Standard Tier"
)</f>
        <v>Standard Tier</v>
      </c>
      <c r="M669" s="4" t="str">
        <f>Dataset_Analysis_Table[[#This Row],[Region]]&amp;" - "&amp;Dataset_Analysis_Table[[#This Row],[Category]]</f>
        <v>East - Accessories</v>
      </c>
    </row>
    <row r="670" spans="1:13" x14ac:dyDescent="0.3">
      <c r="A670">
        <v>671</v>
      </c>
      <c r="B670" s="1">
        <v>45675</v>
      </c>
      <c r="C670" t="s">
        <v>12</v>
      </c>
      <c r="D670" t="s">
        <v>5</v>
      </c>
      <c r="E670" t="s">
        <v>4</v>
      </c>
      <c r="F670">
        <v>2</v>
      </c>
      <c r="G670" s="4">
        <v>401.79</v>
      </c>
      <c r="H670" s="4">
        <v>803.58</v>
      </c>
      <c r="I670" t="str">
        <f>TEXT(Dataset_Analysis_Table[[#This Row],[Order Date]], "mmmm yyyy")</f>
        <v>January 2025</v>
      </c>
      <c r="J670" s="4">
        <f>IF(Dataset_Analysis_Table[[#This Row],[Units Sold]]&lt;&gt;0,Dataset_Analysis_Table[[#This Row],[Revenue]]/Dataset_Analysis_Table[[#This Row],[Units Sold]],"Invalid")</f>
        <v>401.79</v>
      </c>
      <c r="K670" s="4" t="str">
        <f>IF(Dataset_Analysis_Table[[#This Row],[Revenue]]&gt;5000,"Yes","No")</f>
        <v>No</v>
      </c>
      <c r="L670" s="4" t="str" cm="1">
        <f t="array" ref="L670">_xlfn.IFS(
  Dataset_Analysis_Table[[#This Row],[Revenue]]&gt;=10000, "Platinum Tier",
  Dataset_Analysis_Table[[#This Row],[Revenue]]&gt;=5000, "Gold Tier",
  Dataset_Analysis_Table[[#This Row],[Revenue]]&lt;5000, "Standard Tier"
)</f>
        <v>Standard Tier</v>
      </c>
      <c r="M670" s="4" t="str">
        <f>Dataset_Analysis_Table[[#This Row],[Region]]&amp;" - "&amp;Dataset_Analysis_Table[[#This Row],[Category]]</f>
        <v>East - Electronics</v>
      </c>
    </row>
    <row r="671" spans="1:13" x14ac:dyDescent="0.3">
      <c r="A671">
        <v>672</v>
      </c>
      <c r="B671" s="1">
        <v>45647</v>
      </c>
      <c r="C671" t="s">
        <v>0</v>
      </c>
      <c r="D671" t="s">
        <v>15</v>
      </c>
      <c r="E671" t="s">
        <v>4</v>
      </c>
      <c r="F671">
        <v>8</v>
      </c>
      <c r="G671" s="4">
        <v>771.07</v>
      </c>
      <c r="H671" s="4">
        <v>6168.56</v>
      </c>
      <c r="I671" t="str">
        <f>TEXT(Dataset_Analysis_Table[[#This Row],[Order Date]], "mmmm yyyy")</f>
        <v>December 2024</v>
      </c>
      <c r="J671" s="4">
        <f>IF(Dataset_Analysis_Table[[#This Row],[Units Sold]]&lt;&gt;0,Dataset_Analysis_Table[[#This Row],[Revenue]]/Dataset_Analysis_Table[[#This Row],[Units Sold]],"Invalid")</f>
        <v>771.07</v>
      </c>
      <c r="K671" s="4" t="str">
        <f>IF(Dataset_Analysis_Table[[#This Row],[Revenue]]&gt;5000,"Yes","No")</f>
        <v>Yes</v>
      </c>
      <c r="L671" s="4" t="str" cm="1">
        <f t="array" ref="L671">_xlfn.IFS(
  Dataset_Analysis_Table[[#This Row],[Revenue]]&gt;=10000, "Platinum Tier",
  Dataset_Analysis_Table[[#This Row],[Revenue]]&gt;=5000, "Gold Tier",
  Dataset_Analysis_Table[[#This Row],[Revenue]]&lt;5000, "Standard Tier"
)</f>
        <v>Gold Tier</v>
      </c>
      <c r="M671" s="4" t="str">
        <f>Dataset_Analysis_Table[[#This Row],[Region]]&amp;" - "&amp;Dataset_Analysis_Table[[#This Row],[Category]]</f>
        <v>North - Electronics</v>
      </c>
    </row>
    <row r="672" spans="1:13" x14ac:dyDescent="0.3">
      <c r="A672">
        <v>673</v>
      </c>
      <c r="B672" s="1">
        <v>45719</v>
      </c>
      <c r="C672" t="s">
        <v>7</v>
      </c>
      <c r="D672" t="s">
        <v>14</v>
      </c>
      <c r="E672" t="s">
        <v>4</v>
      </c>
      <c r="F672">
        <v>3</v>
      </c>
      <c r="G672" s="4">
        <v>557.85</v>
      </c>
      <c r="H672" s="4">
        <v>1673.55</v>
      </c>
      <c r="I672" t="str">
        <f>TEXT(Dataset_Analysis_Table[[#This Row],[Order Date]], "mmmm yyyy")</f>
        <v>March 2025</v>
      </c>
      <c r="J672" s="4">
        <f>IF(Dataset_Analysis_Table[[#This Row],[Units Sold]]&lt;&gt;0,Dataset_Analysis_Table[[#This Row],[Revenue]]/Dataset_Analysis_Table[[#This Row],[Units Sold]],"Invalid")</f>
        <v>557.85</v>
      </c>
      <c r="K672" s="4" t="str">
        <f>IF(Dataset_Analysis_Table[[#This Row],[Revenue]]&gt;5000,"Yes","No")</f>
        <v>No</v>
      </c>
      <c r="L672" s="4" t="str" cm="1">
        <f t="array" ref="L672">_xlfn.IFS(
  Dataset_Analysis_Table[[#This Row],[Revenue]]&gt;=10000, "Platinum Tier",
  Dataset_Analysis_Table[[#This Row],[Revenue]]&gt;=5000, "Gold Tier",
  Dataset_Analysis_Table[[#This Row],[Revenue]]&lt;5000, "Standard Tier"
)</f>
        <v>Standard Tier</v>
      </c>
      <c r="M672" s="4" t="str">
        <f>Dataset_Analysis_Table[[#This Row],[Region]]&amp;" - "&amp;Dataset_Analysis_Table[[#This Row],[Category]]</f>
        <v>West - Electronics</v>
      </c>
    </row>
    <row r="673" spans="1:13" x14ac:dyDescent="0.3">
      <c r="A673">
        <v>674</v>
      </c>
      <c r="B673" s="1">
        <v>45726</v>
      </c>
      <c r="C673" t="s">
        <v>0</v>
      </c>
      <c r="D673" t="s">
        <v>22</v>
      </c>
      <c r="E673" t="s">
        <v>4</v>
      </c>
      <c r="F673">
        <v>2</v>
      </c>
      <c r="G673" s="4">
        <v>350.32</v>
      </c>
      <c r="H673" s="4">
        <v>700.64</v>
      </c>
      <c r="I673" t="str">
        <f>TEXT(Dataset_Analysis_Table[[#This Row],[Order Date]], "mmmm yyyy")</f>
        <v>March 2025</v>
      </c>
      <c r="J673" s="4">
        <f>IF(Dataset_Analysis_Table[[#This Row],[Units Sold]]&lt;&gt;0,Dataset_Analysis_Table[[#This Row],[Revenue]]/Dataset_Analysis_Table[[#This Row],[Units Sold]],"Invalid")</f>
        <v>350.32</v>
      </c>
      <c r="K673" s="4" t="str">
        <f>IF(Dataset_Analysis_Table[[#This Row],[Revenue]]&gt;5000,"Yes","No")</f>
        <v>No</v>
      </c>
      <c r="L673" s="4" t="str" cm="1">
        <f t="array" ref="L673">_xlfn.IFS(
  Dataset_Analysis_Table[[#This Row],[Revenue]]&gt;=10000, "Platinum Tier",
  Dataset_Analysis_Table[[#This Row],[Revenue]]&gt;=5000, "Gold Tier",
  Dataset_Analysis_Table[[#This Row],[Revenue]]&lt;5000, "Standard Tier"
)</f>
        <v>Standard Tier</v>
      </c>
      <c r="M673" s="4" t="str">
        <f>Dataset_Analysis_Table[[#This Row],[Region]]&amp;" - "&amp;Dataset_Analysis_Table[[#This Row],[Category]]</f>
        <v>North - Electronics</v>
      </c>
    </row>
    <row r="674" spans="1:13" x14ac:dyDescent="0.3">
      <c r="A674">
        <v>675</v>
      </c>
      <c r="B674" s="1">
        <v>45184</v>
      </c>
      <c r="C674" t="s">
        <v>0</v>
      </c>
      <c r="D674" t="s">
        <v>6</v>
      </c>
      <c r="E674" t="s">
        <v>4</v>
      </c>
      <c r="F674">
        <v>1</v>
      </c>
      <c r="G674" s="4">
        <v>374.38</v>
      </c>
      <c r="H674" s="4">
        <v>374.38</v>
      </c>
      <c r="I674" t="str">
        <f>TEXT(Dataset_Analysis_Table[[#This Row],[Order Date]], "mmmm yyyy")</f>
        <v>September 2023</v>
      </c>
      <c r="J674" s="4">
        <f>IF(Dataset_Analysis_Table[[#This Row],[Units Sold]]&lt;&gt;0,Dataset_Analysis_Table[[#This Row],[Revenue]]/Dataset_Analysis_Table[[#This Row],[Units Sold]],"Invalid")</f>
        <v>374.38</v>
      </c>
      <c r="K674" s="4" t="str">
        <f>IF(Dataset_Analysis_Table[[#This Row],[Revenue]]&gt;5000,"Yes","No")</f>
        <v>No</v>
      </c>
      <c r="L674" s="4" t="str" cm="1">
        <f t="array" ref="L674">_xlfn.IFS(
  Dataset_Analysis_Table[[#This Row],[Revenue]]&gt;=10000, "Platinum Tier",
  Dataset_Analysis_Table[[#This Row],[Revenue]]&gt;=5000, "Gold Tier",
  Dataset_Analysis_Table[[#This Row],[Revenue]]&lt;5000, "Standard Tier"
)</f>
        <v>Standard Tier</v>
      </c>
      <c r="M674" s="4" t="str">
        <f>Dataset_Analysis_Table[[#This Row],[Region]]&amp;" - "&amp;Dataset_Analysis_Table[[#This Row],[Category]]</f>
        <v>North - Electronics</v>
      </c>
    </row>
    <row r="675" spans="1:13" x14ac:dyDescent="0.3">
      <c r="A675">
        <v>676</v>
      </c>
      <c r="B675" s="1">
        <v>45531</v>
      </c>
      <c r="C675" t="s">
        <v>12</v>
      </c>
      <c r="D675" t="s">
        <v>20</v>
      </c>
      <c r="E675" t="s">
        <v>4</v>
      </c>
      <c r="F675">
        <v>3</v>
      </c>
      <c r="G675" s="4">
        <v>276.64999999999998</v>
      </c>
      <c r="H675" s="4">
        <v>829.95</v>
      </c>
      <c r="I675" t="str">
        <f>TEXT(Dataset_Analysis_Table[[#This Row],[Order Date]], "mmmm yyyy")</f>
        <v>August 2024</v>
      </c>
      <c r="J675" s="4">
        <f>IF(Dataset_Analysis_Table[[#This Row],[Units Sold]]&lt;&gt;0,Dataset_Analysis_Table[[#This Row],[Revenue]]/Dataset_Analysis_Table[[#This Row],[Units Sold]],"Invalid")</f>
        <v>276.65000000000003</v>
      </c>
      <c r="K675" s="4" t="str">
        <f>IF(Dataset_Analysis_Table[[#This Row],[Revenue]]&gt;5000,"Yes","No")</f>
        <v>No</v>
      </c>
      <c r="L675" s="4" t="str" cm="1">
        <f t="array" ref="L675">_xlfn.IFS(
  Dataset_Analysis_Table[[#This Row],[Revenue]]&gt;=10000, "Platinum Tier",
  Dataset_Analysis_Table[[#This Row],[Revenue]]&gt;=5000, "Gold Tier",
  Dataset_Analysis_Table[[#This Row],[Revenue]]&lt;5000, "Standard Tier"
)</f>
        <v>Standard Tier</v>
      </c>
      <c r="M675" s="4" t="str">
        <f>Dataset_Analysis_Table[[#This Row],[Region]]&amp;" - "&amp;Dataset_Analysis_Table[[#This Row],[Category]]</f>
        <v>East - Electronics</v>
      </c>
    </row>
    <row r="676" spans="1:13" x14ac:dyDescent="0.3">
      <c r="A676">
        <v>677</v>
      </c>
      <c r="B676" s="1">
        <v>45705</v>
      </c>
      <c r="C676" t="s">
        <v>0</v>
      </c>
      <c r="D676" t="s">
        <v>16</v>
      </c>
      <c r="E676" t="s">
        <v>10</v>
      </c>
      <c r="F676">
        <v>7</v>
      </c>
      <c r="G676" s="4">
        <v>344.53</v>
      </c>
      <c r="H676" s="4">
        <v>2411.71</v>
      </c>
      <c r="I676" t="str">
        <f>TEXT(Dataset_Analysis_Table[[#This Row],[Order Date]], "mmmm yyyy")</f>
        <v>February 2025</v>
      </c>
      <c r="J676" s="4">
        <f>IF(Dataset_Analysis_Table[[#This Row],[Units Sold]]&lt;&gt;0,Dataset_Analysis_Table[[#This Row],[Revenue]]/Dataset_Analysis_Table[[#This Row],[Units Sold]],"Invalid")</f>
        <v>344.53000000000003</v>
      </c>
      <c r="K676" s="4" t="str">
        <f>IF(Dataset_Analysis_Table[[#This Row],[Revenue]]&gt;5000,"Yes","No")</f>
        <v>No</v>
      </c>
      <c r="L676" s="4" t="str" cm="1">
        <f t="array" ref="L676">_xlfn.IFS(
  Dataset_Analysis_Table[[#This Row],[Revenue]]&gt;=10000, "Platinum Tier",
  Dataset_Analysis_Table[[#This Row],[Revenue]]&gt;=5000, "Gold Tier",
  Dataset_Analysis_Table[[#This Row],[Revenue]]&lt;5000, "Standard Tier"
)</f>
        <v>Standard Tier</v>
      </c>
      <c r="M676" s="4" t="str">
        <f>Dataset_Analysis_Table[[#This Row],[Region]]&amp;" - "&amp;Dataset_Analysis_Table[[#This Row],[Category]]</f>
        <v>North - Accessories</v>
      </c>
    </row>
    <row r="677" spans="1:13" x14ac:dyDescent="0.3">
      <c r="A677">
        <v>678</v>
      </c>
      <c r="B677" s="1">
        <v>45466</v>
      </c>
      <c r="C677" t="s">
        <v>7</v>
      </c>
      <c r="D677" t="s">
        <v>18</v>
      </c>
      <c r="E677" t="s">
        <v>4</v>
      </c>
      <c r="F677">
        <v>5</v>
      </c>
      <c r="G677" s="4">
        <v>1240.74</v>
      </c>
      <c r="H677" s="4">
        <v>6203.7</v>
      </c>
      <c r="I677" t="str">
        <f>TEXT(Dataset_Analysis_Table[[#This Row],[Order Date]], "mmmm yyyy")</f>
        <v>June 2024</v>
      </c>
      <c r="J677" s="4">
        <f>IF(Dataset_Analysis_Table[[#This Row],[Units Sold]]&lt;&gt;0,Dataset_Analysis_Table[[#This Row],[Revenue]]/Dataset_Analysis_Table[[#This Row],[Units Sold]],"Invalid")</f>
        <v>1240.74</v>
      </c>
      <c r="K677" s="4" t="str">
        <f>IF(Dataset_Analysis_Table[[#This Row],[Revenue]]&gt;5000,"Yes","No")</f>
        <v>Yes</v>
      </c>
      <c r="L677" s="4" t="str" cm="1">
        <f t="array" ref="L677">_xlfn.IFS(
  Dataset_Analysis_Table[[#This Row],[Revenue]]&gt;=10000, "Platinum Tier",
  Dataset_Analysis_Table[[#This Row],[Revenue]]&gt;=5000, "Gold Tier",
  Dataset_Analysis_Table[[#This Row],[Revenue]]&lt;5000, "Standard Tier"
)</f>
        <v>Gold Tier</v>
      </c>
      <c r="M677" s="4" t="str">
        <f>Dataset_Analysis_Table[[#This Row],[Region]]&amp;" - "&amp;Dataset_Analysis_Table[[#This Row],[Category]]</f>
        <v>West - Electronics</v>
      </c>
    </row>
    <row r="678" spans="1:13" x14ac:dyDescent="0.3">
      <c r="A678">
        <v>679</v>
      </c>
      <c r="B678" s="1">
        <v>45261</v>
      </c>
      <c r="C678" t="s">
        <v>12</v>
      </c>
      <c r="D678" t="s">
        <v>15</v>
      </c>
      <c r="E678" t="s">
        <v>4</v>
      </c>
      <c r="F678">
        <v>9</v>
      </c>
      <c r="G678" s="4">
        <v>1013.26</v>
      </c>
      <c r="H678" s="4">
        <v>9119.34</v>
      </c>
      <c r="I678" t="str">
        <f>TEXT(Dataset_Analysis_Table[[#This Row],[Order Date]], "mmmm yyyy")</f>
        <v>December 2023</v>
      </c>
      <c r="J678" s="4">
        <f>IF(Dataset_Analysis_Table[[#This Row],[Units Sold]]&lt;&gt;0,Dataset_Analysis_Table[[#This Row],[Revenue]]/Dataset_Analysis_Table[[#This Row],[Units Sold]],"Invalid")</f>
        <v>1013.26</v>
      </c>
      <c r="K678" s="4" t="str">
        <f>IF(Dataset_Analysis_Table[[#This Row],[Revenue]]&gt;5000,"Yes","No")</f>
        <v>Yes</v>
      </c>
      <c r="L678" s="4" t="str" cm="1">
        <f t="array" ref="L678">_xlfn.IFS(
  Dataset_Analysis_Table[[#This Row],[Revenue]]&gt;=10000, "Platinum Tier",
  Dataset_Analysis_Table[[#This Row],[Revenue]]&gt;=5000, "Gold Tier",
  Dataset_Analysis_Table[[#This Row],[Revenue]]&lt;5000, "Standard Tier"
)</f>
        <v>Gold Tier</v>
      </c>
      <c r="M678" s="4" t="str">
        <f>Dataset_Analysis_Table[[#This Row],[Region]]&amp;" - "&amp;Dataset_Analysis_Table[[#This Row],[Category]]</f>
        <v>East - Electronics</v>
      </c>
    </row>
    <row r="679" spans="1:13" x14ac:dyDescent="0.3">
      <c r="A679">
        <v>680</v>
      </c>
      <c r="B679" s="1">
        <v>45367</v>
      </c>
      <c r="C679" t="s">
        <v>11</v>
      </c>
      <c r="D679" t="s">
        <v>14</v>
      </c>
      <c r="E679" t="s">
        <v>4</v>
      </c>
      <c r="F679">
        <v>9</v>
      </c>
      <c r="G679" s="4">
        <v>1472.31</v>
      </c>
      <c r="H679" s="4">
        <v>13250.79</v>
      </c>
      <c r="I679" t="str">
        <f>TEXT(Dataset_Analysis_Table[[#This Row],[Order Date]], "mmmm yyyy")</f>
        <v>March 2024</v>
      </c>
      <c r="J679" s="4">
        <f>IF(Dataset_Analysis_Table[[#This Row],[Units Sold]]&lt;&gt;0,Dataset_Analysis_Table[[#This Row],[Revenue]]/Dataset_Analysis_Table[[#This Row],[Units Sold]],"Invalid")</f>
        <v>1472.3100000000002</v>
      </c>
      <c r="K679" s="4" t="str">
        <f>IF(Dataset_Analysis_Table[[#This Row],[Revenue]]&gt;5000,"Yes","No")</f>
        <v>Yes</v>
      </c>
      <c r="L679" s="4" t="str" cm="1">
        <f t="array" ref="L679">_xlfn.IFS(
  Dataset_Analysis_Table[[#This Row],[Revenue]]&gt;=10000, "Platinum Tier",
  Dataset_Analysis_Table[[#This Row],[Revenue]]&gt;=5000, "Gold Tier",
  Dataset_Analysis_Table[[#This Row],[Revenue]]&lt;5000, "Standard Tier"
)</f>
        <v>Platinum Tier</v>
      </c>
      <c r="M679" s="4" t="str">
        <f>Dataset_Analysis_Table[[#This Row],[Region]]&amp;" - "&amp;Dataset_Analysis_Table[[#This Row],[Category]]</f>
        <v>South - Electronics</v>
      </c>
    </row>
    <row r="680" spans="1:13" x14ac:dyDescent="0.3">
      <c r="A680">
        <v>681</v>
      </c>
      <c r="B680" s="1">
        <v>45615</v>
      </c>
      <c r="C680" t="s">
        <v>0</v>
      </c>
      <c r="D680" t="s">
        <v>5</v>
      </c>
      <c r="E680" t="s">
        <v>4</v>
      </c>
      <c r="F680">
        <v>5</v>
      </c>
      <c r="G680" s="4">
        <v>1162.56</v>
      </c>
      <c r="H680" s="4">
        <v>5812.8</v>
      </c>
      <c r="I680" t="str">
        <f>TEXT(Dataset_Analysis_Table[[#This Row],[Order Date]], "mmmm yyyy")</f>
        <v>November 2024</v>
      </c>
      <c r="J680" s="4">
        <f>IF(Dataset_Analysis_Table[[#This Row],[Units Sold]]&lt;&gt;0,Dataset_Analysis_Table[[#This Row],[Revenue]]/Dataset_Analysis_Table[[#This Row],[Units Sold]],"Invalid")</f>
        <v>1162.56</v>
      </c>
      <c r="K680" s="4" t="str">
        <f>IF(Dataset_Analysis_Table[[#This Row],[Revenue]]&gt;5000,"Yes","No")</f>
        <v>Yes</v>
      </c>
      <c r="L680" s="4" t="str" cm="1">
        <f t="array" ref="L680">_xlfn.IFS(
  Dataset_Analysis_Table[[#This Row],[Revenue]]&gt;=10000, "Platinum Tier",
  Dataset_Analysis_Table[[#This Row],[Revenue]]&gt;=5000, "Gold Tier",
  Dataset_Analysis_Table[[#This Row],[Revenue]]&lt;5000, "Standard Tier"
)</f>
        <v>Gold Tier</v>
      </c>
      <c r="M680" s="4" t="str">
        <f>Dataset_Analysis_Table[[#This Row],[Region]]&amp;" - "&amp;Dataset_Analysis_Table[[#This Row],[Category]]</f>
        <v>North - Electronics</v>
      </c>
    </row>
    <row r="681" spans="1:13" x14ac:dyDescent="0.3">
      <c r="A681">
        <v>682</v>
      </c>
      <c r="B681" s="1">
        <v>45227</v>
      </c>
      <c r="C681" t="s">
        <v>12</v>
      </c>
      <c r="D681" t="s">
        <v>22</v>
      </c>
      <c r="E681" t="s">
        <v>4</v>
      </c>
      <c r="F681">
        <v>9</v>
      </c>
      <c r="G681" s="4">
        <v>690.55</v>
      </c>
      <c r="H681" s="4">
        <v>6214.95</v>
      </c>
      <c r="I681" t="str">
        <f>TEXT(Dataset_Analysis_Table[[#This Row],[Order Date]], "mmmm yyyy")</f>
        <v>October 2023</v>
      </c>
      <c r="J681" s="4">
        <f>IF(Dataset_Analysis_Table[[#This Row],[Units Sold]]&lt;&gt;0,Dataset_Analysis_Table[[#This Row],[Revenue]]/Dataset_Analysis_Table[[#This Row],[Units Sold]],"Invalid")</f>
        <v>690.55</v>
      </c>
      <c r="K681" s="4" t="str">
        <f>IF(Dataset_Analysis_Table[[#This Row],[Revenue]]&gt;5000,"Yes","No")</f>
        <v>Yes</v>
      </c>
      <c r="L681" s="4" t="str" cm="1">
        <f t="array" ref="L681">_xlfn.IFS(
  Dataset_Analysis_Table[[#This Row],[Revenue]]&gt;=10000, "Platinum Tier",
  Dataset_Analysis_Table[[#This Row],[Revenue]]&gt;=5000, "Gold Tier",
  Dataset_Analysis_Table[[#This Row],[Revenue]]&lt;5000, "Standard Tier"
)</f>
        <v>Gold Tier</v>
      </c>
      <c r="M681" s="4" t="str">
        <f>Dataset_Analysis_Table[[#This Row],[Region]]&amp;" - "&amp;Dataset_Analysis_Table[[#This Row],[Category]]</f>
        <v>East - Electronics</v>
      </c>
    </row>
    <row r="682" spans="1:13" x14ac:dyDescent="0.3">
      <c r="A682">
        <v>683</v>
      </c>
      <c r="B682" s="1">
        <v>45437</v>
      </c>
      <c r="C682" t="s">
        <v>11</v>
      </c>
      <c r="D682" t="s">
        <v>21</v>
      </c>
      <c r="E682" t="s">
        <v>4</v>
      </c>
      <c r="F682">
        <v>10</v>
      </c>
      <c r="G682" s="4">
        <v>1178.92</v>
      </c>
      <c r="H682" s="4">
        <v>11789.2</v>
      </c>
      <c r="I682" t="str">
        <f>TEXT(Dataset_Analysis_Table[[#This Row],[Order Date]], "mmmm yyyy")</f>
        <v>May 2024</v>
      </c>
      <c r="J682" s="4">
        <f>IF(Dataset_Analysis_Table[[#This Row],[Units Sold]]&lt;&gt;0,Dataset_Analysis_Table[[#This Row],[Revenue]]/Dataset_Analysis_Table[[#This Row],[Units Sold]],"Invalid")</f>
        <v>1178.92</v>
      </c>
      <c r="K682" s="4" t="str">
        <f>IF(Dataset_Analysis_Table[[#This Row],[Revenue]]&gt;5000,"Yes","No")</f>
        <v>Yes</v>
      </c>
      <c r="L682" s="4" t="str" cm="1">
        <f t="array" ref="L682">_xlfn.IFS(
  Dataset_Analysis_Table[[#This Row],[Revenue]]&gt;=10000, "Platinum Tier",
  Dataset_Analysis_Table[[#This Row],[Revenue]]&gt;=5000, "Gold Tier",
  Dataset_Analysis_Table[[#This Row],[Revenue]]&lt;5000, "Standard Tier"
)</f>
        <v>Platinum Tier</v>
      </c>
      <c r="M682" s="4" t="str">
        <f>Dataset_Analysis_Table[[#This Row],[Region]]&amp;" - "&amp;Dataset_Analysis_Table[[#This Row],[Category]]</f>
        <v>South - Electronics</v>
      </c>
    </row>
    <row r="683" spans="1:13" x14ac:dyDescent="0.3">
      <c r="A683">
        <v>684</v>
      </c>
      <c r="B683" s="1">
        <v>45614</v>
      </c>
      <c r="C683" t="s">
        <v>11</v>
      </c>
      <c r="D683" t="s">
        <v>8</v>
      </c>
      <c r="E683" t="s">
        <v>2</v>
      </c>
      <c r="F683">
        <v>6</v>
      </c>
      <c r="G683" s="4">
        <v>891.62</v>
      </c>
      <c r="H683" s="4">
        <v>5349.72</v>
      </c>
      <c r="I683" t="str">
        <f>TEXT(Dataset_Analysis_Table[[#This Row],[Order Date]], "mmmm yyyy")</f>
        <v>November 2024</v>
      </c>
      <c r="J683" s="4">
        <f>IF(Dataset_Analysis_Table[[#This Row],[Units Sold]]&lt;&gt;0,Dataset_Analysis_Table[[#This Row],[Revenue]]/Dataset_Analysis_Table[[#This Row],[Units Sold]],"Invalid")</f>
        <v>891.62</v>
      </c>
      <c r="K683" s="4" t="str">
        <f>IF(Dataset_Analysis_Table[[#This Row],[Revenue]]&gt;5000,"Yes","No")</f>
        <v>Yes</v>
      </c>
      <c r="L683" s="4" t="str" cm="1">
        <f t="array" ref="L683">_xlfn.IFS(
  Dataset_Analysis_Table[[#This Row],[Revenue]]&gt;=10000, "Platinum Tier",
  Dataset_Analysis_Table[[#This Row],[Revenue]]&gt;=5000, "Gold Tier",
  Dataset_Analysis_Table[[#This Row],[Revenue]]&lt;5000, "Standard Tier"
)</f>
        <v>Gold Tier</v>
      </c>
      <c r="M683" s="4" t="str">
        <f>Dataset_Analysis_Table[[#This Row],[Region]]&amp;" - "&amp;Dataset_Analysis_Table[[#This Row],[Category]]</f>
        <v>South - Apparel</v>
      </c>
    </row>
    <row r="684" spans="1:13" x14ac:dyDescent="0.3">
      <c r="A684">
        <v>685</v>
      </c>
      <c r="B684" s="1">
        <v>45698</v>
      </c>
      <c r="C684" t="s">
        <v>11</v>
      </c>
      <c r="D684" t="s">
        <v>20</v>
      </c>
      <c r="E684" t="s">
        <v>4</v>
      </c>
      <c r="F684">
        <v>4</v>
      </c>
      <c r="G684" s="4">
        <v>234.34</v>
      </c>
      <c r="H684" s="4">
        <v>937.36</v>
      </c>
      <c r="I684" t="str">
        <f>TEXT(Dataset_Analysis_Table[[#This Row],[Order Date]], "mmmm yyyy")</f>
        <v>February 2025</v>
      </c>
      <c r="J684" s="4">
        <f>IF(Dataset_Analysis_Table[[#This Row],[Units Sold]]&lt;&gt;0,Dataset_Analysis_Table[[#This Row],[Revenue]]/Dataset_Analysis_Table[[#This Row],[Units Sold]],"Invalid")</f>
        <v>234.34</v>
      </c>
      <c r="K684" s="4" t="str">
        <f>IF(Dataset_Analysis_Table[[#This Row],[Revenue]]&gt;5000,"Yes","No")</f>
        <v>No</v>
      </c>
      <c r="L684" s="4" t="str" cm="1">
        <f t="array" ref="L684">_xlfn.IFS(
  Dataset_Analysis_Table[[#This Row],[Revenue]]&gt;=10000, "Platinum Tier",
  Dataset_Analysis_Table[[#This Row],[Revenue]]&gt;=5000, "Gold Tier",
  Dataset_Analysis_Table[[#This Row],[Revenue]]&lt;5000, "Standard Tier"
)</f>
        <v>Standard Tier</v>
      </c>
      <c r="M684" s="4" t="str">
        <f>Dataset_Analysis_Table[[#This Row],[Region]]&amp;" - "&amp;Dataset_Analysis_Table[[#This Row],[Category]]</f>
        <v>South - Electronics</v>
      </c>
    </row>
    <row r="685" spans="1:13" x14ac:dyDescent="0.3">
      <c r="A685">
        <v>686</v>
      </c>
      <c r="B685" s="1">
        <v>45163</v>
      </c>
      <c r="C685" t="s">
        <v>7</v>
      </c>
      <c r="D685" t="s">
        <v>17</v>
      </c>
      <c r="E685" t="s">
        <v>10</v>
      </c>
      <c r="F685">
        <v>4</v>
      </c>
      <c r="G685" s="4">
        <v>816.9</v>
      </c>
      <c r="H685" s="4">
        <v>3267.6</v>
      </c>
      <c r="I685" t="str">
        <f>TEXT(Dataset_Analysis_Table[[#This Row],[Order Date]], "mmmm yyyy")</f>
        <v>August 2023</v>
      </c>
      <c r="J685" s="4">
        <f>IF(Dataset_Analysis_Table[[#This Row],[Units Sold]]&lt;&gt;0,Dataset_Analysis_Table[[#This Row],[Revenue]]/Dataset_Analysis_Table[[#This Row],[Units Sold]],"Invalid")</f>
        <v>816.9</v>
      </c>
      <c r="K685" s="4" t="str">
        <f>IF(Dataset_Analysis_Table[[#This Row],[Revenue]]&gt;5000,"Yes","No")</f>
        <v>No</v>
      </c>
      <c r="L685" s="4" t="str" cm="1">
        <f t="array" ref="L685">_xlfn.IFS(
  Dataset_Analysis_Table[[#This Row],[Revenue]]&gt;=10000, "Platinum Tier",
  Dataset_Analysis_Table[[#This Row],[Revenue]]&gt;=5000, "Gold Tier",
  Dataset_Analysis_Table[[#This Row],[Revenue]]&lt;5000, "Standard Tier"
)</f>
        <v>Standard Tier</v>
      </c>
      <c r="M685" s="4" t="str">
        <f>Dataset_Analysis_Table[[#This Row],[Region]]&amp;" - "&amp;Dataset_Analysis_Table[[#This Row],[Category]]</f>
        <v>West - Accessories</v>
      </c>
    </row>
    <row r="686" spans="1:13" x14ac:dyDescent="0.3">
      <c r="A686">
        <v>687</v>
      </c>
      <c r="B686" s="1">
        <v>45482</v>
      </c>
      <c r="C686" t="s">
        <v>0</v>
      </c>
      <c r="D686" t="s">
        <v>1</v>
      </c>
      <c r="E686" t="s">
        <v>2</v>
      </c>
      <c r="F686">
        <v>1</v>
      </c>
      <c r="G686" s="4">
        <v>1140.8</v>
      </c>
      <c r="H686" s="4">
        <v>1140.8</v>
      </c>
      <c r="I686" t="str">
        <f>TEXT(Dataset_Analysis_Table[[#This Row],[Order Date]], "mmmm yyyy")</f>
        <v>July 2024</v>
      </c>
      <c r="J686" s="4">
        <f>IF(Dataset_Analysis_Table[[#This Row],[Units Sold]]&lt;&gt;0,Dataset_Analysis_Table[[#This Row],[Revenue]]/Dataset_Analysis_Table[[#This Row],[Units Sold]],"Invalid")</f>
        <v>1140.8</v>
      </c>
      <c r="K686" s="4" t="str">
        <f>IF(Dataset_Analysis_Table[[#This Row],[Revenue]]&gt;5000,"Yes","No")</f>
        <v>No</v>
      </c>
      <c r="L686" s="4" t="str" cm="1">
        <f t="array" ref="L686">_xlfn.IFS(
  Dataset_Analysis_Table[[#This Row],[Revenue]]&gt;=10000, "Platinum Tier",
  Dataset_Analysis_Table[[#This Row],[Revenue]]&gt;=5000, "Gold Tier",
  Dataset_Analysis_Table[[#This Row],[Revenue]]&lt;5000, "Standard Tier"
)</f>
        <v>Standard Tier</v>
      </c>
      <c r="M686" s="4" t="str">
        <f>Dataset_Analysis_Table[[#This Row],[Region]]&amp;" - "&amp;Dataset_Analysis_Table[[#This Row],[Category]]</f>
        <v>North - Apparel</v>
      </c>
    </row>
    <row r="687" spans="1:13" x14ac:dyDescent="0.3">
      <c r="A687">
        <v>688</v>
      </c>
      <c r="B687" s="1">
        <v>45245</v>
      </c>
      <c r="C687" t="s">
        <v>12</v>
      </c>
      <c r="D687" t="s">
        <v>5</v>
      </c>
      <c r="E687" t="s">
        <v>4</v>
      </c>
      <c r="F687">
        <v>4</v>
      </c>
      <c r="G687" s="4">
        <v>799.42</v>
      </c>
      <c r="H687" s="4">
        <v>3197.68</v>
      </c>
      <c r="I687" t="str">
        <f>TEXT(Dataset_Analysis_Table[[#This Row],[Order Date]], "mmmm yyyy")</f>
        <v>November 2023</v>
      </c>
      <c r="J687" s="4">
        <f>IF(Dataset_Analysis_Table[[#This Row],[Units Sold]]&lt;&gt;0,Dataset_Analysis_Table[[#This Row],[Revenue]]/Dataset_Analysis_Table[[#This Row],[Units Sold]],"Invalid")</f>
        <v>799.42</v>
      </c>
      <c r="K687" s="4" t="str">
        <f>IF(Dataset_Analysis_Table[[#This Row],[Revenue]]&gt;5000,"Yes","No")</f>
        <v>No</v>
      </c>
      <c r="L687" s="4" t="str" cm="1">
        <f t="array" ref="L687">_xlfn.IFS(
  Dataset_Analysis_Table[[#This Row],[Revenue]]&gt;=10000, "Platinum Tier",
  Dataset_Analysis_Table[[#This Row],[Revenue]]&gt;=5000, "Gold Tier",
  Dataset_Analysis_Table[[#This Row],[Revenue]]&lt;5000, "Standard Tier"
)</f>
        <v>Standard Tier</v>
      </c>
      <c r="M687" s="4" t="str">
        <f>Dataset_Analysis_Table[[#This Row],[Region]]&amp;" - "&amp;Dataset_Analysis_Table[[#This Row],[Category]]</f>
        <v>East - Electronics</v>
      </c>
    </row>
    <row r="688" spans="1:13" x14ac:dyDescent="0.3">
      <c r="A688">
        <v>689</v>
      </c>
      <c r="B688" s="1">
        <v>45642</v>
      </c>
      <c r="C688" t="s">
        <v>7</v>
      </c>
      <c r="D688" t="s">
        <v>18</v>
      </c>
      <c r="E688" t="s">
        <v>4</v>
      </c>
      <c r="F688">
        <v>1</v>
      </c>
      <c r="G688" s="4">
        <v>1459.11</v>
      </c>
      <c r="H688" s="4">
        <v>1459.11</v>
      </c>
      <c r="I688" t="str">
        <f>TEXT(Dataset_Analysis_Table[[#This Row],[Order Date]], "mmmm yyyy")</f>
        <v>December 2024</v>
      </c>
      <c r="J688" s="4">
        <f>IF(Dataset_Analysis_Table[[#This Row],[Units Sold]]&lt;&gt;0,Dataset_Analysis_Table[[#This Row],[Revenue]]/Dataset_Analysis_Table[[#This Row],[Units Sold]],"Invalid")</f>
        <v>1459.11</v>
      </c>
      <c r="K688" s="4" t="str">
        <f>IF(Dataset_Analysis_Table[[#This Row],[Revenue]]&gt;5000,"Yes","No")</f>
        <v>No</v>
      </c>
      <c r="L688" s="4" t="str" cm="1">
        <f t="array" ref="L688">_xlfn.IFS(
  Dataset_Analysis_Table[[#This Row],[Revenue]]&gt;=10000, "Platinum Tier",
  Dataset_Analysis_Table[[#This Row],[Revenue]]&gt;=5000, "Gold Tier",
  Dataset_Analysis_Table[[#This Row],[Revenue]]&lt;5000, "Standard Tier"
)</f>
        <v>Standard Tier</v>
      </c>
      <c r="M688" s="4" t="str">
        <f>Dataset_Analysis_Table[[#This Row],[Region]]&amp;" - "&amp;Dataset_Analysis_Table[[#This Row],[Category]]</f>
        <v>West - Electronics</v>
      </c>
    </row>
    <row r="689" spans="1:13" x14ac:dyDescent="0.3">
      <c r="A689">
        <v>690</v>
      </c>
      <c r="B689" s="1">
        <v>45234</v>
      </c>
      <c r="C689" t="s">
        <v>12</v>
      </c>
      <c r="D689" t="s">
        <v>3</v>
      </c>
      <c r="E689" t="s">
        <v>4</v>
      </c>
      <c r="F689">
        <v>1</v>
      </c>
      <c r="G689" s="4">
        <v>1382.7</v>
      </c>
      <c r="H689" s="4">
        <v>1382.7</v>
      </c>
      <c r="I689" t="str">
        <f>TEXT(Dataset_Analysis_Table[[#This Row],[Order Date]], "mmmm yyyy")</f>
        <v>November 2023</v>
      </c>
      <c r="J689" s="4">
        <f>IF(Dataset_Analysis_Table[[#This Row],[Units Sold]]&lt;&gt;0,Dataset_Analysis_Table[[#This Row],[Revenue]]/Dataset_Analysis_Table[[#This Row],[Units Sold]],"Invalid")</f>
        <v>1382.7</v>
      </c>
      <c r="K689" s="4" t="str">
        <f>IF(Dataset_Analysis_Table[[#This Row],[Revenue]]&gt;5000,"Yes","No")</f>
        <v>No</v>
      </c>
      <c r="L689" s="4" t="str" cm="1">
        <f t="array" ref="L689">_xlfn.IFS(
  Dataset_Analysis_Table[[#This Row],[Revenue]]&gt;=10000, "Platinum Tier",
  Dataset_Analysis_Table[[#This Row],[Revenue]]&gt;=5000, "Gold Tier",
  Dataset_Analysis_Table[[#This Row],[Revenue]]&lt;5000, "Standard Tier"
)</f>
        <v>Standard Tier</v>
      </c>
      <c r="M689" s="4" t="str">
        <f>Dataset_Analysis_Table[[#This Row],[Region]]&amp;" - "&amp;Dataset_Analysis_Table[[#This Row],[Category]]</f>
        <v>East - Electronics</v>
      </c>
    </row>
    <row r="690" spans="1:13" x14ac:dyDescent="0.3">
      <c r="A690">
        <v>691</v>
      </c>
      <c r="B690" s="1">
        <v>45856</v>
      </c>
      <c r="C690" t="s">
        <v>7</v>
      </c>
      <c r="D690" t="s">
        <v>17</v>
      </c>
      <c r="E690" t="s">
        <v>10</v>
      </c>
      <c r="F690">
        <v>6</v>
      </c>
      <c r="G690" s="4">
        <v>693.1</v>
      </c>
      <c r="H690" s="4">
        <v>4158.6000000000004</v>
      </c>
      <c r="I690" t="str">
        <f>TEXT(Dataset_Analysis_Table[[#This Row],[Order Date]], "mmmm yyyy")</f>
        <v>July 2025</v>
      </c>
      <c r="J690" s="4">
        <f>IF(Dataset_Analysis_Table[[#This Row],[Units Sold]]&lt;&gt;0,Dataset_Analysis_Table[[#This Row],[Revenue]]/Dataset_Analysis_Table[[#This Row],[Units Sold]],"Invalid")</f>
        <v>693.1</v>
      </c>
      <c r="K690" s="4" t="str">
        <f>IF(Dataset_Analysis_Table[[#This Row],[Revenue]]&gt;5000,"Yes","No")</f>
        <v>No</v>
      </c>
      <c r="L690" s="4" t="str" cm="1">
        <f t="array" ref="L690">_xlfn.IFS(
  Dataset_Analysis_Table[[#This Row],[Revenue]]&gt;=10000, "Platinum Tier",
  Dataset_Analysis_Table[[#This Row],[Revenue]]&gt;=5000, "Gold Tier",
  Dataset_Analysis_Table[[#This Row],[Revenue]]&lt;5000, "Standard Tier"
)</f>
        <v>Standard Tier</v>
      </c>
      <c r="M690" s="4" t="str">
        <f>Dataset_Analysis_Table[[#This Row],[Region]]&amp;" - "&amp;Dataset_Analysis_Table[[#This Row],[Category]]</f>
        <v>West - Accessories</v>
      </c>
    </row>
    <row r="691" spans="1:13" x14ac:dyDescent="0.3">
      <c r="A691">
        <v>692</v>
      </c>
      <c r="B691" s="1">
        <v>45733</v>
      </c>
      <c r="C691" t="s">
        <v>0</v>
      </c>
      <c r="D691" t="s">
        <v>8</v>
      </c>
      <c r="E691" t="s">
        <v>2</v>
      </c>
      <c r="F691">
        <v>2</v>
      </c>
      <c r="G691" s="4">
        <v>763.09</v>
      </c>
      <c r="H691" s="4">
        <v>1526.18</v>
      </c>
      <c r="I691" t="str">
        <f>TEXT(Dataset_Analysis_Table[[#This Row],[Order Date]], "mmmm yyyy")</f>
        <v>March 2025</v>
      </c>
      <c r="J691" s="4">
        <f>IF(Dataset_Analysis_Table[[#This Row],[Units Sold]]&lt;&gt;0,Dataset_Analysis_Table[[#This Row],[Revenue]]/Dataset_Analysis_Table[[#This Row],[Units Sold]],"Invalid")</f>
        <v>763.09</v>
      </c>
      <c r="K691" s="4" t="str">
        <f>IF(Dataset_Analysis_Table[[#This Row],[Revenue]]&gt;5000,"Yes","No")</f>
        <v>No</v>
      </c>
      <c r="L691" s="4" t="str" cm="1">
        <f t="array" ref="L691">_xlfn.IFS(
  Dataset_Analysis_Table[[#This Row],[Revenue]]&gt;=10000, "Platinum Tier",
  Dataset_Analysis_Table[[#This Row],[Revenue]]&gt;=5000, "Gold Tier",
  Dataset_Analysis_Table[[#This Row],[Revenue]]&lt;5000, "Standard Tier"
)</f>
        <v>Standard Tier</v>
      </c>
      <c r="M691" s="4" t="str">
        <f>Dataset_Analysis_Table[[#This Row],[Region]]&amp;" - "&amp;Dataset_Analysis_Table[[#This Row],[Category]]</f>
        <v>North - Apparel</v>
      </c>
    </row>
    <row r="692" spans="1:13" x14ac:dyDescent="0.3">
      <c r="A692">
        <v>693</v>
      </c>
      <c r="B692" s="1">
        <v>45215</v>
      </c>
      <c r="C692" t="s">
        <v>7</v>
      </c>
      <c r="D692" t="s">
        <v>1</v>
      </c>
      <c r="E692" t="s">
        <v>2</v>
      </c>
      <c r="F692">
        <v>10</v>
      </c>
      <c r="G692" s="4">
        <v>856.05</v>
      </c>
      <c r="H692" s="4">
        <v>8560.5</v>
      </c>
      <c r="I692" t="str">
        <f>TEXT(Dataset_Analysis_Table[[#This Row],[Order Date]], "mmmm yyyy")</f>
        <v>October 2023</v>
      </c>
      <c r="J692" s="4">
        <f>IF(Dataset_Analysis_Table[[#This Row],[Units Sold]]&lt;&gt;0,Dataset_Analysis_Table[[#This Row],[Revenue]]/Dataset_Analysis_Table[[#This Row],[Units Sold]],"Invalid")</f>
        <v>856.05</v>
      </c>
      <c r="K692" s="4" t="str">
        <f>IF(Dataset_Analysis_Table[[#This Row],[Revenue]]&gt;5000,"Yes","No")</f>
        <v>Yes</v>
      </c>
      <c r="L692" s="4" t="str" cm="1">
        <f t="array" ref="L692">_xlfn.IFS(
  Dataset_Analysis_Table[[#This Row],[Revenue]]&gt;=10000, "Platinum Tier",
  Dataset_Analysis_Table[[#This Row],[Revenue]]&gt;=5000, "Gold Tier",
  Dataset_Analysis_Table[[#This Row],[Revenue]]&lt;5000, "Standard Tier"
)</f>
        <v>Gold Tier</v>
      </c>
      <c r="M692" s="4" t="str">
        <f>Dataset_Analysis_Table[[#This Row],[Region]]&amp;" - "&amp;Dataset_Analysis_Table[[#This Row],[Category]]</f>
        <v>West - Apparel</v>
      </c>
    </row>
    <row r="693" spans="1:13" x14ac:dyDescent="0.3">
      <c r="A693">
        <v>694</v>
      </c>
      <c r="B693" s="1">
        <v>45381</v>
      </c>
      <c r="C693" t="s">
        <v>11</v>
      </c>
      <c r="D693" t="s">
        <v>5</v>
      </c>
      <c r="E693" t="s">
        <v>4</v>
      </c>
      <c r="F693">
        <v>5</v>
      </c>
      <c r="G693" s="4">
        <v>398.88</v>
      </c>
      <c r="H693" s="4">
        <v>1994.4</v>
      </c>
      <c r="I693" t="str">
        <f>TEXT(Dataset_Analysis_Table[[#This Row],[Order Date]], "mmmm yyyy")</f>
        <v>March 2024</v>
      </c>
      <c r="J693" s="4">
        <f>IF(Dataset_Analysis_Table[[#This Row],[Units Sold]]&lt;&gt;0,Dataset_Analysis_Table[[#This Row],[Revenue]]/Dataset_Analysis_Table[[#This Row],[Units Sold]],"Invalid")</f>
        <v>398.88</v>
      </c>
      <c r="K693" s="4" t="str">
        <f>IF(Dataset_Analysis_Table[[#This Row],[Revenue]]&gt;5000,"Yes","No")</f>
        <v>No</v>
      </c>
      <c r="L693" s="4" t="str" cm="1">
        <f t="array" ref="L693">_xlfn.IFS(
  Dataset_Analysis_Table[[#This Row],[Revenue]]&gt;=10000, "Platinum Tier",
  Dataset_Analysis_Table[[#This Row],[Revenue]]&gt;=5000, "Gold Tier",
  Dataset_Analysis_Table[[#This Row],[Revenue]]&lt;5000, "Standard Tier"
)</f>
        <v>Standard Tier</v>
      </c>
      <c r="M693" s="4" t="str">
        <f>Dataset_Analysis_Table[[#This Row],[Region]]&amp;" - "&amp;Dataset_Analysis_Table[[#This Row],[Category]]</f>
        <v>South - Electronics</v>
      </c>
    </row>
    <row r="694" spans="1:13" x14ac:dyDescent="0.3">
      <c r="A694">
        <v>695</v>
      </c>
      <c r="B694" s="1">
        <v>45856</v>
      </c>
      <c r="C694" t="s">
        <v>7</v>
      </c>
      <c r="D694" t="s">
        <v>21</v>
      </c>
      <c r="E694" t="s">
        <v>4</v>
      </c>
      <c r="F694">
        <v>6</v>
      </c>
      <c r="G694" s="4">
        <v>483.91</v>
      </c>
      <c r="H694" s="4">
        <v>2903.46</v>
      </c>
      <c r="I694" t="str">
        <f>TEXT(Dataset_Analysis_Table[[#This Row],[Order Date]], "mmmm yyyy")</f>
        <v>July 2025</v>
      </c>
      <c r="J694" s="4">
        <f>IF(Dataset_Analysis_Table[[#This Row],[Units Sold]]&lt;&gt;0,Dataset_Analysis_Table[[#This Row],[Revenue]]/Dataset_Analysis_Table[[#This Row],[Units Sold]],"Invalid")</f>
        <v>483.91</v>
      </c>
      <c r="K694" s="4" t="str">
        <f>IF(Dataset_Analysis_Table[[#This Row],[Revenue]]&gt;5000,"Yes","No")</f>
        <v>No</v>
      </c>
      <c r="L694" s="4" t="str" cm="1">
        <f t="array" ref="L694">_xlfn.IFS(
  Dataset_Analysis_Table[[#This Row],[Revenue]]&gt;=10000, "Platinum Tier",
  Dataset_Analysis_Table[[#This Row],[Revenue]]&gt;=5000, "Gold Tier",
  Dataset_Analysis_Table[[#This Row],[Revenue]]&lt;5000, "Standard Tier"
)</f>
        <v>Standard Tier</v>
      </c>
      <c r="M694" s="4" t="str">
        <f>Dataset_Analysis_Table[[#This Row],[Region]]&amp;" - "&amp;Dataset_Analysis_Table[[#This Row],[Category]]</f>
        <v>West - Electronics</v>
      </c>
    </row>
    <row r="695" spans="1:13" x14ac:dyDescent="0.3">
      <c r="A695">
        <v>696</v>
      </c>
      <c r="B695" s="1">
        <v>45215</v>
      </c>
      <c r="C695" t="s">
        <v>11</v>
      </c>
      <c r="D695" t="s">
        <v>22</v>
      </c>
      <c r="E695" t="s">
        <v>4</v>
      </c>
      <c r="F695">
        <v>4</v>
      </c>
      <c r="G695" s="4">
        <v>212.81</v>
      </c>
      <c r="H695" s="4">
        <v>851.24</v>
      </c>
      <c r="I695" t="str">
        <f>TEXT(Dataset_Analysis_Table[[#This Row],[Order Date]], "mmmm yyyy")</f>
        <v>October 2023</v>
      </c>
      <c r="J695" s="4">
        <f>IF(Dataset_Analysis_Table[[#This Row],[Units Sold]]&lt;&gt;0,Dataset_Analysis_Table[[#This Row],[Revenue]]/Dataset_Analysis_Table[[#This Row],[Units Sold]],"Invalid")</f>
        <v>212.81</v>
      </c>
      <c r="K695" s="4" t="str">
        <f>IF(Dataset_Analysis_Table[[#This Row],[Revenue]]&gt;5000,"Yes","No")</f>
        <v>No</v>
      </c>
      <c r="L695" s="4" t="str" cm="1">
        <f t="array" ref="L695">_xlfn.IFS(
  Dataset_Analysis_Table[[#This Row],[Revenue]]&gt;=10000, "Platinum Tier",
  Dataset_Analysis_Table[[#This Row],[Revenue]]&gt;=5000, "Gold Tier",
  Dataset_Analysis_Table[[#This Row],[Revenue]]&lt;5000, "Standard Tier"
)</f>
        <v>Standard Tier</v>
      </c>
      <c r="M695" s="4" t="str">
        <f>Dataset_Analysis_Table[[#This Row],[Region]]&amp;" - "&amp;Dataset_Analysis_Table[[#This Row],[Category]]</f>
        <v>South - Electronics</v>
      </c>
    </row>
    <row r="696" spans="1:13" x14ac:dyDescent="0.3">
      <c r="A696">
        <v>697</v>
      </c>
      <c r="B696" s="1">
        <v>45298</v>
      </c>
      <c r="C696" t="s">
        <v>0</v>
      </c>
      <c r="D696" t="s">
        <v>9</v>
      </c>
      <c r="E696" t="s">
        <v>10</v>
      </c>
      <c r="F696">
        <v>2</v>
      </c>
      <c r="G696" s="4">
        <v>254.92</v>
      </c>
      <c r="H696" s="4">
        <v>509.84</v>
      </c>
      <c r="I696" t="str">
        <f>TEXT(Dataset_Analysis_Table[[#This Row],[Order Date]], "mmmm yyyy")</f>
        <v>January 2024</v>
      </c>
      <c r="J696" s="4">
        <f>IF(Dataset_Analysis_Table[[#This Row],[Units Sold]]&lt;&gt;0,Dataset_Analysis_Table[[#This Row],[Revenue]]/Dataset_Analysis_Table[[#This Row],[Units Sold]],"Invalid")</f>
        <v>254.92</v>
      </c>
      <c r="K696" s="4" t="str">
        <f>IF(Dataset_Analysis_Table[[#This Row],[Revenue]]&gt;5000,"Yes","No")</f>
        <v>No</v>
      </c>
      <c r="L696" s="4" t="str" cm="1">
        <f t="array" ref="L696">_xlfn.IFS(
  Dataset_Analysis_Table[[#This Row],[Revenue]]&gt;=10000, "Platinum Tier",
  Dataset_Analysis_Table[[#This Row],[Revenue]]&gt;=5000, "Gold Tier",
  Dataset_Analysis_Table[[#This Row],[Revenue]]&lt;5000, "Standard Tier"
)</f>
        <v>Standard Tier</v>
      </c>
      <c r="M696" s="4" t="str">
        <f>Dataset_Analysis_Table[[#This Row],[Region]]&amp;" - "&amp;Dataset_Analysis_Table[[#This Row],[Category]]</f>
        <v>North - Accessories</v>
      </c>
    </row>
    <row r="697" spans="1:13" x14ac:dyDescent="0.3">
      <c r="A697">
        <v>698</v>
      </c>
      <c r="B697" s="1">
        <v>45555</v>
      </c>
      <c r="C697" t="s">
        <v>12</v>
      </c>
      <c r="D697" t="s">
        <v>20</v>
      </c>
      <c r="E697" t="s">
        <v>4</v>
      </c>
      <c r="F697">
        <v>2</v>
      </c>
      <c r="G697" s="4">
        <v>808.53</v>
      </c>
      <c r="H697" s="4">
        <v>1617.06</v>
      </c>
      <c r="I697" t="str">
        <f>TEXT(Dataset_Analysis_Table[[#This Row],[Order Date]], "mmmm yyyy")</f>
        <v>September 2024</v>
      </c>
      <c r="J697" s="4">
        <f>IF(Dataset_Analysis_Table[[#This Row],[Units Sold]]&lt;&gt;0,Dataset_Analysis_Table[[#This Row],[Revenue]]/Dataset_Analysis_Table[[#This Row],[Units Sold]],"Invalid")</f>
        <v>808.53</v>
      </c>
      <c r="K697" s="4" t="str">
        <f>IF(Dataset_Analysis_Table[[#This Row],[Revenue]]&gt;5000,"Yes","No")</f>
        <v>No</v>
      </c>
      <c r="L697" s="4" t="str" cm="1">
        <f t="array" ref="L697">_xlfn.IFS(
  Dataset_Analysis_Table[[#This Row],[Revenue]]&gt;=10000, "Platinum Tier",
  Dataset_Analysis_Table[[#This Row],[Revenue]]&gt;=5000, "Gold Tier",
  Dataset_Analysis_Table[[#This Row],[Revenue]]&lt;5000, "Standard Tier"
)</f>
        <v>Standard Tier</v>
      </c>
      <c r="M697" s="4" t="str">
        <f>Dataset_Analysis_Table[[#This Row],[Region]]&amp;" - "&amp;Dataset_Analysis_Table[[#This Row],[Category]]</f>
        <v>East - Electronics</v>
      </c>
    </row>
    <row r="698" spans="1:13" x14ac:dyDescent="0.3">
      <c r="A698">
        <v>699</v>
      </c>
      <c r="B698" s="1">
        <v>45601</v>
      </c>
      <c r="C698" t="s">
        <v>11</v>
      </c>
      <c r="D698" t="s">
        <v>9</v>
      </c>
      <c r="E698" t="s">
        <v>10</v>
      </c>
      <c r="F698">
        <v>5</v>
      </c>
      <c r="G698" s="4">
        <v>700.39</v>
      </c>
      <c r="H698" s="4">
        <v>3501.95</v>
      </c>
      <c r="I698" t="str">
        <f>TEXT(Dataset_Analysis_Table[[#This Row],[Order Date]], "mmmm yyyy")</f>
        <v>November 2024</v>
      </c>
      <c r="J698" s="4">
        <f>IF(Dataset_Analysis_Table[[#This Row],[Units Sold]]&lt;&gt;0,Dataset_Analysis_Table[[#This Row],[Revenue]]/Dataset_Analysis_Table[[#This Row],[Units Sold]],"Invalid")</f>
        <v>700.39</v>
      </c>
      <c r="K698" s="4" t="str">
        <f>IF(Dataset_Analysis_Table[[#This Row],[Revenue]]&gt;5000,"Yes","No")</f>
        <v>No</v>
      </c>
      <c r="L698" s="4" t="str" cm="1">
        <f t="array" ref="L698">_xlfn.IFS(
  Dataset_Analysis_Table[[#This Row],[Revenue]]&gt;=10000, "Platinum Tier",
  Dataset_Analysis_Table[[#This Row],[Revenue]]&gt;=5000, "Gold Tier",
  Dataset_Analysis_Table[[#This Row],[Revenue]]&lt;5000, "Standard Tier"
)</f>
        <v>Standard Tier</v>
      </c>
      <c r="M698" s="4" t="str">
        <f>Dataset_Analysis_Table[[#This Row],[Region]]&amp;" - "&amp;Dataset_Analysis_Table[[#This Row],[Category]]</f>
        <v>South - Accessories</v>
      </c>
    </row>
    <row r="699" spans="1:13" x14ac:dyDescent="0.3">
      <c r="A699">
        <v>700</v>
      </c>
      <c r="B699" s="1">
        <v>45231</v>
      </c>
      <c r="C699" t="s">
        <v>0</v>
      </c>
      <c r="D699" t="s">
        <v>16</v>
      </c>
      <c r="E699" t="s">
        <v>10</v>
      </c>
      <c r="F699">
        <v>3</v>
      </c>
      <c r="G699" s="4">
        <v>1213.32</v>
      </c>
      <c r="H699" s="4">
        <v>3639.96</v>
      </c>
      <c r="I699" t="str">
        <f>TEXT(Dataset_Analysis_Table[[#This Row],[Order Date]], "mmmm yyyy")</f>
        <v>November 2023</v>
      </c>
      <c r="J699" s="4">
        <f>IF(Dataset_Analysis_Table[[#This Row],[Units Sold]]&lt;&gt;0,Dataset_Analysis_Table[[#This Row],[Revenue]]/Dataset_Analysis_Table[[#This Row],[Units Sold]],"Invalid")</f>
        <v>1213.32</v>
      </c>
      <c r="K699" s="4" t="str">
        <f>IF(Dataset_Analysis_Table[[#This Row],[Revenue]]&gt;5000,"Yes","No")</f>
        <v>No</v>
      </c>
      <c r="L699" s="4" t="str" cm="1">
        <f t="array" ref="L699">_xlfn.IFS(
  Dataset_Analysis_Table[[#This Row],[Revenue]]&gt;=10000, "Platinum Tier",
  Dataset_Analysis_Table[[#This Row],[Revenue]]&gt;=5000, "Gold Tier",
  Dataset_Analysis_Table[[#This Row],[Revenue]]&lt;5000, "Standard Tier"
)</f>
        <v>Standard Tier</v>
      </c>
      <c r="M699" s="4" t="str">
        <f>Dataset_Analysis_Table[[#This Row],[Region]]&amp;" - "&amp;Dataset_Analysis_Table[[#This Row],[Category]]</f>
        <v>North - Accessories</v>
      </c>
    </row>
    <row r="700" spans="1:13" x14ac:dyDescent="0.3">
      <c r="A700">
        <v>701</v>
      </c>
      <c r="B700" s="1">
        <v>45359</v>
      </c>
      <c r="C700" t="s">
        <v>0</v>
      </c>
      <c r="D700" t="s">
        <v>22</v>
      </c>
      <c r="E700" t="s">
        <v>4</v>
      </c>
      <c r="F700">
        <v>6</v>
      </c>
      <c r="G700" s="4">
        <v>231</v>
      </c>
      <c r="H700" s="4">
        <v>1386</v>
      </c>
      <c r="I700" t="str">
        <f>TEXT(Dataset_Analysis_Table[[#This Row],[Order Date]], "mmmm yyyy")</f>
        <v>March 2024</v>
      </c>
      <c r="J700" s="4">
        <f>IF(Dataset_Analysis_Table[[#This Row],[Units Sold]]&lt;&gt;0,Dataset_Analysis_Table[[#This Row],[Revenue]]/Dataset_Analysis_Table[[#This Row],[Units Sold]],"Invalid")</f>
        <v>231</v>
      </c>
      <c r="K700" s="4" t="str">
        <f>IF(Dataset_Analysis_Table[[#This Row],[Revenue]]&gt;5000,"Yes","No")</f>
        <v>No</v>
      </c>
      <c r="L700" s="4" t="str" cm="1">
        <f t="array" ref="L700">_xlfn.IFS(
  Dataset_Analysis_Table[[#This Row],[Revenue]]&gt;=10000, "Platinum Tier",
  Dataset_Analysis_Table[[#This Row],[Revenue]]&gt;=5000, "Gold Tier",
  Dataset_Analysis_Table[[#This Row],[Revenue]]&lt;5000, "Standard Tier"
)</f>
        <v>Standard Tier</v>
      </c>
      <c r="M700" s="4" t="str">
        <f>Dataset_Analysis_Table[[#This Row],[Region]]&amp;" - "&amp;Dataset_Analysis_Table[[#This Row],[Category]]</f>
        <v>North - Electronics</v>
      </c>
    </row>
    <row r="701" spans="1:13" x14ac:dyDescent="0.3">
      <c r="A701">
        <v>702</v>
      </c>
      <c r="B701" s="1">
        <v>45503</v>
      </c>
      <c r="C701" t="s">
        <v>11</v>
      </c>
      <c r="D701" t="s">
        <v>8</v>
      </c>
      <c r="E701" t="s">
        <v>2</v>
      </c>
      <c r="F701">
        <v>7</v>
      </c>
      <c r="G701" s="4">
        <v>775.05</v>
      </c>
      <c r="H701" s="4">
        <v>5425.35</v>
      </c>
      <c r="I701" t="str">
        <f>TEXT(Dataset_Analysis_Table[[#This Row],[Order Date]], "mmmm yyyy")</f>
        <v>July 2024</v>
      </c>
      <c r="J701" s="4">
        <f>IF(Dataset_Analysis_Table[[#This Row],[Units Sold]]&lt;&gt;0,Dataset_Analysis_Table[[#This Row],[Revenue]]/Dataset_Analysis_Table[[#This Row],[Units Sold]],"Invalid")</f>
        <v>775.05000000000007</v>
      </c>
      <c r="K701" s="4" t="str">
        <f>IF(Dataset_Analysis_Table[[#This Row],[Revenue]]&gt;5000,"Yes","No")</f>
        <v>Yes</v>
      </c>
      <c r="L701" s="4" t="str" cm="1">
        <f t="array" ref="L701">_xlfn.IFS(
  Dataset_Analysis_Table[[#This Row],[Revenue]]&gt;=10000, "Platinum Tier",
  Dataset_Analysis_Table[[#This Row],[Revenue]]&gt;=5000, "Gold Tier",
  Dataset_Analysis_Table[[#This Row],[Revenue]]&lt;5000, "Standard Tier"
)</f>
        <v>Gold Tier</v>
      </c>
      <c r="M701" s="4" t="str">
        <f>Dataset_Analysis_Table[[#This Row],[Region]]&amp;" - "&amp;Dataset_Analysis_Table[[#This Row],[Category]]</f>
        <v>South - Apparel</v>
      </c>
    </row>
    <row r="702" spans="1:13" x14ac:dyDescent="0.3">
      <c r="A702">
        <v>703</v>
      </c>
      <c r="B702" s="1">
        <v>45405</v>
      </c>
      <c r="C702" t="s">
        <v>12</v>
      </c>
      <c r="D702" t="s">
        <v>1</v>
      </c>
      <c r="E702" t="s">
        <v>2</v>
      </c>
      <c r="F702">
        <v>3</v>
      </c>
      <c r="G702" s="4">
        <v>56.31</v>
      </c>
      <c r="H702" s="4">
        <v>168.93</v>
      </c>
      <c r="I702" t="str">
        <f>TEXT(Dataset_Analysis_Table[[#This Row],[Order Date]], "mmmm yyyy")</f>
        <v>April 2024</v>
      </c>
      <c r="J702" s="4">
        <f>IF(Dataset_Analysis_Table[[#This Row],[Units Sold]]&lt;&gt;0,Dataset_Analysis_Table[[#This Row],[Revenue]]/Dataset_Analysis_Table[[#This Row],[Units Sold]],"Invalid")</f>
        <v>56.31</v>
      </c>
      <c r="K702" s="4" t="str">
        <f>IF(Dataset_Analysis_Table[[#This Row],[Revenue]]&gt;5000,"Yes","No")</f>
        <v>No</v>
      </c>
      <c r="L702" s="4" t="str" cm="1">
        <f t="array" ref="L702">_xlfn.IFS(
  Dataset_Analysis_Table[[#This Row],[Revenue]]&gt;=10000, "Platinum Tier",
  Dataset_Analysis_Table[[#This Row],[Revenue]]&gt;=5000, "Gold Tier",
  Dataset_Analysis_Table[[#This Row],[Revenue]]&lt;5000, "Standard Tier"
)</f>
        <v>Standard Tier</v>
      </c>
      <c r="M702" s="4" t="str">
        <f>Dataset_Analysis_Table[[#This Row],[Region]]&amp;" - "&amp;Dataset_Analysis_Table[[#This Row],[Category]]</f>
        <v>East - Apparel</v>
      </c>
    </row>
    <row r="703" spans="1:13" x14ac:dyDescent="0.3">
      <c r="A703">
        <v>704</v>
      </c>
      <c r="B703" s="1">
        <v>45708</v>
      </c>
      <c r="C703" t="s">
        <v>7</v>
      </c>
      <c r="D703" t="s">
        <v>5</v>
      </c>
      <c r="E703" t="s">
        <v>4</v>
      </c>
      <c r="F703">
        <v>9</v>
      </c>
      <c r="G703" s="4">
        <v>382.28</v>
      </c>
      <c r="H703" s="4">
        <v>3440.52</v>
      </c>
      <c r="I703" t="str">
        <f>TEXT(Dataset_Analysis_Table[[#This Row],[Order Date]], "mmmm yyyy")</f>
        <v>February 2025</v>
      </c>
      <c r="J703" s="4">
        <f>IF(Dataset_Analysis_Table[[#This Row],[Units Sold]]&lt;&gt;0,Dataset_Analysis_Table[[#This Row],[Revenue]]/Dataset_Analysis_Table[[#This Row],[Units Sold]],"Invalid")</f>
        <v>382.28</v>
      </c>
      <c r="K703" s="4" t="str">
        <f>IF(Dataset_Analysis_Table[[#This Row],[Revenue]]&gt;5000,"Yes","No")</f>
        <v>No</v>
      </c>
      <c r="L703" s="4" t="str" cm="1">
        <f t="array" ref="L703">_xlfn.IFS(
  Dataset_Analysis_Table[[#This Row],[Revenue]]&gt;=10000, "Platinum Tier",
  Dataset_Analysis_Table[[#This Row],[Revenue]]&gt;=5000, "Gold Tier",
  Dataset_Analysis_Table[[#This Row],[Revenue]]&lt;5000, "Standard Tier"
)</f>
        <v>Standard Tier</v>
      </c>
      <c r="M703" s="4" t="str">
        <f>Dataset_Analysis_Table[[#This Row],[Region]]&amp;" - "&amp;Dataset_Analysis_Table[[#This Row],[Category]]</f>
        <v>West - Electronics</v>
      </c>
    </row>
    <row r="704" spans="1:13" x14ac:dyDescent="0.3">
      <c r="A704">
        <v>705</v>
      </c>
      <c r="B704" s="1">
        <v>45282</v>
      </c>
      <c r="C704" t="s">
        <v>0</v>
      </c>
      <c r="D704" t="s">
        <v>20</v>
      </c>
      <c r="E704" t="s">
        <v>4</v>
      </c>
      <c r="F704">
        <v>2</v>
      </c>
      <c r="G704" s="4">
        <v>27.82</v>
      </c>
      <c r="H704" s="4">
        <v>55.64</v>
      </c>
      <c r="I704" t="str">
        <f>TEXT(Dataset_Analysis_Table[[#This Row],[Order Date]], "mmmm yyyy")</f>
        <v>December 2023</v>
      </c>
      <c r="J704" s="4">
        <f>IF(Dataset_Analysis_Table[[#This Row],[Units Sold]]&lt;&gt;0,Dataset_Analysis_Table[[#This Row],[Revenue]]/Dataset_Analysis_Table[[#This Row],[Units Sold]],"Invalid")</f>
        <v>27.82</v>
      </c>
      <c r="K704" s="4" t="str">
        <f>IF(Dataset_Analysis_Table[[#This Row],[Revenue]]&gt;5000,"Yes","No")</f>
        <v>No</v>
      </c>
      <c r="L704" s="4" t="str" cm="1">
        <f t="array" ref="L704">_xlfn.IFS(
  Dataset_Analysis_Table[[#This Row],[Revenue]]&gt;=10000, "Platinum Tier",
  Dataset_Analysis_Table[[#This Row],[Revenue]]&gt;=5000, "Gold Tier",
  Dataset_Analysis_Table[[#This Row],[Revenue]]&lt;5000, "Standard Tier"
)</f>
        <v>Standard Tier</v>
      </c>
      <c r="M704" s="4" t="str">
        <f>Dataset_Analysis_Table[[#This Row],[Region]]&amp;" - "&amp;Dataset_Analysis_Table[[#This Row],[Category]]</f>
        <v>North - Electronics</v>
      </c>
    </row>
    <row r="705" spans="1:13" x14ac:dyDescent="0.3">
      <c r="A705">
        <v>706</v>
      </c>
      <c r="B705" s="1">
        <v>45272</v>
      </c>
      <c r="C705" t="s">
        <v>11</v>
      </c>
      <c r="D705" t="s">
        <v>16</v>
      </c>
      <c r="E705" t="s">
        <v>10</v>
      </c>
      <c r="F705">
        <v>4</v>
      </c>
      <c r="G705" s="4">
        <v>1237.27</v>
      </c>
      <c r="H705" s="4">
        <v>4949.08</v>
      </c>
      <c r="I705" t="str">
        <f>TEXT(Dataset_Analysis_Table[[#This Row],[Order Date]], "mmmm yyyy")</f>
        <v>December 2023</v>
      </c>
      <c r="J705" s="4">
        <f>IF(Dataset_Analysis_Table[[#This Row],[Units Sold]]&lt;&gt;0,Dataset_Analysis_Table[[#This Row],[Revenue]]/Dataset_Analysis_Table[[#This Row],[Units Sold]],"Invalid")</f>
        <v>1237.27</v>
      </c>
      <c r="K705" s="4" t="str">
        <f>IF(Dataset_Analysis_Table[[#This Row],[Revenue]]&gt;5000,"Yes","No")</f>
        <v>No</v>
      </c>
      <c r="L705" s="4" t="str" cm="1">
        <f t="array" ref="L705">_xlfn.IFS(
  Dataset_Analysis_Table[[#This Row],[Revenue]]&gt;=10000, "Platinum Tier",
  Dataset_Analysis_Table[[#This Row],[Revenue]]&gt;=5000, "Gold Tier",
  Dataset_Analysis_Table[[#This Row],[Revenue]]&lt;5000, "Standard Tier"
)</f>
        <v>Standard Tier</v>
      </c>
      <c r="M705" s="4" t="str">
        <f>Dataset_Analysis_Table[[#This Row],[Region]]&amp;" - "&amp;Dataset_Analysis_Table[[#This Row],[Category]]</f>
        <v>South - Accessories</v>
      </c>
    </row>
    <row r="706" spans="1:13" x14ac:dyDescent="0.3">
      <c r="A706">
        <v>707</v>
      </c>
      <c r="B706" s="1">
        <v>45735</v>
      </c>
      <c r="C706" t="s">
        <v>0</v>
      </c>
      <c r="D706" t="s">
        <v>21</v>
      </c>
      <c r="E706" t="s">
        <v>4</v>
      </c>
      <c r="F706">
        <v>10</v>
      </c>
      <c r="G706" s="4">
        <v>395.64</v>
      </c>
      <c r="H706" s="4">
        <v>3956.4</v>
      </c>
      <c r="I706" t="str">
        <f>TEXT(Dataset_Analysis_Table[[#This Row],[Order Date]], "mmmm yyyy")</f>
        <v>March 2025</v>
      </c>
      <c r="J706" s="4">
        <f>IF(Dataset_Analysis_Table[[#This Row],[Units Sold]]&lt;&gt;0,Dataset_Analysis_Table[[#This Row],[Revenue]]/Dataset_Analysis_Table[[#This Row],[Units Sold]],"Invalid")</f>
        <v>395.64</v>
      </c>
      <c r="K706" s="4" t="str">
        <f>IF(Dataset_Analysis_Table[[#This Row],[Revenue]]&gt;5000,"Yes","No")</f>
        <v>No</v>
      </c>
      <c r="L706" s="4" t="str" cm="1">
        <f t="array" ref="L706">_xlfn.IFS(
  Dataset_Analysis_Table[[#This Row],[Revenue]]&gt;=10000, "Platinum Tier",
  Dataset_Analysis_Table[[#This Row],[Revenue]]&gt;=5000, "Gold Tier",
  Dataset_Analysis_Table[[#This Row],[Revenue]]&lt;5000, "Standard Tier"
)</f>
        <v>Standard Tier</v>
      </c>
      <c r="M706" s="4" t="str">
        <f>Dataset_Analysis_Table[[#This Row],[Region]]&amp;" - "&amp;Dataset_Analysis_Table[[#This Row],[Category]]</f>
        <v>North - Electronics</v>
      </c>
    </row>
    <row r="707" spans="1:13" x14ac:dyDescent="0.3">
      <c r="A707">
        <v>708</v>
      </c>
      <c r="B707" s="1">
        <v>45161</v>
      </c>
      <c r="C707" t="s">
        <v>0</v>
      </c>
      <c r="D707" t="s">
        <v>16</v>
      </c>
      <c r="E707" t="s">
        <v>10</v>
      </c>
      <c r="F707">
        <v>2</v>
      </c>
      <c r="G707" s="4">
        <v>304.64999999999998</v>
      </c>
      <c r="H707" s="4">
        <v>609.29999999999995</v>
      </c>
      <c r="I707" t="str">
        <f>TEXT(Dataset_Analysis_Table[[#This Row],[Order Date]], "mmmm yyyy")</f>
        <v>August 2023</v>
      </c>
      <c r="J707" s="4">
        <f>IF(Dataset_Analysis_Table[[#This Row],[Units Sold]]&lt;&gt;0,Dataset_Analysis_Table[[#This Row],[Revenue]]/Dataset_Analysis_Table[[#This Row],[Units Sold]],"Invalid")</f>
        <v>304.64999999999998</v>
      </c>
      <c r="K707" s="4" t="str">
        <f>IF(Dataset_Analysis_Table[[#This Row],[Revenue]]&gt;5000,"Yes","No")</f>
        <v>No</v>
      </c>
      <c r="L707" s="4" t="str" cm="1">
        <f t="array" ref="L707">_xlfn.IFS(
  Dataset_Analysis_Table[[#This Row],[Revenue]]&gt;=10000, "Platinum Tier",
  Dataset_Analysis_Table[[#This Row],[Revenue]]&gt;=5000, "Gold Tier",
  Dataset_Analysis_Table[[#This Row],[Revenue]]&lt;5000, "Standard Tier"
)</f>
        <v>Standard Tier</v>
      </c>
      <c r="M707" s="4" t="str">
        <f>Dataset_Analysis_Table[[#This Row],[Region]]&amp;" - "&amp;Dataset_Analysis_Table[[#This Row],[Category]]</f>
        <v>North - Accessories</v>
      </c>
    </row>
    <row r="708" spans="1:13" x14ac:dyDescent="0.3">
      <c r="A708">
        <v>709</v>
      </c>
      <c r="B708" s="1">
        <v>45270</v>
      </c>
      <c r="C708" t="s">
        <v>7</v>
      </c>
      <c r="D708" t="s">
        <v>1</v>
      </c>
      <c r="E708" t="s">
        <v>2</v>
      </c>
      <c r="F708">
        <v>2</v>
      </c>
      <c r="G708" s="4">
        <v>1358.57</v>
      </c>
      <c r="H708" s="4">
        <v>2717.14</v>
      </c>
      <c r="I708" t="str">
        <f>TEXT(Dataset_Analysis_Table[[#This Row],[Order Date]], "mmmm yyyy")</f>
        <v>December 2023</v>
      </c>
      <c r="J708" s="4">
        <f>IF(Dataset_Analysis_Table[[#This Row],[Units Sold]]&lt;&gt;0,Dataset_Analysis_Table[[#This Row],[Revenue]]/Dataset_Analysis_Table[[#This Row],[Units Sold]],"Invalid")</f>
        <v>1358.57</v>
      </c>
      <c r="K708" s="4" t="str">
        <f>IF(Dataset_Analysis_Table[[#This Row],[Revenue]]&gt;5000,"Yes","No")</f>
        <v>No</v>
      </c>
      <c r="L708" s="4" t="str" cm="1">
        <f t="array" ref="L708">_xlfn.IFS(
  Dataset_Analysis_Table[[#This Row],[Revenue]]&gt;=10000, "Platinum Tier",
  Dataset_Analysis_Table[[#This Row],[Revenue]]&gt;=5000, "Gold Tier",
  Dataset_Analysis_Table[[#This Row],[Revenue]]&lt;5000, "Standard Tier"
)</f>
        <v>Standard Tier</v>
      </c>
      <c r="M708" s="4" t="str">
        <f>Dataset_Analysis_Table[[#This Row],[Region]]&amp;" - "&amp;Dataset_Analysis_Table[[#This Row],[Category]]</f>
        <v>West - Apparel</v>
      </c>
    </row>
    <row r="709" spans="1:13" x14ac:dyDescent="0.3">
      <c r="A709">
        <v>710</v>
      </c>
      <c r="B709" s="1">
        <v>45264</v>
      </c>
      <c r="C709" t="s">
        <v>12</v>
      </c>
      <c r="D709" t="s">
        <v>16</v>
      </c>
      <c r="E709" t="s">
        <v>10</v>
      </c>
      <c r="F709">
        <v>1</v>
      </c>
      <c r="G709" s="4">
        <v>1414</v>
      </c>
      <c r="H709" s="4">
        <v>1414</v>
      </c>
      <c r="I709" t="str">
        <f>TEXT(Dataset_Analysis_Table[[#This Row],[Order Date]], "mmmm yyyy")</f>
        <v>December 2023</v>
      </c>
      <c r="J709" s="4">
        <f>IF(Dataset_Analysis_Table[[#This Row],[Units Sold]]&lt;&gt;0,Dataset_Analysis_Table[[#This Row],[Revenue]]/Dataset_Analysis_Table[[#This Row],[Units Sold]],"Invalid")</f>
        <v>1414</v>
      </c>
      <c r="K709" s="4" t="str">
        <f>IF(Dataset_Analysis_Table[[#This Row],[Revenue]]&gt;5000,"Yes","No")</f>
        <v>No</v>
      </c>
      <c r="L709" s="4" t="str" cm="1">
        <f t="array" ref="L709">_xlfn.IFS(
  Dataset_Analysis_Table[[#This Row],[Revenue]]&gt;=10000, "Platinum Tier",
  Dataset_Analysis_Table[[#This Row],[Revenue]]&gt;=5000, "Gold Tier",
  Dataset_Analysis_Table[[#This Row],[Revenue]]&lt;5000, "Standard Tier"
)</f>
        <v>Standard Tier</v>
      </c>
      <c r="M709" s="4" t="str">
        <f>Dataset_Analysis_Table[[#This Row],[Region]]&amp;" - "&amp;Dataset_Analysis_Table[[#This Row],[Category]]</f>
        <v>East - Accessories</v>
      </c>
    </row>
    <row r="710" spans="1:13" x14ac:dyDescent="0.3">
      <c r="A710">
        <v>711</v>
      </c>
      <c r="B710" s="1">
        <v>45726</v>
      </c>
      <c r="C710" t="s">
        <v>11</v>
      </c>
      <c r="D710" t="s">
        <v>14</v>
      </c>
      <c r="E710" t="s">
        <v>4</v>
      </c>
      <c r="F710">
        <v>7</v>
      </c>
      <c r="G710" s="4">
        <v>1234.31</v>
      </c>
      <c r="H710" s="4">
        <v>8640.17</v>
      </c>
      <c r="I710" t="str">
        <f>TEXT(Dataset_Analysis_Table[[#This Row],[Order Date]], "mmmm yyyy")</f>
        <v>March 2025</v>
      </c>
      <c r="J710" s="4">
        <f>IF(Dataset_Analysis_Table[[#This Row],[Units Sold]]&lt;&gt;0,Dataset_Analysis_Table[[#This Row],[Revenue]]/Dataset_Analysis_Table[[#This Row],[Units Sold]],"Invalid")</f>
        <v>1234.31</v>
      </c>
      <c r="K710" s="4" t="str">
        <f>IF(Dataset_Analysis_Table[[#This Row],[Revenue]]&gt;5000,"Yes","No")</f>
        <v>Yes</v>
      </c>
      <c r="L710" s="4" t="str" cm="1">
        <f t="array" ref="L710">_xlfn.IFS(
  Dataset_Analysis_Table[[#This Row],[Revenue]]&gt;=10000, "Platinum Tier",
  Dataset_Analysis_Table[[#This Row],[Revenue]]&gt;=5000, "Gold Tier",
  Dataset_Analysis_Table[[#This Row],[Revenue]]&lt;5000, "Standard Tier"
)</f>
        <v>Gold Tier</v>
      </c>
      <c r="M710" s="4" t="str">
        <f>Dataset_Analysis_Table[[#This Row],[Region]]&amp;" - "&amp;Dataset_Analysis_Table[[#This Row],[Category]]</f>
        <v>South - Electronics</v>
      </c>
    </row>
    <row r="711" spans="1:13" x14ac:dyDescent="0.3">
      <c r="A711">
        <v>712</v>
      </c>
      <c r="B711" s="1">
        <v>45169</v>
      </c>
      <c r="C711" t="s">
        <v>7</v>
      </c>
      <c r="D711" t="s">
        <v>5</v>
      </c>
      <c r="E711" t="s">
        <v>4</v>
      </c>
      <c r="F711">
        <v>7</v>
      </c>
      <c r="G711" s="4">
        <v>1027.99</v>
      </c>
      <c r="H711" s="4">
        <v>7195.93</v>
      </c>
      <c r="I711" t="str">
        <f>TEXT(Dataset_Analysis_Table[[#This Row],[Order Date]], "mmmm yyyy")</f>
        <v>August 2023</v>
      </c>
      <c r="J711" s="4">
        <f>IF(Dataset_Analysis_Table[[#This Row],[Units Sold]]&lt;&gt;0,Dataset_Analysis_Table[[#This Row],[Revenue]]/Dataset_Analysis_Table[[#This Row],[Units Sold]],"Invalid")</f>
        <v>1027.99</v>
      </c>
      <c r="K711" s="4" t="str">
        <f>IF(Dataset_Analysis_Table[[#This Row],[Revenue]]&gt;5000,"Yes","No")</f>
        <v>Yes</v>
      </c>
      <c r="L711" s="4" t="str" cm="1">
        <f t="array" ref="L711">_xlfn.IFS(
  Dataset_Analysis_Table[[#This Row],[Revenue]]&gt;=10000, "Platinum Tier",
  Dataset_Analysis_Table[[#This Row],[Revenue]]&gt;=5000, "Gold Tier",
  Dataset_Analysis_Table[[#This Row],[Revenue]]&lt;5000, "Standard Tier"
)</f>
        <v>Gold Tier</v>
      </c>
      <c r="M711" s="4" t="str">
        <f>Dataset_Analysis_Table[[#This Row],[Region]]&amp;" - "&amp;Dataset_Analysis_Table[[#This Row],[Category]]</f>
        <v>West - Electronics</v>
      </c>
    </row>
    <row r="712" spans="1:13" x14ac:dyDescent="0.3">
      <c r="A712">
        <v>713</v>
      </c>
      <c r="B712" s="1">
        <v>45358</v>
      </c>
      <c r="C712" t="s">
        <v>12</v>
      </c>
      <c r="D712" t="s">
        <v>3</v>
      </c>
      <c r="E712" t="s">
        <v>4</v>
      </c>
      <c r="F712">
        <v>3</v>
      </c>
      <c r="G712" s="4">
        <v>419.72</v>
      </c>
      <c r="H712" s="4">
        <v>1259.1600000000001</v>
      </c>
      <c r="I712" t="str">
        <f>TEXT(Dataset_Analysis_Table[[#This Row],[Order Date]], "mmmm yyyy")</f>
        <v>March 2024</v>
      </c>
      <c r="J712" s="4">
        <f>IF(Dataset_Analysis_Table[[#This Row],[Units Sold]]&lt;&gt;0,Dataset_Analysis_Table[[#This Row],[Revenue]]/Dataset_Analysis_Table[[#This Row],[Units Sold]],"Invalid")</f>
        <v>419.72</v>
      </c>
      <c r="K712" s="4" t="str">
        <f>IF(Dataset_Analysis_Table[[#This Row],[Revenue]]&gt;5000,"Yes","No")</f>
        <v>No</v>
      </c>
      <c r="L712" s="4" t="str" cm="1">
        <f t="array" ref="L712">_xlfn.IFS(
  Dataset_Analysis_Table[[#This Row],[Revenue]]&gt;=10000, "Platinum Tier",
  Dataset_Analysis_Table[[#This Row],[Revenue]]&gt;=5000, "Gold Tier",
  Dataset_Analysis_Table[[#This Row],[Revenue]]&lt;5000, "Standard Tier"
)</f>
        <v>Standard Tier</v>
      </c>
      <c r="M712" s="4" t="str">
        <f>Dataset_Analysis_Table[[#This Row],[Region]]&amp;" - "&amp;Dataset_Analysis_Table[[#This Row],[Category]]</f>
        <v>East - Electronics</v>
      </c>
    </row>
    <row r="713" spans="1:13" x14ac:dyDescent="0.3">
      <c r="A713">
        <v>714</v>
      </c>
      <c r="B713" s="1">
        <v>45174</v>
      </c>
      <c r="C713" t="s">
        <v>11</v>
      </c>
      <c r="D713" t="s">
        <v>20</v>
      </c>
      <c r="E713" t="s">
        <v>4</v>
      </c>
      <c r="F713">
        <v>10</v>
      </c>
      <c r="G713" s="4">
        <v>932.57</v>
      </c>
      <c r="H713" s="4">
        <v>9325.7000000000007</v>
      </c>
      <c r="I713" t="str">
        <f>TEXT(Dataset_Analysis_Table[[#This Row],[Order Date]], "mmmm yyyy")</f>
        <v>September 2023</v>
      </c>
      <c r="J713" s="4">
        <f>IF(Dataset_Analysis_Table[[#This Row],[Units Sold]]&lt;&gt;0,Dataset_Analysis_Table[[#This Row],[Revenue]]/Dataset_Analysis_Table[[#This Row],[Units Sold]],"Invalid")</f>
        <v>932.57</v>
      </c>
      <c r="K713" s="4" t="str">
        <f>IF(Dataset_Analysis_Table[[#This Row],[Revenue]]&gt;5000,"Yes","No")</f>
        <v>Yes</v>
      </c>
      <c r="L713" s="4" t="str" cm="1">
        <f t="array" ref="L713">_xlfn.IFS(
  Dataset_Analysis_Table[[#This Row],[Revenue]]&gt;=10000, "Platinum Tier",
  Dataset_Analysis_Table[[#This Row],[Revenue]]&gt;=5000, "Gold Tier",
  Dataset_Analysis_Table[[#This Row],[Revenue]]&lt;5000, "Standard Tier"
)</f>
        <v>Gold Tier</v>
      </c>
      <c r="M713" s="4" t="str">
        <f>Dataset_Analysis_Table[[#This Row],[Region]]&amp;" - "&amp;Dataset_Analysis_Table[[#This Row],[Category]]</f>
        <v>South - Electronics</v>
      </c>
    </row>
    <row r="714" spans="1:13" x14ac:dyDescent="0.3">
      <c r="A714">
        <v>715</v>
      </c>
      <c r="B714" s="1">
        <v>45649</v>
      </c>
      <c r="C714" t="s">
        <v>12</v>
      </c>
      <c r="D714" t="s">
        <v>18</v>
      </c>
      <c r="E714" t="s">
        <v>4</v>
      </c>
      <c r="F714">
        <v>7</v>
      </c>
      <c r="G714" s="4">
        <v>1325.34</v>
      </c>
      <c r="H714" s="4">
        <v>9277.3799999999992</v>
      </c>
      <c r="I714" t="str">
        <f>TEXT(Dataset_Analysis_Table[[#This Row],[Order Date]], "mmmm yyyy")</f>
        <v>December 2024</v>
      </c>
      <c r="J714" s="4">
        <f>IF(Dataset_Analysis_Table[[#This Row],[Units Sold]]&lt;&gt;0,Dataset_Analysis_Table[[#This Row],[Revenue]]/Dataset_Analysis_Table[[#This Row],[Units Sold]],"Invalid")</f>
        <v>1325.34</v>
      </c>
      <c r="K714" s="4" t="str">
        <f>IF(Dataset_Analysis_Table[[#This Row],[Revenue]]&gt;5000,"Yes","No")</f>
        <v>Yes</v>
      </c>
      <c r="L714" s="4" t="str" cm="1">
        <f t="array" ref="L714">_xlfn.IFS(
  Dataset_Analysis_Table[[#This Row],[Revenue]]&gt;=10000, "Platinum Tier",
  Dataset_Analysis_Table[[#This Row],[Revenue]]&gt;=5000, "Gold Tier",
  Dataset_Analysis_Table[[#This Row],[Revenue]]&lt;5000, "Standard Tier"
)</f>
        <v>Gold Tier</v>
      </c>
      <c r="M714" s="4" t="str">
        <f>Dataset_Analysis_Table[[#This Row],[Region]]&amp;" - "&amp;Dataset_Analysis_Table[[#This Row],[Category]]</f>
        <v>East - Electronics</v>
      </c>
    </row>
    <row r="715" spans="1:13" x14ac:dyDescent="0.3">
      <c r="A715">
        <v>716</v>
      </c>
      <c r="B715" s="1">
        <v>45228</v>
      </c>
      <c r="C715" t="s">
        <v>0</v>
      </c>
      <c r="D715" t="s">
        <v>20</v>
      </c>
      <c r="E715" t="s">
        <v>4</v>
      </c>
      <c r="F715">
        <v>5</v>
      </c>
      <c r="G715" s="4">
        <v>580.69000000000005</v>
      </c>
      <c r="H715" s="4">
        <v>2903.45</v>
      </c>
      <c r="I715" t="str">
        <f>TEXT(Dataset_Analysis_Table[[#This Row],[Order Date]], "mmmm yyyy")</f>
        <v>October 2023</v>
      </c>
      <c r="J715" s="4">
        <f>IF(Dataset_Analysis_Table[[#This Row],[Units Sold]]&lt;&gt;0,Dataset_Analysis_Table[[#This Row],[Revenue]]/Dataset_Analysis_Table[[#This Row],[Units Sold]],"Invalid")</f>
        <v>580.68999999999994</v>
      </c>
      <c r="K715" s="4" t="str">
        <f>IF(Dataset_Analysis_Table[[#This Row],[Revenue]]&gt;5000,"Yes","No")</f>
        <v>No</v>
      </c>
      <c r="L715" s="4" t="str" cm="1">
        <f t="array" ref="L715">_xlfn.IFS(
  Dataset_Analysis_Table[[#This Row],[Revenue]]&gt;=10000, "Platinum Tier",
  Dataset_Analysis_Table[[#This Row],[Revenue]]&gt;=5000, "Gold Tier",
  Dataset_Analysis_Table[[#This Row],[Revenue]]&lt;5000, "Standard Tier"
)</f>
        <v>Standard Tier</v>
      </c>
      <c r="M715" s="4" t="str">
        <f>Dataset_Analysis_Table[[#This Row],[Region]]&amp;" - "&amp;Dataset_Analysis_Table[[#This Row],[Category]]</f>
        <v>North - Electronics</v>
      </c>
    </row>
    <row r="716" spans="1:13" x14ac:dyDescent="0.3">
      <c r="A716">
        <v>717</v>
      </c>
      <c r="B716" s="1">
        <v>45797</v>
      </c>
      <c r="C716" t="s">
        <v>11</v>
      </c>
      <c r="D716" t="s">
        <v>5</v>
      </c>
      <c r="E716" t="s">
        <v>4</v>
      </c>
      <c r="F716">
        <v>9</v>
      </c>
      <c r="G716" s="4">
        <v>381.23</v>
      </c>
      <c r="H716" s="4">
        <v>3431.07</v>
      </c>
      <c r="I716" t="str">
        <f>TEXT(Dataset_Analysis_Table[[#This Row],[Order Date]], "mmmm yyyy")</f>
        <v>May 2025</v>
      </c>
      <c r="J716" s="4">
        <f>IF(Dataset_Analysis_Table[[#This Row],[Units Sold]]&lt;&gt;0,Dataset_Analysis_Table[[#This Row],[Revenue]]/Dataset_Analysis_Table[[#This Row],[Units Sold]],"Invalid")</f>
        <v>381.23</v>
      </c>
      <c r="K716" s="4" t="str">
        <f>IF(Dataset_Analysis_Table[[#This Row],[Revenue]]&gt;5000,"Yes","No")</f>
        <v>No</v>
      </c>
      <c r="L716" s="4" t="str" cm="1">
        <f t="array" ref="L716">_xlfn.IFS(
  Dataset_Analysis_Table[[#This Row],[Revenue]]&gt;=10000, "Platinum Tier",
  Dataset_Analysis_Table[[#This Row],[Revenue]]&gt;=5000, "Gold Tier",
  Dataset_Analysis_Table[[#This Row],[Revenue]]&lt;5000, "Standard Tier"
)</f>
        <v>Standard Tier</v>
      </c>
      <c r="M716" s="4" t="str">
        <f>Dataset_Analysis_Table[[#This Row],[Region]]&amp;" - "&amp;Dataset_Analysis_Table[[#This Row],[Category]]</f>
        <v>South - Electronics</v>
      </c>
    </row>
    <row r="717" spans="1:13" x14ac:dyDescent="0.3">
      <c r="A717">
        <v>718</v>
      </c>
      <c r="B717" s="1">
        <v>45530</v>
      </c>
      <c r="C717" t="s">
        <v>0</v>
      </c>
      <c r="D717" t="s">
        <v>9</v>
      </c>
      <c r="E717" t="s">
        <v>10</v>
      </c>
      <c r="F717">
        <v>6</v>
      </c>
      <c r="G717" s="4">
        <v>724.73</v>
      </c>
      <c r="H717" s="4">
        <v>4348.38</v>
      </c>
      <c r="I717" t="str">
        <f>TEXT(Dataset_Analysis_Table[[#This Row],[Order Date]], "mmmm yyyy")</f>
        <v>August 2024</v>
      </c>
      <c r="J717" s="4">
        <f>IF(Dataset_Analysis_Table[[#This Row],[Units Sold]]&lt;&gt;0,Dataset_Analysis_Table[[#This Row],[Revenue]]/Dataset_Analysis_Table[[#This Row],[Units Sold]],"Invalid")</f>
        <v>724.73</v>
      </c>
      <c r="K717" s="4" t="str">
        <f>IF(Dataset_Analysis_Table[[#This Row],[Revenue]]&gt;5000,"Yes","No")</f>
        <v>No</v>
      </c>
      <c r="L717" s="4" t="str" cm="1">
        <f t="array" ref="L717">_xlfn.IFS(
  Dataset_Analysis_Table[[#This Row],[Revenue]]&gt;=10000, "Platinum Tier",
  Dataset_Analysis_Table[[#This Row],[Revenue]]&gt;=5000, "Gold Tier",
  Dataset_Analysis_Table[[#This Row],[Revenue]]&lt;5000, "Standard Tier"
)</f>
        <v>Standard Tier</v>
      </c>
      <c r="M717" s="4" t="str">
        <f>Dataset_Analysis_Table[[#This Row],[Region]]&amp;" - "&amp;Dataset_Analysis_Table[[#This Row],[Category]]</f>
        <v>North - Accessories</v>
      </c>
    </row>
    <row r="718" spans="1:13" x14ac:dyDescent="0.3">
      <c r="A718">
        <v>719</v>
      </c>
      <c r="B718" s="1">
        <v>45491</v>
      </c>
      <c r="C718" t="s">
        <v>7</v>
      </c>
      <c r="D718" t="s">
        <v>9</v>
      </c>
      <c r="E718" t="s">
        <v>10</v>
      </c>
      <c r="F718">
        <v>10</v>
      </c>
      <c r="G718" s="4">
        <v>758.57</v>
      </c>
      <c r="H718" s="4">
        <v>7585.7</v>
      </c>
      <c r="I718" t="str">
        <f>TEXT(Dataset_Analysis_Table[[#This Row],[Order Date]], "mmmm yyyy")</f>
        <v>July 2024</v>
      </c>
      <c r="J718" s="4">
        <f>IF(Dataset_Analysis_Table[[#This Row],[Units Sold]]&lt;&gt;0,Dataset_Analysis_Table[[#This Row],[Revenue]]/Dataset_Analysis_Table[[#This Row],[Units Sold]],"Invalid")</f>
        <v>758.56999999999994</v>
      </c>
      <c r="K718" s="4" t="str">
        <f>IF(Dataset_Analysis_Table[[#This Row],[Revenue]]&gt;5000,"Yes","No")</f>
        <v>Yes</v>
      </c>
      <c r="L718" s="4" t="str" cm="1">
        <f t="array" ref="L718">_xlfn.IFS(
  Dataset_Analysis_Table[[#This Row],[Revenue]]&gt;=10000, "Platinum Tier",
  Dataset_Analysis_Table[[#This Row],[Revenue]]&gt;=5000, "Gold Tier",
  Dataset_Analysis_Table[[#This Row],[Revenue]]&lt;5000, "Standard Tier"
)</f>
        <v>Gold Tier</v>
      </c>
      <c r="M718" s="4" t="str">
        <f>Dataset_Analysis_Table[[#This Row],[Region]]&amp;" - "&amp;Dataset_Analysis_Table[[#This Row],[Category]]</f>
        <v>West - Accessories</v>
      </c>
    </row>
    <row r="719" spans="1:13" x14ac:dyDescent="0.3">
      <c r="A719">
        <v>720</v>
      </c>
      <c r="B719" s="1">
        <v>45323</v>
      </c>
      <c r="C719" t="s">
        <v>12</v>
      </c>
      <c r="D719" t="s">
        <v>5</v>
      </c>
      <c r="E719" t="s">
        <v>4</v>
      </c>
      <c r="F719">
        <v>1</v>
      </c>
      <c r="G719" s="4">
        <v>485.13</v>
      </c>
      <c r="H719" s="4">
        <v>485.13</v>
      </c>
      <c r="I719" t="str">
        <f>TEXT(Dataset_Analysis_Table[[#This Row],[Order Date]], "mmmm yyyy")</f>
        <v>February 2024</v>
      </c>
      <c r="J719" s="4">
        <f>IF(Dataset_Analysis_Table[[#This Row],[Units Sold]]&lt;&gt;0,Dataset_Analysis_Table[[#This Row],[Revenue]]/Dataset_Analysis_Table[[#This Row],[Units Sold]],"Invalid")</f>
        <v>485.13</v>
      </c>
      <c r="K719" s="4" t="str">
        <f>IF(Dataset_Analysis_Table[[#This Row],[Revenue]]&gt;5000,"Yes","No")</f>
        <v>No</v>
      </c>
      <c r="L719" s="4" t="str" cm="1">
        <f t="array" ref="L719">_xlfn.IFS(
  Dataset_Analysis_Table[[#This Row],[Revenue]]&gt;=10000, "Platinum Tier",
  Dataset_Analysis_Table[[#This Row],[Revenue]]&gt;=5000, "Gold Tier",
  Dataset_Analysis_Table[[#This Row],[Revenue]]&lt;5000, "Standard Tier"
)</f>
        <v>Standard Tier</v>
      </c>
      <c r="M719" s="4" t="str">
        <f>Dataset_Analysis_Table[[#This Row],[Region]]&amp;" - "&amp;Dataset_Analysis_Table[[#This Row],[Category]]</f>
        <v>East - Electronics</v>
      </c>
    </row>
    <row r="720" spans="1:13" x14ac:dyDescent="0.3">
      <c r="A720">
        <v>721</v>
      </c>
      <c r="B720" s="1">
        <v>45426</v>
      </c>
      <c r="C720" t="s">
        <v>0</v>
      </c>
      <c r="D720" t="s">
        <v>18</v>
      </c>
      <c r="E720" t="s">
        <v>4</v>
      </c>
      <c r="F720">
        <v>1</v>
      </c>
      <c r="G720" s="4">
        <v>1214.8900000000001</v>
      </c>
      <c r="H720" s="4">
        <v>1214.8900000000001</v>
      </c>
      <c r="I720" t="str">
        <f>TEXT(Dataset_Analysis_Table[[#This Row],[Order Date]], "mmmm yyyy")</f>
        <v>May 2024</v>
      </c>
      <c r="J720" s="4">
        <f>IF(Dataset_Analysis_Table[[#This Row],[Units Sold]]&lt;&gt;0,Dataset_Analysis_Table[[#This Row],[Revenue]]/Dataset_Analysis_Table[[#This Row],[Units Sold]],"Invalid")</f>
        <v>1214.8900000000001</v>
      </c>
      <c r="K720" s="4" t="str">
        <f>IF(Dataset_Analysis_Table[[#This Row],[Revenue]]&gt;5000,"Yes","No")</f>
        <v>No</v>
      </c>
      <c r="L720" s="4" t="str" cm="1">
        <f t="array" ref="L720">_xlfn.IFS(
  Dataset_Analysis_Table[[#This Row],[Revenue]]&gt;=10000, "Platinum Tier",
  Dataset_Analysis_Table[[#This Row],[Revenue]]&gt;=5000, "Gold Tier",
  Dataset_Analysis_Table[[#This Row],[Revenue]]&lt;5000, "Standard Tier"
)</f>
        <v>Standard Tier</v>
      </c>
      <c r="M720" s="4" t="str">
        <f>Dataset_Analysis_Table[[#This Row],[Region]]&amp;" - "&amp;Dataset_Analysis_Table[[#This Row],[Category]]</f>
        <v>North - Electronics</v>
      </c>
    </row>
    <row r="721" spans="1:13" x14ac:dyDescent="0.3">
      <c r="A721">
        <v>722</v>
      </c>
      <c r="B721" s="1">
        <v>45737</v>
      </c>
      <c r="C721" t="s">
        <v>12</v>
      </c>
      <c r="D721" t="s">
        <v>20</v>
      </c>
      <c r="E721" t="s">
        <v>4</v>
      </c>
      <c r="F721">
        <v>4</v>
      </c>
      <c r="G721" s="4">
        <v>1461.23</v>
      </c>
      <c r="H721" s="4">
        <v>5844.92</v>
      </c>
      <c r="I721" t="str">
        <f>TEXT(Dataset_Analysis_Table[[#This Row],[Order Date]], "mmmm yyyy")</f>
        <v>March 2025</v>
      </c>
      <c r="J721" s="4">
        <f>IF(Dataset_Analysis_Table[[#This Row],[Units Sold]]&lt;&gt;0,Dataset_Analysis_Table[[#This Row],[Revenue]]/Dataset_Analysis_Table[[#This Row],[Units Sold]],"Invalid")</f>
        <v>1461.23</v>
      </c>
      <c r="K721" s="4" t="str">
        <f>IF(Dataset_Analysis_Table[[#This Row],[Revenue]]&gt;5000,"Yes","No")</f>
        <v>Yes</v>
      </c>
      <c r="L721" s="4" t="str" cm="1">
        <f t="array" ref="L721">_xlfn.IFS(
  Dataset_Analysis_Table[[#This Row],[Revenue]]&gt;=10000, "Platinum Tier",
  Dataset_Analysis_Table[[#This Row],[Revenue]]&gt;=5000, "Gold Tier",
  Dataset_Analysis_Table[[#This Row],[Revenue]]&lt;5000, "Standard Tier"
)</f>
        <v>Gold Tier</v>
      </c>
      <c r="M721" s="4" t="str">
        <f>Dataset_Analysis_Table[[#This Row],[Region]]&amp;" - "&amp;Dataset_Analysis_Table[[#This Row],[Category]]</f>
        <v>East - Electronics</v>
      </c>
    </row>
    <row r="722" spans="1:13" x14ac:dyDescent="0.3">
      <c r="A722">
        <v>723</v>
      </c>
      <c r="B722" s="1">
        <v>45811</v>
      </c>
      <c r="C722" t="s">
        <v>11</v>
      </c>
      <c r="D722" t="s">
        <v>13</v>
      </c>
      <c r="E722" t="s">
        <v>4</v>
      </c>
      <c r="F722">
        <v>4</v>
      </c>
      <c r="G722" s="4">
        <v>407.13</v>
      </c>
      <c r="H722" s="4">
        <v>1628.52</v>
      </c>
      <c r="I722" t="str">
        <f>TEXT(Dataset_Analysis_Table[[#This Row],[Order Date]], "mmmm yyyy")</f>
        <v>June 2025</v>
      </c>
      <c r="J722" s="4">
        <f>IF(Dataset_Analysis_Table[[#This Row],[Units Sold]]&lt;&gt;0,Dataset_Analysis_Table[[#This Row],[Revenue]]/Dataset_Analysis_Table[[#This Row],[Units Sold]],"Invalid")</f>
        <v>407.13</v>
      </c>
      <c r="K722" s="4" t="str">
        <f>IF(Dataset_Analysis_Table[[#This Row],[Revenue]]&gt;5000,"Yes","No")</f>
        <v>No</v>
      </c>
      <c r="L722" s="4" t="str" cm="1">
        <f t="array" ref="L722">_xlfn.IFS(
  Dataset_Analysis_Table[[#This Row],[Revenue]]&gt;=10000, "Platinum Tier",
  Dataset_Analysis_Table[[#This Row],[Revenue]]&gt;=5000, "Gold Tier",
  Dataset_Analysis_Table[[#This Row],[Revenue]]&lt;5000, "Standard Tier"
)</f>
        <v>Standard Tier</v>
      </c>
      <c r="M722" s="4" t="str">
        <f>Dataset_Analysis_Table[[#This Row],[Region]]&amp;" - "&amp;Dataset_Analysis_Table[[#This Row],[Category]]</f>
        <v>South - Electronics</v>
      </c>
    </row>
    <row r="723" spans="1:13" x14ac:dyDescent="0.3">
      <c r="A723">
        <v>724</v>
      </c>
      <c r="B723" s="1">
        <v>45363</v>
      </c>
      <c r="C723" t="s">
        <v>0</v>
      </c>
      <c r="D723" t="s">
        <v>16</v>
      </c>
      <c r="E723" t="s">
        <v>10</v>
      </c>
      <c r="F723">
        <v>10</v>
      </c>
      <c r="G723" s="4">
        <v>1271.29</v>
      </c>
      <c r="H723" s="4">
        <v>12712.9</v>
      </c>
      <c r="I723" t="str">
        <f>TEXT(Dataset_Analysis_Table[[#This Row],[Order Date]], "mmmm yyyy")</f>
        <v>March 2024</v>
      </c>
      <c r="J723" s="4">
        <f>IF(Dataset_Analysis_Table[[#This Row],[Units Sold]]&lt;&gt;0,Dataset_Analysis_Table[[#This Row],[Revenue]]/Dataset_Analysis_Table[[#This Row],[Units Sold]],"Invalid")</f>
        <v>1271.29</v>
      </c>
      <c r="K723" s="4" t="str">
        <f>IF(Dataset_Analysis_Table[[#This Row],[Revenue]]&gt;5000,"Yes","No")</f>
        <v>Yes</v>
      </c>
      <c r="L723" s="4" t="str" cm="1">
        <f t="array" ref="L723">_xlfn.IFS(
  Dataset_Analysis_Table[[#This Row],[Revenue]]&gt;=10000, "Platinum Tier",
  Dataset_Analysis_Table[[#This Row],[Revenue]]&gt;=5000, "Gold Tier",
  Dataset_Analysis_Table[[#This Row],[Revenue]]&lt;5000, "Standard Tier"
)</f>
        <v>Platinum Tier</v>
      </c>
      <c r="M723" s="4" t="str">
        <f>Dataset_Analysis_Table[[#This Row],[Region]]&amp;" - "&amp;Dataset_Analysis_Table[[#This Row],[Category]]</f>
        <v>North - Accessories</v>
      </c>
    </row>
    <row r="724" spans="1:13" x14ac:dyDescent="0.3">
      <c r="A724">
        <v>725</v>
      </c>
      <c r="B724" s="1">
        <v>45502</v>
      </c>
      <c r="C724" t="s">
        <v>7</v>
      </c>
      <c r="D724" t="s">
        <v>9</v>
      </c>
      <c r="E724" t="s">
        <v>10</v>
      </c>
      <c r="F724">
        <v>3</v>
      </c>
      <c r="G724" s="4">
        <v>272.39</v>
      </c>
      <c r="H724" s="4">
        <v>817.17</v>
      </c>
      <c r="I724" t="str">
        <f>TEXT(Dataset_Analysis_Table[[#This Row],[Order Date]], "mmmm yyyy")</f>
        <v>July 2024</v>
      </c>
      <c r="J724" s="4">
        <f>IF(Dataset_Analysis_Table[[#This Row],[Units Sold]]&lt;&gt;0,Dataset_Analysis_Table[[#This Row],[Revenue]]/Dataset_Analysis_Table[[#This Row],[Units Sold]],"Invalid")</f>
        <v>272.39</v>
      </c>
      <c r="K724" s="4" t="str">
        <f>IF(Dataset_Analysis_Table[[#This Row],[Revenue]]&gt;5000,"Yes","No")</f>
        <v>No</v>
      </c>
      <c r="L724" s="4" t="str" cm="1">
        <f t="array" ref="L724">_xlfn.IFS(
  Dataset_Analysis_Table[[#This Row],[Revenue]]&gt;=10000, "Platinum Tier",
  Dataset_Analysis_Table[[#This Row],[Revenue]]&gt;=5000, "Gold Tier",
  Dataset_Analysis_Table[[#This Row],[Revenue]]&lt;5000, "Standard Tier"
)</f>
        <v>Standard Tier</v>
      </c>
      <c r="M724" s="4" t="str">
        <f>Dataset_Analysis_Table[[#This Row],[Region]]&amp;" - "&amp;Dataset_Analysis_Table[[#This Row],[Category]]</f>
        <v>West - Accessories</v>
      </c>
    </row>
    <row r="725" spans="1:13" x14ac:dyDescent="0.3">
      <c r="A725">
        <v>726</v>
      </c>
      <c r="B725" s="1">
        <v>45853</v>
      </c>
      <c r="C725" t="s">
        <v>12</v>
      </c>
      <c r="D725" t="s">
        <v>15</v>
      </c>
      <c r="E725" t="s">
        <v>4</v>
      </c>
      <c r="F725">
        <v>6</v>
      </c>
      <c r="G725" s="4">
        <v>1371.83</v>
      </c>
      <c r="H725" s="4">
        <v>8230.98</v>
      </c>
      <c r="I725" t="str">
        <f>TEXT(Dataset_Analysis_Table[[#This Row],[Order Date]], "mmmm yyyy")</f>
        <v>July 2025</v>
      </c>
      <c r="J725" s="4">
        <f>IF(Dataset_Analysis_Table[[#This Row],[Units Sold]]&lt;&gt;0,Dataset_Analysis_Table[[#This Row],[Revenue]]/Dataset_Analysis_Table[[#This Row],[Units Sold]],"Invalid")</f>
        <v>1371.83</v>
      </c>
      <c r="K725" s="4" t="str">
        <f>IF(Dataset_Analysis_Table[[#This Row],[Revenue]]&gt;5000,"Yes","No")</f>
        <v>Yes</v>
      </c>
      <c r="L725" s="4" t="str" cm="1">
        <f t="array" ref="L725">_xlfn.IFS(
  Dataset_Analysis_Table[[#This Row],[Revenue]]&gt;=10000, "Platinum Tier",
  Dataset_Analysis_Table[[#This Row],[Revenue]]&gt;=5000, "Gold Tier",
  Dataset_Analysis_Table[[#This Row],[Revenue]]&lt;5000, "Standard Tier"
)</f>
        <v>Gold Tier</v>
      </c>
      <c r="M725" s="4" t="str">
        <f>Dataset_Analysis_Table[[#This Row],[Region]]&amp;" - "&amp;Dataset_Analysis_Table[[#This Row],[Category]]</f>
        <v>East - Electronics</v>
      </c>
    </row>
    <row r="726" spans="1:13" x14ac:dyDescent="0.3">
      <c r="A726">
        <v>727</v>
      </c>
      <c r="B726" s="1">
        <v>45720</v>
      </c>
      <c r="C726" t="s">
        <v>12</v>
      </c>
      <c r="D726" t="s">
        <v>14</v>
      </c>
      <c r="E726" t="s">
        <v>4</v>
      </c>
      <c r="F726">
        <v>10</v>
      </c>
      <c r="G726" s="4">
        <v>221.73</v>
      </c>
      <c r="H726" s="4">
        <v>2217.3000000000002</v>
      </c>
      <c r="I726" t="str">
        <f>TEXT(Dataset_Analysis_Table[[#This Row],[Order Date]], "mmmm yyyy")</f>
        <v>March 2025</v>
      </c>
      <c r="J726" s="4">
        <f>IF(Dataset_Analysis_Table[[#This Row],[Units Sold]]&lt;&gt;0,Dataset_Analysis_Table[[#This Row],[Revenue]]/Dataset_Analysis_Table[[#This Row],[Units Sold]],"Invalid")</f>
        <v>221.73000000000002</v>
      </c>
      <c r="K726" s="4" t="str">
        <f>IF(Dataset_Analysis_Table[[#This Row],[Revenue]]&gt;5000,"Yes","No")</f>
        <v>No</v>
      </c>
      <c r="L726" s="4" t="str" cm="1">
        <f t="array" ref="L726">_xlfn.IFS(
  Dataset_Analysis_Table[[#This Row],[Revenue]]&gt;=10000, "Platinum Tier",
  Dataset_Analysis_Table[[#This Row],[Revenue]]&gt;=5000, "Gold Tier",
  Dataset_Analysis_Table[[#This Row],[Revenue]]&lt;5000, "Standard Tier"
)</f>
        <v>Standard Tier</v>
      </c>
      <c r="M726" s="4" t="str">
        <f>Dataset_Analysis_Table[[#This Row],[Region]]&amp;" - "&amp;Dataset_Analysis_Table[[#This Row],[Category]]</f>
        <v>East - Electronics</v>
      </c>
    </row>
    <row r="727" spans="1:13" x14ac:dyDescent="0.3">
      <c r="A727">
        <v>728</v>
      </c>
      <c r="B727" s="1">
        <v>45694</v>
      </c>
      <c r="C727" t="s">
        <v>7</v>
      </c>
      <c r="D727" t="s">
        <v>18</v>
      </c>
      <c r="E727" t="s">
        <v>4</v>
      </c>
      <c r="F727">
        <v>5</v>
      </c>
      <c r="G727" s="4">
        <v>271.58</v>
      </c>
      <c r="H727" s="4">
        <v>1357.9</v>
      </c>
      <c r="I727" t="str">
        <f>TEXT(Dataset_Analysis_Table[[#This Row],[Order Date]], "mmmm yyyy")</f>
        <v>February 2025</v>
      </c>
      <c r="J727" s="4">
        <f>IF(Dataset_Analysis_Table[[#This Row],[Units Sold]]&lt;&gt;0,Dataset_Analysis_Table[[#This Row],[Revenue]]/Dataset_Analysis_Table[[#This Row],[Units Sold]],"Invalid")</f>
        <v>271.58000000000004</v>
      </c>
      <c r="K727" s="4" t="str">
        <f>IF(Dataset_Analysis_Table[[#This Row],[Revenue]]&gt;5000,"Yes","No")</f>
        <v>No</v>
      </c>
      <c r="L727" s="4" t="str" cm="1">
        <f t="array" ref="L727">_xlfn.IFS(
  Dataset_Analysis_Table[[#This Row],[Revenue]]&gt;=10000, "Platinum Tier",
  Dataset_Analysis_Table[[#This Row],[Revenue]]&gt;=5000, "Gold Tier",
  Dataset_Analysis_Table[[#This Row],[Revenue]]&lt;5000, "Standard Tier"
)</f>
        <v>Standard Tier</v>
      </c>
      <c r="M727" s="4" t="str">
        <f>Dataset_Analysis_Table[[#This Row],[Region]]&amp;" - "&amp;Dataset_Analysis_Table[[#This Row],[Category]]</f>
        <v>West - Electronics</v>
      </c>
    </row>
    <row r="728" spans="1:13" x14ac:dyDescent="0.3">
      <c r="A728">
        <v>729</v>
      </c>
      <c r="B728" s="1">
        <v>45196</v>
      </c>
      <c r="C728" t="s">
        <v>0</v>
      </c>
      <c r="D728" t="s">
        <v>14</v>
      </c>
      <c r="E728" t="s">
        <v>4</v>
      </c>
      <c r="F728">
        <v>4</v>
      </c>
      <c r="G728" s="4">
        <v>906.48</v>
      </c>
      <c r="H728" s="4">
        <v>3625.92</v>
      </c>
      <c r="I728" t="str">
        <f>TEXT(Dataset_Analysis_Table[[#This Row],[Order Date]], "mmmm yyyy")</f>
        <v>September 2023</v>
      </c>
      <c r="J728" s="4">
        <f>IF(Dataset_Analysis_Table[[#This Row],[Units Sold]]&lt;&gt;0,Dataset_Analysis_Table[[#This Row],[Revenue]]/Dataset_Analysis_Table[[#This Row],[Units Sold]],"Invalid")</f>
        <v>906.48</v>
      </c>
      <c r="K728" s="4" t="str">
        <f>IF(Dataset_Analysis_Table[[#This Row],[Revenue]]&gt;5000,"Yes","No")</f>
        <v>No</v>
      </c>
      <c r="L728" s="4" t="str" cm="1">
        <f t="array" ref="L728">_xlfn.IFS(
  Dataset_Analysis_Table[[#This Row],[Revenue]]&gt;=10000, "Platinum Tier",
  Dataset_Analysis_Table[[#This Row],[Revenue]]&gt;=5000, "Gold Tier",
  Dataset_Analysis_Table[[#This Row],[Revenue]]&lt;5000, "Standard Tier"
)</f>
        <v>Standard Tier</v>
      </c>
      <c r="M728" s="4" t="str">
        <f>Dataset_Analysis_Table[[#This Row],[Region]]&amp;" - "&amp;Dataset_Analysis_Table[[#This Row],[Category]]</f>
        <v>North - Electronics</v>
      </c>
    </row>
    <row r="729" spans="1:13" x14ac:dyDescent="0.3">
      <c r="A729">
        <v>730</v>
      </c>
      <c r="B729" s="1">
        <v>45139</v>
      </c>
      <c r="C729" t="s">
        <v>7</v>
      </c>
      <c r="D729" t="s">
        <v>14</v>
      </c>
      <c r="E729" t="s">
        <v>4</v>
      </c>
      <c r="F729">
        <v>6</v>
      </c>
      <c r="G729" s="4">
        <v>1377.67</v>
      </c>
      <c r="H729" s="4">
        <v>8266.02</v>
      </c>
      <c r="I729" t="str">
        <f>TEXT(Dataset_Analysis_Table[[#This Row],[Order Date]], "mmmm yyyy")</f>
        <v>August 2023</v>
      </c>
      <c r="J729" s="4">
        <f>IF(Dataset_Analysis_Table[[#This Row],[Units Sold]]&lt;&gt;0,Dataset_Analysis_Table[[#This Row],[Revenue]]/Dataset_Analysis_Table[[#This Row],[Units Sold]],"Invalid")</f>
        <v>1377.67</v>
      </c>
      <c r="K729" s="4" t="str">
        <f>IF(Dataset_Analysis_Table[[#This Row],[Revenue]]&gt;5000,"Yes","No")</f>
        <v>Yes</v>
      </c>
      <c r="L729" s="4" t="str" cm="1">
        <f t="array" ref="L729">_xlfn.IFS(
  Dataset_Analysis_Table[[#This Row],[Revenue]]&gt;=10000, "Platinum Tier",
  Dataset_Analysis_Table[[#This Row],[Revenue]]&gt;=5000, "Gold Tier",
  Dataset_Analysis_Table[[#This Row],[Revenue]]&lt;5000, "Standard Tier"
)</f>
        <v>Gold Tier</v>
      </c>
      <c r="M729" s="4" t="str">
        <f>Dataset_Analysis_Table[[#This Row],[Region]]&amp;" - "&amp;Dataset_Analysis_Table[[#This Row],[Category]]</f>
        <v>West - Electronics</v>
      </c>
    </row>
    <row r="730" spans="1:13" x14ac:dyDescent="0.3">
      <c r="A730">
        <v>731</v>
      </c>
      <c r="B730" s="1">
        <v>45487</v>
      </c>
      <c r="C730" t="s">
        <v>11</v>
      </c>
      <c r="D730" t="s">
        <v>18</v>
      </c>
      <c r="E730" t="s">
        <v>4</v>
      </c>
      <c r="F730">
        <v>3</v>
      </c>
      <c r="G730" s="4">
        <v>1378.98</v>
      </c>
      <c r="H730" s="4">
        <v>4136.9399999999996</v>
      </c>
      <c r="I730" t="str">
        <f>TEXT(Dataset_Analysis_Table[[#This Row],[Order Date]], "mmmm yyyy")</f>
        <v>July 2024</v>
      </c>
      <c r="J730" s="4">
        <f>IF(Dataset_Analysis_Table[[#This Row],[Units Sold]]&lt;&gt;0,Dataset_Analysis_Table[[#This Row],[Revenue]]/Dataset_Analysis_Table[[#This Row],[Units Sold]],"Invalid")</f>
        <v>1378.9799999999998</v>
      </c>
      <c r="K730" s="4" t="str">
        <f>IF(Dataset_Analysis_Table[[#This Row],[Revenue]]&gt;5000,"Yes","No")</f>
        <v>No</v>
      </c>
      <c r="L730" s="4" t="str" cm="1">
        <f t="array" ref="L730">_xlfn.IFS(
  Dataset_Analysis_Table[[#This Row],[Revenue]]&gt;=10000, "Platinum Tier",
  Dataset_Analysis_Table[[#This Row],[Revenue]]&gt;=5000, "Gold Tier",
  Dataset_Analysis_Table[[#This Row],[Revenue]]&lt;5000, "Standard Tier"
)</f>
        <v>Standard Tier</v>
      </c>
      <c r="M730" s="4" t="str">
        <f>Dataset_Analysis_Table[[#This Row],[Region]]&amp;" - "&amp;Dataset_Analysis_Table[[#This Row],[Category]]</f>
        <v>South - Electronics</v>
      </c>
    </row>
    <row r="731" spans="1:13" x14ac:dyDescent="0.3">
      <c r="A731">
        <v>732</v>
      </c>
      <c r="B731" s="1">
        <v>45199</v>
      </c>
      <c r="C731" t="s">
        <v>12</v>
      </c>
      <c r="D731" t="s">
        <v>16</v>
      </c>
      <c r="E731" t="s">
        <v>10</v>
      </c>
      <c r="F731">
        <v>1</v>
      </c>
      <c r="G731" s="4">
        <v>230.09</v>
      </c>
      <c r="H731" s="4">
        <v>230.09</v>
      </c>
      <c r="I731" t="str">
        <f>TEXT(Dataset_Analysis_Table[[#This Row],[Order Date]], "mmmm yyyy")</f>
        <v>September 2023</v>
      </c>
      <c r="J731" s="4">
        <f>IF(Dataset_Analysis_Table[[#This Row],[Units Sold]]&lt;&gt;0,Dataset_Analysis_Table[[#This Row],[Revenue]]/Dataset_Analysis_Table[[#This Row],[Units Sold]],"Invalid")</f>
        <v>230.09</v>
      </c>
      <c r="K731" s="4" t="str">
        <f>IF(Dataset_Analysis_Table[[#This Row],[Revenue]]&gt;5000,"Yes","No")</f>
        <v>No</v>
      </c>
      <c r="L731" s="4" t="str" cm="1">
        <f t="array" ref="L731">_xlfn.IFS(
  Dataset_Analysis_Table[[#This Row],[Revenue]]&gt;=10000, "Platinum Tier",
  Dataset_Analysis_Table[[#This Row],[Revenue]]&gt;=5000, "Gold Tier",
  Dataset_Analysis_Table[[#This Row],[Revenue]]&lt;5000, "Standard Tier"
)</f>
        <v>Standard Tier</v>
      </c>
      <c r="M731" s="4" t="str">
        <f>Dataset_Analysis_Table[[#This Row],[Region]]&amp;" - "&amp;Dataset_Analysis_Table[[#This Row],[Category]]</f>
        <v>East - Accessories</v>
      </c>
    </row>
    <row r="732" spans="1:13" x14ac:dyDescent="0.3">
      <c r="A732">
        <v>733</v>
      </c>
      <c r="B732" s="1">
        <v>45252</v>
      </c>
      <c r="C732" t="s">
        <v>11</v>
      </c>
      <c r="D732" t="s">
        <v>8</v>
      </c>
      <c r="E732" t="s">
        <v>2</v>
      </c>
      <c r="F732">
        <v>9</v>
      </c>
      <c r="G732" s="4">
        <v>1292.4000000000001</v>
      </c>
      <c r="H732" s="4">
        <v>11631.6</v>
      </c>
      <c r="I732" t="str">
        <f>TEXT(Dataset_Analysis_Table[[#This Row],[Order Date]], "mmmm yyyy")</f>
        <v>November 2023</v>
      </c>
      <c r="J732" s="4">
        <f>IF(Dataset_Analysis_Table[[#This Row],[Units Sold]]&lt;&gt;0,Dataset_Analysis_Table[[#This Row],[Revenue]]/Dataset_Analysis_Table[[#This Row],[Units Sold]],"Invalid")</f>
        <v>1292.4000000000001</v>
      </c>
      <c r="K732" s="4" t="str">
        <f>IF(Dataset_Analysis_Table[[#This Row],[Revenue]]&gt;5000,"Yes","No")</f>
        <v>Yes</v>
      </c>
      <c r="L732" s="4" t="str" cm="1">
        <f t="array" ref="L732">_xlfn.IFS(
  Dataset_Analysis_Table[[#This Row],[Revenue]]&gt;=10000, "Platinum Tier",
  Dataset_Analysis_Table[[#This Row],[Revenue]]&gt;=5000, "Gold Tier",
  Dataset_Analysis_Table[[#This Row],[Revenue]]&lt;5000, "Standard Tier"
)</f>
        <v>Platinum Tier</v>
      </c>
      <c r="M732" s="4" t="str">
        <f>Dataset_Analysis_Table[[#This Row],[Region]]&amp;" - "&amp;Dataset_Analysis_Table[[#This Row],[Category]]</f>
        <v>South - Apparel</v>
      </c>
    </row>
    <row r="733" spans="1:13" x14ac:dyDescent="0.3">
      <c r="A733">
        <v>734</v>
      </c>
      <c r="B733" s="1">
        <v>45860</v>
      </c>
      <c r="C733" t="s">
        <v>12</v>
      </c>
      <c r="D733" t="s">
        <v>13</v>
      </c>
      <c r="E733" t="s">
        <v>4</v>
      </c>
      <c r="F733">
        <v>7</v>
      </c>
      <c r="G733" s="4">
        <v>883.16</v>
      </c>
      <c r="H733" s="4">
        <v>6182.12</v>
      </c>
      <c r="I733" t="str">
        <f>TEXT(Dataset_Analysis_Table[[#This Row],[Order Date]], "mmmm yyyy")</f>
        <v>July 2025</v>
      </c>
      <c r="J733" s="4">
        <f>IF(Dataset_Analysis_Table[[#This Row],[Units Sold]]&lt;&gt;0,Dataset_Analysis_Table[[#This Row],[Revenue]]/Dataset_Analysis_Table[[#This Row],[Units Sold]],"Invalid")</f>
        <v>883.16</v>
      </c>
      <c r="K733" s="4" t="str">
        <f>IF(Dataset_Analysis_Table[[#This Row],[Revenue]]&gt;5000,"Yes","No")</f>
        <v>Yes</v>
      </c>
      <c r="L733" s="4" t="str" cm="1">
        <f t="array" ref="L733">_xlfn.IFS(
  Dataset_Analysis_Table[[#This Row],[Revenue]]&gt;=10000, "Platinum Tier",
  Dataset_Analysis_Table[[#This Row],[Revenue]]&gt;=5000, "Gold Tier",
  Dataset_Analysis_Table[[#This Row],[Revenue]]&lt;5000, "Standard Tier"
)</f>
        <v>Gold Tier</v>
      </c>
      <c r="M733" s="4" t="str">
        <f>Dataset_Analysis_Table[[#This Row],[Region]]&amp;" - "&amp;Dataset_Analysis_Table[[#This Row],[Category]]</f>
        <v>East - Electronics</v>
      </c>
    </row>
    <row r="734" spans="1:13" x14ac:dyDescent="0.3">
      <c r="A734">
        <v>735</v>
      </c>
      <c r="B734" s="1">
        <v>45469</v>
      </c>
      <c r="C734" t="s">
        <v>12</v>
      </c>
      <c r="D734" t="s">
        <v>21</v>
      </c>
      <c r="E734" t="s">
        <v>4</v>
      </c>
      <c r="F734">
        <v>3</v>
      </c>
      <c r="G734" s="4">
        <v>1464.03</v>
      </c>
      <c r="H734" s="4">
        <v>4392.09</v>
      </c>
      <c r="I734" t="str">
        <f>TEXT(Dataset_Analysis_Table[[#This Row],[Order Date]], "mmmm yyyy")</f>
        <v>June 2024</v>
      </c>
      <c r="J734" s="4">
        <f>IF(Dataset_Analysis_Table[[#This Row],[Units Sold]]&lt;&gt;0,Dataset_Analysis_Table[[#This Row],[Revenue]]/Dataset_Analysis_Table[[#This Row],[Units Sold]],"Invalid")</f>
        <v>1464.03</v>
      </c>
      <c r="K734" s="4" t="str">
        <f>IF(Dataset_Analysis_Table[[#This Row],[Revenue]]&gt;5000,"Yes","No")</f>
        <v>No</v>
      </c>
      <c r="L734" s="4" t="str" cm="1">
        <f t="array" ref="L734">_xlfn.IFS(
  Dataset_Analysis_Table[[#This Row],[Revenue]]&gt;=10000, "Platinum Tier",
  Dataset_Analysis_Table[[#This Row],[Revenue]]&gt;=5000, "Gold Tier",
  Dataset_Analysis_Table[[#This Row],[Revenue]]&lt;5000, "Standard Tier"
)</f>
        <v>Standard Tier</v>
      </c>
      <c r="M734" s="4" t="str">
        <f>Dataset_Analysis_Table[[#This Row],[Region]]&amp;" - "&amp;Dataset_Analysis_Table[[#This Row],[Category]]</f>
        <v>East - Electronics</v>
      </c>
    </row>
    <row r="735" spans="1:13" x14ac:dyDescent="0.3">
      <c r="A735">
        <v>736</v>
      </c>
      <c r="B735" s="1">
        <v>45793</v>
      </c>
      <c r="C735" t="s">
        <v>7</v>
      </c>
      <c r="D735" t="s">
        <v>8</v>
      </c>
      <c r="E735" t="s">
        <v>2</v>
      </c>
      <c r="F735">
        <v>8</v>
      </c>
      <c r="G735" s="4">
        <v>977.28</v>
      </c>
      <c r="H735" s="4">
        <v>7818.24</v>
      </c>
      <c r="I735" t="str">
        <f>TEXT(Dataset_Analysis_Table[[#This Row],[Order Date]], "mmmm yyyy")</f>
        <v>May 2025</v>
      </c>
      <c r="J735" s="4">
        <f>IF(Dataset_Analysis_Table[[#This Row],[Units Sold]]&lt;&gt;0,Dataset_Analysis_Table[[#This Row],[Revenue]]/Dataset_Analysis_Table[[#This Row],[Units Sold]],"Invalid")</f>
        <v>977.28</v>
      </c>
      <c r="K735" s="4" t="str">
        <f>IF(Dataset_Analysis_Table[[#This Row],[Revenue]]&gt;5000,"Yes","No")</f>
        <v>Yes</v>
      </c>
      <c r="L735" s="4" t="str" cm="1">
        <f t="array" ref="L735">_xlfn.IFS(
  Dataset_Analysis_Table[[#This Row],[Revenue]]&gt;=10000, "Platinum Tier",
  Dataset_Analysis_Table[[#This Row],[Revenue]]&gt;=5000, "Gold Tier",
  Dataset_Analysis_Table[[#This Row],[Revenue]]&lt;5000, "Standard Tier"
)</f>
        <v>Gold Tier</v>
      </c>
      <c r="M735" s="4" t="str">
        <f>Dataset_Analysis_Table[[#This Row],[Region]]&amp;" - "&amp;Dataset_Analysis_Table[[#This Row],[Category]]</f>
        <v>West - Apparel</v>
      </c>
    </row>
    <row r="736" spans="1:13" x14ac:dyDescent="0.3">
      <c r="A736">
        <v>737</v>
      </c>
      <c r="B736" s="1">
        <v>45367</v>
      </c>
      <c r="C736" t="s">
        <v>12</v>
      </c>
      <c r="D736" t="s">
        <v>3</v>
      </c>
      <c r="E736" t="s">
        <v>4</v>
      </c>
      <c r="F736">
        <v>10</v>
      </c>
      <c r="G736" s="4">
        <v>1223.54</v>
      </c>
      <c r="H736" s="4">
        <v>12235.4</v>
      </c>
      <c r="I736" t="str">
        <f>TEXT(Dataset_Analysis_Table[[#This Row],[Order Date]], "mmmm yyyy")</f>
        <v>March 2024</v>
      </c>
      <c r="J736" s="4">
        <f>IF(Dataset_Analysis_Table[[#This Row],[Units Sold]]&lt;&gt;0,Dataset_Analysis_Table[[#This Row],[Revenue]]/Dataset_Analysis_Table[[#This Row],[Units Sold]],"Invalid")</f>
        <v>1223.54</v>
      </c>
      <c r="K736" s="4" t="str">
        <f>IF(Dataset_Analysis_Table[[#This Row],[Revenue]]&gt;5000,"Yes","No")</f>
        <v>Yes</v>
      </c>
      <c r="L736" s="4" t="str" cm="1">
        <f t="array" ref="L736">_xlfn.IFS(
  Dataset_Analysis_Table[[#This Row],[Revenue]]&gt;=10000, "Platinum Tier",
  Dataset_Analysis_Table[[#This Row],[Revenue]]&gt;=5000, "Gold Tier",
  Dataset_Analysis_Table[[#This Row],[Revenue]]&lt;5000, "Standard Tier"
)</f>
        <v>Platinum Tier</v>
      </c>
      <c r="M736" s="4" t="str">
        <f>Dataset_Analysis_Table[[#This Row],[Region]]&amp;" - "&amp;Dataset_Analysis_Table[[#This Row],[Category]]</f>
        <v>East - Electronics</v>
      </c>
    </row>
    <row r="737" spans="1:13" x14ac:dyDescent="0.3">
      <c r="A737">
        <v>738</v>
      </c>
      <c r="B737" s="1">
        <v>45844</v>
      </c>
      <c r="C737" t="s">
        <v>12</v>
      </c>
      <c r="D737" t="s">
        <v>5</v>
      </c>
      <c r="E737" t="s">
        <v>4</v>
      </c>
      <c r="F737">
        <v>5</v>
      </c>
      <c r="G737" s="4">
        <v>199.75</v>
      </c>
      <c r="H737" s="4">
        <v>998.75</v>
      </c>
      <c r="I737" t="str">
        <f>TEXT(Dataset_Analysis_Table[[#This Row],[Order Date]], "mmmm yyyy")</f>
        <v>July 2025</v>
      </c>
      <c r="J737" s="4">
        <f>IF(Dataset_Analysis_Table[[#This Row],[Units Sold]]&lt;&gt;0,Dataset_Analysis_Table[[#This Row],[Revenue]]/Dataset_Analysis_Table[[#This Row],[Units Sold]],"Invalid")</f>
        <v>199.75</v>
      </c>
      <c r="K737" s="4" t="str">
        <f>IF(Dataset_Analysis_Table[[#This Row],[Revenue]]&gt;5000,"Yes","No")</f>
        <v>No</v>
      </c>
      <c r="L737" s="4" t="str" cm="1">
        <f t="array" ref="L737">_xlfn.IFS(
  Dataset_Analysis_Table[[#This Row],[Revenue]]&gt;=10000, "Platinum Tier",
  Dataset_Analysis_Table[[#This Row],[Revenue]]&gt;=5000, "Gold Tier",
  Dataset_Analysis_Table[[#This Row],[Revenue]]&lt;5000, "Standard Tier"
)</f>
        <v>Standard Tier</v>
      </c>
      <c r="M737" s="4" t="str">
        <f>Dataset_Analysis_Table[[#This Row],[Region]]&amp;" - "&amp;Dataset_Analysis_Table[[#This Row],[Category]]</f>
        <v>East - Electronics</v>
      </c>
    </row>
    <row r="738" spans="1:13" x14ac:dyDescent="0.3">
      <c r="A738">
        <v>739</v>
      </c>
      <c r="B738" s="1">
        <v>45857</v>
      </c>
      <c r="C738" t="s">
        <v>0</v>
      </c>
      <c r="D738" t="s">
        <v>8</v>
      </c>
      <c r="E738" t="s">
        <v>2</v>
      </c>
      <c r="F738">
        <v>10</v>
      </c>
      <c r="G738" s="4">
        <v>593.49</v>
      </c>
      <c r="H738" s="4">
        <v>5934.9</v>
      </c>
      <c r="I738" t="str">
        <f>TEXT(Dataset_Analysis_Table[[#This Row],[Order Date]], "mmmm yyyy")</f>
        <v>July 2025</v>
      </c>
      <c r="J738" s="4">
        <f>IF(Dataset_Analysis_Table[[#This Row],[Units Sold]]&lt;&gt;0,Dataset_Analysis_Table[[#This Row],[Revenue]]/Dataset_Analysis_Table[[#This Row],[Units Sold]],"Invalid")</f>
        <v>593.49</v>
      </c>
      <c r="K738" s="4" t="str">
        <f>IF(Dataset_Analysis_Table[[#This Row],[Revenue]]&gt;5000,"Yes","No")</f>
        <v>Yes</v>
      </c>
      <c r="L738" s="4" t="str" cm="1">
        <f t="array" ref="L738">_xlfn.IFS(
  Dataset_Analysis_Table[[#This Row],[Revenue]]&gt;=10000, "Platinum Tier",
  Dataset_Analysis_Table[[#This Row],[Revenue]]&gt;=5000, "Gold Tier",
  Dataset_Analysis_Table[[#This Row],[Revenue]]&lt;5000, "Standard Tier"
)</f>
        <v>Gold Tier</v>
      </c>
      <c r="M738" s="4" t="str">
        <f>Dataset_Analysis_Table[[#This Row],[Region]]&amp;" - "&amp;Dataset_Analysis_Table[[#This Row],[Category]]</f>
        <v>North - Apparel</v>
      </c>
    </row>
    <row r="739" spans="1:13" x14ac:dyDescent="0.3">
      <c r="A739">
        <v>740</v>
      </c>
      <c r="B739" s="1">
        <v>45325</v>
      </c>
      <c r="C739" t="s">
        <v>0</v>
      </c>
      <c r="D739" t="s">
        <v>9</v>
      </c>
      <c r="E739" t="s">
        <v>10</v>
      </c>
      <c r="F739">
        <v>10</v>
      </c>
      <c r="G739" s="4">
        <v>484.14</v>
      </c>
      <c r="H739" s="4">
        <v>4841.3999999999996</v>
      </c>
      <c r="I739" t="str">
        <f>TEXT(Dataset_Analysis_Table[[#This Row],[Order Date]], "mmmm yyyy")</f>
        <v>February 2024</v>
      </c>
      <c r="J739" s="4">
        <f>IF(Dataset_Analysis_Table[[#This Row],[Units Sold]]&lt;&gt;0,Dataset_Analysis_Table[[#This Row],[Revenue]]/Dataset_Analysis_Table[[#This Row],[Units Sold]],"Invalid")</f>
        <v>484.14</v>
      </c>
      <c r="K739" s="4" t="str">
        <f>IF(Dataset_Analysis_Table[[#This Row],[Revenue]]&gt;5000,"Yes","No")</f>
        <v>No</v>
      </c>
      <c r="L739" s="4" t="str" cm="1">
        <f t="array" ref="L739">_xlfn.IFS(
  Dataset_Analysis_Table[[#This Row],[Revenue]]&gt;=10000, "Platinum Tier",
  Dataset_Analysis_Table[[#This Row],[Revenue]]&gt;=5000, "Gold Tier",
  Dataset_Analysis_Table[[#This Row],[Revenue]]&lt;5000, "Standard Tier"
)</f>
        <v>Standard Tier</v>
      </c>
      <c r="M739" s="4" t="str">
        <f>Dataset_Analysis_Table[[#This Row],[Region]]&amp;" - "&amp;Dataset_Analysis_Table[[#This Row],[Category]]</f>
        <v>North - Accessories</v>
      </c>
    </row>
    <row r="740" spans="1:13" x14ac:dyDescent="0.3">
      <c r="A740">
        <v>741</v>
      </c>
      <c r="B740" s="1">
        <v>45793</v>
      </c>
      <c r="C740" t="s">
        <v>11</v>
      </c>
      <c r="D740" t="s">
        <v>9</v>
      </c>
      <c r="E740" t="s">
        <v>10</v>
      </c>
      <c r="F740">
        <v>10</v>
      </c>
      <c r="G740" s="4">
        <v>165.12</v>
      </c>
      <c r="H740" s="4">
        <v>1651.2</v>
      </c>
      <c r="I740" t="str">
        <f>TEXT(Dataset_Analysis_Table[[#This Row],[Order Date]], "mmmm yyyy")</f>
        <v>May 2025</v>
      </c>
      <c r="J740" s="4">
        <f>IF(Dataset_Analysis_Table[[#This Row],[Units Sold]]&lt;&gt;0,Dataset_Analysis_Table[[#This Row],[Revenue]]/Dataset_Analysis_Table[[#This Row],[Units Sold]],"Invalid")</f>
        <v>165.12</v>
      </c>
      <c r="K740" s="4" t="str">
        <f>IF(Dataset_Analysis_Table[[#This Row],[Revenue]]&gt;5000,"Yes","No")</f>
        <v>No</v>
      </c>
      <c r="L740" s="4" t="str" cm="1">
        <f t="array" ref="L740">_xlfn.IFS(
  Dataset_Analysis_Table[[#This Row],[Revenue]]&gt;=10000, "Platinum Tier",
  Dataset_Analysis_Table[[#This Row],[Revenue]]&gt;=5000, "Gold Tier",
  Dataset_Analysis_Table[[#This Row],[Revenue]]&lt;5000, "Standard Tier"
)</f>
        <v>Standard Tier</v>
      </c>
      <c r="M740" s="4" t="str">
        <f>Dataset_Analysis_Table[[#This Row],[Region]]&amp;" - "&amp;Dataset_Analysis_Table[[#This Row],[Category]]</f>
        <v>South - Accessories</v>
      </c>
    </row>
    <row r="741" spans="1:13" x14ac:dyDescent="0.3">
      <c r="A741">
        <v>742</v>
      </c>
      <c r="B741" s="1">
        <v>45478</v>
      </c>
      <c r="C741" t="s">
        <v>11</v>
      </c>
      <c r="D741" t="s">
        <v>20</v>
      </c>
      <c r="E741" t="s">
        <v>4</v>
      </c>
      <c r="F741">
        <v>2</v>
      </c>
      <c r="G741" s="4">
        <v>364.61</v>
      </c>
      <c r="H741" s="4">
        <v>729.22</v>
      </c>
      <c r="I741" t="str">
        <f>TEXT(Dataset_Analysis_Table[[#This Row],[Order Date]], "mmmm yyyy")</f>
        <v>July 2024</v>
      </c>
      <c r="J741" s="4">
        <f>IF(Dataset_Analysis_Table[[#This Row],[Units Sold]]&lt;&gt;0,Dataset_Analysis_Table[[#This Row],[Revenue]]/Dataset_Analysis_Table[[#This Row],[Units Sold]],"Invalid")</f>
        <v>364.61</v>
      </c>
      <c r="K741" s="4" t="str">
        <f>IF(Dataset_Analysis_Table[[#This Row],[Revenue]]&gt;5000,"Yes","No")</f>
        <v>No</v>
      </c>
      <c r="L741" s="4" t="str" cm="1">
        <f t="array" ref="L741">_xlfn.IFS(
  Dataset_Analysis_Table[[#This Row],[Revenue]]&gt;=10000, "Platinum Tier",
  Dataset_Analysis_Table[[#This Row],[Revenue]]&gt;=5000, "Gold Tier",
  Dataset_Analysis_Table[[#This Row],[Revenue]]&lt;5000, "Standard Tier"
)</f>
        <v>Standard Tier</v>
      </c>
      <c r="M741" s="4" t="str">
        <f>Dataset_Analysis_Table[[#This Row],[Region]]&amp;" - "&amp;Dataset_Analysis_Table[[#This Row],[Category]]</f>
        <v>South - Electronics</v>
      </c>
    </row>
    <row r="742" spans="1:13" x14ac:dyDescent="0.3">
      <c r="A742">
        <v>743</v>
      </c>
      <c r="B742" s="1">
        <v>45790</v>
      </c>
      <c r="C742" t="s">
        <v>11</v>
      </c>
      <c r="D742" t="s">
        <v>21</v>
      </c>
      <c r="E742" t="s">
        <v>4</v>
      </c>
      <c r="F742">
        <v>2</v>
      </c>
      <c r="G742" s="4">
        <v>1234.28</v>
      </c>
      <c r="H742" s="4">
        <v>2468.56</v>
      </c>
      <c r="I742" t="str">
        <f>TEXT(Dataset_Analysis_Table[[#This Row],[Order Date]], "mmmm yyyy")</f>
        <v>May 2025</v>
      </c>
      <c r="J742" s="4">
        <f>IF(Dataset_Analysis_Table[[#This Row],[Units Sold]]&lt;&gt;0,Dataset_Analysis_Table[[#This Row],[Revenue]]/Dataset_Analysis_Table[[#This Row],[Units Sold]],"Invalid")</f>
        <v>1234.28</v>
      </c>
      <c r="K742" s="4" t="str">
        <f>IF(Dataset_Analysis_Table[[#This Row],[Revenue]]&gt;5000,"Yes","No")</f>
        <v>No</v>
      </c>
      <c r="L742" s="4" t="str" cm="1">
        <f t="array" ref="L742">_xlfn.IFS(
  Dataset_Analysis_Table[[#This Row],[Revenue]]&gt;=10000, "Platinum Tier",
  Dataset_Analysis_Table[[#This Row],[Revenue]]&gt;=5000, "Gold Tier",
  Dataset_Analysis_Table[[#This Row],[Revenue]]&lt;5000, "Standard Tier"
)</f>
        <v>Standard Tier</v>
      </c>
      <c r="M742" s="4" t="str">
        <f>Dataset_Analysis_Table[[#This Row],[Region]]&amp;" - "&amp;Dataset_Analysis_Table[[#This Row],[Category]]</f>
        <v>South - Electronics</v>
      </c>
    </row>
    <row r="743" spans="1:13" x14ac:dyDescent="0.3">
      <c r="A743">
        <v>744</v>
      </c>
      <c r="B743" s="1">
        <v>45596</v>
      </c>
      <c r="C743" t="s">
        <v>12</v>
      </c>
      <c r="D743" t="s">
        <v>1</v>
      </c>
      <c r="E743" t="s">
        <v>2</v>
      </c>
      <c r="F743">
        <v>1</v>
      </c>
      <c r="G743" s="4">
        <v>405.17</v>
      </c>
      <c r="H743" s="4">
        <v>405.17</v>
      </c>
      <c r="I743" t="str">
        <f>TEXT(Dataset_Analysis_Table[[#This Row],[Order Date]], "mmmm yyyy")</f>
        <v>October 2024</v>
      </c>
      <c r="J743" s="4">
        <f>IF(Dataset_Analysis_Table[[#This Row],[Units Sold]]&lt;&gt;0,Dataset_Analysis_Table[[#This Row],[Revenue]]/Dataset_Analysis_Table[[#This Row],[Units Sold]],"Invalid")</f>
        <v>405.17</v>
      </c>
      <c r="K743" s="4" t="str">
        <f>IF(Dataset_Analysis_Table[[#This Row],[Revenue]]&gt;5000,"Yes","No")</f>
        <v>No</v>
      </c>
      <c r="L743" s="4" t="str" cm="1">
        <f t="array" ref="L743">_xlfn.IFS(
  Dataset_Analysis_Table[[#This Row],[Revenue]]&gt;=10000, "Platinum Tier",
  Dataset_Analysis_Table[[#This Row],[Revenue]]&gt;=5000, "Gold Tier",
  Dataset_Analysis_Table[[#This Row],[Revenue]]&lt;5000, "Standard Tier"
)</f>
        <v>Standard Tier</v>
      </c>
      <c r="M743" s="4" t="str">
        <f>Dataset_Analysis_Table[[#This Row],[Region]]&amp;" - "&amp;Dataset_Analysis_Table[[#This Row],[Category]]</f>
        <v>East - Apparel</v>
      </c>
    </row>
    <row r="744" spans="1:13" x14ac:dyDescent="0.3">
      <c r="A744">
        <v>745</v>
      </c>
      <c r="B744" s="1">
        <v>45497</v>
      </c>
      <c r="C744" t="s">
        <v>0</v>
      </c>
      <c r="D744" t="s">
        <v>18</v>
      </c>
      <c r="E744" t="s">
        <v>4</v>
      </c>
      <c r="F744">
        <v>5</v>
      </c>
      <c r="G744" s="4">
        <v>1182.6600000000001</v>
      </c>
      <c r="H744" s="4">
        <v>5913.3</v>
      </c>
      <c r="I744" t="str">
        <f>TEXT(Dataset_Analysis_Table[[#This Row],[Order Date]], "mmmm yyyy")</f>
        <v>July 2024</v>
      </c>
      <c r="J744" s="4">
        <f>IF(Dataset_Analysis_Table[[#This Row],[Units Sold]]&lt;&gt;0,Dataset_Analysis_Table[[#This Row],[Revenue]]/Dataset_Analysis_Table[[#This Row],[Units Sold]],"Invalid")</f>
        <v>1182.6600000000001</v>
      </c>
      <c r="K744" s="4" t="str">
        <f>IF(Dataset_Analysis_Table[[#This Row],[Revenue]]&gt;5000,"Yes","No")</f>
        <v>Yes</v>
      </c>
      <c r="L744" s="4" t="str" cm="1">
        <f t="array" ref="L744">_xlfn.IFS(
  Dataset_Analysis_Table[[#This Row],[Revenue]]&gt;=10000, "Platinum Tier",
  Dataset_Analysis_Table[[#This Row],[Revenue]]&gt;=5000, "Gold Tier",
  Dataset_Analysis_Table[[#This Row],[Revenue]]&lt;5000, "Standard Tier"
)</f>
        <v>Gold Tier</v>
      </c>
      <c r="M744" s="4" t="str">
        <f>Dataset_Analysis_Table[[#This Row],[Region]]&amp;" - "&amp;Dataset_Analysis_Table[[#This Row],[Category]]</f>
        <v>North - Electronics</v>
      </c>
    </row>
    <row r="745" spans="1:13" x14ac:dyDescent="0.3">
      <c r="A745">
        <v>746</v>
      </c>
      <c r="B745" s="1">
        <v>45188</v>
      </c>
      <c r="C745" t="s">
        <v>0</v>
      </c>
      <c r="D745" t="s">
        <v>8</v>
      </c>
      <c r="E745" t="s">
        <v>2</v>
      </c>
      <c r="F745">
        <v>7</v>
      </c>
      <c r="G745" s="4">
        <v>662.95</v>
      </c>
      <c r="H745" s="4">
        <v>4640.6499999999996</v>
      </c>
      <c r="I745" t="str">
        <f>TEXT(Dataset_Analysis_Table[[#This Row],[Order Date]], "mmmm yyyy")</f>
        <v>September 2023</v>
      </c>
      <c r="J745" s="4">
        <f>IF(Dataset_Analysis_Table[[#This Row],[Units Sold]]&lt;&gt;0,Dataset_Analysis_Table[[#This Row],[Revenue]]/Dataset_Analysis_Table[[#This Row],[Units Sold]],"Invalid")</f>
        <v>662.94999999999993</v>
      </c>
      <c r="K745" s="4" t="str">
        <f>IF(Dataset_Analysis_Table[[#This Row],[Revenue]]&gt;5000,"Yes","No")</f>
        <v>No</v>
      </c>
      <c r="L745" s="4" t="str" cm="1">
        <f t="array" ref="L745">_xlfn.IFS(
  Dataset_Analysis_Table[[#This Row],[Revenue]]&gt;=10000, "Platinum Tier",
  Dataset_Analysis_Table[[#This Row],[Revenue]]&gt;=5000, "Gold Tier",
  Dataset_Analysis_Table[[#This Row],[Revenue]]&lt;5000, "Standard Tier"
)</f>
        <v>Standard Tier</v>
      </c>
      <c r="M745" s="4" t="str">
        <f>Dataset_Analysis_Table[[#This Row],[Region]]&amp;" - "&amp;Dataset_Analysis_Table[[#This Row],[Category]]</f>
        <v>North - Apparel</v>
      </c>
    </row>
    <row r="746" spans="1:13" x14ac:dyDescent="0.3">
      <c r="A746">
        <v>747</v>
      </c>
      <c r="B746" s="1">
        <v>45562</v>
      </c>
      <c r="C746" t="s">
        <v>11</v>
      </c>
      <c r="D746" t="s">
        <v>5</v>
      </c>
      <c r="E746" t="s">
        <v>4</v>
      </c>
      <c r="F746">
        <v>8</v>
      </c>
      <c r="G746" s="4">
        <v>1323.84</v>
      </c>
      <c r="H746" s="4">
        <v>10590.72</v>
      </c>
      <c r="I746" t="str">
        <f>TEXT(Dataset_Analysis_Table[[#This Row],[Order Date]], "mmmm yyyy")</f>
        <v>September 2024</v>
      </c>
      <c r="J746" s="4">
        <f>IF(Dataset_Analysis_Table[[#This Row],[Units Sold]]&lt;&gt;0,Dataset_Analysis_Table[[#This Row],[Revenue]]/Dataset_Analysis_Table[[#This Row],[Units Sold]],"Invalid")</f>
        <v>1323.84</v>
      </c>
      <c r="K746" s="4" t="str">
        <f>IF(Dataset_Analysis_Table[[#This Row],[Revenue]]&gt;5000,"Yes","No")</f>
        <v>Yes</v>
      </c>
      <c r="L746" s="4" t="str" cm="1">
        <f t="array" ref="L746">_xlfn.IFS(
  Dataset_Analysis_Table[[#This Row],[Revenue]]&gt;=10000, "Platinum Tier",
  Dataset_Analysis_Table[[#This Row],[Revenue]]&gt;=5000, "Gold Tier",
  Dataset_Analysis_Table[[#This Row],[Revenue]]&lt;5000, "Standard Tier"
)</f>
        <v>Platinum Tier</v>
      </c>
      <c r="M746" s="4" t="str">
        <f>Dataset_Analysis_Table[[#This Row],[Region]]&amp;" - "&amp;Dataset_Analysis_Table[[#This Row],[Category]]</f>
        <v>South - Electronics</v>
      </c>
    </row>
    <row r="747" spans="1:13" x14ac:dyDescent="0.3">
      <c r="A747">
        <v>748</v>
      </c>
      <c r="B747" s="1">
        <v>45242</v>
      </c>
      <c r="C747" t="s">
        <v>7</v>
      </c>
      <c r="D747" t="s">
        <v>21</v>
      </c>
      <c r="E747" t="s">
        <v>4</v>
      </c>
      <c r="F747">
        <v>8</v>
      </c>
      <c r="G747" s="4">
        <v>1185.21</v>
      </c>
      <c r="H747" s="4">
        <v>9481.68</v>
      </c>
      <c r="I747" t="str">
        <f>TEXT(Dataset_Analysis_Table[[#This Row],[Order Date]], "mmmm yyyy")</f>
        <v>November 2023</v>
      </c>
      <c r="J747" s="4">
        <f>IF(Dataset_Analysis_Table[[#This Row],[Units Sold]]&lt;&gt;0,Dataset_Analysis_Table[[#This Row],[Revenue]]/Dataset_Analysis_Table[[#This Row],[Units Sold]],"Invalid")</f>
        <v>1185.21</v>
      </c>
      <c r="K747" s="4" t="str">
        <f>IF(Dataset_Analysis_Table[[#This Row],[Revenue]]&gt;5000,"Yes","No")</f>
        <v>Yes</v>
      </c>
      <c r="L747" s="4" t="str" cm="1">
        <f t="array" ref="L747">_xlfn.IFS(
  Dataset_Analysis_Table[[#This Row],[Revenue]]&gt;=10000, "Platinum Tier",
  Dataset_Analysis_Table[[#This Row],[Revenue]]&gt;=5000, "Gold Tier",
  Dataset_Analysis_Table[[#This Row],[Revenue]]&lt;5000, "Standard Tier"
)</f>
        <v>Gold Tier</v>
      </c>
      <c r="M747" s="4" t="str">
        <f>Dataset_Analysis_Table[[#This Row],[Region]]&amp;" - "&amp;Dataset_Analysis_Table[[#This Row],[Category]]</f>
        <v>West - Electronics</v>
      </c>
    </row>
    <row r="748" spans="1:13" x14ac:dyDescent="0.3">
      <c r="A748">
        <v>749</v>
      </c>
      <c r="B748" s="1">
        <v>45305</v>
      </c>
      <c r="C748" t="s">
        <v>11</v>
      </c>
      <c r="D748" t="s">
        <v>15</v>
      </c>
      <c r="E748" t="s">
        <v>4</v>
      </c>
      <c r="F748">
        <v>8</v>
      </c>
      <c r="G748" s="4">
        <v>119.83</v>
      </c>
      <c r="H748" s="4">
        <v>958.64</v>
      </c>
      <c r="I748" t="str">
        <f>TEXT(Dataset_Analysis_Table[[#This Row],[Order Date]], "mmmm yyyy")</f>
        <v>January 2024</v>
      </c>
      <c r="J748" s="4">
        <f>IF(Dataset_Analysis_Table[[#This Row],[Units Sold]]&lt;&gt;0,Dataset_Analysis_Table[[#This Row],[Revenue]]/Dataset_Analysis_Table[[#This Row],[Units Sold]],"Invalid")</f>
        <v>119.83</v>
      </c>
      <c r="K748" s="4" t="str">
        <f>IF(Dataset_Analysis_Table[[#This Row],[Revenue]]&gt;5000,"Yes","No")</f>
        <v>No</v>
      </c>
      <c r="L748" s="4" t="str" cm="1">
        <f t="array" ref="L748">_xlfn.IFS(
  Dataset_Analysis_Table[[#This Row],[Revenue]]&gt;=10000, "Platinum Tier",
  Dataset_Analysis_Table[[#This Row],[Revenue]]&gt;=5000, "Gold Tier",
  Dataset_Analysis_Table[[#This Row],[Revenue]]&lt;5000, "Standard Tier"
)</f>
        <v>Standard Tier</v>
      </c>
      <c r="M748" s="4" t="str">
        <f>Dataset_Analysis_Table[[#This Row],[Region]]&amp;" - "&amp;Dataset_Analysis_Table[[#This Row],[Category]]</f>
        <v>South - Electronics</v>
      </c>
    </row>
    <row r="749" spans="1:13" x14ac:dyDescent="0.3">
      <c r="A749">
        <v>750</v>
      </c>
      <c r="B749" s="1">
        <v>45440</v>
      </c>
      <c r="C749" t="s">
        <v>0</v>
      </c>
      <c r="D749" t="s">
        <v>16</v>
      </c>
      <c r="E749" t="s">
        <v>10</v>
      </c>
      <c r="F749">
        <v>1</v>
      </c>
      <c r="G749" s="4">
        <v>484.89</v>
      </c>
      <c r="H749" s="4">
        <v>484.89</v>
      </c>
      <c r="I749" t="str">
        <f>TEXT(Dataset_Analysis_Table[[#This Row],[Order Date]], "mmmm yyyy")</f>
        <v>May 2024</v>
      </c>
      <c r="J749" s="4">
        <f>IF(Dataset_Analysis_Table[[#This Row],[Units Sold]]&lt;&gt;0,Dataset_Analysis_Table[[#This Row],[Revenue]]/Dataset_Analysis_Table[[#This Row],[Units Sold]],"Invalid")</f>
        <v>484.89</v>
      </c>
      <c r="K749" s="4" t="str">
        <f>IF(Dataset_Analysis_Table[[#This Row],[Revenue]]&gt;5000,"Yes","No")</f>
        <v>No</v>
      </c>
      <c r="L749" s="4" t="str" cm="1">
        <f t="array" ref="L749">_xlfn.IFS(
  Dataset_Analysis_Table[[#This Row],[Revenue]]&gt;=10000, "Platinum Tier",
  Dataset_Analysis_Table[[#This Row],[Revenue]]&gt;=5000, "Gold Tier",
  Dataset_Analysis_Table[[#This Row],[Revenue]]&lt;5000, "Standard Tier"
)</f>
        <v>Standard Tier</v>
      </c>
      <c r="M749" s="4" t="str">
        <f>Dataset_Analysis_Table[[#This Row],[Region]]&amp;" - "&amp;Dataset_Analysis_Table[[#This Row],[Category]]</f>
        <v>North - Accessories</v>
      </c>
    </row>
    <row r="750" spans="1:13" x14ac:dyDescent="0.3">
      <c r="A750">
        <v>751</v>
      </c>
      <c r="B750" s="1">
        <v>45489</v>
      </c>
      <c r="C750" t="s">
        <v>0</v>
      </c>
      <c r="D750" t="s">
        <v>13</v>
      </c>
      <c r="E750" t="s">
        <v>4</v>
      </c>
      <c r="F750">
        <v>3</v>
      </c>
      <c r="G750" s="4">
        <v>1333.02</v>
      </c>
      <c r="H750" s="4">
        <v>3999.06</v>
      </c>
      <c r="I750" t="str">
        <f>TEXT(Dataset_Analysis_Table[[#This Row],[Order Date]], "mmmm yyyy")</f>
        <v>July 2024</v>
      </c>
      <c r="J750" s="4">
        <f>IF(Dataset_Analysis_Table[[#This Row],[Units Sold]]&lt;&gt;0,Dataset_Analysis_Table[[#This Row],[Revenue]]/Dataset_Analysis_Table[[#This Row],[Units Sold]],"Invalid")</f>
        <v>1333.02</v>
      </c>
      <c r="K750" s="4" t="str">
        <f>IF(Dataset_Analysis_Table[[#This Row],[Revenue]]&gt;5000,"Yes","No")</f>
        <v>No</v>
      </c>
      <c r="L750" s="4" t="str" cm="1">
        <f t="array" ref="L750">_xlfn.IFS(
  Dataset_Analysis_Table[[#This Row],[Revenue]]&gt;=10000, "Platinum Tier",
  Dataset_Analysis_Table[[#This Row],[Revenue]]&gt;=5000, "Gold Tier",
  Dataset_Analysis_Table[[#This Row],[Revenue]]&lt;5000, "Standard Tier"
)</f>
        <v>Standard Tier</v>
      </c>
      <c r="M750" s="4" t="str">
        <f>Dataset_Analysis_Table[[#This Row],[Region]]&amp;" - "&amp;Dataset_Analysis_Table[[#This Row],[Category]]</f>
        <v>North - Electronics</v>
      </c>
    </row>
    <row r="751" spans="1:13" x14ac:dyDescent="0.3">
      <c r="A751">
        <v>752</v>
      </c>
      <c r="B751" s="1">
        <v>45699</v>
      </c>
      <c r="C751" t="s">
        <v>0</v>
      </c>
      <c r="D751" t="s">
        <v>3</v>
      </c>
      <c r="E751" t="s">
        <v>4</v>
      </c>
      <c r="F751">
        <v>2</v>
      </c>
      <c r="G751" s="4">
        <v>513.54999999999995</v>
      </c>
      <c r="H751" s="4">
        <v>1027.0999999999999</v>
      </c>
      <c r="I751" t="str">
        <f>TEXT(Dataset_Analysis_Table[[#This Row],[Order Date]], "mmmm yyyy")</f>
        <v>February 2025</v>
      </c>
      <c r="J751" s="4">
        <f>IF(Dataset_Analysis_Table[[#This Row],[Units Sold]]&lt;&gt;0,Dataset_Analysis_Table[[#This Row],[Revenue]]/Dataset_Analysis_Table[[#This Row],[Units Sold]],"Invalid")</f>
        <v>513.54999999999995</v>
      </c>
      <c r="K751" s="4" t="str">
        <f>IF(Dataset_Analysis_Table[[#This Row],[Revenue]]&gt;5000,"Yes","No")</f>
        <v>No</v>
      </c>
      <c r="L751" s="4" t="str" cm="1">
        <f t="array" ref="L751">_xlfn.IFS(
  Dataset_Analysis_Table[[#This Row],[Revenue]]&gt;=10000, "Platinum Tier",
  Dataset_Analysis_Table[[#This Row],[Revenue]]&gt;=5000, "Gold Tier",
  Dataset_Analysis_Table[[#This Row],[Revenue]]&lt;5000, "Standard Tier"
)</f>
        <v>Standard Tier</v>
      </c>
      <c r="M751" s="4" t="str">
        <f>Dataset_Analysis_Table[[#This Row],[Region]]&amp;" - "&amp;Dataset_Analysis_Table[[#This Row],[Category]]</f>
        <v>North - Electronics</v>
      </c>
    </row>
    <row r="752" spans="1:13" x14ac:dyDescent="0.3">
      <c r="A752">
        <v>753</v>
      </c>
      <c r="B752" s="1">
        <v>45860</v>
      </c>
      <c r="C752" t="s">
        <v>7</v>
      </c>
      <c r="D752" t="s">
        <v>15</v>
      </c>
      <c r="E752" t="s">
        <v>4</v>
      </c>
      <c r="F752">
        <v>1</v>
      </c>
      <c r="G752" s="4">
        <v>652.66999999999996</v>
      </c>
      <c r="H752" s="4">
        <v>652.66999999999996</v>
      </c>
      <c r="I752" t="str">
        <f>TEXT(Dataset_Analysis_Table[[#This Row],[Order Date]], "mmmm yyyy")</f>
        <v>July 2025</v>
      </c>
      <c r="J752" s="4">
        <f>IF(Dataset_Analysis_Table[[#This Row],[Units Sold]]&lt;&gt;0,Dataset_Analysis_Table[[#This Row],[Revenue]]/Dataset_Analysis_Table[[#This Row],[Units Sold]],"Invalid")</f>
        <v>652.66999999999996</v>
      </c>
      <c r="K752" s="4" t="str">
        <f>IF(Dataset_Analysis_Table[[#This Row],[Revenue]]&gt;5000,"Yes","No")</f>
        <v>No</v>
      </c>
      <c r="L752" s="4" t="str" cm="1">
        <f t="array" ref="L752">_xlfn.IFS(
  Dataset_Analysis_Table[[#This Row],[Revenue]]&gt;=10000, "Platinum Tier",
  Dataset_Analysis_Table[[#This Row],[Revenue]]&gt;=5000, "Gold Tier",
  Dataset_Analysis_Table[[#This Row],[Revenue]]&lt;5000, "Standard Tier"
)</f>
        <v>Standard Tier</v>
      </c>
      <c r="M752" s="4" t="str">
        <f>Dataset_Analysis_Table[[#This Row],[Region]]&amp;" - "&amp;Dataset_Analysis_Table[[#This Row],[Category]]</f>
        <v>West - Electronics</v>
      </c>
    </row>
    <row r="753" spans="1:13" x14ac:dyDescent="0.3">
      <c r="A753">
        <v>754</v>
      </c>
      <c r="B753" s="1">
        <v>45760</v>
      </c>
      <c r="C753" t="s">
        <v>11</v>
      </c>
      <c r="D753" t="s">
        <v>1</v>
      </c>
      <c r="E753" t="s">
        <v>2</v>
      </c>
      <c r="F753">
        <v>7</v>
      </c>
      <c r="G753" s="4">
        <v>244.08</v>
      </c>
      <c r="H753" s="4">
        <v>1708.56</v>
      </c>
      <c r="I753" t="str">
        <f>TEXT(Dataset_Analysis_Table[[#This Row],[Order Date]], "mmmm yyyy")</f>
        <v>April 2025</v>
      </c>
      <c r="J753" s="4">
        <f>IF(Dataset_Analysis_Table[[#This Row],[Units Sold]]&lt;&gt;0,Dataset_Analysis_Table[[#This Row],[Revenue]]/Dataset_Analysis_Table[[#This Row],[Units Sold]],"Invalid")</f>
        <v>244.07999999999998</v>
      </c>
      <c r="K753" s="4" t="str">
        <f>IF(Dataset_Analysis_Table[[#This Row],[Revenue]]&gt;5000,"Yes","No")</f>
        <v>No</v>
      </c>
      <c r="L753" s="4" t="str" cm="1">
        <f t="array" ref="L753">_xlfn.IFS(
  Dataset_Analysis_Table[[#This Row],[Revenue]]&gt;=10000, "Platinum Tier",
  Dataset_Analysis_Table[[#This Row],[Revenue]]&gt;=5000, "Gold Tier",
  Dataset_Analysis_Table[[#This Row],[Revenue]]&lt;5000, "Standard Tier"
)</f>
        <v>Standard Tier</v>
      </c>
      <c r="M753" s="4" t="str">
        <f>Dataset_Analysis_Table[[#This Row],[Region]]&amp;" - "&amp;Dataset_Analysis_Table[[#This Row],[Category]]</f>
        <v>South - Apparel</v>
      </c>
    </row>
    <row r="754" spans="1:13" x14ac:dyDescent="0.3">
      <c r="A754">
        <v>755</v>
      </c>
      <c r="B754" s="1">
        <v>45349</v>
      </c>
      <c r="C754" t="s">
        <v>12</v>
      </c>
      <c r="D754" t="s">
        <v>13</v>
      </c>
      <c r="E754" t="s">
        <v>4</v>
      </c>
      <c r="F754">
        <v>4</v>
      </c>
      <c r="G754" s="4">
        <v>619.83000000000004</v>
      </c>
      <c r="H754" s="4">
        <v>2479.3200000000002</v>
      </c>
      <c r="I754" t="str">
        <f>TEXT(Dataset_Analysis_Table[[#This Row],[Order Date]], "mmmm yyyy")</f>
        <v>February 2024</v>
      </c>
      <c r="J754" s="4">
        <f>IF(Dataset_Analysis_Table[[#This Row],[Units Sold]]&lt;&gt;0,Dataset_Analysis_Table[[#This Row],[Revenue]]/Dataset_Analysis_Table[[#This Row],[Units Sold]],"Invalid")</f>
        <v>619.83000000000004</v>
      </c>
      <c r="K754" s="4" t="str">
        <f>IF(Dataset_Analysis_Table[[#This Row],[Revenue]]&gt;5000,"Yes","No")</f>
        <v>No</v>
      </c>
      <c r="L754" s="4" t="str" cm="1">
        <f t="array" ref="L754">_xlfn.IFS(
  Dataset_Analysis_Table[[#This Row],[Revenue]]&gt;=10000, "Platinum Tier",
  Dataset_Analysis_Table[[#This Row],[Revenue]]&gt;=5000, "Gold Tier",
  Dataset_Analysis_Table[[#This Row],[Revenue]]&lt;5000, "Standard Tier"
)</f>
        <v>Standard Tier</v>
      </c>
      <c r="M754" s="4" t="str">
        <f>Dataset_Analysis_Table[[#This Row],[Region]]&amp;" - "&amp;Dataset_Analysis_Table[[#This Row],[Category]]</f>
        <v>East - Electronics</v>
      </c>
    </row>
    <row r="755" spans="1:13" x14ac:dyDescent="0.3">
      <c r="A755">
        <v>756</v>
      </c>
      <c r="B755" s="1">
        <v>45815</v>
      </c>
      <c r="C755" t="s">
        <v>12</v>
      </c>
      <c r="D755" t="s">
        <v>6</v>
      </c>
      <c r="E755" t="s">
        <v>4</v>
      </c>
      <c r="F755">
        <v>5</v>
      </c>
      <c r="G755" s="4">
        <v>453.13</v>
      </c>
      <c r="H755" s="4">
        <v>2265.65</v>
      </c>
      <c r="I755" t="str">
        <f>TEXT(Dataset_Analysis_Table[[#This Row],[Order Date]], "mmmm yyyy")</f>
        <v>June 2025</v>
      </c>
      <c r="J755" s="4">
        <f>IF(Dataset_Analysis_Table[[#This Row],[Units Sold]]&lt;&gt;0,Dataset_Analysis_Table[[#This Row],[Revenue]]/Dataset_Analysis_Table[[#This Row],[Units Sold]],"Invalid")</f>
        <v>453.13</v>
      </c>
      <c r="K755" s="4" t="str">
        <f>IF(Dataset_Analysis_Table[[#This Row],[Revenue]]&gt;5000,"Yes","No")</f>
        <v>No</v>
      </c>
      <c r="L755" s="4" t="str" cm="1">
        <f t="array" ref="L755">_xlfn.IFS(
  Dataset_Analysis_Table[[#This Row],[Revenue]]&gt;=10000, "Platinum Tier",
  Dataset_Analysis_Table[[#This Row],[Revenue]]&gt;=5000, "Gold Tier",
  Dataset_Analysis_Table[[#This Row],[Revenue]]&lt;5000, "Standard Tier"
)</f>
        <v>Standard Tier</v>
      </c>
      <c r="M755" s="4" t="str">
        <f>Dataset_Analysis_Table[[#This Row],[Region]]&amp;" - "&amp;Dataset_Analysis_Table[[#This Row],[Category]]</f>
        <v>East - Electronics</v>
      </c>
    </row>
    <row r="756" spans="1:13" x14ac:dyDescent="0.3">
      <c r="A756">
        <v>757</v>
      </c>
      <c r="B756" s="1">
        <v>45541</v>
      </c>
      <c r="C756" t="s">
        <v>0</v>
      </c>
      <c r="D756" t="s">
        <v>13</v>
      </c>
      <c r="E756" t="s">
        <v>4</v>
      </c>
      <c r="F756">
        <v>10</v>
      </c>
      <c r="G756" s="4">
        <v>829</v>
      </c>
      <c r="H756" s="4">
        <v>8290</v>
      </c>
      <c r="I756" t="str">
        <f>TEXT(Dataset_Analysis_Table[[#This Row],[Order Date]], "mmmm yyyy")</f>
        <v>September 2024</v>
      </c>
      <c r="J756" s="4">
        <f>IF(Dataset_Analysis_Table[[#This Row],[Units Sold]]&lt;&gt;0,Dataset_Analysis_Table[[#This Row],[Revenue]]/Dataset_Analysis_Table[[#This Row],[Units Sold]],"Invalid")</f>
        <v>829</v>
      </c>
      <c r="K756" s="4" t="str">
        <f>IF(Dataset_Analysis_Table[[#This Row],[Revenue]]&gt;5000,"Yes","No")</f>
        <v>Yes</v>
      </c>
      <c r="L756" s="4" t="str" cm="1">
        <f t="array" ref="L756">_xlfn.IFS(
  Dataset_Analysis_Table[[#This Row],[Revenue]]&gt;=10000, "Platinum Tier",
  Dataset_Analysis_Table[[#This Row],[Revenue]]&gt;=5000, "Gold Tier",
  Dataset_Analysis_Table[[#This Row],[Revenue]]&lt;5000, "Standard Tier"
)</f>
        <v>Gold Tier</v>
      </c>
      <c r="M756" s="4" t="str">
        <f>Dataset_Analysis_Table[[#This Row],[Region]]&amp;" - "&amp;Dataset_Analysis_Table[[#This Row],[Category]]</f>
        <v>North - Electronics</v>
      </c>
    </row>
    <row r="757" spans="1:13" x14ac:dyDescent="0.3">
      <c r="A757">
        <v>758</v>
      </c>
      <c r="B757" s="1">
        <v>45194</v>
      </c>
      <c r="C757" t="s">
        <v>11</v>
      </c>
      <c r="D757" t="s">
        <v>20</v>
      </c>
      <c r="E757" t="s">
        <v>4</v>
      </c>
      <c r="F757">
        <v>6</v>
      </c>
      <c r="G757" s="4">
        <v>15.69</v>
      </c>
      <c r="H757" s="4">
        <v>94.14</v>
      </c>
      <c r="I757" t="str">
        <f>TEXT(Dataset_Analysis_Table[[#This Row],[Order Date]], "mmmm yyyy")</f>
        <v>September 2023</v>
      </c>
      <c r="J757" s="4">
        <f>IF(Dataset_Analysis_Table[[#This Row],[Units Sold]]&lt;&gt;0,Dataset_Analysis_Table[[#This Row],[Revenue]]/Dataset_Analysis_Table[[#This Row],[Units Sold]],"Invalid")</f>
        <v>15.69</v>
      </c>
      <c r="K757" s="4" t="str">
        <f>IF(Dataset_Analysis_Table[[#This Row],[Revenue]]&gt;5000,"Yes","No")</f>
        <v>No</v>
      </c>
      <c r="L757" s="4" t="str" cm="1">
        <f t="array" ref="L757">_xlfn.IFS(
  Dataset_Analysis_Table[[#This Row],[Revenue]]&gt;=10000, "Platinum Tier",
  Dataset_Analysis_Table[[#This Row],[Revenue]]&gt;=5000, "Gold Tier",
  Dataset_Analysis_Table[[#This Row],[Revenue]]&lt;5000, "Standard Tier"
)</f>
        <v>Standard Tier</v>
      </c>
      <c r="M757" s="4" t="str">
        <f>Dataset_Analysis_Table[[#This Row],[Region]]&amp;" - "&amp;Dataset_Analysis_Table[[#This Row],[Category]]</f>
        <v>South - Electronics</v>
      </c>
    </row>
    <row r="758" spans="1:13" x14ac:dyDescent="0.3">
      <c r="A758">
        <v>759</v>
      </c>
      <c r="B758" s="1">
        <v>45816</v>
      </c>
      <c r="C758" t="s">
        <v>12</v>
      </c>
      <c r="D758" t="s">
        <v>13</v>
      </c>
      <c r="E758" t="s">
        <v>4</v>
      </c>
      <c r="F758">
        <v>10</v>
      </c>
      <c r="G758" s="4">
        <v>725.69</v>
      </c>
      <c r="H758" s="4">
        <v>7256.9</v>
      </c>
      <c r="I758" t="str">
        <f>TEXT(Dataset_Analysis_Table[[#This Row],[Order Date]], "mmmm yyyy")</f>
        <v>June 2025</v>
      </c>
      <c r="J758" s="4">
        <f>IF(Dataset_Analysis_Table[[#This Row],[Units Sold]]&lt;&gt;0,Dataset_Analysis_Table[[#This Row],[Revenue]]/Dataset_Analysis_Table[[#This Row],[Units Sold]],"Invalid")</f>
        <v>725.68999999999994</v>
      </c>
      <c r="K758" s="4" t="str">
        <f>IF(Dataset_Analysis_Table[[#This Row],[Revenue]]&gt;5000,"Yes","No")</f>
        <v>Yes</v>
      </c>
      <c r="L758" s="4" t="str" cm="1">
        <f t="array" ref="L758">_xlfn.IFS(
  Dataset_Analysis_Table[[#This Row],[Revenue]]&gt;=10000, "Platinum Tier",
  Dataset_Analysis_Table[[#This Row],[Revenue]]&gt;=5000, "Gold Tier",
  Dataset_Analysis_Table[[#This Row],[Revenue]]&lt;5000, "Standard Tier"
)</f>
        <v>Gold Tier</v>
      </c>
      <c r="M758" s="4" t="str">
        <f>Dataset_Analysis_Table[[#This Row],[Region]]&amp;" - "&amp;Dataset_Analysis_Table[[#This Row],[Category]]</f>
        <v>East - Electronics</v>
      </c>
    </row>
    <row r="759" spans="1:13" x14ac:dyDescent="0.3">
      <c r="A759">
        <v>760</v>
      </c>
      <c r="B759" s="1">
        <v>45350</v>
      </c>
      <c r="C759" t="s">
        <v>0</v>
      </c>
      <c r="D759" t="s">
        <v>13</v>
      </c>
      <c r="E759" t="s">
        <v>4</v>
      </c>
      <c r="F759">
        <v>3</v>
      </c>
      <c r="G759" s="4">
        <v>960.9</v>
      </c>
      <c r="H759" s="4">
        <v>2882.7</v>
      </c>
      <c r="I759" t="str">
        <f>TEXT(Dataset_Analysis_Table[[#This Row],[Order Date]], "mmmm yyyy")</f>
        <v>February 2024</v>
      </c>
      <c r="J759" s="4">
        <f>IF(Dataset_Analysis_Table[[#This Row],[Units Sold]]&lt;&gt;0,Dataset_Analysis_Table[[#This Row],[Revenue]]/Dataset_Analysis_Table[[#This Row],[Units Sold]],"Invalid")</f>
        <v>960.9</v>
      </c>
      <c r="K759" s="4" t="str">
        <f>IF(Dataset_Analysis_Table[[#This Row],[Revenue]]&gt;5000,"Yes","No")</f>
        <v>No</v>
      </c>
      <c r="L759" s="4" t="str" cm="1">
        <f t="array" ref="L759">_xlfn.IFS(
  Dataset_Analysis_Table[[#This Row],[Revenue]]&gt;=10000, "Platinum Tier",
  Dataset_Analysis_Table[[#This Row],[Revenue]]&gt;=5000, "Gold Tier",
  Dataset_Analysis_Table[[#This Row],[Revenue]]&lt;5000, "Standard Tier"
)</f>
        <v>Standard Tier</v>
      </c>
      <c r="M759" s="4" t="str">
        <f>Dataset_Analysis_Table[[#This Row],[Region]]&amp;" - "&amp;Dataset_Analysis_Table[[#This Row],[Category]]</f>
        <v>North - Electronics</v>
      </c>
    </row>
    <row r="760" spans="1:13" x14ac:dyDescent="0.3">
      <c r="A760">
        <v>761</v>
      </c>
      <c r="B760" s="1">
        <v>45257</v>
      </c>
      <c r="C760" t="s">
        <v>7</v>
      </c>
      <c r="D760" t="s">
        <v>13</v>
      </c>
      <c r="E760" t="s">
        <v>4</v>
      </c>
      <c r="F760">
        <v>5</v>
      </c>
      <c r="G760" s="4">
        <v>1179.47</v>
      </c>
      <c r="H760" s="4">
        <v>5897.35</v>
      </c>
      <c r="I760" t="str">
        <f>TEXT(Dataset_Analysis_Table[[#This Row],[Order Date]], "mmmm yyyy")</f>
        <v>November 2023</v>
      </c>
      <c r="J760" s="4">
        <f>IF(Dataset_Analysis_Table[[#This Row],[Units Sold]]&lt;&gt;0,Dataset_Analysis_Table[[#This Row],[Revenue]]/Dataset_Analysis_Table[[#This Row],[Units Sold]],"Invalid")</f>
        <v>1179.47</v>
      </c>
      <c r="K760" s="4" t="str">
        <f>IF(Dataset_Analysis_Table[[#This Row],[Revenue]]&gt;5000,"Yes","No")</f>
        <v>Yes</v>
      </c>
      <c r="L760" s="4" t="str" cm="1">
        <f t="array" ref="L760">_xlfn.IFS(
  Dataset_Analysis_Table[[#This Row],[Revenue]]&gt;=10000, "Platinum Tier",
  Dataset_Analysis_Table[[#This Row],[Revenue]]&gt;=5000, "Gold Tier",
  Dataset_Analysis_Table[[#This Row],[Revenue]]&lt;5000, "Standard Tier"
)</f>
        <v>Gold Tier</v>
      </c>
      <c r="M760" s="4" t="str">
        <f>Dataset_Analysis_Table[[#This Row],[Region]]&amp;" - "&amp;Dataset_Analysis_Table[[#This Row],[Category]]</f>
        <v>West - Electronics</v>
      </c>
    </row>
    <row r="761" spans="1:13" x14ac:dyDescent="0.3">
      <c r="A761">
        <v>762</v>
      </c>
      <c r="B761" s="1">
        <v>45815</v>
      </c>
      <c r="C761" t="s">
        <v>7</v>
      </c>
      <c r="D761" t="s">
        <v>20</v>
      </c>
      <c r="E761" t="s">
        <v>4</v>
      </c>
      <c r="F761">
        <v>5</v>
      </c>
      <c r="G761" s="4">
        <v>145.79</v>
      </c>
      <c r="H761" s="4">
        <v>728.95</v>
      </c>
      <c r="I761" t="str">
        <f>TEXT(Dataset_Analysis_Table[[#This Row],[Order Date]], "mmmm yyyy")</f>
        <v>June 2025</v>
      </c>
      <c r="J761" s="4">
        <f>IF(Dataset_Analysis_Table[[#This Row],[Units Sold]]&lt;&gt;0,Dataset_Analysis_Table[[#This Row],[Revenue]]/Dataset_Analysis_Table[[#This Row],[Units Sold]],"Invalid")</f>
        <v>145.79000000000002</v>
      </c>
      <c r="K761" s="4" t="str">
        <f>IF(Dataset_Analysis_Table[[#This Row],[Revenue]]&gt;5000,"Yes","No")</f>
        <v>No</v>
      </c>
      <c r="L761" s="4" t="str" cm="1">
        <f t="array" ref="L761">_xlfn.IFS(
  Dataset_Analysis_Table[[#This Row],[Revenue]]&gt;=10000, "Platinum Tier",
  Dataset_Analysis_Table[[#This Row],[Revenue]]&gt;=5000, "Gold Tier",
  Dataset_Analysis_Table[[#This Row],[Revenue]]&lt;5000, "Standard Tier"
)</f>
        <v>Standard Tier</v>
      </c>
      <c r="M761" s="4" t="str">
        <f>Dataset_Analysis_Table[[#This Row],[Region]]&amp;" - "&amp;Dataset_Analysis_Table[[#This Row],[Category]]</f>
        <v>West - Electronics</v>
      </c>
    </row>
    <row r="762" spans="1:13" x14ac:dyDescent="0.3">
      <c r="A762">
        <v>763</v>
      </c>
      <c r="B762" s="1">
        <v>45328</v>
      </c>
      <c r="C762" t="s">
        <v>7</v>
      </c>
      <c r="D762" t="s">
        <v>6</v>
      </c>
      <c r="E762" t="s">
        <v>4</v>
      </c>
      <c r="F762">
        <v>6</v>
      </c>
      <c r="G762" s="4">
        <v>1329.38</v>
      </c>
      <c r="H762" s="4">
        <v>7976.28</v>
      </c>
      <c r="I762" t="str">
        <f>TEXT(Dataset_Analysis_Table[[#This Row],[Order Date]], "mmmm yyyy")</f>
        <v>February 2024</v>
      </c>
      <c r="J762" s="4">
        <f>IF(Dataset_Analysis_Table[[#This Row],[Units Sold]]&lt;&gt;0,Dataset_Analysis_Table[[#This Row],[Revenue]]/Dataset_Analysis_Table[[#This Row],[Units Sold]],"Invalid")</f>
        <v>1329.3799999999999</v>
      </c>
      <c r="K762" s="4" t="str">
        <f>IF(Dataset_Analysis_Table[[#This Row],[Revenue]]&gt;5000,"Yes","No")</f>
        <v>Yes</v>
      </c>
      <c r="L762" s="4" t="str" cm="1">
        <f t="array" ref="L762">_xlfn.IFS(
  Dataset_Analysis_Table[[#This Row],[Revenue]]&gt;=10000, "Platinum Tier",
  Dataset_Analysis_Table[[#This Row],[Revenue]]&gt;=5000, "Gold Tier",
  Dataset_Analysis_Table[[#This Row],[Revenue]]&lt;5000, "Standard Tier"
)</f>
        <v>Gold Tier</v>
      </c>
      <c r="M762" s="4" t="str">
        <f>Dataset_Analysis_Table[[#This Row],[Region]]&amp;" - "&amp;Dataset_Analysis_Table[[#This Row],[Category]]</f>
        <v>West - Electronics</v>
      </c>
    </row>
    <row r="763" spans="1:13" x14ac:dyDescent="0.3">
      <c r="A763">
        <v>764</v>
      </c>
      <c r="B763" s="1">
        <v>45595</v>
      </c>
      <c r="C763" t="s">
        <v>11</v>
      </c>
      <c r="D763" t="s">
        <v>21</v>
      </c>
      <c r="E763" t="s">
        <v>4</v>
      </c>
      <c r="F763">
        <v>1</v>
      </c>
      <c r="G763" s="4">
        <v>402.31</v>
      </c>
      <c r="H763" s="4">
        <v>402.31</v>
      </c>
      <c r="I763" t="str">
        <f>TEXT(Dataset_Analysis_Table[[#This Row],[Order Date]], "mmmm yyyy")</f>
        <v>October 2024</v>
      </c>
      <c r="J763" s="4">
        <f>IF(Dataset_Analysis_Table[[#This Row],[Units Sold]]&lt;&gt;0,Dataset_Analysis_Table[[#This Row],[Revenue]]/Dataset_Analysis_Table[[#This Row],[Units Sold]],"Invalid")</f>
        <v>402.31</v>
      </c>
      <c r="K763" s="4" t="str">
        <f>IF(Dataset_Analysis_Table[[#This Row],[Revenue]]&gt;5000,"Yes","No")</f>
        <v>No</v>
      </c>
      <c r="L763" s="4" t="str" cm="1">
        <f t="array" ref="L763">_xlfn.IFS(
  Dataset_Analysis_Table[[#This Row],[Revenue]]&gt;=10000, "Platinum Tier",
  Dataset_Analysis_Table[[#This Row],[Revenue]]&gt;=5000, "Gold Tier",
  Dataset_Analysis_Table[[#This Row],[Revenue]]&lt;5000, "Standard Tier"
)</f>
        <v>Standard Tier</v>
      </c>
      <c r="M763" s="4" t="str">
        <f>Dataset_Analysis_Table[[#This Row],[Region]]&amp;" - "&amp;Dataset_Analysis_Table[[#This Row],[Category]]</f>
        <v>South - Electronics</v>
      </c>
    </row>
    <row r="764" spans="1:13" x14ac:dyDescent="0.3">
      <c r="A764">
        <v>765</v>
      </c>
      <c r="B764" s="1">
        <v>45370</v>
      </c>
      <c r="C764" t="s">
        <v>12</v>
      </c>
      <c r="D764" t="s">
        <v>20</v>
      </c>
      <c r="E764" t="s">
        <v>4</v>
      </c>
      <c r="F764">
        <v>5</v>
      </c>
      <c r="G764" s="4">
        <v>850.73</v>
      </c>
      <c r="H764" s="4">
        <v>4253.6499999999996</v>
      </c>
      <c r="I764" t="str">
        <f>TEXT(Dataset_Analysis_Table[[#This Row],[Order Date]], "mmmm yyyy")</f>
        <v>March 2024</v>
      </c>
      <c r="J764" s="4">
        <f>IF(Dataset_Analysis_Table[[#This Row],[Units Sold]]&lt;&gt;0,Dataset_Analysis_Table[[#This Row],[Revenue]]/Dataset_Analysis_Table[[#This Row],[Units Sold]],"Invalid")</f>
        <v>850.7299999999999</v>
      </c>
      <c r="K764" s="4" t="str">
        <f>IF(Dataset_Analysis_Table[[#This Row],[Revenue]]&gt;5000,"Yes","No")</f>
        <v>No</v>
      </c>
      <c r="L764" s="4" t="str" cm="1">
        <f t="array" ref="L764">_xlfn.IFS(
  Dataset_Analysis_Table[[#This Row],[Revenue]]&gt;=10000, "Platinum Tier",
  Dataset_Analysis_Table[[#This Row],[Revenue]]&gt;=5000, "Gold Tier",
  Dataset_Analysis_Table[[#This Row],[Revenue]]&lt;5000, "Standard Tier"
)</f>
        <v>Standard Tier</v>
      </c>
      <c r="M764" s="4" t="str">
        <f>Dataset_Analysis_Table[[#This Row],[Region]]&amp;" - "&amp;Dataset_Analysis_Table[[#This Row],[Category]]</f>
        <v>East - Electronics</v>
      </c>
    </row>
    <row r="765" spans="1:13" x14ac:dyDescent="0.3">
      <c r="A765">
        <v>766</v>
      </c>
      <c r="B765" s="1">
        <v>45226</v>
      </c>
      <c r="C765" t="s">
        <v>0</v>
      </c>
      <c r="D765" t="s">
        <v>3</v>
      </c>
      <c r="E765" t="s">
        <v>4</v>
      </c>
      <c r="F765">
        <v>6</v>
      </c>
      <c r="G765" s="4">
        <v>1214.19</v>
      </c>
      <c r="H765" s="4">
        <v>7285.14</v>
      </c>
      <c r="I765" t="str">
        <f>TEXT(Dataset_Analysis_Table[[#This Row],[Order Date]], "mmmm yyyy")</f>
        <v>October 2023</v>
      </c>
      <c r="J765" s="4">
        <f>IF(Dataset_Analysis_Table[[#This Row],[Units Sold]]&lt;&gt;0,Dataset_Analysis_Table[[#This Row],[Revenue]]/Dataset_Analysis_Table[[#This Row],[Units Sold]],"Invalid")</f>
        <v>1214.19</v>
      </c>
      <c r="K765" s="4" t="str">
        <f>IF(Dataset_Analysis_Table[[#This Row],[Revenue]]&gt;5000,"Yes","No")</f>
        <v>Yes</v>
      </c>
      <c r="L765" s="4" t="str" cm="1">
        <f t="array" ref="L765">_xlfn.IFS(
  Dataset_Analysis_Table[[#This Row],[Revenue]]&gt;=10000, "Platinum Tier",
  Dataset_Analysis_Table[[#This Row],[Revenue]]&gt;=5000, "Gold Tier",
  Dataset_Analysis_Table[[#This Row],[Revenue]]&lt;5000, "Standard Tier"
)</f>
        <v>Gold Tier</v>
      </c>
      <c r="M765" s="4" t="str">
        <f>Dataset_Analysis_Table[[#This Row],[Region]]&amp;" - "&amp;Dataset_Analysis_Table[[#This Row],[Category]]</f>
        <v>North - Electronics</v>
      </c>
    </row>
    <row r="766" spans="1:13" x14ac:dyDescent="0.3">
      <c r="A766">
        <v>767</v>
      </c>
      <c r="B766" s="1">
        <v>45705</v>
      </c>
      <c r="C766" t="s">
        <v>11</v>
      </c>
      <c r="D766" t="s">
        <v>5</v>
      </c>
      <c r="E766" t="s">
        <v>4</v>
      </c>
      <c r="F766">
        <v>1</v>
      </c>
      <c r="G766" s="4">
        <v>1262.79</v>
      </c>
      <c r="H766" s="4">
        <v>1262.79</v>
      </c>
      <c r="I766" t="str">
        <f>TEXT(Dataset_Analysis_Table[[#This Row],[Order Date]], "mmmm yyyy")</f>
        <v>February 2025</v>
      </c>
      <c r="J766" s="4">
        <f>IF(Dataset_Analysis_Table[[#This Row],[Units Sold]]&lt;&gt;0,Dataset_Analysis_Table[[#This Row],[Revenue]]/Dataset_Analysis_Table[[#This Row],[Units Sold]],"Invalid")</f>
        <v>1262.79</v>
      </c>
      <c r="K766" s="4" t="str">
        <f>IF(Dataset_Analysis_Table[[#This Row],[Revenue]]&gt;5000,"Yes","No")</f>
        <v>No</v>
      </c>
      <c r="L766" s="4" t="str" cm="1">
        <f t="array" ref="L766">_xlfn.IFS(
  Dataset_Analysis_Table[[#This Row],[Revenue]]&gt;=10000, "Platinum Tier",
  Dataset_Analysis_Table[[#This Row],[Revenue]]&gt;=5000, "Gold Tier",
  Dataset_Analysis_Table[[#This Row],[Revenue]]&lt;5000, "Standard Tier"
)</f>
        <v>Standard Tier</v>
      </c>
      <c r="M766" s="4" t="str">
        <f>Dataset_Analysis_Table[[#This Row],[Region]]&amp;" - "&amp;Dataset_Analysis_Table[[#This Row],[Category]]</f>
        <v>South - Electronics</v>
      </c>
    </row>
    <row r="767" spans="1:13" x14ac:dyDescent="0.3">
      <c r="A767">
        <v>768</v>
      </c>
      <c r="B767" s="1">
        <v>45687</v>
      </c>
      <c r="C767" t="s">
        <v>7</v>
      </c>
      <c r="D767" t="s">
        <v>16</v>
      </c>
      <c r="E767" t="s">
        <v>10</v>
      </c>
      <c r="F767">
        <v>8</v>
      </c>
      <c r="G767" s="4">
        <v>863.34</v>
      </c>
      <c r="H767" s="4">
        <v>6906.72</v>
      </c>
      <c r="I767" t="str">
        <f>TEXT(Dataset_Analysis_Table[[#This Row],[Order Date]], "mmmm yyyy")</f>
        <v>January 2025</v>
      </c>
      <c r="J767" s="4">
        <f>IF(Dataset_Analysis_Table[[#This Row],[Units Sold]]&lt;&gt;0,Dataset_Analysis_Table[[#This Row],[Revenue]]/Dataset_Analysis_Table[[#This Row],[Units Sold]],"Invalid")</f>
        <v>863.34</v>
      </c>
      <c r="K767" s="4" t="str">
        <f>IF(Dataset_Analysis_Table[[#This Row],[Revenue]]&gt;5000,"Yes","No")</f>
        <v>Yes</v>
      </c>
      <c r="L767" s="4" t="str" cm="1">
        <f t="array" ref="L767">_xlfn.IFS(
  Dataset_Analysis_Table[[#This Row],[Revenue]]&gt;=10000, "Platinum Tier",
  Dataset_Analysis_Table[[#This Row],[Revenue]]&gt;=5000, "Gold Tier",
  Dataset_Analysis_Table[[#This Row],[Revenue]]&lt;5000, "Standard Tier"
)</f>
        <v>Gold Tier</v>
      </c>
      <c r="M767" s="4" t="str">
        <f>Dataset_Analysis_Table[[#This Row],[Region]]&amp;" - "&amp;Dataset_Analysis_Table[[#This Row],[Category]]</f>
        <v>West - Accessories</v>
      </c>
    </row>
    <row r="768" spans="1:13" x14ac:dyDescent="0.3">
      <c r="A768">
        <v>769</v>
      </c>
      <c r="B768" s="1">
        <v>45445</v>
      </c>
      <c r="C768" t="s">
        <v>7</v>
      </c>
      <c r="D768" t="s">
        <v>18</v>
      </c>
      <c r="E768" t="s">
        <v>4</v>
      </c>
      <c r="F768">
        <v>2</v>
      </c>
      <c r="G768" s="4">
        <v>598.26</v>
      </c>
      <c r="H768" s="4">
        <v>1196.52</v>
      </c>
      <c r="I768" t="str">
        <f>TEXT(Dataset_Analysis_Table[[#This Row],[Order Date]], "mmmm yyyy")</f>
        <v>June 2024</v>
      </c>
      <c r="J768" s="4">
        <f>IF(Dataset_Analysis_Table[[#This Row],[Units Sold]]&lt;&gt;0,Dataset_Analysis_Table[[#This Row],[Revenue]]/Dataset_Analysis_Table[[#This Row],[Units Sold]],"Invalid")</f>
        <v>598.26</v>
      </c>
      <c r="K768" s="4" t="str">
        <f>IF(Dataset_Analysis_Table[[#This Row],[Revenue]]&gt;5000,"Yes","No")</f>
        <v>No</v>
      </c>
      <c r="L768" s="4" t="str" cm="1">
        <f t="array" ref="L768">_xlfn.IFS(
  Dataset_Analysis_Table[[#This Row],[Revenue]]&gt;=10000, "Platinum Tier",
  Dataset_Analysis_Table[[#This Row],[Revenue]]&gt;=5000, "Gold Tier",
  Dataset_Analysis_Table[[#This Row],[Revenue]]&lt;5000, "Standard Tier"
)</f>
        <v>Standard Tier</v>
      </c>
      <c r="M768" s="4" t="str">
        <f>Dataset_Analysis_Table[[#This Row],[Region]]&amp;" - "&amp;Dataset_Analysis_Table[[#This Row],[Category]]</f>
        <v>West - Electronics</v>
      </c>
    </row>
    <row r="769" spans="1:13" x14ac:dyDescent="0.3">
      <c r="A769">
        <v>770</v>
      </c>
      <c r="B769" s="1">
        <v>45653</v>
      </c>
      <c r="C769" t="s">
        <v>0</v>
      </c>
      <c r="D769" t="s">
        <v>16</v>
      </c>
      <c r="E769" t="s">
        <v>10</v>
      </c>
      <c r="F769">
        <v>10</v>
      </c>
      <c r="G769" s="4">
        <v>1351.68</v>
      </c>
      <c r="H769" s="4">
        <v>13516.8</v>
      </c>
      <c r="I769" t="str">
        <f>TEXT(Dataset_Analysis_Table[[#This Row],[Order Date]], "mmmm yyyy")</f>
        <v>December 2024</v>
      </c>
      <c r="J769" s="4">
        <f>IF(Dataset_Analysis_Table[[#This Row],[Units Sold]]&lt;&gt;0,Dataset_Analysis_Table[[#This Row],[Revenue]]/Dataset_Analysis_Table[[#This Row],[Units Sold]],"Invalid")</f>
        <v>1351.6799999999998</v>
      </c>
      <c r="K769" s="4" t="str">
        <f>IF(Dataset_Analysis_Table[[#This Row],[Revenue]]&gt;5000,"Yes","No")</f>
        <v>Yes</v>
      </c>
      <c r="L769" s="4" t="str" cm="1">
        <f t="array" ref="L769">_xlfn.IFS(
  Dataset_Analysis_Table[[#This Row],[Revenue]]&gt;=10000, "Platinum Tier",
  Dataset_Analysis_Table[[#This Row],[Revenue]]&gt;=5000, "Gold Tier",
  Dataset_Analysis_Table[[#This Row],[Revenue]]&lt;5000, "Standard Tier"
)</f>
        <v>Platinum Tier</v>
      </c>
      <c r="M769" s="4" t="str">
        <f>Dataset_Analysis_Table[[#This Row],[Region]]&amp;" - "&amp;Dataset_Analysis_Table[[#This Row],[Category]]</f>
        <v>North - Accessories</v>
      </c>
    </row>
    <row r="770" spans="1:13" x14ac:dyDescent="0.3">
      <c r="A770">
        <v>771</v>
      </c>
      <c r="B770" s="1">
        <v>45262</v>
      </c>
      <c r="C770" t="s">
        <v>11</v>
      </c>
      <c r="D770" t="s">
        <v>9</v>
      </c>
      <c r="E770" t="s">
        <v>10</v>
      </c>
      <c r="F770">
        <v>8</v>
      </c>
      <c r="G770" s="4">
        <v>267.58999999999997</v>
      </c>
      <c r="H770" s="4">
        <v>2140.7199999999998</v>
      </c>
      <c r="I770" t="str">
        <f>TEXT(Dataset_Analysis_Table[[#This Row],[Order Date]], "mmmm yyyy")</f>
        <v>December 2023</v>
      </c>
      <c r="J770" s="4">
        <f>IF(Dataset_Analysis_Table[[#This Row],[Units Sold]]&lt;&gt;0,Dataset_Analysis_Table[[#This Row],[Revenue]]/Dataset_Analysis_Table[[#This Row],[Units Sold]],"Invalid")</f>
        <v>267.58999999999997</v>
      </c>
      <c r="K770" s="4" t="str">
        <f>IF(Dataset_Analysis_Table[[#This Row],[Revenue]]&gt;5000,"Yes","No")</f>
        <v>No</v>
      </c>
      <c r="L770" s="4" t="str" cm="1">
        <f t="array" ref="L770">_xlfn.IFS(
  Dataset_Analysis_Table[[#This Row],[Revenue]]&gt;=10000, "Platinum Tier",
  Dataset_Analysis_Table[[#This Row],[Revenue]]&gt;=5000, "Gold Tier",
  Dataset_Analysis_Table[[#This Row],[Revenue]]&lt;5000, "Standard Tier"
)</f>
        <v>Standard Tier</v>
      </c>
      <c r="M770" s="4" t="str">
        <f>Dataset_Analysis_Table[[#This Row],[Region]]&amp;" - "&amp;Dataset_Analysis_Table[[#This Row],[Category]]</f>
        <v>South - Accessories</v>
      </c>
    </row>
    <row r="771" spans="1:13" x14ac:dyDescent="0.3">
      <c r="A771">
        <v>772</v>
      </c>
      <c r="B771" s="1">
        <v>45336</v>
      </c>
      <c r="C771" t="s">
        <v>11</v>
      </c>
      <c r="D771" t="s">
        <v>3</v>
      </c>
      <c r="E771" t="s">
        <v>4</v>
      </c>
      <c r="F771">
        <v>3</v>
      </c>
      <c r="G771" s="4">
        <v>73.59</v>
      </c>
      <c r="H771" s="4">
        <v>220.77</v>
      </c>
      <c r="I771" t="str">
        <f>TEXT(Dataset_Analysis_Table[[#This Row],[Order Date]], "mmmm yyyy")</f>
        <v>February 2024</v>
      </c>
      <c r="J771" s="4">
        <f>IF(Dataset_Analysis_Table[[#This Row],[Units Sold]]&lt;&gt;0,Dataset_Analysis_Table[[#This Row],[Revenue]]/Dataset_Analysis_Table[[#This Row],[Units Sold]],"Invalid")</f>
        <v>73.59</v>
      </c>
      <c r="K771" s="4" t="str">
        <f>IF(Dataset_Analysis_Table[[#This Row],[Revenue]]&gt;5000,"Yes","No")</f>
        <v>No</v>
      </c>
      <c r="L771" s="4" t="str" cm="1">
        <f t="array" ref="L771">_xlfn.IFS(
  Dataset_Analysis_Table[[#This Row],[Revenue]]&gt;=10000, "Platinum Tier",
  Dataset_Analysis_Table[[#This Row],[Revenue]]&gt;=5000, "Gold Tier",
  Dataset_Analysis_Table[[#This Row],[Revenue]]&lt;5000, "Standard Tier"
)</f>
        <v>Standard Tier</v>
      </c>
      <c r="M771" s="4" t="str">
        <f>Dataset_Analysis_Table[[#This Row],[Region]]&amp;" - "&amp;Dataset_Analysis_Table[[#This Row],[Category]]</f>
        <v>South - Electronics</v>
      </c>
    </row>
    <row r="772" spans="1:13" x14ac:dyDescent="0.3">
      <c r="A772">
        <v>773</v>
      </c>
      <c r="B772" s="1">
        <v>45345</v>
      </c>
      <c r="C772" t="s">
        <v>7</v>
      </c>
      <c r="D772" t="s">
        <v>13</v>
      </c>
      <c r="E772" t="s">
        <v>4</v>
      </c>
      <c r="F772">
        <v>3</v>
      </c>
      <c r="G772" s="4">
        <v>1252.82</v>
      </c>
      <c r="H772" s="4">
        <v>3758.46</v>
      </c>
      <c r="I772" t="str">
        <f>TEXT(Dataset_Analysis_Table[[#This Row],[Order Date]], "mmmm yyyy")</f>
        <v>February 2024</v>
      </c>
      <c r="J772" s="4">
        <f>IF(Dataset_Analysis_Table[[#This Row],[Units Sold]]&lt;&gt;0,Dataset_Analysis_Table[[#This Row],[Revenue]]/Dataset_Analysis_Table[[#This Row],[Units Sold]],"Invalid")</f>
        <v>1252.82</v>
      </c>
      <c r="K772" s="4" t="str">
        <f>IF(Dataset_Analysis_Table[[#This Row],[Revenue]]&gt;5000,"Yes","No")</f>
        <v>No</v>
      </c>
      <c r="L772" s="4" t="str" cm="1">
        <f t="array" ref="L772">_xlfn.IFS(
  Dataset_Analysis_Table[[#This Row],[Revenue]]&gt;=10000, "Platinum Tier",
  Dataset_Analysis_Table[[#This Row],[Revenue]]&gt;=5000, "Gold Tier",
  Dataset_Analysis_Table[[#This Row],[Revenue]]&lt;5000, "Standard Tier"
)</f>
        <v>Standard Tier</v>
      </c>
      <c r="M772" s="4" t="str">
        <f>Dataset_Analysis_Table[[#This Row],[Region]]&amp;" - "&amp;Dataset_Analysis_Table[[#This Row],[Category]]</f>
        <v>West - Electronics</v>
      </c>
    </row>
    <row r="773" spans="1:13" x14ac:dyDescent="0.3">
      <c r="A773">
        <v>774</v>
      </c>
      <c r="B773" s="1">
        <v>45207</v>
      </c>
      <c r="C773" t="s">
        <v>12</v>
      </c>
      <c r="D773" t="s">
        <v>22</v>
      </c>
      <c r="E773" t="s">
        <v>4</v>
      </c>
      <c r="F773">
        <v>2</v>
      </c>
      <c r="G773" s="4">
        <v>588.27</v>
      </c>
      <c r="H773" s="4">
        <v>1176.54</v>
      </c>
      <c r="I773" t="str">
        <f>TEXT(Dataset_Analysis_Table[[#This Row],[Order Date]], "mmmm yyyy")</f>
        <v>October 2023</v>
      </c>
      <c r="J773" s="4">
        <f>IF(Dataset_Analysis_Table[[#This Row],[Units Sold]]&lt;&gt;0,Dataset_Analysis_Table[[#This Row],[Revenue]]/Dataset_Analysis_Table[[#This Row],[Units Sold]],"Invalid")</f>
        <v>588.27</v>
      </c>
      <c r="K773" s="4" t="str">
        <f>IF(Dataset_Analysis_Table[[#This Row],[Revenue]]&gt;5000,"Yes","No")</f>
        <v>No</v>
      </c>
      <c r="L773" s="4" t="str" cm="1">
        <f t="array" ref="L773">_xlfn.IFS(
  Dataset_Analysis_Table[[#This Row],[Revenue]]&gt;=10000, "Platinum Tier",
  Dataset_Analysis_Table[[#This Row],[Revenue]]&gt;=5000, "Gold Tier",
  Dataset_Analysis_Table[[#This Row],[Revenue]]&lt;5000, "Standard Tier"
)</f>
        <v>Standard Tier</v>
      </c>
      <c r="M773" s="4" t="str">
        <f>Dataset_Analysis_Table[[#This Row],[Region]]&amp;" - "&amp;Dataset_Analysis_Table[[#This Row],[Category]]</f>
        <v>East - Electronics</v>
      </c>
    </row>
    <row r="774" spans="1:13" x14ac:dyDescent="0.3">
      <c r="A774">
        <v>775</v>
      </c>
      <c r="B774" s="1">
        <v>45421</v>
      </c>
      <c r="C774" t="s">
        <v>12</v>
      </c>
      <c r="D774" t="s">
        <v>5</v>
      </c>
      <c r="E774" t="s">
        <v>4</v>
      </c>
      <c r="F774">
        <v>9</v>
      </c>
      <c r="G774" s="4">
        <v>692.65</v>
      </c>
      <c r="H774" s="4">
        <v>6233.85</v>
      </c>
      <c r="I774" t="str">
        <f>TEXT(Dataset_Analysis_Table[[#This Row],[Order Date]], "mmmm yyyy")</f>
        <v>May 2024</v>
      </c>
      <c r="J774" s="4">
        <f>IF(Dataset_Analysis_Table[[#This Row],[Units Sold]]&lt;&gt;0,Dataset_Analysis_Table[[#This Row],[Revenue]]/Dataset_Analysis_Table[[#This Row],[Units Sold]],"Invalid")</f>
        <v>692.65000000000009</v>
      </c>
      <c r="K774" s="4" t="str">
        <f>IF(Dataset_Analysis_Table[[#This Row],[Revenue]]&gt;5000,"Yes","No")</f>
        <v>Yes</v>
      </c>
      <c r="L774" s="4" t="str" cm="1">
        <f t="array" ref="L774">_xlfn.IFS(
  Dataset_Analysis_Table[[#This Row],[Revenue]]&gt;=10000, "Platinum Tier",
  Dataset_Analysis_Table[[#This Row],[Revenue]]&gt;=5000, "Gold Tier",
  Dataset_Analysis_Table[[#This Row],[Revenue]]&lt;5000, "Standard Tier"
)</f>
        <v>Gold Tier</v>
      </c>
      <c r="M774" s="4" t="str">
        <f>Dataset_Analysis_Table[[#This Row],[Region]]&amp;" - "&amp;Dataset_Analysis_Table[[#This Row],[Category]]</f>
        <v>East - Electronics</v>
      </c>
    </row>
    <row r="775" spans="1:13" x14ac:dyDescent="0.3">
      <c r="A775">
        <v>776</v>
      </c>
      <c r="B775" s="1">
        <v>45856</v>
      </c>
      <c r="C775" t="s">
        <v>0</v>
      </c>
      <c r="D775" t="s">
        <v>16</v>
      </c>
      <c r="E775" t="s">
        <v>10</v>
      </c>
      <c r="F775">
        <v>10</v>
      </c>
      <c r="G775" s="4">
        <v>885.49</v>
      </c>
      <c r="H775" s="4">
        <v>8854.9</v>
      </c>
      <c r="I775" t="str">
        <f>TEXT(Dataset_Analysis_Table[[#This Row],[Order Date]], "mmmm yyyy")</f>
        <v>July 2025</v>
      </c>
      <c r="J775" s="4">
        <f>IF(Dataset_Analysis_Table[[#This Row],[Units Sold]]&lt;&gt;0,Dataset_Analysis_Table[[#This Row],[Revenue]]/Dataset_Analysis_Table[[#This Row],[Units Sold]],"Invalid")</f>
        <v>885.49</v>
      </c>
      <c r="K775" s="4" t="str">
        <f>IF(Dataset_Analysis_Table[[#This Row],[Revenue]]&gt;5000,"Yes","No")</f>
        <v>Yes</v>
      </c>
      <c r="L775" s="4" t="str" cm="1">
        <f t="array" ref="L775">_xlfn.IFS(
  Dataset_Analysis_Table[[#This Row],[Revenue]]&gt;=10000, "Platinum Tier",
  Dataset_Analysis_Table[[#This Row],[Revenue]]&gt;=5000, "Gold Tier",
  Dataset_Analysis_Table[[#This Row],[Revenue]]&lt;5000, "Standard Tier"
)</f>
        <v>Gold Tier</v>
      </c>
      <c r="M775" s="4" t="str">
        <f>Dataset_Analysis_Table[[#This Row],[Region]]&amp;" - "&amp;Dataset_Analysis_Table[[#This Row],[Category]]</f>
        <v>North - Accessories</v>
      </c>
    </row>
    <row r="776" spans="1:13" x14ac:dyDescent="0.3">
      <c r="A776">
        <v>777</v>
      </c>
      <c r="B776" s="1">
        <v>45254</v>
      </c>
      <c r="C776" t="s">
        <v>7</v>
      </c>
      <c r="D776" t="s">
        <v>9</v>
      </c>
      <c r="E776" t="s">
        <v>10</v>
      </c>
      <c r="F776">
        <v>7</v>
      </c>
      <c r="G776" s="4">
        <v>232.97</v>
      </c>
      <c r="H776" s="4">
        <v>1630.79</v>
      </c>
      <c r="I776" t="str">
        <f>TEXT(Dataset_Analysis_Table[[#This Row],[Order Date]], "mmmm yyyy")</f>
        <v>November 2023</v>
      </c>
      <c r="J776" s="4">
        <f>IF(Dataset_Analysis_Table[[#This Row],[Units Sold]]&lt;&gt;0,Dataset_Analysis_Table[[#This Row],[Revenue]]/Dataset_Analysis_Table[[#This Row],[Units Sold]],"Invalid")</f>
        <v>232.97</v>
      </c>
      <c r="K776" s="4" t="str">
        <f>IF(Dataset_Analysis_Table[[#This Row],[Revenue]]&gt;5000,"Yes","No")</f>
        <v>No</v>
      </c>
      <c r="L776" s="4" t="str" cm="1">
        <f t="array" ref="L776">_xlfn.IFS(
  Dataset_Analysis_Table[[#This Row],[Revenue]]&gt;=10000, "Platinum Tier",
  Dataset_Analysis_Table[[#This Row],[Revenue]]&gt;=5000, "Gold Tier",
  Dataset_Analysis_Table[[#This Row],[Revenue]]&lt;5000, "Standard Tier"
)</f>
        <v>Standard Tier</v>
      </c>
      <c r="M776" s="4" t="str">
        <f>Dataset_Analysis_Table[[#This Row],[Region]]&amp;" - "&amp;Dataset_Analysis_Table[[#This Row],[Category]]</f>
        <v>West - Accessories</v>
      </c>
    </row>
    <row r="777" spans="1:13" x14ac:dyDescent="0.3">
      <c r="A777">
        <v>778</v>
      </c>
      <c r="B777" s="1">
        <v>45247</v>
      </c>
      <c r="C777" t="s">
        <v>0</v>
      </c>
      <c r="D777" t="s">
        <v>15</v>
      </c>
      <c r="E777" t="s">
        <v>4</v>
      </c>
      <c r="F777">
        <v>10</v>
      </c>
      <c r="G777" s="4">
        <v>1171.52</v>
      </c>
      <c r="H777" s="4">
        <v>11715.2</v>
      </c>
      <c r="I777" t="str">
        <f>TEXT(Dataset_Analysis_Table[[#This Row],[Order Date]], "mmmm yyyy")</f>
        <v>November 2023</v>
      </c>
      <c r="J777" s="4">
        <f>IF(Dataset_Analysis_Table[[#This Row],[Units Sold]]&lt;&gt;0,Dataset_Analysis_Table[[#This Row],[Revenue]]/Dataset_Analysis_Table[[#This Row],[Units Sold]],"Invalid")</f>
        <v>1171.52</v>
      </c>
      <c r="K777" s="4" t="str">
        <f>IF(Dataset_Analysis_Table[[#This Row],[Revenue]]&gt;5000,"Yes","No")</f>
        <v>Yes</v>
      </c>
      <c r="L777" s="4" t="str" cm="1">
        <f t="array" ref="L777">_xlfn.IFS(
  Dataset_Analysis_Table[[#This Row],[Revenue]]&gt;=10000, "Platinum Tier",
  Dataset_Analysis_Table[[#This Row],[Revenue]]&gt;=5000, "Gold Tier",
  Dataset_Analysis_Table[[#This Row],[Revenue]]&lt;5000, "Standard Tier"
)</f>
        <v>Platinum Tier</v>
      </c>
      <c r="M777" s="4" t="str">
        <f>Dataset_Analysis_Table[[#This Row],[Region]]&amp;" - "&amp;Dataset_Analysis_Table[[#This Row],[Category]]</f>
        <v>North - Electronics</v>
      </c>
    </row>
    <row r="778" spans="1:13" x14ac:dyDescent="0.3">
      <c r="A778">
        <v>779</v>
      </c>
      <c r="B778" s="1">
        <v>45687</v>
      </c>
      <c r="C778" t="s">
        <v>12</v>
      </c>
      <c r="D778" t="s">
        <v>9</v>
      </c>
      <c r="E778" t="s">
        <v>10</v>
      </c>
      <c r="F778">
        <v>6</v>
      </c>
      <c r="G778" s="4">
        <v>1318.06</v>
      </c>
      <c r="H778" s="4">
        <v>7908.36</v>
      </c>
      <c r="I778" t="str">
        <f>TEXT(Dataset_Analysis_Table[[#This Row],[Order Date]], "mmmm yyyy")</f>
        <v>January 2025</v>
      </c>
      <c r="J778" s="4">
        <f>IF(Dataset_Analysis_Table[[#This Row],[Units Sold]]&lt;&gt;0,Dataset_Analysis_Table[[#This Row],[Revenue]]/Dataset_Analysis_Table[[#This Row],[Units Sold]],"Invalid")</f>
        <v>1318.06</v>
      </c>
      <c r="K778" s="4" t="str">
        <f>IF(Dataset_Analysis_Table[[#This Row],[Revenue]]&gt;5000,"Yes","No")</f>
        <v>Yes</v>
      </c>
      <c r="L778" s="4" t="str" cm="1">
        <f t="array" ref="L778">_xlfn.IFS(
  Dataset_Analysis_Table[[#This Row],[Revenue]]&gt;=10000, "Platinum Tier",
  Dataset_Analysis_Table[[#This Row],[Revenue]]&gt;=5000, "Gold Tier",
  Dataset_Analysis_Table[[#This Row],[Revenue]]&lt;5000, "Standard Tier"
)</f>
        <v>Gold Tier</v>
      </c>
      <c r="M778" s="4" t="str">
        <f>Dataset_Analysis_Table[[#This Row],[Region]]&amp;" - "&amp;Dataset_Analysis_Table[[#This Row],[Category]]</f>
        <v>East - Accessories</v>
      </c>
    </row>
    <row r="779" spans="1:13" x14ac:dyDescent="0.3">
      <c r="A779">
        <v>780</v>
      </c>
      <c r="B779" s="1">
        <v>45809</v>
      </c>
      <c r="C779" t="s">
        <v>7</v>
      </c>
      <c r="D779" t="s">
        <v>22</v>
      </c>
      <c r="E779" t="s">
        <v>4</v>
      </c>
      <c r="F779">
        <v>8</v>
      </c>
      <c r="G779" s="4">
        <v>862.31</v>
      </c>
      <c r="H779" s="4">
        <v>6898.48</v>
      </c>
      <c r="I779" t="str">
        <f>TEXT(Dataset_Analysis_Table[[#This Row],[Order Date]], "mmmm yyyy")</f>
        <v>June 2025</v>
      </c>
      <c r="J779" s="4">
        <f>IF(Dataset_Analysis_Table[[#This Row],[Units Sold]]&lt;&gt;0,Dataset_Analysis_Table[[#This Row],[Revenue]]/Dataset_Analysis_Table[[#This Row],[Units Sold]],"Invalid")</f>
        <v>862.31</v>
      </c>
      <c r="K779" s="4" t="str">
        <f>IF(Dataset_Analysis_Table[[#This Row],[Revenue]]&gt;5000,"Yes","No")</f>
        <v>Yes</v>
      </c>
      <c r="L779" s="4" t="str" cm="1">
        <f t="array" ref="L779">_xlfn.IFS(
  Dataset_Analysis_Table[[#This Row],[Revenue]]&gt;=10000, "Platinum Tier",
  Dataset_Analysis_Table[[#This Row],[Revenue]]&gt;=5000, "Gold Tier",
  Dataset_Analysis_Table[[#This Row],[Revenue]]&lt;5000, "Standard Tier"
)</f>
        <v>Gold Tier</v>
      </c>
      <c r="M779" s="4" t="str">
        <f>Dataset_Analysis_Table[[#This Row],[Region]]&amp;" - "&amp;Dataset_Analysis_Table[[#This Row],[Category]]</f>
        <v>West - Electronics</v>
      </c>
    </row>
    <row r="780" spans="1:13" x14ac:dyDescent="0.3">
      <c r="A780">
        <v>781</v>
      </c>
      <c r="B780" s="1">
        <v>45315</v>
      </c>
      <c r="C780" t="s">
        <v>0</v>
      </c>
      <c r="D780" t="s">
        <v>20</v>
      </c>
      <c r="E780" t="s">
        <v>4</v>
      </c>
      <c r="F780">
        <v>5</v>
      </c>
      <c r="G780" s="4">
        <v>610.42999999999995</v>
      </c>
      <c r="H780" s="4">
        <v>3052.15</v>
      </c>
      <c r="I780" t="str">
        <f>TEXT(Dataset_Analysis_Table[[#This Row],[Order Date]], "mmmm yyyy")</f>
        <v>January 2024</v>
      </c>
      <c r="J780" s="4">
        <f>IF(Dataset_Analysis_Table[[#This Row],[Units Sold]]&lt;&gt;0,Dataset_Analysis_Table[[#This Row],[Revenue]]/Dataset_Analysis_Table[[#This Row],[Units Sold]],"Invalid")</f>
        <v>610.43000000000006</v>
      </c>
      <c r="K780" s="4" t="str">
        <f>IF(Dataset_Analysis_Table[[#This Row],[Revenue]]&gt;5000,"Yes","No")</f>
        <v>No</v>
      </c>
      <c r="L780" s="4" t="str" cm="1">
        <f t="array" ref="L780">_xlfn.IFS(
  Dataset_Analysis_Table[[#This Row],[Revenue]]&gt;=10000, "Platinum Tier",
  Dataset_Analysis_Table[[#This Row],[Revenue]]&gt;=5000, "Gold Tier",
  Dataset_Analysis_Table[[#This Row],[Revenue]]&lt;5000, "Standard Tier"
)</f>
        <v>Standard Tier</v>
      </c>
      <c r="M780" s="4" t="str">
        <f>Dataset_Analysis_Table[[#This Row],[Region]]&amp;" - "&amp;Dataset_Analysis_Table[[#This Row],[Category]]</f>
        <v>North - Electronics</v>
      </c>
    </row>
    <row r="781" spans="1:13" x14ac:dyDescent="0.3">
      <c r="A781">
        <v>782</v>
      </c>
      <c r="B781" s="1">
        <v>45178</v>
      </c>
      <c r="C781" t="s">
        <v>7</v>
      </c>
      <c r="D781" t="s">
        <v>15</v>
      </c>
      <c r="E781" t="s">
        <v>4</v>
      </c>
      <c r="F781">
        <v>7</v>
      </c>
      <c r="G781" s="4">
        <v>1335.47</v>
      </c>
      <c r="H781" s="4">
        <v>9348.2900000000009</v>
      </c>
      <c r="I781" t="str">
        <f>TEXT(Dataset_Analysis_Table[[#This Row],[Order Date]], "mmmm yyyy")</f>
        <v>September 2023</v>
      </c>
      <c r="J781" s="4">
        <f>IF(Dataset_Analysis_Table[[#This Row],[Units Sold]]&lt;&gt;0,Dataset_Analysis_Table[[#This Row],[Revenue]]/Dataset_Analysis_Table[[#This Row],[Units Sold]],"Invalid")</f>
        <v>1335.47</v>
      </c>
      <c r="K781" s="4" t="str">
        <f>IF(Dataset_Analysis_Table[[#This Row],[Revenue]]&gt;5000,"Yes","No")</f>
        <v>Yes</v>
      </c>
      <c r="L781" s="4" t="str" cm="1">
        <f t="array" ref="L781">_xlfn.IFS(
  Dataset_Analysis_Table[[#This Row],[Revenue]]&gt;=10000, "Platinum Tier",
  Dataset_Analysis_Table[[#This Row],[Revenue]]&gt;=5000, "Gold Tier",
  Dataset_Analysis_Table[[#This Row],[Revenue]]&lt;5000, "Standard Tier"
)</f>
        <v>Gold Tier</v>
      </c>
      <c r="M781" s="4" t="str">
        <f>Dataset_Analysis_Table[[#This Row],[Region]]&amp;" - "&amp;Dataset_Analysis_Table[[#This Row],[Category]]</f>
        <v>West - Electronics</v>
      </c>
    </row>
    <row r="782" spans="1:13" x14ac:dyDescent="0.3">
      <c r="A782">
        <v>783</v>
      </c>
      <c r="B782" s="1">
        <v>45189</v>
      </c>
      <c r="C782" t="s">
        <v>11</v>
      </c>
      <c r="D782" t="s">
        <v>21</v>
      </c>
      <c r="E782" t="s">
        <v>4</v>
      </c>
      <c r="F782">
        <v>8</v>
      </c>
      <c r="G782" s="4">
        <v>1382.04</v>
      </c>
      <c r="H782" s="4">
        <v>11056.32</v>
      </c>
      <c r="I782" t="str">
        <f>TEXT(Dataset_Analysis_Table[[#This Row],[Order Date]], "mmmm yyyy")</f>
        <v>September 2023</v>
      </c>
      <c r="J782" s="4">
        <f>IF(Dataset_Analysis_Table[[#This Row],[Units Sold]]&lt;&gt;0,Dataset_Analysis_Table[[#This Row],[Revenue]]/Dataset_Analysis_Table[[#This Row],[Units Sold]],"Invalid")</f>
        <v>1382.04</v>
      </c>
      <c r="K782" s="4" t="str">
        <f>IF(Dataset_Analysis_Table[[#This Row],[Revenue]]&gt;5000,"Yes","No")</f>
        <v>Yes</v>
      </c>
      <c r="L782" s="4" t="str" cm="1">
        <f t="array" ref="L782">_xlfn.IFS(
  Dataset_Analysis_Table[[#This Row],[Revenue]]&gt;=10000, "Platinum Tier",
  Dataset_Analysis_Table[[#This Row],[Revenue]]&gt;=5000, "Gold Tier",
  Dataset_Analysis_Table[[#This Row],[Revenue]]&lt;5000, "Standard Tier"
)</f>
        <v>Platinum Tier</v>
      </c>
      <c r="M782" s="4" t="str">
        <f>Dataset_Analysis_Table[[#This Row],[Region]]&amp;" - "&amp;Dataset_Analysis_Table[[#This Row],[Category]]</f>
        <v>South - Electronics</v>
      </c>
    </row>
    <row r="783" spans="1:13" x14ac:dyDescent="0.3">
      <c r="A783">
        <v>784</v>
      </c>
      <c r="B783" s="1">
        <v>45159</v>
      </c>
      <c r="C783" t="s">
        <v>12</v>
      </c>
      <c r="D783" t="s">
        <v>17</v>
      </c>
      <c r="E783" t="s">
        <v>10</v>
      </c>
      <c r="F783">
        <v>6</v>
      </c>
      <c r="G783" s="4">
        <v>1227.9100000000001</v>
      </c>
      <c r="H783" s="4">
        <v>7367.46</v>
      </c>
      <c r="I783" t="str">
        <f>TEXT(Dataset_Analysis_Table[[#This Row],[Order Date]], "mmmm yyyy")</f>
        <v>August 2023</v>
      </c>
      <c r="J783" s="4">
        <f>IF(Dataset_Analysis_Table[[#This Row],[Units Sold]]&lt;&gt;0,Dataset_Analysis_Table[[#This Row],[Revenue]]/Dataset_Analysis_Table[[#This Row],[Units Sold]],"Invalid")</f>
        <v>1227.9100000000001</v>
      </c>
      <c r="K783" s="4" t="str">
        <f>IF(Dataset_Analysis_Table[[#This Row],[Revenue]]&gt;5000,"Yes","No")</f>
        <v>Yes</v>
      </c>
      <c r="L783" s="4" t="str" cm="1">
        <f t="array" ref="L783">_xlfn.IFS(
  Dataset_Analysis_Table[[#This Row],[Revenue]]&gt;=10000, "Platinum Tier",
  Dataset_Analysis_Table[[#This Row],[Revenue]]&gt;=5000, "Gold Tier",
  Dataset_Analysis_Table[[#This Row],[Revenue]]&lt;5000, "Standard Tier"
)</f>
        <v>Gold Tier</v>
      </c>
      <c r="M783" s="4" t="str">
        <f>Dataset_Analysis_Table[[#This Row],[Region]]&amp;" - "&amp;Dataset_Analysis_Table[[#This Row],[Category]]</f>
        <v>East - Accessories</v>
      </c>
    </row>
    <row r="784" spans="1:13" x14ac:dyDescent="0.3">
      <c r="A784">
        <v>785</v>
      </c>
      <c r="B784" s="1">
        <v>45426</v>
      </c>
      <c r="C784" t="s">
        <v>12</v>
      </c>
      <c r="D784" t="s">
        <v>22</v>
      </c>
      <c r="E784" t="s">
        <v>4</v>
      </c>
      <c r="F784">
        <v>8</v>
      </c>
      <c r="G784" s="4">
        <v>1288.77</v>
      </c>
      <c r="H784" s="4">
        <v>10310.16</v>
      </c>
      <c r="I784" t="str">
        <f>TEXT(Dataset_Analysis_Table[[#This Row],[Order Date]], "mmmm yyyy")</f>
        <v>May 2024</v>
      </c>
      <c r="J784" s="4">
        <f>IF(Dataset_Analysis_Table[[#This Row],[Units Sold]]&lt;&gt;0,Dataset_Analysis_Table[[#This Row],[Revenue]]/Dataset_Analysis_Table[[#This Row],[Units Sold]],"Invalid")</f>
        <v>1288.77</v>
      </c>
      <c r="K784" s="4" t="str">
        <f>IF(Dataset_Analysis_Table[[#This Row],[Revenue]]&gt;5000,"Yes","No")</f>
        <v>Yes</v>
      </c>
      <c r="L784" s="4" t="str" cm="1">
        <f t="array" ref="L784">_xlfn.IFS(
  Dataset_Analysis_Table[[#This Row],[Revenue]]&gt;=10000, "Platinum Tier",
  Dataset_Analysis_Table[[#This Row],[Revenue]]&gt;=5000, "Gold Tier",
  Dataset_Analysis_Table[[#This Row],[Revenue]]&lt;5000, "Standard Tier"
)</f>
        <v>Platinum Tier</v>
      </c>
      <c r="M784" s="4" t="str">
        <f>Dataset_Analysis_Table[[#This Row],[Region]]&amp;" - "&amp;Dataset_Analysis_Table[[#This Row],[Category]]</f>
        <v>East - Electronics</v>
      </c>
    </row>
    <row r="785" spans="1:13" x14ac:dyDescent="0.3">
      <c r="A785">
        <v>786</v>
      </c>
      <c r="B785" s="1">
        <v>45372</v>
      </c>
      <c r="C785" t="s">
        <v>0</v>
      </c>
      <c r="D785" t="s">
        <v>1</v>
      </c>
      <c r="E785" t="s">
        <v>2</v>
      </c>
      <c r="F785">
        <v>3</v>
      </c>
      <c r="G785" s="4">
        <v>457.72</v>
      </c>
      <c r="H785" s="4">
        <v>1373.16</v>
      </c>
      <c r="I785" t="str">
        <f>TEXT(Dataset_Analysis_Table[[#This Row],[Order Date]], "mmmm yyyy")</f>
        <v>March 2024</v>
      </c>
      <c r="J785" s="4">
        <f>IF(Dataset_Analysis_Table[[#This Row],[Units Sold]]&lt;&gt;0,Dataset_Analysis_Table[[#This Row],[Revenue]]/Dataset_Analysis_Table[[#This Row],[Units Sold]],"Invalid")</f>
        <v>457.72</v>
      </c>
      <c r="K785" s="4" t="str">
        <f>IF(Dataset_Analysis_Table[[#This Row],[Revenue]]&gt;5000,"Yes","No")</f>
        <v>No</v>
      </c>
      <c r="L785" s="4" t="str" cm="1">
        <f t="array" ref="L785">_xlfn.IFS(
  Dataset_Analysis_Table[[#This Row],[Revenue]]&gt;=10000, "Platinum Tier",
  Dataset_Analysis_Table[[#This Row],[Revenue]]&gt;=5000, "Gold Tier",
  Dataset_Analysis_Table[[#This Row],[Revenue]]&lt;5000, "Standard Tier"
)</f>
        <v>Standard Tier</v>
      </c>
      <c r="M785" s="4" t="str">
        <f>Dataset_Analysis_Table[[#This Row],[Region]]&amp;" - "&amp;Dataset_Analysis_Table[[#This Row],[Category]]</f>
        <v>North - Apparel</v>
      </c>
    </row>
    <row r="786" spans="1:13" x14ac:dyDescent="0.3">
      <c r="A786">
        <v>787</v>
      </c>
      <c r="B786" s="1">
        <v>45467</v>
      </c>
      <c r="C786" t="s">
        <v>7</v>
      </c>
      <c r="D786" t="s">
        <v>8</v>
      </c>
      <c r="E786" t="s">
        <v>2</v>
      </c>
      <c r="F786">
        <v>5</v>
      </c>
      <c r="G786" s="4">
        <v>1095.9100000000001</v>
      </c>
      <c r="H786" s="4">
        <v>5479.55</v>
      </c>
      <c r="I786" t="str">
        <f>TEXT(Dataset_Analysis_Table[[#This Row],[Order Date]], "mmmm yyyy")</f>
        <v>June 2024</v>
      </c>
      <c r="J786" s="4">
        <f>IF(Dataset_Analysis_Table[[#This Row],[Units Sold]]&lt;&gt;0,Dataset_Analysis_Table[[#This Row],[Revenue]]/Dataset_Analysis_Table[[#This Row],[Units Sold]],"Invalid")</f>
        <v>1095.9100000000001</v>
      </c>
      <c r="K786" s="4" t="str">
        <f>IF(Dataset_Analysis_Table[[#This Row],[Revenue]]&gt;5000,"Yes","No")</f>
        <v>Yes</v>
      </c>
      <c r="L786" s="4" t="str" cm="1">
        <f t="array" ref="L786">_xlfn.IFS(
  Dataset_Analysis_Table[[#This Row],[Revenue]]&gt;=10000, "Platinum Tier",
  Dataset_Analysis_Table[[#This Row],[Revenue]]&gt;=5000, "Gold Tier",
  Dataset_Analysis_Table[[#This Row],[Revenue]]&lt;5000, "Standard Tier"
)</f>
        <v>Gold Tier</v>
      </c>
      <c r="M786" s="4" t="str">
        <f>Dataset_Analysis_Table[[#This Row],[Region]]&amp;" - "&amp;Dataset_Analysis_Table[[#This Row],[Category]]</f>
        <v>West - Apparel</v>
      </c>
    </row>
    <row r="787" spans="1:13" x14ac:dyDescent="0.3">
      <c r="A787">
        <v>788</v>
      </c>
      <c r="B787" s="1">
        <v>45331</v>
      </c>
      <c r="C787" t="s">
        <v>0</v>
      </c>
      <c r="D787" t="s">
        <v>15</v>
      </c>
      <c r="E787" t="s">
        <v>4</v>
      </c>
      <c r="F787">
        <v>8</v>
      </c>
      <c r="G787" s="4">
        <v>324.97000000000003</v>
      </c>
      <c r="H787" s="4">
        <v>2599.7600000000002</v>
      </c>
      <c r="I787" t="str">
        <f>TEXT(Dataset_Analysis_Table[[#This Row],[Order Date]], "mmmm yyyy")</f>
        <v>February 2024</v>
      </c>
      <c r="J787" s="4">
        <f>IF(Dataset_Analysis_Table[[#This Row],[Units Sold]]&lt;&gt;0,Dataset_Analysis_Table[[#This Row],[Revenue]]/Dataset_Analysis_Table[[#This Row],[Units Sold]],"Invalid")</f>
        <v>324.97000000000003</v>
      </c>
      <c r="K787" s="4" t="str">
        <f>IF(Dataset_Analysis_Table[[#This Row],[Revenue]]&gt;5000,"Yes","No")</f>
        <v>No</v>
      </c>
      <c r="L787" s="4" t="str" cm="1">
        <f t="array" ref="L787">_xlfn.IFS(
  Dataset_Analysis_Table[[#This Row],[Revenue]]&gt;=10000, "Platinum Tier",
  Dataset_Analysis_Table[[#This Row],[Revenue]]&gt;=5000, "Gold Tier",
  Dataset_Analysis_Table[[#This Row],[Revenue]]&lt;5000, "Standard Tier"
)</f>
        <v>Standard Tier</v>
      </c>
      <c r="M787" s="4" t="str">
        <f>Dataset_Analysis_Table[[#This Row],[Region]]&amp;" - "&amp;Dataset_Analysis_Table[[#This Row],[Category]]</f>
        <v>North - Electronics</v>
      </c>
    </row>
    <row r="788" spans="1:13" x14ac:dyDescent="0.3">
      <c r="A788">
        <v>789</v>
      </c>
      <c r="B788" s="1">
        <v>45635</v>
      </c>
      <c r="C788" t="s">
        <v>7</v>
      </c>
      <c r="D788" t="s">
        <v>16</v>
      </c>
      <c r="E788" t="s">
        <v>10</v>
      </c>
      <c r="F788">
        <v>9</v>
      </c>
      <c r="G788" s="4">
        <v>1302.1099999999999</v>
      </c>
      <c r="H788" s="4">
        <v>11718.99</v>
      </c>
      <c r="I788" t="str">
        <f>TEXT(Dataset_Analysis_Table[[#This Row],[Order Date]], "mmmm yyyy")</f>
        <v>December 2024</v>
      </c>
      <c r="J788" s="4">
        <f>IF(Dataset_Analysis_Table[[#This Row],[Units Sold]]&lt;&gt;0,Dataset_Analysis_Table[[#This Row],[Revenue]]/Dataset_Analysis_Table[[#This Row],[Units Sold]],"Invalid")</f>
        <v>1302.1099999999999</v>
      </c>
      <c r="K788" s="4" t="str">
        <f>IF(Dataset_Analysis_Table[[#This Row],[Revenue]]&gt;5000,"Yes","No")</f>
        <v>Yes</v>
      </c>
      <c r="L788" s="4" t="str" cm="1">
        <f t="array" ref="L788">_xlfn.IFS(
  Dataset_Analysis_Table[[#This Row],[Revenue]]&gt;=10000, "Platinum Tier",
  Dataset_Analysis_Table[[#This Row],[Revenue]]&gt;=5000, "Gold Tier",
  Dataset_Analysis_Table[[#This Row],[Revenue]]&lt;5000, "Standard Tier"
)</f>
        <v>Platinum Tier</v>
      </c>
      <c r="M788" s="4" t="str">
        <f>Dataset_Analysis_Table[[#This Row],[Region]]&amp;" - "&amp;Dataset_Analysis_Table[[#This Row],[Category]]</f>
        <v>West - Accessories</v>
      </c>
    </row>
    <row r="789" spans="1:13" x14ac:dyDescent="0.3">
      <c r="A789">
        <v>790</v>
      </c>
      <c r="B789" s="1">
        <v>45666</v>
      </c>
      <c r="C789" t="s">
        <v>0</v>
      </c>
      <c r="D789" t="s">
        <v>16</v>
      </c>
      <c r="E789" t="s">
        <v>10</v>
      </c>
      <c r="F789">
        <v>3</v>
      </c>
      <c r="G789" s="4">
        <v>107.77</v>
      </c>
      <c r="H789" s="4">
        <v>323.31</v>
      </c>
      <c r="I789" t="str">
        <f>TEXT(Dataset_Analysis_Table[[#This Row],[Order Date]], "mmmm yyyy")</f>
        <v>January 2025</v>
      </c>
      <c r="J789" s="4">
        <f>IF(Dataset_Analysis_Table[[#This Row],[Units Sold]]&lt;&gt;0,Dataset_Analysis_Table[[#This Row],[Revenue]]/Dataset_Analysis_Table[[#This Row],[Units Sold]],"Invalid")</f>
        <v>107.77</v>
      </c>
      <c r="K789" s="4" t="str">
        <f>IF(Dataset_Analysis_Table[[#This Row],[Revenue]]&gt;5000,"Yes","No")</f>
        <v>No</v>
      </c>
      <c r="L789" s="4" t="str" cm="1">
        <f t="array" ref="L789">_xlfn.IFS(
  Dataset_Analysis_Table[[#This Row],[Revenue]]&gt;=10000, "Platinum Tier",
  Dataset_Analysis_Table[[#This Row],[Revenue]]&gt;=5000, "Gold Tier",
  Dataset_Analysis_Table[[#This Row],[Revenue]]&lt;5000, "Standard Tier"
)</f>
        <v>Standard Tier</v>
      </c>
      <c r="M789" s="4" t="str">
        <f>Dataset_Analysis_Table[[#This Row],[Region]]&amp;" - "&amp;Dataset_Analysis_Table[[#This Row],[Category]]</f>
        <v>North - Accessories</v>
      </c>
    </row>
    <row r="790" spans="1:13" x14ac:dyDescent="0.3">
      <c r="A790">
        <v>791</v>
      </c>
      <c r="B790" s="1">
        <v>45277</v>
      </c>
      <c r="C790" t="s">
        <v>7</v>
      </c>
      <c r="D790" t="s">
        <v>8</v>
      </c>
      <c r="E790" t="s">
        <v>2</v>
      </c>
      <c r="F790">
        <v>9</v>
      </c>
      <c r="G790" s="4">
        <v>1320.21</v>
      </c>
      <c r="H790" s="4">
        <v>11881.89</v>
      </c>
      <c r="I790" t="str">
        <f>TEXT(Dataset_Analysis_Table[[#This Row],[Order Date]], "mmmm yyyy")</f>
        <v>December 2023</v>
      </c>
      <c r="J790" s="4">
        <f>IF(Dataset_Analysis_Table[[#This Row],[Units Sold]]&lt;&gt;0,Dataset_Analysis_Table[[#This Row],[Revenue]]/Dataset_Analysis_Table[[#This Row],[Units Sold]],"Invalid")</f>
        <v>1320.21</v>
      </c>
      <c r="K790" s="4" t="str">
        <f>IF(Dataset_Analysis_Table[[#This Row],[Revenue]]&gt;5000,"Yes","No")</f>
        <v>Yes</v>
      </c>
      <c r="L790" s="4" t="str" cm="1">
        <f t="array" ref="L790">_xlfn.IFS(
  Dataset_Analysis_Table[[#This Row],[Revenue]]&gt;=10000, "Platinum Tier",
  Dataset_Analysis_Table[[#This Row],[Revenue]]&gt;=5000, "Gold Tier",
  Dataset_Analysis_Table[[#This Row],[Revenue]]&lt;5000, "Standard Tier"
)</f>
        <v>Platinum Tier</v>
      </c>
      <c r="M790" s="4" t="str">
        <f>Dataset_Analysis_Table[[#This Row],[Region]]&amp;" - "&amp;Dataset_Analysis_Table[[#This Row],[Category]]</f>
        <v>West - Apparel</v>
      </c>
    </row>
    <row r="791" spans="1:13" x14ac:dyDescent="0.3">
      <c r="A791">
        <v>792</v>
      </c>
      <c r="B791" s="1">
        <v>45336</v>
      </c>
      <c r="C791" t="s">
        <v>11</v>
      </c>
      <c r="D791" t="s">
        <v>14</v>
      </c>
      <c r="E791" t="s">
        <v>4</v>
      </c>
      <c r="F791">
        <v>4</v>
      </c>
      <c r="G791" s="4">
        <v>1257.0999999999999</v>
      </c>
      <c r="H791" s="4">
        <v>5028.3999999999996</v>
      </c>
      <c r="I791" t="str">
        <f>TEXT(Dataset_Analysis_Table[[#This Row],[Order Date]], "mmmm yyyy")</f>
        <v>February 2024</v>
      </c>
      <c r="J791" s="4">
        <f>IF(Dataset_Analysis_Table[[#This Row],[Units Sold]]&lt;&gt;0,Dataset_Analysis_Table[[#This Row],[Revenue]]/Dataset_Analysis_Table[[#This Row],[Units Sold]],"Invalid")</f>
        <v>1257.0999999999999</v>
      </c>
      <c r="K791" s="4" t="str">
        <f>IF(Dataset_Analysis_Table[[#This Row],[Revenue]]&gt;5000,"Yes","No")</f>
        <v>Yes</v>
      </c>
      <c r="L791" s="4" t="str" cm="1">
        <f t="array" ref="L791">_xlfn.IFS(
  Dataset_Analysis_Table[[#This Row],[Revenue]]&gt;=10000, "Platinum Tier",
  Dataset_Analysis_Table[[#This Row],[Revenue]]&gt;=5000, "Gold Tier",
  Dataset_Analysis_Table[[#This Row],[Revenue]]&lt;5000, "Standard Tier"
)</f>
        <v>Gold Tier</v>
      </c>
      <c r="M791" s="4" t="str">
        <f>Dataset_Analysis_Table[[#This Row],[Region]]&amp;" - "&amp;Dataset_Analysis_Table[[#This Row],[Category]]</f>
        <v>South - Electronics</v>
      </c>
    </row>
    <row r="792" spans="1:13" x14ac:dyDescent="0.3">
      <c r="A792">
        <v>793</v>
      </c>
      <c r="B792" s="1">
        <v>45606</v>
      </c>
      <c r="C792" t="s">
        <v>0</v>
      </c>
      <c r="D792" t="s">
        <v>18</v>
      </c>
      <c r="E792" t="s">
        <v>4</v>
      </c>
      <c r="F792">
        <v>1</v>
      </c>
      <c r="G792" s="4">
        <v>1377.87</v>
      </c>
      <c r="H792" s="4">
        <v>1377.87</v>
      </c>
      <c r="I792" t="str">
        <f>TEXT(Dataset_Analysis_Table[[#This Row],[Order Date]], "mmmm yyyy")</f>
        <v>November 2024</v>
      </c>
      <c r="J792" s="4">
        <f>IF(Dataset_Analysis_Table[[#This Row],[Units Sold]]&lt;&gt;0,Dataset_Analysis_Table[[#This Row],[Revenue]]/Dataset_Analysis_Table[[#This Row],[Units Sold]],"Invalid")</f>
        <v>1377.87</v>
      </c>
      <c r="K792" s="4" t="str">
        <f>IF(Dataset_Analysis_Table[[#This Row],[Revenue]]&gt;5000,"Yes","No")</f>
        <v>No</v>
      </c>
      <c r="L792" s="4" t="str" cm="1">
        <f t="array" ref="L792">_xlfn.IFS(
  Dataset_Analysis_Table[[#This Row],[Revenue]]&gt;=10000, "Platinum Tier",
  Dataset_Analysis_Table[[#This Row],[Revenue]]&gt;=5000, "Gold Tier",
  Dataset_Analysis_Table[[#This Row],[Revenue]]&lt;5000, "Standard Tier"
)</f>
        <v>Standard Tier</v>
      </c>
      <c r="M792" s="4" t="str">
        <f>Dataset_Analysis_Table[[#This Row],[Region]]&amp;" - "&amp;Dataset_Analysis_Table[[#This Row],[Category]]</f>
        <v>North - Electronics</v>
      </c>
    </row>
    <row r="793" spans="1:13" x14ac:dyDescent="0.3">
      <c r="A793">
        <v>794</v>
      </c>
      <c r="B793" s="1">
        <v>45419</v>
      </c>
      <c r="C793" t="s">
        <v>11</v>
      </c>
      <c r="D793" t="s">
        <v>8</v>
      </c>
      <c r="E793" t="s">
        <v>2</v>
      </c>
      <c r="F793">
        <v>6</v>
      </c>
      <c r="G793" s="4">
        <v>1237.02</v>
      </c>
      <c r="H793" s="4">
        <v>7422.12</v>
      </c>
      <c r="I793" t="str">
        <f>TEXT(Dataset_Analysis_Table[[#This Row],[Order Date]], "mmmm yyyy")</f>
        <v>May 2024</v>
      </c>
      <c r="J793" s="4">
        <f>IF(Dataset_Analysis_Table[[#This Row],[Units Sold]]&lt;&gt;0,Dataset_Analysis_Table[[#This Row],[Revenue]]/Dataset_Analysis_Table[[#This Row],[Units Sold]],"Invalid")</f>
        <v>1237.02</v>
      </c>
      <c r="K793" s="4" t="str">
        <f>IF(Dataset_Analysis_Table[[#This Row],[Revenue]]&gt;5000,"Yes","No")</f>
        <v>Yes</v>
      </c>
      <c r="L793" s="4" t="str" cm="1">
        <f t="array" ref="L793">_xlfn.IFS(
  Dataset_Analysis_Table[[#This Row],[Revenue]]&gt;=10000, "Platinum Tier",
  Dataset_Analysis_Table[[#This Row],[Revenue]]&gt;=5000, "Gold Tier",
  Dataset_Analysis_Table[[#This Row],[Revenue]]&lt;5000, "Standard Tier"
)</f>
        <v>Gold Tier</v>
      </c>
      <c r="M793" s="4" t="str">
        <f>Dataset_Analysis_Table[[#This Row],[Region]]&amp;" - "&amp;Dataset_Analysis_Table[[#This Row],[Category]]</f>
        <v>South - Apparel</v>
      </c>
    </row>
    <row r="794" spans="1:13" x14ac:dyDescent="0.3">
      <c r="A794">
        <v>795</v>
      </c>
      <c r="B794" s="1">
        <v>45789</v>
      </c>
      <c r="C794" t="s">
        <v>7</v>
      </c>
      <c r="D794" t="s">
        <v>6</v>
      </c>
      <c r="E794" t="s">
        <v>4</v>
      </c>
      <c r="F794">
        <v>2</v>
      </c>
      <c r="G794" s="4">
        <v>1024.95</v>
      </c>
      <c r="H794" s="4">
        <v>2049.9</v>
      </c>
      <c r="I794" t="str">
        <f>TEXT(Dataset_Analysis_Table[[#This Row],[Order Date]], "mmmm yyyy")</f>
        <v>May 2025</v>
      </c>
      <c r="J794" s="4">
        <f>IF(Dataset_Analysis_Table[[#This Row],[Units Sold]]&lt;&gt;0,Dataset_Analysis_Table[[#This Row],[Revenue]]/Dataset_Analysis_Table[[#This Row],[Units Sold]],"Invalid")</f>
        <v>1024.95</v>
      </c>
      <c r="K794" s="4" t="str">
        <f>IF(Dataset_Analysis_Table[[#This Row],[Revenue]]&gt;5000,"Yes","No")</f>
        <v>No</v>
      </c>
      <c r="L794" s="4" t="str" cm="1">
        <f t="array" ref="L794">_xlfn.IFS(
  Dataset_Analysis_Table[[#This Row],[Revenue]]&gt;=10000, "Platinum Tier",
  Dataset_Analysis_Table[[#This Row],[Revenue]]&gt;=5000, "Gold Tier",
  Dataset_Analysis_Table[[#This Row],[Revenue]]&lt;5000, "Standard Tier"
)</f>
        <v>Standard Tier</v>
      </c>
      <c r="M794" s="4" t="str">
        <f>Dataset_Analysis_Table[[#This Row],[Region]]&amp;" - "&amp;Dataset_Analysis_Table[[#This Row],[Category]]</f>
        <v>West - Electronics</v>
      </c>
    </row>
    <row r="795" spans="1:13" x14ac:dyDescent="0.3">
      <c r="A795">
        <v>796</v>
      </c>
      <c r="B795" s="1">
        <v>45639</v>
      </c>
      <c r="C795" t="s">
        <v>12</v>
      </c>
      <c r="D795" t="s">
        <v>18</v>
      </c>
      <c r="E795" t="s">
        <v>4</v>
      </c>
      <c r="F795">
        <v>10</v>
      </c>
      <c r="G795" s="4">
        <v>674.69</v>
      </c>
      <c r="H795" s="4">
        <v>6746.9</v>
      </c>
      <c r="I795" t="str">
        <f>TEXT(Dataset_Analysis_Table[[#This Row],[Order Date]], "mmmm yyyy")</f>
        <v>December 2024</v>
      </c>
      <c r="J795" s="4">
        <f>IF(Dataset_Analysis_Table[[#This Row],[Units Sold]]&lt;&gt;0,Dataset_Analysis_Table[[#This Row],[Revenue]]/Dataset_Analysis_Table[[#This Row],[Units Sold]],"Invalid")</f>
        <v>674.68999999999994</v>
      </c>
      <c r="K795" s="4" t="str">
        <f>IF(Dataset_Analysis_Table[[#This Row],[Revenue]]&gt;5000,"Yes","No")</f>
        <v>Yes</v>
      </c>
      <c r="L795" s="4" t="str" cm="1">
        <f t="array" ref="L795">_xlfn.IFS(
  Dataset_Analysis_Table[[#This Row],[Revenue]]&gt;=10000, "Platinum Tier",
  Dataset_Analysis_Table[[#This Row],[Revenue]]&gt;=5000, "Gold Tier",
  Dataset_Analysis_Table[[#This Row],[Revenue]]&lt;5000, "Standard Tier"
)</f>
        <v>Gold Tier</v>
      </c>
      <c r="M795" s="4" t="str">
        <f>Dataset_Analysis_Table[[#This Row],[Region]]&amp;" - "&amp;Dataset_Analysis_Table[[#This Row],[Category]]</f>
        <v>East - Electronics</v>
      </c>
    </row>
    <row r="796" spans="1:13" x14ac:dyDescent="0.3">
      <c r="A796">
        <v>797</v>
      </c>
      <c r="B796" s="1">
        <v>45739</v>
      </c>
      <c r="C796" t="s">
        <v>7</v>
      </c>
      <c r="D796" t="s">
        <v>16</v>
      </c>
      <c r="E796" t="s">
        <v>10</v>
      </c>
      <c r="F796">
        <v>9</v>
      </c>
      <c r="G796" s="4">
        <v>531.14</v>
      </c>
      <c r="H796" s="4">
        <v>4780.26</v>
      </c>
      <c r="I796" t="str">
        <f>TEXT(Dataset_Analysis_Table[[#This Row],[Order Date]], "mmmm yyyy")</f>
        <v>March 2025</v>
      </c>
      <c r="J796" s="4">
        <f>IF(Dataset_Analysis_Table[[#This Row],[Units Sold]]&lt;&gt;0,Dataset_Analysis_Table[[#This Row],[Revenue]]/Dataset_Analysis_Table[[#This Row],[Units Sold]],"Invalid")</f>
        <v>531.14</v>
      </c>
      <c r="K796" s="4" t="str">
        <f>IF(Dataset_Analysis_Table[[#This Row],[Revenue]]&gt;5000,"Yes","No")</f>
        <v>No</v>
      </c>
      <c r="L796" s="4" t="str" cm="1">
        <f t="array" ref="L796">_xlfn.IFS(
  Dataset_Analysis_Table[[#This Row],[Revenue]]&gt;=10000, "Platinum Tier",
  Dataset_Analysis_Table[[#This Row],[Revenue]]&gt;=5000, "Gold Tier",
  Dataset_Analysis_Table[[#This Row],[Revenue]]&lt;5000, "Standard Tier"
)</f>
        <v>Standard Tier</v>
      </c>
      <c r="M796" s="4" t="str">
        <f>Dataset_Analysis_Table[[#This Row],[Region]]&amp;" - "&amp;Dataset_Analysis_Table[[#This Row],[Category]]</f>
        <v>West - Accessories</v>
      </c>
    </row>
    <row r="797" spans="1:13" x14ac:dyDescent="0.3">
      <c r="A797">
        <v>798</v>
      </c>
      <c r="B797" s="1">
        <v>45844</v>
      </c>
      <c r="C797" t="s">
        <v>12</v>
      </c>
      <c r="D797" t="s">
        <v>3</v>
      </c>
      <c r="E797" t="s">
        <v>4</v>
      </c>
      <c r="F797">
        <v>2</v>
      </c>
      <c r="G797" s="4">
        <v>434.75</v>
      </c>
      <c r="H797" s="4">
        <v>869.5</v>
      </c>
      <c r="I797" t="str">
        <f>TEXT(Dataset_Analysis_Table[[#This Row],[Order Date]], "mmmm yyyy")</f>
        <v>July 2025</v>
      </c>
      <c r="J797" s="4">
        <f>IF(Dataset_Analysis_Table[[#This Row],[Units Sold]]&lt;&gt;0,Dataset_Analysis_Table[[#This Row],[Revenue]]/Dataset_Analysis_Table[[#This Row],[Units Sold]],"Invalid")</f>
        <v>434.75</v>
      </c>
      <c r="K797" s="4" t="str">
        <f>IF(Dataset_Analysis_Table[[#This Row],[Revenue]]&gt;5000,"Yes","No")</f>
        <v>No</v>
      </c>
      <c r="L797" s="4" t="str" cm="1">
        <f t="array" ref="L797">_xlfn.IFS(
  Dataset_Analysis_Table[[#This Row],[Revenue]]&gt;=10000, "Platinum Tier",
  Dataset_Analysis_Table[[#This Row],[Revenue]]&gt;=5000, "Gold Tier",
  Dataset_Analysis_Table[[#This Row],[Revenue]]&lt;5000, "Standard Tier"
)</f>
        <v>Standard Tier</v>
      </c>
      <c r="M797" s="4" t="str">
        <f>Dataset_Analysis_Table[[#This Row],[Region]]&amp;" - "&amp;Dataset_Analysis_Table[[#This Row],[Category]]</f>
        <v>East - Electronics</v>
      </c>
    </row>
    <row r="798" spans="1:13" x14ac:dyDescent="0.3">
      <c r="A798">
        <v>799</v>
      </c>
      <c r="B798" s="1">
        <v>45305</v>
      </c>
      <c r="C798" t="s">
        <v>0</v>
      </c>
      <c r="D798" t="s">
        <v>5</v>
      </c>
      <c r="E798" t="s">
        <v>4</v>
      </c>
      <c r="F798">
        <v>10</v>
      </c>
      <c r="G798" s="4">
        <v>1171.95</v>
      </c>
      <c r="H798" s="4">
        <v>11719.5</v>
      </c>
      <c r="I798" t="str">
        <f>TEXT(Dataset_Analysis_Table[[#This Row],[Order Date]], "mmmm yyyy")</f>
        <v>January 2024</v>
      </c>
      <c r="J798" s="4">
        <f>IF(Dataset_Analysis_Table[[#This Row],[Units Sold]]&lt;&gt;0,Dataset_Analysis_Table[[#This Row],[Revenue]]/Dataset_Analysis_Table[[#This Row],[Units Sold]],"Invalid")</f>
        <v>1171.95</v>
      </c>
      <c r="K798" s="4" t="str">
        <f>IF(Dataset_Analysis_Table[[#This Row],[Revenue]]&gt;5000,"Yes","No")</f>
        <v>Yes</v>
      </c>
      <c r="L798" s="4" t="str" cm="1">
        <f t="array" ref="L798">_xlfn.IFS(
  Dataset_Analysis_Table[[#This Row],[Revenue]]&gt;=10000, "Platinum Tier",
  Dataset_Analysis_Table[[#This Row],[Revenue]]&gt;=5000, "Gold Tier",
  Dataset_Analysis_Table[[#This Row],[Revenue]]&lt;5000, "Standard Tier"
)</f>
        <v>Platinum Tier</v>
      </c>
      <c r="M798" s="4" t="str">
        <f>Dataset_Analysis_Table[[#This Row],[Region]]&amp;" - "&amp;Dataset_Analysis_Table[[#This Row],[Category]]</f>
        <v>North - Electronics</v>
      </c>
    </row>
    <row r="799" spans="1:13" x14ac:dyDescent="0.3">
      <c r="A799">
        <v>800</v>
      </c>
      <c r="B799" s="1">
        <v>45801</v>
      </c>
      <c r="C799" t="s">
        <v>11</v>
      </c>
      <c r="D799" t="s">
        <v>18</v>
      </c>
      <c r="E799" t="s">
        <v>4</v>
      </c>
      <c r="F799">
        <v>4</v>
      </c>
      <c r="G799" s="4">
        <v>1019.77</v>
      </c>
      <c r="H799" s="4">
        <v>4079.08</v>
      </c>
      <c r="I799" t="str">
        <f>TEXT(Dataset_Analysis_Table[[#This Row],[Order Date]], "mmmm yyyy")</f>
        <v>May 2025</v>
      </c>
      <c r="J799" s="4">
        <f>IF(Dataset_Analysis_Table[[#This Row],[Units Sold]]&lt;&gt;0,Dataset_Analysis_Table[[#This Row],[Revenue]]/Dataset_Analysis_Table[[#This Row],[Units Sold]],"Invalid")</f>
        <v>1019.77</v>
      </c>
      <c r="K799" s="4" t="str">
        <f>IF(Dataset_Analysis_Table[[#This Row],[Revenue]]&gt;5000,"Yes","No")</f>
        <v>No</v>
      </c>
      <c r="L799" s="4" t="str" cm="1">
        <f t="array" ref="L799">_xlfn.IFS(
  Dataset_Analysis_Table[[#This Row],[Revenue]]&gt;=10000, "Platinum Tier",
  Dataset_Analysis_Table[[#This Row],[Revenue]]&gt;=5000, "Gold Tier",
  Dataset_Analysis_Table[[#This Row],[Revenue]]&lt;5000, "Standard Tier"
)</f>
        <v>Standard Tier</v>
      </c>
      <c r="M799" s="4" t="str">
        <f>Dataset_Analysis_Table[[#This Row],[Region]]&amp;" - "&amp;Dataset_Analysis_Table[[#This Row],[Category]]</f>
        <v>South - Electronics</v>
      </c>
    </row>
    <row r="800" spans="1:13" x14ac:dyDescent="0.3">
      <c r="A800">
        <v>801</v>
      </c>
      <c r="B800" s="1">
        <v>45664</v>
      </c>
      <c r="C800" t="s">
        <v>7</v>
      </c>
      <c r="D800" t="s">
        <v>22</v>
      </c>
      <c r="E800" t="s">
        <v>4</v>
      </c>
      <c r="F800">
        <v>1</v>
      </c>
      <c r="G800" s="4">
        <v>1298.3</v>
      </c>
      <c r="H800" s="4">
        <v>1298.3</v>
      </c>
      <c r="I800" t="str">
        <f>TEXT(Dataset_Analysis_Table[[#This Row],[Order Date]], "mmmm yyyy")</f>
        <v>January 2025</v>
      </c>
      <c r="J800" s="4">
        <f>IF(Dataset_Analysis_Table[[#This Row],[Units Sold]]&lt;&gt;0,Dataset_Analysis_Table[[#This Row],[Revenue]]/Dataset_Analysis_Table[[#This Row],[Units Sold]],"Invalid")</f>
        <v>1298.3</v>
      </c>
      <c r="K800" s="4" t="str">
        <f>IF(Dataset_Analysis_Table[[#This Row],[Revenue]]&gt;5000,"Yes","No")</f>
        <v>No</v>
      </c>
      <c r="L800" s="4" t="str" cm="1">
        <f t="array" ref="L800">_xlfn.IFS(
  Dataset_Analysis_Table[[#This Row],[Revenue]]&gt;=10000, "Platinum Tier",
  Dataset_Analysis_Table[[#This Row],[Revenue]]&gt;=5000, "Gold Tier",
  Dataset_Analysis_Table[[#This Row],[Revenue]]&lt;5000, "Standard Tier"
)</f>
        <v>Standard Tier</v>
      </c>
      <c r="M800" s="4" t="str">
        <f>Dataset_Analysis_Table[[#This Row],[Region]]&amp;" - "&amp;Dataset_Analysis_Table[[#This Row],[Category]]</f>
        <v>West - Electronics</v>
      </c>
    </row>
    <row r="801" spans="1:13" x14ac:dyDescent="0.3">
      <c r="A801">
        <v>802</v>
      </c>
      <c r="B801" s="1">
        <v>45624</v>
      </c>
      <c r="C801" t="s">
        <v>0</v>
      </c>
      <c r="D801" t="s">
        <v>9</v>
      </c>
      <c r="E801" t="s">
        <v>10</v>
      </c>
      <c r="F801">
        <v>3</v>
      </c>
      <c r="G801" s="4">
        <v>974.58</v>
      </c>
      <c r="H801" s="4">
        <v>2923.74</v>
      </c>
      <c r="I801" t="str">
        <f>TEXT(Dataset_Analysis_Table[[#This Row],[Order Date]], "mmmm yyyy")</f>
        <v>November 2024</v>
      </c>
      <c r="J801" s="4">
        <f>IF(Dataset_Analysis_Table[[#This Row],[Units Sold]]&lt;&gt;0,Dataset_Analysis_Table[[#This Row],[Revenue]]/Dataset_Analysis_Table[[#This Row],[Units Sold]],"Invalid")</f>
        <v>974.57999999999993</v>
      </c>
      <c r="K801" s="4" t="str">
        <f>IF(Dataset_Analysis_Table[[#This Row],[Revenue]]&gt;5000,"Yes","No")</f>
        <v>No</v>
      </c>
      <c r="L801" s="4" t="str" cm="1">
        <f t="array" ref="L801">_xlfn.IFS(
  Dataset_Analysis_Table[[#This Row],[Revenue]]&gt;=10000, "Platinum Tier",
  Dataset_Analysis_Table[[#This Row],[Revenue]]&gt;=5000, "Gold Tier",
  Dataset_Analysis_Table[[#This Row],[Revenue]]&lt;5000, "Standard Tier"
)</f>
        <v>Standard Tier</v>
      </c>
      <c r="M801" s="4" t="str">
        <f>Dataset_Analysis_Table[[#This Row],[Region]]&amp;" - "&amp;Dataset_Analysis_Table[[#This Row],[Category]]</f>
        <v>North - Accessories</v>
      </c>
    </row>
    <row r="802" spans="1:13" x14ac:dyDescent="0.3">
      <c r="A802">
        <v>803</v>
      </c>
      <c r="B802" s="1">
        <v>45368</v>
      </c>
      <c r="C802" t="s">
        <v>0</v>
      </c>
      <c r="D802" t="s">
        <v>15</v>
      </c>
      <c r="E802" t="s">
        <v>4</v>
      </c>
      <c r="F802">
        <v>5</v>
      </c>
      <c r="G802" s="4">
        <v>916.43</v>
      </c>
      <c r="H802" s="4">
        <v>4582.1499999999996</v>
      </c>
      <c r="I802" t="str">
        <f>TEXT(Dataset_Analysis_Table[[#This Row],[Order Date]], "mmmm yyyy")</f>
        <v>March 2024</v>
      </c>
      <c r="J802" s="4">
        <f>IF(Dataset_Analysis_Table[[#This Row],[Units Sold]]&lt;&gt;0,Dataset_Analysis_Table[[#This Row],[Revenue]]/Dataset_Analysis_Table[[#This Row],[Units Sold]],"Invalid")</f>
        <v>916.43</v>
      </c>
      <c r="K802" s="4" t="str">
        <f>IF(Dataset_Analysis_Table[[#This Row],[Revenue]]&gt;5000,"Yes","No")</f>
        <v>No</v>
      </c>
      <c r="L802" s="4" t="str" cm="1">
        <f t="array" ref="L802">_xlfn.IFS(
  Dataset_Analysis_Table[[#This Row],[Revenue]]&gt;=10000, "Platinum Tier",
  Dataset_Analysis_Table[[#This Row],[Revenue]]&gt;=5000, "Gold Tier",
  Dataset_Analysis_Table[[#This Row],[Revenue]]&lt;5000, "Standard Tier"
)</f>
        <v>Standard Tier</v>
      </c>
      <c r="M802" s="4" t="str">
        <f>Dataset_Analysis_Table[[#This Row],[Region]]&amp;" - "&amp;Dataset_Analysis_Table[[#This Row],[Category]]</f>
        <v>North - Electronics</v>
      </c>
    </row>
    <row r="803" spans="1:13" x14ac:dyDescent="0.3">
      <c r="A803">
        <v>804</v>
      </c>
      <c r="B803" s="1">
        <v>45572</v>
      </c>
      <c r="C803" t="s">
        <v>12</v>
      </c>
      <c r="D803" t="s">
        <v>22</v>
      </c>
      <c r="E803" t="s">
        <v>4</v>
      </c>
      <c r="F803">
        <v>7</v>
      </c>
      <c r="G803" s="4">
        <v>1278.8599999999999</v>
      </c>
      <c r="H803" s="4">
        <v>8952.02</v>
      </c>
      <c r="I803" t="str">
        <f>TEXT(Dataset_Analysis_Table[[#This Row],[Order Date]], "mmmm yyyy")</f>
        <v>October 2024</v>
      </c>
      <c r="J803" s="4">
        <f>IF(Dataset_Analysis_Table[[#This Row],[Units Sold]]&lt;&gt;0,Dataset_Analysis_Table[[#This Row],[Revenue]]/Dataset_Analysis_Table[[#This Row],[Units Sold]],"Invalid")</f>
        <v>1278.8600000000001</v>
      </c>
      <c r="K803" s="4" t="str">
        <f>IF(Dataset_Analysis_Table[[#This Row],[Revenue]]&gt;5000,"Yes","No")</f>
        <v>Yes</v>
      </c>
      <c r="L803" s="4" t="str" cm="1">
        <f t="array" ref="L803">_xlfn.IFS(
  Dataset_Analysis_Table[[#This Row],[Revenue]]&gt;=10000, "Platinum Tier",
  Dataset_Analysis_Table[[#This Row],[Revenue]]&gt;=5000, "Gold Tier",
  Dataset_Analysis_Table[[#This Row],[Revenue]]&lt;5000, "Standard Tier"
)</f>
        <v>Gold Tier</v>
      </c>
      <c r="M803" s="4" t="str">
        <f>Dataset_Analysis_Table[[#This Row],[Region]]&amp;" - "&amp;Dataset_Analysis_Table[[#This Row],[Category]]</f>
        <v>East - Electronics</v>
      </c>
    </row>
    <row r="804" spans="1:13" x14ac:dyDescent="0.3">
      <c r="A804">
        <v>805</v>
      </c>
      <c r="B804" s="1">
        <v>45362</v>
      </c>
      <c r="C804" t="s">
        <v>12</v>
      </c>
      <c r="D804" t="s">
        <v>20</v>
      </c>
      <c r="E804" t="s">
        <v>4</v>
      </c>
      <c r="F804">
        <v>8</v>
      </c>
      <c r="G804" s="4">
        <v>460.2</v>
      </c>
      <c r="H804" s="4">
        <v>3681.6</v>
      </c>
      <c r="I804" t="str">
        <f>TEXT(Dataset_Analysis_Table[[#This Row],[Order Date]], "mmmm yyyy")</f>
        <v>March 2024</v>
      </c>
      <c r="J804" s="4">
        <f>IF(Dataset_Analysis_Table[[#This Row],[Units Sold]]&lt;&gt;0,Dataset_Analysis_Table[[#This Row],[Revenue]]/Dataset_Analysis_Table[[#This Row],[Units Sold]],"Invalid")</f>
        <v>460.2</v>
      </c>
      <c r="K804" s="4" t="str">
        <f>IF(Dataset_Analysis_Table[[#This Row],[Revenue]]&gt;5000,"Yes","No")</f>
        <v>No</v>
      </c>
      <c r="L804" s="4" t="str" cm="1">
        <f t="array" ref="L804">_xlfn.IFS(
  Dataset_Analysis_Table[[#This Row],[Revenue]]&gt;=10000, "Platinum Tier",
  Dataset_Analysis_Table[[#This Row],[Revenue]]&gt;=5000, "Gold Tier",
  Dataset_Analysis_Table[[#This Row],[Revenue]]&lt;5000, "Standard Tier"
)</f>
        <v>Standard Tier</v>
      </c>
      <c r="M804" s="4" t="str">
        <f>Dataset_Analysis_Table[[#This Row],[Region]]&amp;" - "&amp;Dataset_Analysis_Table[[#This Row],[Category]]</f>
        <v>East - Electronics</v>
      </c>
    </row>
    <row r="805" spans="1:13" x14ac:dyDescent="0.3">
      <c r="A805">
        <v>806</v>
      </c>
      <c r="B805" s="1">
        <v>45737</v>
      </c>
      <c r="C805" t="s">
        <v>7</v>
      </c>
      <c r="D805" t="s">
        <v>6</v>
      </c>
      <c r="E805" t="s">
        <v>4</v>
      </c>
      <c r="F805">
        <v>2</v>
      </c>
      <c r="G805" s="4">
        <v>20.95</v>
      </c>
      <c r="H805" s="4">
        <v>41.9</v>
      </c>
      <c r="I805" t="str">
        <f>TEXT(Dataset_Analysis_Table[[#This Row],[Order Date]], "mmmm yyyy")</f>
        <v>March 2025</v>
      </c>
      <c r="J805" s="4">
        <f>IF(Dataset_Analysis_Table[[#This Row],[Units Sold]]&lt;&gt;0,Dataset_Analysis_Table[[#This Row],[Revenue]]/Dataset_Analysis_Table[[#This Row],[Units Sold]],"Invalid")</f>
        <v>20.95</v>
      </c>
      <c r="K805" s="4" t="str">
        <f>IF(Dataset_Analysis_Table[[#This Row],[Revenue]]&gt;5000,"Yes","No")</f>
        <v>No</v>
      </c>
      <c r="L805" s="4" t="str" cm="1">
        <f t="array" ref="L805">_xlfn.IFS(
  Dataset_Analysis_Table[[#This Row],[Revenue]]&gt;=10000, "Platinum Tier",
  Dataset_Analysis_Table[[#This Row],[Revenue]]&gt;=5000, "Gold Tier",
  Dataset_Analysis_Table[[#This Row],[Revenue]]&lt;5000, "Standard Tier"
)</f>
        <v>Standard Tier</v>
      </c>
      <c r="M805" s="4" t="str">
        <f>Dataset_Analysis_Table[[#This Row],[Region]]&amp;" - "&amp;Dataset_Analysis_Table[[#This Row],[Category]]</f>
        <v>West - Electronics</v>
      </c>
    </row>
    <row r="806" spans="1:13" x14ac:dyDescent="0.3">
      <c r="A806">
        <v>807</v>
      </c>
      <c r="B806" s="1">
        <v>45713</v>
      </c>
      <c r="C806" t="s">
        <v>12</v>
      </c>
      <c r="D806" t="s">
        <v>1</v>
      </c>
      <c r="E806" t="s">
        <v>2</v>
      </c>
      <c r="F806">
        <v>10</v>
      </c>
      <c r="G806" s="4">
        <v>917.48</v>
      </c>
      <c r="H806" s="4">
        <v>9174.7999999999993</v>
      </c>
      <c r="I806" t="str">
        <f>TEXT(Dataset_Analysis_Table[[#This Row],[Order Date]], "mmmm yyyy")</f>
        <v>February 2025</v>
      </c>
      <c r="J806" s="4">
        <f>IF(Dataset_Analysis_Table[[#This Row],[Units Sold]]&lt;&gt;0,Dataset_Analysis_Table[[#This Row],[Revenue]]/Dataset_Analysis_Table[[#This Row],[Units Sold]],"Invalid")</f>
        <v>917.4799999999999</v>
      </c>
      <c r="K806" s="4" t="str">
        <f>IF(Dataset_Analysis_Table[[#This Row],[Revenue]]&gt;5000,"Yes","No")</f>
        <v>Yes</v>
      </c>
      <c r="L806" s="4" t="str" cm="1">
        <f t="array" ref="L806">_xlfn.IFS(
  Dataset_Analysis_Table[[#This Row],[Revenue]]&gt;=10000, "Platinum Tier",
  Dataset_Analysis_Table[[#This Row],[Revenue]]&gt;=5000, "Gold Tier",
  Dataset_Analysis_Table[[#This Row],[Revenue]]&lt;5000, "Standard Tier"
)</f>
        <v>Gold Tier</v>
      </c>
      <c r="M806" s="4" t="str">
        <f>Dataset_Analysis_Table[[#This Row],[Region]]&amp;" - "&amp;Dataset_Analysis_Table[[#This Row],[Category]]</f>
        <v>East - Apparel</v>
      </c>
    </row>
    <row r="807" spans="1:13" x14ac:dyDescent="0.3">
      <c r="A807">
        <v>808</v>
      </c>
      <c r="B807" s="1">
        <v>45632</v>
      </c>
      <c r="C807" t="s">
        <v>0</v>
      </c>
      <c r="D807" t="s">
        <v>22</v>
      </c>
      <c r="E807" t="s">
        <v>4</v>
      </c>
      <c r="F807">
        <v>2</v>
      </c>
      <c r="G807" s="4">
        <v>511.06</v>
      </c>
      <c r="H807" s="4">
        <v>1022.12</v>
      </c>
      <c r="I807" t="str">
        <f>TEXT(Dataset_Analysis_Table[[#This Row],[Order Date]], "mmmm yyyy")</f>
        <v>December 2024</v>
      </c>
      <c r="J807" s="4">
        <f>IF(Dataset_Analysis_Table[[#This Row],[Units Sold]]&lt;&gt;0,Dataset_Analysis_Table[[#This Row],[Revenue]]/Dataset_Analysis_Table[[#This Row],[Units Sold]],"Invalid")</f>
        <v>511.06</v>
      </c>
      <c r="K807" s="4" t="str">
        <f>IF(Dataset_Analysis_Table[[#This Row],[Revenue]]&gt;5000,"Yes","No")</f>
        <v>No</v>
      </c>
      <c r="L807" s="4" t="str" cm="1">
        <f t="array" ref="L807">_xlfn.IFS(
  Dataset_Analysis_Table[[#This Row],[Revenue]]&gt;=10000, "Platinum Tier",
  Dataset_Analysis_Table[[#This Row],[Revenue]]&gt;=5000, "Gold Tier",
  Dataset_Analysis_Table[[#This Row],[Revenue]]&lt;5000, "Standard Tier"
)</f>
        <v>Standard Tier</v>
      </c>
      <c r="M807" s="4" t="str">
        <f>Dataset_Analysis_Table[[#This Row],[Region]]&amp;" - "&amp;Dataset_Analysis_Table[[#This Row],[Category]]</f>
        <v>North - Electronics</v>
      </c>
    </row>
    <row r="808" spans="1:13" x14ac:dyDescent="0.3">
      <c r="A808">
        <v>809</v>
      </c>
      <c r="B808" s="1">
        <v>45422</v>
      </c>
      <c r="C808" t="s">
        <v>12</v>
      </c>
      <c r="D808" t="s">
        <v>22</v>
      </c>
      <c r="E808" t="s">
        <v>4</v>
      </c>
      <c r="F808">
        <v>5</v>
      </c>
      <c r="G808" s="4">
        <v>987.62</v>
      </c>
      <c r="H808" s="4">
        <v>4938.1000000000004</v>
      </c>
      <c r="I808" t="str">
        <f>TEXT(Dataset_Analysis_Table[[#This Row],[Order Date]], "mmmm yyyy")</f>
        <v>May 2024</v>
      </c>
      <c r="J808" s="4">
        <f>IF(Dataset_Analysis_Table[[#This Row],[Units Sold]]&lt;&gt;0,Dataset_Analysis_Table[[#This Row],[Revenue]]/Dataset_Analysis_Table[[#This Row],[Units Sold]],"Invalid")</f>
        <v>987.62000000000012</v>
      </c>
      <c r="K808" s="4" t="str">
        <f>IF(Dataset_Analysis_Table[[#This Row],[Revenue]]&gt;5000,"Yes","No")</f>
        <v>No</v>
      </c>
      <c r="L808" s="4" t="str" cm="1">
        <f t="array" ref="L808">_xlfn.IFS(
  Dataset_Analysis_Table[[#This Row],[Revenue]]&gt;=10000, "Platinum Tier",
  Dataset_Analysis_Table[[#This Row],[Revenue]]&gt;=5000, "Gold Tier",
  Dataset_Analysis_Table[[#This Row],[Revenue]]&lt;5000, "Standard Tier"
)</f>
        <v>Standard Tier</v>
      </c>
      <c r="M808" s="4" t="str">
        <f>Dataset_Analysis_Table[[#This Row],[Region]]&amp;" - "&amp;Dataset_Analysis_Table[[#This Row],[Category]]</f>
        <v>East - Electronics</v>
      </c>
    </row>
    <row r="809" spans="1:13" x14ac:dyDescent="0.3">
      <c r="A809">
        <v>810</v>
      </c>
      <c r="B809" s="1">
        <v>45331</v>
      </c>
      <c r="C809" t="s">
        <v>12</v>
      </c>
      <c r="D809" t="s">
        <v>17</v>
      </c>
      <c r="E809" t="s">
        <v>10</v>
      </c>
      <c r="F809">
        <v>3</v>
      </c>
      <c r="G809" s="4">
        <v>780.77</v>
      </c>
      <c r="H809" s="4">
        <v>2342.31</v>
      </c>
      <c r="I809" t="str">
        <f>TEXT(Dataset_Analysis_Table[[#This Row],[Order Date]], "mmmm yyyy")</f>
        <v>February 2024</v>
      </c>
      <c r="J809" s="4">
        <f>IF(Dataset_Analysis_Table[[#This Row],[Units Sold]]&lt;&gt;0,Dataset_Analysis_Table[[#This Row],[Revenue]]/Dataset_Analysis_Table[[#This Row],[Units Sold]],"Invalid")</f>
        <v>780.77</v>
      </c>
      <c r="K809" s="4" t="str">
        <f>IF(Dataset_Analysis_Table[[#This Row],[Revenue]]&gt;5000,"Yes","No")</f>
        <v>No</v>
      </c>
      <c r="L809" s="4" t="str" cm="1">
        <f t="array" ref="L809">_xlfn.IFS(
  Dataset_Analysis_Table[[#This Row],[Revenue]]&gt;=10000, "Platinum Tier",
  Dataset_Analysis_Table[[#This Row],[Revenue]]&gt;=5000, "Gold Tier",
  Dataset_Analysis_Table[[#This Row],[Revenue]]&lt;5000, "Standard Tier"
)</f>
        <v>Standard Tier</v>
      </c>
      <c r="M809" s="4" t="str">
        <f>Dataset_Analysis_Table[[#This Row],[Region]]&amp;" - "&amp;Dataset_Analysis_Table[[#This Row],[Category]]</f>
        <v>East - Accessories</v>
      </c>
    </row>
    <row r="810" spans="1:13" x14ac:dyDescent="0.3">
      <c r="A810">
        <v>811</v>
      </c>
      <c r="B810" s="1">
        <v>45753</v>
      </c>
      <c r="C810" t="s">
        <v>0</v>
      </c>
      <c r="D810" t="s">
        <v>18</v>
      </c>
      <c r="E810" t="s">
        <v>4</v>
      </c>
      <c r="F810">
        <v>7</v>
      </c>
      <c r="G810" s="4">
        <v>994.19</v>
      </c>
      <c r="H810" s="4">
        <v>6959.33</v>
      </c>
      <c r="I810" t="str">
        <f>TEXT(Dataset_Analysis_Table[[#This Row],[Order Date]], "mmmm yyyy")</f>
        <v>April 2025</v>
      </c>
      <c r="J810" s="4">
        <f>IF(Dataset_Analysis_Table[[#This Row],[Units Sold]]&lt;&gt;0,Dataset_Analysis_Table[[#This Row],[Revenue]]/Dataset_Analysis_Table[[#This Row],[Units Sold]],"Invalid")</f>
        <v>994.18999999999994</v>
      </c>
      <c r="K810" s="4" t="str">
        <f>IF(Dataset_Analysis_Table[[#This Row],[Revenue]]&gt;5000,"Yes","No")</f>
        <v>Yes</v>
      </c>
      <c r="L810" s="4" t="str" cm="1">
        <f t="array" ref="L810">_xlfn.IFS(
  Dataset_Analysis_Table[[#This Row],[Revenue]]&gt;=10000, "Platinum Tier",
  Dataset_Analysis_Table[[#This Row],[Revenue]]&gt;=5000, "Gold Tier",
  Dataset_Analysis_Table[[#This Row],[Revenue]]&lt;5000, "Standard Tier"
)</f>
        <v>Gold Tier</v>
      </c>
      <c r="M810" s="4" t="str">
        <f>Dataset_Analysis_Table[[#This Row],[Region]]&amp;" - "&amp;Dataset_Analysis_Table[[#This Row],[Category]]</f>
        <v>North - Electronics</v>
      </c>
    </row>
    <row r="811" spans="1:13" x14ac:dyDescent="0.3">
      <c r="A811">
        <v>812</v>
      </c>
      <c r="B811" s="1">
        <v>45165</v>
      </c>
      <c r="C811" t="s">
        <v>11</v>
      </c>
      <c r="D811" t="s">
        <v>1</v>
      </c>
      <c r="E811" t="s">
        <v>2</v>
      </c>
      <c r="F811">
        <v>8</v>
      </c>
      <c r="G811" s="4">
        <v>1496.23</v>
      </c>
      <c r="H811" s="4">
        <v>11969.84</v>
      </c>
      <c r="I811" t="str">
        <f>TEXT(Dataset_Analysis_Table[[#This Row],[Order Date]], "mmmm yyyy")</f>
        <v>August 2023</v>
      </c>
      <c r="J811" s="4">
        <f>IF(Dataset_Analysis_Table[[#This Row],[Units Sold]]&lt;&gt;0,Dataset_Analysis_Table[[#This Row],[Revenue]]/Dataset_Analysis_Table[[#This Row],[Units Sold]],"Invalid")</f>
        <v>1496.23</v>
      </c>
      <c r="K811" s="4" t="str">
        <f>IF(Dataset_Analysis_Table[[#This Row],[Revenue]]&gt;5000,"Yes","No")</f>
        <v>Yes</v>
      </c>
      <c r="L811" s="4" t="str" cm="1">
        <f t="array" ref="L811">_xlfn.IFS(
  Dataset_Analysis_Table[[#This Row],[Revenue]]&gt;=10000, "Platinum Tier",
  Dataset_Analysis_Table[[#This Row],[Revenue]]&gt;=5000, "Gold Tier",
  Dataset_Analysis_Table[[#This Row],[Revenue]]&lt;5000, "Standard Tier"
)</f>
        <v>Platinum Tier</v>
      </c>
      <c r="M811" s="4" t="str">
        <f>Dataset_Analysis_Table[[#This Row],[Region]]&amp;" - "&amp;Dataset_Analysis_Table[[#This Row],[Category]]</f>
        <v>South - Apparel</v>
      </c>
    </row>
    <row r="812" spans="1:13" x14ac:dyDescent="0.3">
      <c r="A812">
        <v>813</v>
      </c>
      <c r="B812" s="1">
        <v>45553</v>
      </c>
      <c r="C812" t="s">
        <v>7</v>
      </c>
      <c r="D812" t="s">
        <v>22</v>
      </c>
      <c r="E812" t="s">
        <v>4</v>
      </c>
      <c r="F812">
        <v>7</v>
      </c>
      <c r="G812" s="4">
        <v>1107.73</v>
      </c>
      <c r="H812" s="4">
        <v>7754.11</v>
      </c>
      <c r="I812" t="str">
        <f>TEXT(Dataset_Analysis_Table[[#This Row],[Order Date]], "mmmm yyyy")</f>
        <v>September 2024</v>
      </c>
      <c r="J812" s="4">
        <f>IF(Dataset_Analysis_Table[[#This Row],[Units Sold]]&lt;&gt;0,Dataset_Analysis_Table[[#This Row],[Revenue]]/Dataset_Analysis_Table[[#This Row],[Units Sold]],"Invalid")</f>
        <v>1107.73</v>
      </c>
      <c r="K812" s="4" t="str">
        <f>IF(Dataset_Analysis_Table[[#This Row],[Revenue]]&gt;5000,"Yes","No")</f>
        <v>Yes</v>
      </c>
      <c r="L812" s="4" t="str" cm="1">
        <f t="array" ref="L812">_xlfn.IFS(
  Dataset_Analysis_Table[[#This Row],[Revenue]]&gt;=10000, "Platinum Tier",
  Dataset_Analysis_Table[[#This Row],[Revenue]]&gt;=5000, "Gold Tier",
  Dataset_Analysis_Table[[#This Row],[Revenue]]&lt;5000, "Standard Tier"
)</f>
        <v>Gold Tier</v>
      </c>
      <c r="M812" s="4" t="str">
        <f>Dataset_Analysis_Table[[#This Row],[Region]]&amp;" - "&amp;Dataset_Analysis_Table[[#This Row],[Category]]</f>
        <v>West - Electronics</v>
      </c>
    </row>
    <row r="813" spans="1:13" x14ac:dyDescent="0.3">
      <c r="A813">
        <v>814</v>
      </c>
      <c r="B813" s="1">
        <v>45490</v>
      </c>
      <c r="C813" t="s">
        <v>11</v>
      </c>
      <c r="D813" t="s">
        <v>15</v>
      </c>
      <c r="E813" t="s">
        <v>4</v>
      </c>
      <c r="F813">
        <v>4</v>
      </c>
      <c r="G813" s="4">
        <v>1032.6099999999999</v>
      </c>
      <c r="H813" s="4">
        <v>4130.4399999999996</v>
      </c>
      <c r="I813" t="str">
        <f>TEXT(Dataset_Analysis_Table[[#This Row],[Order Date]], "mmmm yyyy")</f>
        <v>July 2024</v>
      </c>
      <c r="J813" s="4">
        <f>IF(Dataset_Analysis_Table[[#This Row],[Units Sold]]&lt;&gt;0,Dataset_Analysis_Table[[#This Row],[Revenue]]/Dataset_Analysis_Table[[#This Row],[Units Sold]],"Invalid")</f>
        <v>1032.6099999999999</v>
      </c>
      <c r="K813" s="4" t="str">
        <f>IF(Dataset_Analysis_Table[[#This Row],[Revenue]]&gt;5000,"Yes","No")</f>
        <v>No</v>
      </c>
      <c r="L813" s="4" t="str" cm="1">
        <f t="array" ref="L813">_xlfn.IFS(
  Dataset_Analysis_Table[[#This Row],[Revenue]]&gt;=10000, "Platinum Tier",
  Dataset_Analysis_Table[[#This Row],[Revenue]]&gt;=5000, "Gold Tier",
  Dataset_Analysis_Table[[#This Row],[Revenue]]&lt;5000, "Standard Tier"
)</f>
        <v>Standard Tier</v>
      </c>
      <c r="M813" s="4" t="str">
        <f>Dataset_Analysis_Table[[#This Row],[Region]]&amp;" - "&amp;Dataset_Analysis_Table[[#This Row],[Category]]</f>
        <v>South - Electronics</v>
      </c>
    </row>
    <row r="814" spans="1:13" x14ac:dyDescent="0.3">
      <c r="A814">
        <v>815</v>
      </c>
      <c r="B814" s="1">
        <v>45826</v>
      </c>
      <c r="C814" t="s">
        <v>7</v>
      </c>
      <c r="D814" t="s">
        <v>1</v>
      </c>
      <c r="E814" t="s">
        <v>2</v>
      </c>
      <c r="F814">
        <v>6</v>
      </c>
      <c r="G814" s="4">
        <v>765.9</v>
      </c>
      <c r="H814" s="4">
        <v>4595.3999999999996</v>
      </c>
      <c r="I814" t="str">
        <f>TEXT(Dataset_Analysis_Table[[#This Row],[Order Date]], "mmmm yyyy")</f>
        <v>June 2025</v>
      </c>
      <c r="J814" s="4">
        <f>IF(Dataset_Analysis_Table[[#This Row],[Units Sold]]&lt;&gt;0,Dataset_Analysis_Table[[#This Row],[Revenue]]/Dataset_Analysis_Table[[#This Row],[Units Sold]],"Invalid")</f>
        <v>765.9</v>
      </c>
      <c r="K814" s="4" t="str">
        <f>IF(Dataset_Analysis_Table[[#This Row],[Revenue]]&gt;5000,"Yes","No")</f>
        <v>No</v>
      </c>
      <c r="L814" s="4" t="str" cm="1">
        <f t="array" ref="L814">_xlfn.IFS(
  Dataset_Analysis_Table[[#This Row],[Revenue]]&gt;=10000, "Platinum Tier",
  Dataset_Analysis_Table[[#This Row],[Revenue]]&gt;=5000, "Gold Tier",
  Dataset_Analysis_Table[[#This Row],[Revenue]]&lt;5000, "Standard Tier"
)</f>
        <v>Standard Tier</v>
      </c>
      <c r="M814" s="4" t="str">
        <f>Dataset_Analysis_Table[[#This Row],[Region]]&amp;" - "&amp;Dataset_Analysis_Table[[#This Row],[Category]]</f>
        <v>West - Apparel</v>
      </c>
    </row>
    <row r="815" spans="1:13" x14ac:dyDescent="0.3">
      <c r="A815">
        <v>816</v>
      </c>
      <c r="B815" s="1">
        <v>45812</v>
      </c>
      <c r="C815" t="s">
        <v>11</v>
      </c>
      <c r="D815" t="s">
        <v>16</v>
      </c>
      <c r="E815" t="s">
        <v>10</v>
      </c>
      <c r="F815">
        <v>9</v>
      </c>
      <c r="G815" s="4">
        <v>279.89</v>
      </c>
      <c r="H815" s="4">
        <v>2519.0100000000002</v>
      </c>
      <c r="I815" t="str">
        <f>TEXT(Dataset_Analysis_Table[[#This Row],[Order Date]], "mmmm yyyy")</f>
        <v>June 2025</v>
      </c>
      <c r="J815" s="4">
        <f>IF(Dataset_Analysis_Table[[#This Row],[Units Sold]]&lt;&gt;0,Dataset_Analysis_Table[[#This Row],[Revenue]]/Dataset_Analysis_Table[[#This Row],[Units Sold]],"Invalid")</f>
        <v>279.89000000000004</v>
      </c>
      <c r="K815" s="4" t="str">
        <f>IF(Dataset_Analysis_Table[[#This Row],[Revenue]]&gt;5000,"Yes","No")</f>
        <v>No</v>
      </c>
      <c r="L815" s="4" t="str" cm="1">
        <f t="array" ref="L815">_xlfn.IFS(
  Dataset_Analysis_Table[[#This Row],[Revenue]]&gt;=10000, "Platinum Tier",
  Dataset_Analysis_Table[[#This Row],[Revenue]]&gt;=5000, "Gold Tier",
  Dataset_Analysis_Table[[#This Row],[Revenue]]&lt;5000, "Standard Tier"
)</f>
        <v>Standard Tier</v>
      </c>
      <c r="M815" s="4" t="str">
        <f>Dataset_Analysis_Table[[#This Row],[Region]]&amp;" - "&amp;Dataset_Analysis_Table[[#This Row],[Category]]</f>
        <v>South - Accessories</v>
      </c>
    </row>
    <row r="816" spans="1:13" x14ac:dyDescent="0.3">
      <c r="A816">
        <v>817</v>
      </c>
      <c r="B816" s="1">
        <v>45270</v>
      </c>
      <c r="C816" t="s">
        <v>7</v>
      </c>
      <c r="D816" t="s">
        <v>13</v>
      </c>
      <c r="E816" t="s">
        <v>4</v>
      </c>
      <c r="F816">
        <v>5</v>
      </c>
      <c r="G816" s="4">
        <v>1090.53</v>
      </c>
      <c r="H816" s="4">
        <v>5452.65</v>
      </c>
      <c r="I816" t="str">
        <f>TEXT(Dataset_Analysis_Table[[#This Row],[Order Date]], "mmmm yyyy")</f>
        <v>December 2023</v>
      </c>
      <c r="J816" s="4">
        <f>IF(Dataset_Analysis_Table[[#This Row],[Units Sold]]&lt;&gt;0,Dataset_Analysis_Table[[#This Row],[Revenue]]/Dataset_Analysis_Table[[#This Row],[Units Sold]],"Invalid")</f>
        <v>1090.53</v>
      </c>
      <c r="K816" s="4" t="str">
        <f>IF(Dataset_Analysis_Table[[#This Row],[Revenue]]&gt;5000,"Yes","No")</f>
        <v>Yes</v>
      </c>
      <c r="L816" s="4" t="str" cm="1">
        <f t="array" ref="L816">_xlfn.IFS(
  Dataset_Analysis_Table[[#This Row],[Revenue]]&gt;=10000, "Platinum Tier",
  Dataset_Analysis_Table[[#This Row],[Revenue]]&gt;=5000, "Gold Tier",
  Dataset_Analysis_Table[[#This Row],[Revenue]]&lt;5000, "Standard Tier"
)</f>
        <v>Gold Tier</v>
      </c>
      <c r="M816" s="4" t="str">
        <f>Dataset_Analysis_Table[[#This Row],[Region]]&amp;" - "&amp;Dataset_Analysis_Table[[#This Row],[Category]]</f>
        <v>West - Electronics</v>
      </c>
    </row>
    <row r="817" spans="1:13" x14ac:dyDescent="0.3">
      <c r="A817">
        <v>818</v>
      </c>
      <c r="B817" s="1">
        <v>45835</v>
      </c>
      <c r="C817" t="s">
        <v>11</v>
      </c>
      <c r="D817" t="s">
        <v>6</v>
      </c>
      <c r="E817" t="s">
        <v>4</v>
      </c>
      <c r="F817">
        <v>6</v>
      </c>
      <c r="G817" s="4">
        <v>985.11</v>
      </c>
      <c r="H817" s="4">
        <v>5910.66</v>
      </c>
      <c r="I817" t="str">
        <f>TEXT(Dataset_Analysis_Table[[#This Row],[Order Date]], "mmmm yyyy")</f>
        <v>June 2025</v>
      </c>
      <c r="J817" s="4">
        <f>IF(Dataset_Analysis_Table[[#This Row],[Units Sold]]&lt;&gt;0,Dataset_Analysis_Table[[#This Row],[Revenue]]/Dataset_Analysis_Table[[#This Row],[Units Sold]],"Invalid")</f>
        <v>985.11</v>
      </c>
      <c r="K817" s="4" t="str">
        <f>IF(Dataset_Analysis_Table[[#This Row],[Revenue]]&gt;5000,"Yes","No")</f>
        <v>Yes</v>
      </c>
      <c r="L817" s="4" t="str" cm="1">
        <f t="array" ref="L817">_xlfn.IFS(
  Dataset_Analysis_Table[[#This Row],[Revenue]]&gt;=10000, "Platinum Tier",
  Dataset_Analysis_Table[[#This Row],[Revenue]]&gt;=5000, "Gold Tier",
  Dataset_Analysis_Table[[#This Row],[Revenue]]&lt;5000, "Standard Tier"
)</f>
        <v>Gold Tier</v>
      </c>
      <c r="M817" s="4" t="str">
        <f>Dataset_Analysis_Table[[#This Row],[Region]]&amp;" - "&amp;Dataset_Analysis_Table[[#This Row],[Category]]</f>
        <v>South - Electronics</v>
      </c>
    </row>
    <row r="818" spans="1:13" x14ac:dyDescent="0.3">
      <c r="A818">
        <v>819</v>
      </c>
      <c r="B818" s="1">
        <v>45367</v>
      </c>
      <c r="C818" t="s">
        <v>12</v>
      </c>
      <c r="D818" t="s">
        <v>18</v>
      </c>
      <c r="E818" t="s">
        <v>4</v>
      </c>
      <c r="F818">
        <v>5</v>
      </c>
      <c r="G818" s="4">
        <v>636.5</v>
      </c>
      <c r="H818" s="4">
        <v>3182.5</v>
      </c>
      <c r="I818" t="str">
        <f>TEXT(Dataset_Analysis_Table[[#This Row],[Order Date]], "mmmm yyyy")</f>
        <v>March 2024</v>
      </c>
      <c r="J818" s="4">
        <f>IF(Dataset_Analysis_Table[[#This Row],[Units Sold]]&lt;&gt;0,Dataset_Analysis_Table[[#This Row],[Revenue]]/Dataset_Analysis_Table[[#This Row],[Units Sold]],"Invalid")</f>
        <v>636.5</v>
      </c>
      <c r="K818" s="4" t="str">
        <f>IF(Dataset_Analysis_Table[[#This Row],[Revenue]]&gt;5000,"Yes","No")</f>
        <v>No</v>
      </c>
      <c r="L818" s="4" t="str" cm="1">
        <f t="array" ref="L818">_xlfn.IFS(
  Dataset_Analysis_Table[[#This Row],[Revenue]]&gt;=10000, "Platinum Tier",
  Dataset_Analysis_Table[[#This Row],[Revenue]]&gt;=5000, "Gold Tier",
  Dataset_Analysis_Table[[#This Row],[Revenue]]&lt;5000, "Standard Tier"
)</f>
        <v>Standard Tier</v>
      </c>
      <c r="M818" s="4" t="str">
        <f>Dataset_Analysis_Table[[#This Row],[Region]]&amp;" - "&amp;Dataset_Analysis_Table[[#This Row],[Category]]</f>
        <v>East - Electronics</v>
      </c>
    </row>
    <row r="819" spans="1:13" x14ac:dyDescent="0.3">
      <c r="A819">
        <v>820</v>
      </c>
      <c r="B819" s="1">
        <v>45519</v>
      </c>
      <c r="C819" t="s">
        <v>12</v>
      </c>
      <c r="D819" t="s">
        <v>17</v>
      </c>
      <c r="E819" t="s">
        <v>10</v>
      </c>
      <c r="F819">
        <v>5</v>
      </c>
      <c r="G819" s="4">
        <v>882.5</v>
      </c>
      <c r="H819" s="4">
        <v>4412.5</v>
      </c>
      <c r="I819" t="str">
        <f>TEXT(Dataset_Analysis_Table[[#This Row],[Order Date]], "mmmm yyyy")</f>
        <v>August 2024</v>
      </c>
      <c r="J819" s="4">
        <f>IF(Dataset_Analysis_Table[[#This Row],[Units Sold]]&lt;&gt;0,Dataset_Analysis_Table[[#This Row],[Revenue]]/Dataset_Analysis_Table[[#This Row],[Units Sold]],"Invalid")</f>
        <v>882.5</v>
      </c>
      <c r="K819" s="4" t="str">
        <f>IF(Dataset_Analysis_Table[[#This Row],[Revenue]]&gt;5000,"Yes","No")</f>
        <v>No</v>
      </c>
      <c r="L819" s="4" t="str" cm="1">
        <f t="array" ref="L819">_xlfn.IFS(
  Dataset_Analysis_Table[[#This Row],[Revenue]]&gt;=10000, "Platinum Tier",
  Dataset_Analysis_Table[[#This Row],[Revenue]]&gt;=5000, "Gold Tier",
  Dataset_Analysis_Table[[#This Row],[Revenue]]&lt;5000, "Standard Tier"
)</f>
        <v>Standard Tier</v>
      </c>
      <c r="M819" s="4" t="str">
        <f>Dataset_Analysis_Table[[#This Row],[Region]]&amp;" - "&amp;Dataset_Analysis_Table[[#This Row],[Category]]</f>
        <v>East - Accessories</v>
      </c>
    </row>
    <row r="820" spans="1:13" x14ac:dyDescent="0.3">
      <c r="A820">
        <v>821</v>
      </c>
      <c r="B820" s="1">
        <v>45620</v>
      </c>
      <c r="C820" t="s">
        <v>0</v>
      </c>
      <c r="D820" t="s">
        <v>20</v>
      </c>
      <c r="E820" t="s">
        <v>4</v>
      </c>
      <c r="F820">
        <v>1</v>
      </c>
      <c r="G820" s="4">
        <v>1300.93</v>
      </c>
      <c r="H820" s="4">
        <v>1300.93</v>
      </c>
      <c r="I820" t="str">
        <f>TEXT(Dataset_Analysis_Table[[#This Row],[Order Date]], "mmmm yyyy")</f>
        <v>November 2024</v>
      </c>
      <c r="J820" s="4">
        <f>IF(Dataset_Analysis_Table[[#This Row],[Units Sold]]&lt;&gt;0,Dataset_Analysis_Table[[#This Row],[Revenue]]/Dataset_Analysis_Table[[#This Row],[Units Sold]],"Invalid")</f>
        <v>1300.93</v>
      </c>
      <c r="K820" s="4" t="str">
        <f>IF(Dataset_Analysis_Table[[#This Row],[Revenue]]&gt;5000,"Yes","No")</f>
        <v>No</v>
      </c>
      <c r="L820" s="4" t="str" cm="1">
        <f t="array" ref="L820">_xlfn.IFS(
  Dataset_Analysis_Table[[#This Row],[Revenue]]&gt;=10000, "Platinum Tier",
  Dataset_Analysis_Table[[#This Row],[Revenue]]&gt;=5000, "Gold Tier",
  Dataset_Analysis_Table[[#This Row],[Revenue]]&lt;5000, "Standard Tier"
)</f>
        <v>Standard Tier</v>
      </c>
      <c r="M820" s="4" t="str">
        <f>Dataset_Analysis_Table[[#This Row],[Region]]&amp;" - "&amp;Dataset_Analysis_Table[[#This Row],[Category]]</f>
        <v>North - Electronics</v>
      </c>
    </row>
    <row r="821" spans="1:13" x14ac:dyDescent="0.3">
      <c r="A821">
        <v>822</v>
      </c>
      <c r="B821" s="1">
        <v>45622</v>
      </c>
      <c r="C821" t="s">
        <v>0</v>
      </c>
      <c r="D821" t="s">
        <v>15</v>
      </c>
      <c r="E821" t="s">
        <v>4</v>
      </c>
      <c r="F821">
        <v>4</v>
      </c>
      <c r="G821" s="4">
        <v>755.71</v>
      </c>
      <c r="H821" s="4">
        <v>3022.84</v>
      </c>
      <c r="I821" t="str">
        <f>TEXT(Dataset_Analysis_Table[[#This Row],[Order Date]], "mmmm yyyy")</f>
        <v>November 2024</v>
      </c>
      <c r="J821" s="4">
        <f>IF(Dataset_Analysis_Table[[#This Row],[Units Sold]]&lt;&gt;0,Dataset_Analysis_Table[[#This Row],[Revenue]]/Dataset_Analysis_Table[[#This Row],[Units Sold]],"Invalid")</f>
        <v>755.71</v>
      </c>
      <c r="K821" s="4" t="str">
        <f>IF(Dataset_Analysis_Table[[#This Row],[Revenue]]&gt;5000,"Yes","No")</f>
        <v>No</v>
      </c>
      <c r="L821" s="4" t="str" cm="1">
        <f t="array" ref="L821">_xlfn.IFS(
  Dataset_Analysis_Table[[#This Row],[Revenue]]&gt;=10000, "Platinum Tier",
  Dataset_Analysis_Table[[#This Row],[Revenue]]&gt;=5000, "Gold Tier",
  Dataset_Analysis_Table[[#This Row],[Revenue]]&lt;5000, "Standard Tier"
)</f>
        <v>Standard Tier</v>
      </c>
      <c r="M821" s="4" t="str">
        <f>Dataset_Analysis_Table[[#This Row],[Region]]&amp;" - "&amp;Dataset_Analysis_Table[[#This Row],[Category]]</f>
        <v>North - Electronics</v>
      </c>
    </row>
    <row r="822" spans="1:13" x14ac:dyDescent="0.3">
      <c r="A822">
        <v>823</v>
      </c>
      <c r="B822" s="1">
        <v>45681</v>
      </c>
      <c r="C822" t="s">
        <v>7</v>
      </c>
      <c r="D822" t="s">
        <v>16</v>
      </c>
      <c r="E822" t="s">
        <v>10</v>
      </c>
      <c r="F822">
        <v>5</v>
      </c>
      <c r="G822" s="4">
        <v>625.53</v>
      </c>
      <c r="H822" s="4">
        <v>3127.65</v>
      </c>
      <c r="I822" t="str">
        <f>TEXT(Dataset_Analysis_Table[[#This Row],[Order Date]], "mmmm yyyy")</f>
        <v>January 2025</v>
      </c>
      <c r="J822" s="4">
        <f>IF(Dataset_Analysis_Table[[#This Row],[Units Sold]]&lt;&gt;0,Dataset_Analysis_Table[[#This Row],[Revenue]]/Dataset_Analysis_Table[[#This Row],[Units Sold]],"Invalid")</f>
        <v>625.53</v>
      </c>
      <c r="K822" s="4" t="str">
        <f>IF(Dataset_Analysis_Table[[#This Row],[Revenue]]&gt;5000,"Yes","No")</f>
        <v>No</v>
      </c>
      <c r="L822" s="4" t="str" cm="1">
        <f t="array" ref="L822">_xlfn.IFS(
  Dataset_Analysis_Table[[#This Row],[Revenue]]&gt;=10000, "Platinum Tier",
  Dataset_Analysis_Table[[#This Row],[Revenue]]&gt;=5000, "Gold Tier",
  Dataset_Analysis_Table[[#This Row],[Revenue]]&lt;5000, "Standard Tier"
)</f>
        <v>Standard Tier</v>
      </c>
      <c r="M822" s="4" t="str">
        <f>Dataset_Analysis_Table[[#This Row],[Region]]&amp;" - "&amp;Dataset_Analysis_Table[[#This Row],[Category]]</f>
        <v>West - Accessories</v>
      </c>
    </row>
    <row r="823" spans="1:13" x14ac:dyDescent="0.3">
      <c r="A823">
        <v>824</v>
      </c>
      <c r="B823" s="1">
        <v>45279</v>
      </c>
      <c r="C823" t="s">
        <v>11</v>
      </c>
      <c r="D823" t="s">
        <v>16</v>
      </c>
      <c r="E823" t="s">
        <v>10</v>
      </c>
      <c r="F823">
        <v>4</v>
      </c>
      <c r="G823" s="4">
        <v>520.58000000000004</v>
      </c>
      <c r="H823" s="4">
        <v>2082.3200000000002</v>
      </c>
      <c r="I823" t="str">
        <f>TEXT(Dataset_Analysis_Table[[#This Row],[Order Date]], "mmmm yyyy")</f>
        <v>December 2023</v>
      </c>
      <c r="J823" s="4">
        <f>IF(Dataset_Analysis_Table[[#This Row],[Units Sold]]&lt;&gt;0,Dataset_Analysis_Table[[#This Row],[Revenue]]/Dataset_Analysis_Table[[#This Row],[Units Sold]],"Invalid")</f>
        <v>520.58000000000004</v>
      </c>
      <c r="K823" s="4" t="str">
        <f>IF(Dataset_Analysis_Table[[#This Row],[Revenue]]&gt;5000,"Yes","No")</f>
        <v>No</v>
      </c>
      <c r="L823" s="4" t="str" cm="1">
        <f t="array" ref="L823">_xlfn.IFS(
  Dataset_Analysis_Table[[#This Row],[Revenue]]&gt;=10000, "Platinum Tier",
  Dataset_Analysis_Table[[#This Row],[Revenue]]&gt;=5000, "Gold Tier",
  Dataset_Analysis_Table[[#This Row],[Revenue]]&lt;5000, "Standard Tier"
)</f>
        <v>Standard Tier</v>
      </c>
      <c r="M823" s="4" t="str">
        <f>Dataset_Analysis_Table[[#This Row],[Region]]&amp;" - "&amp;Dataset_Analysis_Table[[#This Row],[Category]]</f>
        <v>South - Accessories</v>
      </c>
    </row>
    <row r="824" spans="1:13" x14ac:dyDescent="0.3">
      <c r="A824">
        <v>825</v>
      </c>
      <c r="B824" s="1">
        <v>45285</v>
      </c>
      <c r="C824" t="s">
        <v>7</v>
      </c>
      <c r="D824" t="s">
        <v>15</v>
      </c>
      <c r="E824" t="s">
        <v>4</v>
      </c>
      <c r="F824">
        <v>6</v>
      </c>
      <c r="G824" s="4">
        <v>1294.97</v>
      </c>
      <c r="H824" s="4">
        <v>7769.82</v>
      </c>
      <c r="I824" t="str">
        <f>TEXT(Dataset_Analysis_Table[[#This Row],[Order Date]], "mmmm yyyy")</f>
        <v>December 2023</v>
      </c>
      <c r="J824" s="4">
        <f>IF(Dataset_Analysis_Table[[#This Row],[Units Sold]]&lt;&gt;0,Dataset_Analysis_Table[[#This Row],[Revenue]]/Dataset_Analysis_Table[[#This Row],[Units Sold]],"Invalid")</f>
        <v>1294.97</v>
      </c>
      <c r="K824" s="4" t="str">
        <f>IF(Dataset_Analysis_Table[[#This Row],[Revenue]]&gt;5000,"Yes","No")</f>
        <v>Yes</v>
      </c>
      <c r="L824" s="4" t="str" cm="1">
        <f t="array" ref="L824">_xlfn.IFS(
  Dataset_Analysis_Table[[#This Row],[Revenue]]&gt;=10000, "Platinum Tier",
  Dataset_Analysis_Table[[#This Row],[Revenue]]&gt;=5000, "Gold Tier",
  Dataset_Analysis_Table[[#This Row],[Revenue]]&lt;5000, "Standard Tier"
)</f>
        <v>Gold Tier</v>
      </c>
      <c r="M824" s="4" t="str">
        <f>Dataset_Analysis_Table[[#This Row],[Region]]&amp;" - "&amp;Dataset_Analysis_Table[[#This Row],[Category]]</f>
        <v>West - Electronics</v>
      </c>
    </row>
    <row r="825" spans="1:13" x14ac:dyDescent="0.3">
      <c r="A825">
        <v>826</v>
      </c>
      <c r="B825" s="1">
        <v>45638</v>
      </c>
      <c r="C825" t="s">
        <v>0</v>
      </c>
      <c r="D825" t="s">
        <v>3</v>
      </c>
      <c r="E825" t="s">
        <v>4</v>
      </c>
      <c r="F825">
        <v>6</v>
      </c>
      <c r="G825" s="4">
        <v>950.24</v>
      </c>
      <c r="H825" s="4">
        <v>5701.44</v>
      </c>
      <c r="I825" t="str">
        <f>TEXT(Dataset_Analysis_Table[[#This Row],[Order Date]], "mmmm yyyy")</f>
        <v>December 2024</v>
      </c>
      <c r="J825" s="4">
        <f>IF(Dataset_Analysis_Table[[#This Row],[Units Sold]]&lt;&gt;0,Dataset_Analysis_Table[[#This Row],[Revenue]]/Dataset_Analysis_Table[[#This Row],[Units Sold]],"Invalid")</f>
        <v>950.2399999999999</v>
      </c>
      <c r="K825" s="4" t="str">
        <f>IF(Dataset_Analysis_Table[[#This Row],[Revenue]]&gt;5000,"Yes","No")</f>
        <v>Yes</v>
      </c>
      <c r="L825" s="4" t="str" cm="1">
        <f t="array" ref="L825">_xlfn.IFS(
  Dataset_Analysis_Table[[#This Row],[Revenue]]&gt;=10000, "Platinum Tier",
  Dataset_Analysis_Table[[#This Row],[Revenue]]&gt;=5000, "Gold Tier",
  Dataset_Analysis_Table[[#This Row],[Revenue]]&lt;5000, "Standard Tier"
)</f>
        <v>Gold Tier</v>
      </c>
      <c r="M825" s="4" t="str">
        <f>Dataset_Analysis_Table[[#This Row],[Region]]&amp;" - "&amp;Dataset_Analysis_Table[[#This Row],[Category]]</f>
        <v>North - Electronics</v>
      </c>
    </row>
    <row r="826" spans="1:13" x14ac:dyDescent="0.3">
      <c r="A826">
        <v>827</v>
      </c>
      <c r="B826" s="1">
        <v>45788</v>
      </c>
      <c r="C826" t="s">
        <v>12</v>
      </c>
      <c r="D826" t="s">
        <v>3</v>
      </c>
      <c r="E826" t="s">
        <v>4</v>
      </c>
      <c r="F826">
        <v>1</v>
      </c>
      <c r="G826" s="4">
        <v>17.02</v>
      </c>
      <c r="H826" s="4">
        <v>17.02</v>
      </c>
      <c r="I826" t="str">
        <f>TEXT(Dataset_Analysis_Table[[#This Row],[Order Date]], "mmmm yyyy")</f>
        <v>May 2025</v>
      </c>
      <c r="J826" s="4">
        <f>IF(Dataset_Analysis_Table[[#This Row],[Units Sold]]&lt;&gt;0,Dataset_Analysis_Table[[#This Row],[Revenue]]/Dataset_Analysis_Table[[#This Row],[Units Sold]],"Invalid")</f>
        <v>17.02</v>
      </c>
      <c r="K826" s="4" t="str">
        <f>IF(Dataset_Analysis_Table[[#This Row],[Revenue]]&gt;5000,"Yes","No")</f>
        <v>No</v>
      </c>
      <c r="L826" s="4" t="str" cm="1">
        <f t="array" ref="L826">_xlfn.IFS(
  Dataset_Analysis_Table[[#This Row],[Revenue]]&gt;=10000, "Platinum Tier",
  Dataset_Analysis_Table[[#This Row],[Revenue]]&gt;=5000, "Gold Tier",
  Dataset_Analysis_Table[[#This Row],[Revenue]]&lt;5000, "Standard Tier"
)</f>
        <v>Standard Tier</v>
      </c>
      <c r="M826" s="4" t="str">
        <f>Dataset_Analysis_Table[[#This Row],[Region]]&amp;" - "&amp;Dataset_Analysis_Table[[#This Row],[Category]]</f>
        <v>East - Electronics</v>
      </c>
    </row>
    <row r="827" spans="1:13" x14ac:dyDescent="0.3">
      <c r="A827">
        <v>828</v>
      </c>
      <c r="B827" s="1">
        <v>45311</v>
      </c>
      <c r="C827" t="s">
        <v>11</v>
      </c>
      <c r="D827" t="s">
        <v>22</v>
      </c>
      <c r="E827" t="s">
        <v>4</v>
      </c>
      <c r="F827">
        <v>10</v>
      </c>
      <c r="G827" s="4">
        <v>1149.08</v>
      </c>
      <c r="H827" s="4">
        <v>11490.8</v>
      </c>
      <c r="I827" t="str">
        <f>TEXT(Dataset_Analysis_Table[[#This Row],[Order Date]], "mmmm yyyy")</f>
        <v>January 2024</v>
      </c>
      <c r="J827" s="4">
        <f>IF(Dataset_Analysis_Table[[#This Row],[Units Sold]]&lt;&gt;0,Dataset_Analysis_Table[[#This Row],[Revenue]]/Dataset_Analysis_Table[[#This Row],[Units Sold]],"Invalid")</f>
        <v>1149.08</v>
      </c>
      <c r="K827" s="4" t="str">
        <f>IF(Dataset_Analysis_Table[[#This Row],[Revenue]]&gt;5000,"Yes","No")</f>
        <v>Yes</v>
      </c>
      <c r="L827" s="4" t="str" cm="1">
        <f t="array" ref="L827">_xlfn.IFS(
  Dataset_Analysis_Table[[#This Row],[Revenue]]&gt;=10000, "Platinum Tier",
  Dataset_Analysis_Table[[#This Row],[Revenue]]&gt;=5000, "Gold Tier",
  Dataset_Analysis_Table[[#This Row],[Revenue]]&lt;5000, "Standard Tier"
)</f>
        <v>Platinum Tier</v>
      </c>
      <c r="M827" s="4" t="str">
        <f>Dataset_Analysis_Table[[#This Row],[Region]]&amp;" - "&amp;Dataset_Analysis_Table[[#This Row],[Category]]</f>
        <v>South - Electronics</v>
      </c>
    </row>
    <row r="828" spans="1:13" x14ac:dyDescent="0.3">
      <c r="A828">
        <v>829</v>
      </c>
      <c r="B828" s="1">
        <v>45271</v>
      </c>
      <c r="C828" t="s">
        <v>0</v>
      </c>
      <c r="D828" t="s">
        <v>20</v>
      </c>
      <c r="E828" t="s">
        <v>4</v>
      </c>
      <c r="F828">
        <v>10</v>
      </c>
      <c r="G828" s="4">
        <v>656.23</v>
      </c>
      <c r="H828" s="4">
        <v>6562.3</v>
      </c>
      <c r="I828" t="str">
        <f>TEXT(Dataset_Analysis_Table[[#This Row],[Order Date]], "mmmm yyyy")</f>
        <v>December 2023</v>
      </c>
      <c r="J828" s="4">
        <f>IF(Dataset_Analysis_Table[[#This Row],[Units Sold]]&lt;&gt;0,Dataset_Analysis_Table[[#This Row],[Revenue]]/Dataset_Analysis_Table[[#This Row],[Units Sold]],"Invalid")</f>
        <v>656.23</v>
      </c>
      <c r="K828" s="4" t="str">
        <f>IF(Dataset_Analysis_Table[[#This Row],[Revenue]]&gt;5000,"Yes","No")</f>
        <v>Yes</v>
      </c>
      <c r="L828" s="4" t="str" cm="1">
        <f t="array" ref="L828">_xlfn.IFS(
  Dataset_Analysis_Table[[#This Row],[Revenue]]&gt;=10000, "Platinum Tier",
  Dataset_Analysis_Table[[#This Row],[Revenue]]&gt;=5000, "Gold Tier",
  Dataset_Analysis_Table[[#This Row],[Revenue]]&lt;5000, "Standard Tier"
)</f>
        <v>Gold Tier</v>
      </c>
      <c r="M828" s="4" t="str">
        <f>Dataset_Analysis_Table[[#This Row],[Region]]&amp;" - "&amp;Dataset_Analysis_Table[[#This Row],[Category]]</f>
        <v>North - Electronics</v>
      </c>
    </row>
    <row r="829" spans="1:13" x14ac:dyDescent="0.3">
      <c r="A829">
        <v>830</v>
      </c>
      <c r="B829" s="1">
        <v>45578</v>
      </c>
      <c r="C829" t="s">
        <v>7</v>
      </c>
      <c r="D829" t="s">
        <v>5</v>
      </c>
      <c r="E829" t="s">
        <v>4</v>
      </c>
      <c r="F829">
        <v>8</v>
      </c>
      <c r="G829" s="4">
        <v>581.14</v>
      </c>
      <c r="H829" s="4">
        <v>4649.12</v>
      </c>
      <c r="I829" t="str">
        <f>TEXT(Dataset_Analysis_Table[[#This Row],[Order Date]], "mmmm yyyy")</f>
        <v>October 2024</v>
      </c>
      <c r="J829" s="4">
        <f>IF(Dataset_Analysis_Table[[#This Row],[Units Sold]]&lt;&gt;0,Dataset_Analysis_Table[[#This Row],[Revenue]]/Dataset_Analysis_Table[[#This Row],[Units Sold]],"Invalid")</f>
        <v>581.14</v>
      </c>
      <c r="K829" s="4" t="str">
        <f>IF(Dataset_Analysis_Table[[#This Row],[Revenue]]&gt;5000,"Yes","No")</f>
        <v>No</v>
      </c>
      <c r="L829" s="4" t="str" cm="1">
        <f t="array" ref="L829">_xlfn.IFS(
  Dataset_Analysis_Table[[#This Row],[Revenue]]&gt;=10000, "Platinum Tier",
  Dataset_Analysis_Table[[#This Row],[Revenue]]&gt;=5000, "Gold Tier",
  Dataset_Analysis_Table[[#This Row],[Revenue]]&lt;5000, "Standard Tier"
)</f>
        <v>Standard Tier</v>
      </c>
      <c r="M829" s="4" t="str">
        <f>Dataset_Analysis_Table[[#This Row],[Region]]&amp;" - "&amp;Dataset_Analysis_Table[[#This Row],[Category]]</f>
        <v>West - Electronics</v>
      </c>
    </row>
    <row r="830" spans="1:13" x14ac:dyDescent="0.3">
      <c r="A830">
        <v>831</v>
      </c>
      <c r="B830" s="1">
        <v>45521</v>
      </c>
      <c r="C830" t="s">
        <v>11</v>
      </c>
      <c r="D830" t="s">
        <v>14</v>
      </c>
      <c r="E830" t="s">
        <v>4</v>
      </c>
      <c r="F830">
        <v>1</v>
      </c>
      <c r="G830" s="4">
        <v>1339.09</v>
      </c>
      <c r="H830" s="4">
        <v>1339.09</v>
      </c>
      <c r="I830" t="str">
        <f>TEXT(Dataset_Analysis_Table[[#This Row],[Order Date]], "mmmm yyyy")</f>
        <v>August 2024</v>
      </c>
      <c r="J830" s="4">
        <f>IF(Dataset_Analysis_Table[[#This Row],[Units Sold]]&lt;&gt;0,Dataset_Analysis_Table[[#This Row],[Revenue]]/Dataset_Analysis_Table[[#This Row],[Units Sold]],"Invalid")</f>
        <v>1339.09</v>
      </c>
      <c r="K830" s="4" t="str">
        <f>IF(Dataset_Analysis_Table[[#This Row],[Revenue]]&gt;5000,"Yes","No")</f>
        <v>No</v>
      </c>
      <c r="L830" s="4" t="str" cm="1">
        <f t="array" ref="L830">_xlfn.IFS(
  Dataset_Analysis_Table[[#This Row],[Revenue]]&gt;=10000, "Platinum Tier",
  Dataset_Analysis_Table[[#This Row],[Revenue]]&gt;=5000, "Gold Tier",
  Dataset_Analysis_Table[[#This Row],[Revenue]]&lt;5000, "Standard Tier"
)</f>
        <v>Standard Tier</v>
      </c>
      <c r="M830" s="4" t="str">
        <f>Dataset_Analysis_Table[[#This Row],[Region]]&amp;" - "&amp;Dataset_Analysis_Table[[#This Row],[Category]]</f>
        <v>South - Electronics</v>
      </c>
    </row>
    <row r="831" spans="1:13" x14ac:dyDescent="0.3">
      <c r="A831">
        <v>832</v>
      </c>
      <c r="B831" s="1">
        <v>45157</v>
      </c>
      <c r="C831" t="s">
        <v>11</v>
      </c>
      <c r="D831" t="s">
        <v>9</v>
      </c>
      <c r="E831" t="s">
        <v>10</v>
      </c>
      <c r="F831">
        <v>1</v>
      </c>
      <c r="G831" s="4">
        <v>943.76</v>
      </c>
      <c r="H831" s="4">
        <v>943.76</v>
      </c>
      <c r="I831" t="str">
        <f>TEXT(Dataset_Analysis_Table[[#This Row],[Order Date]], "mmmm yyyy")</f>
        <v>August 2023</v>
      </c>
      <c r="J831" s="4">
        <f>IF(Dataset_Analysis_Table[[#This Row],[Units Sold]]&lt;&gt;0,Dataset_Analysis_Table[[#This Row],[Revenue]]/Dataset_Analysis_Table[[#This Row],[Units Sold]],"Invalid")</f>
        <v>943.76</v>
      </c>
      <c r="K831" s="4" t="str">
        <f>IF(Dataset_Analysis_Table[[#This Row],[Revenue]]&gt;5000,"Yes","No")</f>
        <v>No</v>
      </c>
      <c r="L831" s="4" t="str" cm="1">
        <f t="array" ref="L831">_xlfn.IFS(
  Dataset_Analysis_Table[[#This Row],[Revenue]]&gt;=10000, "Platinum Tier",
  Dataset_Analysis_Table[[#This Row],[Revenue]]&gt;=5000, "Gold Tier",
  Dataset_Analysis_Table[[#This Row],[Revenue]]&lt;5000, "Standard Tier"
)</f>
        <v>Standard Tier</v>
      </c>
      <c r="M831" s="4" t="str">
        <f>Dataset_Analysis_Table[[#This Row],[Region]]&amp;" - "&amp;Dataset_Analysis_Table[[#This Row],[Category]]</f>
        <v>South - Accessories</v>
      </c>
    </row>
    <row r="832" spans="1:13" x14ac:dyDescent="0.3">
      <c r="A832">
        <v>833</v>
      </c>
      <c r="B832" s="1">
        <v>45849</v>
      </c>
      <c r="C832" t="s">
        <v>11</v>
      </c>
      <c r="D832" t="s">
        <v>18</v>
      </c>
      <c r="E832" t="s">
        <v>4</v>
      </c>
      <c r="F832">
        <v>6</v>
      </c>
      <c r="G832" s="4">
        <v>475.02</v>
      </c>
      <c r="H832" s="4">
        <v>2850.12</v>
      </c>
      <c r="I832" t="str">
        <f>TEXT(Dataset_Analysis_Table[[#This Row],[Order Date]], "mmmm yyyy")</f>
        <v>July 2025</v>
      </c>
      <c r="J832" s="4">
        <f>IF(Dataset_Analysis_Table[[#This Row],[Units Sold]]&lt;&gt;0,Dataset_Analysis_Table[[#This Row],[Revenue]]/Dataset_Analysis_Table[[#This Row],[Units Sold]],"Invalid")</f>
        <v>475.02</v>
      </c>
      <c r="K832" s="4" t="str">
        <f>IF(Dataset_Analysis_Table[[#This Row],[Revenue]]&gt;5000,"Yes","No")</f>
        <v>No</v>
      </c>
      <c r="L832" s="4" t="str" cm="1">
        <f t="array" ref="L832">_xlfn.IFS(
  Dataset_Analysis_Table[[#This Row],[Revenue]]&gt;=10000, "Platinum Tier",
  Dataset_Analysis_Table[[#This Row],[Revenue]]&gt;=5000, "Gold Tier",
  Dataset_Analysis_Table[[#This Row],[Revenue]]&lt;5000, "Standard Tier"
)</f>
        <v>Standard Tier</v>
      </c>
      <c r="M832" s="4" t="str">
        <f>Dataset_Analysis_Table[[#This Row],[Region]]&amp;" - "&amp;Dataset_Analysis_Table[[#This Row],[Category]]</f>
        <v>South - Electronics</v>
      </c>
    </row>
    <row r="833" spans="1:13" x14ac:dyDescent="0.3">
      <c r="A833">
        <v>834</v>
      </c>
      <c r="B833" s="1">
        <v>45654</v>
      </c>
      <c r="C833" t="s">
        <v>7</v>
      </c>
      <c r="D833" t="s">
        <v>13</v>
      </c>
      <c r="E833" t="s">
        <v>4</v>
      </c>
      <c r="F833">
        <v>10</v>
      </c>
      <c r="G833" s="4">
        <v>466.11</v>
      </c>
      <c r="H833" s="4">
        <v>4661.1000000000004</v>
      </c>
      <c r="I833" t="str">
        <f>TEXT(Dataset_Analysis_Table[[#This Row],[Order Date]], "mmmm yyyy")</f>
        <v>December 2024</v>
      </c>
      <c r="J833" s="4">
        <f>IF(Dataset_Analysis_Table[[#This Row],[Units Sold]]&lt;&gt;0,Dataset_Analysis_Table[[#This Row],[Revenue]]/Dataset_Analysis_Table[[#This Row],[Units Sold]],"Invalid")</f>
        <v>466.11</v>
      </c>
      <c r="K833" s="4" t="str">
        <f>IF(Dataset_Analysis_Table[[#This Row],[Revenue]]&gt;5000,"Yes","No")</f>
        <v>No</v>
      </c>
      <c r="L833" s="4" t="str" cm="1">
        <f t="array" ref="L833">_xlfn.IFS(
  Dataset_Analysis_Table[[#This Row],[Revenue]]&gt;=10000, "Platinum Tier",
  Dataset_Analysis_Table[[#This Row],[Revenue]]&gt;=5000, "Gold Tier",
  Dataset_Analysis_Table[[#This Row],[Revenue]]&lt;5000, "Standard Tier"
)</f>
        <v>Standard Tier</v>
      </c>
      <c r="M833" s="4" t="str">
        <f>Dataset_Analysis_Table[[#This Row],[Region]]&amp;" - "&amp;Dataset_Analysis_Table[[#This Row],[Category]]</f>
        <v>West - Electronics</v>
      </c>
    </row>
    <row r="834" spans="1:13" x14ac:dyDescent="0.3">
      <c r="A834">
        <v>835</v>
      </c>
      <c r="B834" s="1">
        <v>45444</v>
      </c>
      <c r="C834" t="s">
        <v>0</v>
      </c>
      <c r="D834" t="s">
        <v>13</v>
      </c>
      <c r="E834" t="s">
        <v>4</v>
      </c>
      <c r="F834">
        <v>5</v>
      </c>
      <c r="G834" s="4">
        <v>689.33</v>
      </c>
      <c r="H834" s="4">
        <v>3446.65</v>
      </c>
      <c r="I834" t="str">
        <f>TEXT(Dataset_Analysis_Table[[#This Row],[Order Date]], "mmmm yyyy")</f>
        <v>June 2024</v>
      </c>
      <c r="J834" s="4">
        <f>IF(Dataset_Analysis_Table[[#This Row],[Units Sold]]&lt;&gt;0,Dataset_Analysis_Table[[#This Row],[Revenue]]/Dataset_Analysis_Table[[#This Row],[Units Sold]],"Invalid")</f>
        <v>689.33</v>
      </c>
      <c r="K834" s="4" t="str">
        <f>IF(Dataset_Analysis_Table[[#This Row],[Revenue]]&gt;5000,"Yes","No")</f>
        <v>No</v>
      </c>
      <c r="L834" s="4" t="str" cm="1">
        <f t="array" ref="L834">_xlfn.IFS(
  Dataset_Analysis_Table[[#This Row],[Revenue]]&gt;=10000, "Platinum Tier",
  Dataset_Analysis_Table[[#This Row],[Revenue]]&gt;=5000, "Gold Tier",
  Dataset_Analysis_Table[[#This Row],[Revenue]]&lt;5000, "Standard Tier"
)</f>
        <v>Standard Tier</v>
      </c>
      <c r="M834" s="4" t="str">
        <f>Dataset_Analysis_Table[[#This Row],[Region]]&amp;" - "&amp;Dataset_Analysis_Table[[#This Row],[Category]]</f>
        <v>North - Electronics</v>
      </c>
    </row>
    <row r="835" spans="1:13" x14ac:dyDescent="0.3">
      <c r="A835">
        <v>836</v>
      </c>
      <c r="B835" s="1">
        <v>45583</v>
      </c>
      <c r="C835" t="s">
        <v>12</v>
      </c>
      <c r="D835" t="s">
        <v>6</v>
      </c>
      <c r="E835" t="s">
        <v>4</v>
      </c>
      <c r="F835">
        <v>3</v>
      </c>
      <c r="G835" s="4">
        <v>520.66999999999996</v>
      </c>
      <c r="H835" s="4">
        <v>1562.01</v>
      </c>
      <c r="I835" t="str">
        <f>TEXT(Dataset_Analysis_Table[[#This Row],[Order Date]], "mmmm yyyy")</f>
        <v>October 2024</v>
      </c>
      <c r="J835" s="4">
        <f>IF(Dataset_Analysis_Table[[#This Row],[Units Sold]]&lt;&gt;0,Dataset_Analysis_Table[[#This Row],[Revenue]]/Dataset_Analysis_Table[[#This Row],[Units Sold]],"Invalid")</f>
        <v>520.66999999999996</v>
      </c>
      <c r="K835" s="4" t="str">
        <f>IF(Dataset_Analysis_Table[[#This Row],[Revenue]]&gt;5000,"Yes","No")</f>
        <v>No</v>
      </c>
      <c r="L835" s="4" t="str" cm="1">
        <f t="array" ref="L835">_xlfn.IFS(
  Dataset_Analysis_Table[[#This Row],[Revenue]]&gt;=10000, "Platinum Tier",
  Dataset_Analysis_Table[[#This Row],[Revenue]]&gt;=5000, "Gold Tier",
  Dataset_Analysis_Table[[#This Row],[Revenue]]&lt;5000, "Standard Tier"
)</f>
        <v>Standard Tier</v>
      </c>
      <c r="M835" s="4" t="str">
        <f>Dataset_Analysis_Table[[#This Row],[Region]]&amp;" - "&amp;Dataset_Analysis_Table[[#This Row],[Category]]</f>
        <v>East - Electronics</v>
      </c>
    </row>
    <row r="836" spans="1:13" x14ac:dyDescent="0.3">
      <c r="A836">
        <v>837</v>
      </c>
      <c r="B836" s="1">
        <v>45506</v>
      </c>
      <c r="C836" t="s">
        <v>7</v>
      </c>
      <c r="D836" t="s">
        <v>17</v>
      </c>
      <c r="E836" t="s">
        <v>10</v>
      </c>
      <c r="F836">
        <v>4</v>
      </c>
      <c r="G836" s="4">
        <v>255.68</v>
      </c>
      <c r="H836" s="4">
        <v>1022.72</v>
      </c>
      <c r="I836" t="str">
        <f>TEXT(Dataset_Analysis_Table[[#This Row],[Order Date]], "mmmm yyyy")</f>
        <v>August 2024</v>
      </c>
      <c r="J836" s="4">
        <f>IF(Dataset_Analysis_Table[[#This Row],[Units Sold]]&lt;&gt;0,Dataset_Analysis_Table[[#This Row],[Revenue]]/Dataset_Analysis_Table[[#This Row],[Units Sold]],"Invalid")</f>
        <v>255.68</v>
      </c>
      <c r="K836" s="4" t="str">
        <f>IF(Dataset_Analysis_Table[[#This Row],[Revenue]]&gt;5000,"Yes","No")</f>
        <v>No</v>
      </c>
      <c r="L836" s="4" t="str" cm="1">
        <f t="array" ref="L836">_xlfn.IFS(
  Dataset_Analysis_Table[[#This Row],[Revenue]]&gt;=10000, "Platinum Tier",
  Dataset_Analysis_Table[[#This Row],[Revenue]]&gt;=5000, "Gold Tier",
  Dataset_Analysis_Table[[#This Row],[Revenue]]&lt;5000, "Standard Tier"
)</f>
        <v>Standard Tier</v>
      </c>
      <c r="M836" s="4" t="str">
        <f>Dataset_Analysis_Table[[#This Row],[Region]]&amp;" - "&amp;Dataset_Analysis_Table[[#This Row],[Category]]</f>
        <v>West - Accessories</v>
      </c>
    </row>
    <row r="837" spans="1:13" x14ac:dyDescent="0.3">
      <c r="A837">
        <v>838</v>
      </c>
      <c r="B837" s="1">
        <v>45158</v>
      </c>
      <c r="C837" t="s">
        <v>7</v>
      </c>
      <c r="D837" t="s">
        <v>17</v>
      </c>
      <c r="E837" t="s">
        <v>10</v>
      </c>
      <c r="F837">
        <v>4</v>
      </c>
      <c r="G837" s="4">
        <v>344.24</v>
      </c>
      <c r="H837" s="4">
        <v>1376.96</v>
      </c>
      <c r="I837" t="str">
        <f>TEXT(Dataset_Analysis_Table[[#This Row],[Order Date]], "mmmm yyyy")</f>
        <v>August 2023</v>
      </c>
      <c r="J837" s="4">
        <f>IF(Dataset_Analysis_Table[[#This Row],[Units Sold]]&lt;&gt;0,Dataset_Analysis_Table[[#This Row],[Revenue]]/Dataset_Analysis_Table[[#This Row],[Units Sold]],"Invalid")</f>
        <v>344.24</v>
      </c>
      <c r="K837" s="4" t="str">
        <f>IF(Dataset_Analysis_Table[[#This Row],[Revenue]]&gt;5000,"Yes","No")</f>
        <v>No</v>
      </c>
      <c r="L837" s="4" t="str" cm="1">
        <f t="array" ref="L837">_xlfn.IFS(
  Dataset_Analysis_Table[[#This Row],[Revenue]]&gt;=10000, "Platinum Tier",
  Dataset_Analysis_Table[[#This Row],[Revenue]]&gt;=5000, "Gold Tier",
  Dataset_Analysis_Table[[#This Row],[Revenue]]&lt;5000, "Standard Tier"
)</f>
        <v>Standard Tier</v>
      </c>
      <c r="M837" s="4" t="str">
        <f>Dataset_Analysis_Table[[#This Row],[Region]]&amp;" - "&amp;Dataset_Analysis_Table[[#This Row],[Category]]</f>
        <v>West - Accessories</v>
      </c>
    </row>
    <row r="838" spans="1:13" x14ac:dyDescent="0.3">
      <c r="A838">
        <v>839</v>
      </c>
      <c r="B838" s="1">
        <v>45161</v>
      </c>
      <c r="C838" t="s">
        <v>11</v>
      </c>
      <c r="D838" t="s">
        <v>3</v>
      </c>
      <c r="E838" t="s">
        <v>4</v>
      </c>
      <c r="F838">
        <v>10</v>
      </c>
      <c r="G838" s="4">
        <v>761.9</v>
      </c>
      <c r="H838" s="4">
        <v>7619</v>
      </c>
      <c r="I838" t="str">
        <f>TEXT(Dataset_Analysis_Table[[#This Row],[Order Date]], "mmmm yyyy")</f>
        <v>August 2023</v>
      </c>
      <c r="J838" s="4">
        <f>IF(Dataset_Analysis_Table[[#This Row],[Units Sold]]&lt;&gt;0,Dataset_Analysis_Table[[#This Row],[Revenue]]/Dataset_Analysis_Table[[#This Row],[Units Sold]],"Invalid")</f>
        <v>761.9</v>
      </c>
      <c r="K838" s="4" t="str">
        <f>IF(Dataset_Analysis_Table[[#This Row],[Revenue]]&gt;5000,"Yes","No")</f>
        <v>Yes</v>
      </c>
      <c r="L838" s="4" t="str" cm="1">
        <f t="array" ref="L838">_xlfn.IFS(
  Dataset_Analysis_Table[[#This Row],[Revenue]]&gt;=10000, "Platinum Tier",
  Dataset_Analysis_Table[[#This Row],[Revenue]]&gt;=5000, "Gold Tier",
  Dataset_Analysis_Table[[#This Row],[Revenue]]&lt;5000, "Standard Tier"
)</f>
        <v>Gold Tier</v>
      </c>
      <c r="M838" s="4" t="str">
        <f>Dataset_Analysis_Table[[#This Row],[Region]]&amp;" - "&amp;Dataset_Analysis_Table[[#This Row],[Category]]</f>
        <v>South - Electronics</v>
      </c>
    </row>
    <row r="839" spans="1:13" x14ac:dyDescent="0.3">
      <c r="A839">
        <v>840</v>
      </c>
      <c r="B839" s="1">
        <v>45867</v>
      </c>
      <c r="C839" t="s">
        <v>12</v>
      </c>
      <c r="D839" t="s">
        <v>13</v>
      </c>
      <c r="E839" t="s">
        <v>4</v>
      </c>
      <c r="F839">
        <v>1</v>
      </c>
      <c r="G839" s="4">
        <v>569.04</v>
      </c>
      <c r="H839" s="4">
        <v>569.04</v>
      </c>
      <c r="I839" t="str">
        <f>TEXT(Dataset_Analysis_Table[[#This Row],[Order Date]], "mmmm yyyy")</f>
        <v>July 2025</v>
      </c>
      <c r="J839" s="4">
        <f>IF(Dataset_Analysis_Table[[#This Row],[Units Sold]]&lt;&gt;0,Dataset_Analysis_Table[[#This Row],[Revenue]]/Dataset_Analysis_Table[[#This Row],[Units Sold]],"Invalid")</f>
        <v>569.04</v>
      </c>
      <c r="K839" s="4" t="str">
        <f>IF(Dataset_Analysis_Table[[#This Row],[Revenue]]&gt;5000,"Yes","No")</f>
        <v>No</v>
      </c>
      <c r="L839" s="4" t="str" cm="1">
        <f t="array" ref="L839">_xlfn.IFS(
  Dataset_Analysis_Table[[#This Row],[Revenue]]&gt;=10000, "Platinum Tier",
  Dataset_Analysis_Table[[#This Row],[Revenue]]&gt;=5000, "Gold Tier",
  Dataset_Analysis_Table[[#This Row],[Revenue]]&lt;5000, "Standard Tier"
)</f>
        <v>Standard Tier</v>
      </c>
      <c r="M839" s="4" t="str">
        <f>Dataset_Analysis_Table[[#This Row],[Region]]&amp;" - "&amp;Dataset_Analysis_Table[[#This Row],[Category]]</f>
        <v>East - Electronics</v>
      </c>
    </row>
    <row r="840" spans="1:13" x14ac:dyDescent="0.3">
      <c r="A840">
        <v>841</v>
      </c>
      <c r="B840" s="1">
        <v>45686</v>
      </c>
      <c r="C840" t="s">
        <v>12</v>
      </c>
      <c r="D840" t="s">
        <v>1</v>
      </c>
      <c r="E840" t="s">
        <v>2</v>
      </c>
      <c r="F840">
        <v>10</v>
      </c>
      <c r="G840" s="4">
        <v>82.39</v>
      </c>
      <c r="H840" s="4">
        <v>823.9</v>
      </c>
      <c r="I840" t="str">
        <f>TEXT(Dataset_Analysis_Table[[#This Row],[Order Date]], "mmmm yyyy")</f>
        <v>January 2025</v>
      </c>
      <c r="J840" s="4">
        <f>IF(Dataset_Analysis_Table[[#This Row],[Units Sold]]&lt;&gt;0,Dataset_Analysis_Table[[#This Row],[Revenue]]/Dataset_Analysis_Table[[#This Row],[Units Sold]],"Invalid")</f>
        <v>82.39</v>
      </c>
      <c r="K840" s="4" t="str">
        <f>IF(Dataset_Analysis_Table[[#This Row],[Revenue]]&gt;5000,"Yes","No")</f>
        <v>No</v>
      </c>
      <c r="L840" s="4" t="str" cm="1">
        <f t="array" ref="L840">_xlfn.IFS(
  Dataset_Analysis_Table[[#This Row],[Revenue]]&gt;=10000, "Platinum Tier",
  Dataset_Analysis_Table[[#This Row],[Revenue]]&gt;=5000, "Gold Tier",
  Dataset_Analysis_Table[[#This Row],[Revenue]]&lt;5000, "Standard Tier"
)</f>
        <v>Standard Tier</v>
      </c>
      <c r="M840" s="4" t="str">
        <f>Dataset_Analysis_Table[[#This Row],[Region]]&amp;" - "&amp;Dataset_Analysis_Table[[#This Row],[Category]]</f>
        <v>East - Apparel</v>
      </c>
    </row>
    <row r="841" spans="1:13" x14ac:dyDescent="0.3">
      <c r="A841">
        <v>842</v>
      </c>
      <c r="B841" s="1">
        <v>45808</v>
      </c>
      <c r="C841" t="s">
        <v>0</v>
      </c>
      <c r="D841" t="s">
        <v>14</v>
      </c>
      <c r="E841" t="s">
        <v>4</v>
      </c>
      <c r="F841">
        <v>1</v>
      </c>
      <c r="G841" s="4">
        <v>81.87</v>
      </c>
      <c r="H841" s="4">
        <v>81.87</v>
      </c>
      <c r="I841" t="str">
        <f>TEXT(Dataset_Analysis_Table[[#This Row],[Order Date]], "mmmm yyyy")</f>
        <v>May 2025</v>
      </c>
      <c r="J841" s="4">
        <f>IF(Dataset_Analysis_Table[[#This Row],[Units Sold]]&lt;&gt;0,Dataset_Analysis_Table[[#This Row],[Revenue]]/Dataset_Analysis_Table[[#This Row],[Units Sold]],"Invalid")</f>
        <v>81.87</v>
      </c>
      <c r="K841" s="4" t="str">
        <f>IF(Dataset_Analysis_Table[[#This Row],[Revenue]]&gt;5000,"Yes","No")</f>
        <v>No</v>
      </c>
      <c r="L841" s="4" t="str" cm="1">
        <f t="array" ref="L841">_xlfn.IFS(
  Dataset_Analysis_Table[[#This Row],[Revenue]]&gt;=10000, "Platinum Tier",
  Dataset_Analysis_Table[[#This Row],[Revenue]]&gt;=5000, "Gold Tier",
  Dataset_Analysis_Table[[#This Row],[Revenue]]&lt;5000, "Standard Tier"
)</f>
        <v>Standard Tier</v>
      </c>
      <c r="M841" s="4" t="str">
        <f>Dataset_Analysis_Table[[#This Row],[Region]]&amp;" - "&amp;Dataset_Analysis_Table[[#This Row],[Category]]</f>
        <v>North - Electronics</v>
      </c>
    </row>
    <row r="842" spans="1:13" x14ac:dyDescent="0.3">
      <c r="A842">
        <v>843</v>
      </c>
      <c r="B842" s="1">
        <v>45593</v>
      </c>
      <c r="C842" t="s">
        <v>7</v>
      </c>
      <c r="D842" t="s">
        <v>13</v>
      </c>
      <c r="E842" t="s">
        <v>4</v>
      </c>
      <c r="F842">
        <v>7</v>
      </c>
      <c r="G842" s="4">
        <v>194.16</v>
      </c>
      <c r="H842" s="4">
        <v>1359.12</v>
      </c>
      <c r="I842" t="str">
        <f>TEXT(Dataset_Analysis_Table[[#This Row],[Order Date]], "mmmm yyyy")</f>
        <v>October 2024</v>
      </c>
      <c r="J842" s="4">
        <f>IF(Dataset_Analysis_Table[[#This Row],[Units Sold]]&lt;&gt;0,Dataset_Analysis_Table[[#This Row],[Revenue]]/Dataset_Analysis_Table[[#This Row],[Units Sold]],"Invalid")</f>
        <v>194.16</v>
      </c>
      <c r="K842" s="4" t="str">
        <f>IF(Dataset_Analysis_Table[[#This Row],[Revenue]]&gt;5000,"Yes","No")</f>
        <v>No</v>
      </c>
      <c r="L842" s="4" t="str" cm="1">
        <f t="array" ref="L842">_xlfn.IFS(
  Dataset_Analysis_Table[[#This Row],[Revenue]]&gt;=10000, "Platinum Tier",
  Dataset_Analysis_Table[[#This Row],[Revenue]]&gt;=5000, "Gold Tier",
  Dataset_Analysis_Table[[#This Row],[Revenue]]&lt;5000, "Standard Tier"
)</f>
        <v>Standard Tier</v>
      </c>
      <c r="M842" s="4" t="str">
        <f>Dataset_Analysis_Table[[#This Row],[Region]]&amp;" - "&amp;Dataset_Analysis_Table[[#This Row],[Category]]</f>
        <v>West - Electronics</v>
      </c>
    </row>
    <row r="843" spans="1:13" x14ac:dyDescent="0.3">
      <c r="A843">
        <v>844</v>
      </c>
      <c r="B843" s="1">
        <v>45857</v>
      </c>
      <c r="C843" t="s">
        <v>7</v>
      </c>
      <c r="D843" t="s">
        <v>22</v>
      </c>
      <c r="E843" t="s">
        <v>4</v>
      </c>
      <c r="F843">
        <v>3</v>
      </c>
      <c r="G843" s="4">
        <v>316.19</v>
      </c>
      <c r="H843" s="4">
        <v>948.57</v>
      </c>
      <c r="I843" t="str">
        <f>TEXT(Dataset_Analysis_Table[[#This Row],[Order Date]], "mmmm yyyy")</f>
        <v>July 2025</v>
      </c>
      <c r="J843" s="4">
        <f>IF(Dataset_Analysis_Table[[#This Row],[Units Sold]]&lt;&gt;0,Dataset_Analysis_Table[[#This Row],[Revenue]]/Dataset_Analysis_Table[[#This Row],[Units Sold]],"Invalid")</f>
        <v>316.19</v>
      </c>
      <c r="K843" s="4" t="str">
        <f>IF(Dataset_Analysis_Table[[#This Row],[Revenue]]&gt;5000,"Yes","No")</f>
        <v>No</v>
      </c>
      <c r="L843" s="4" t="str" cm="1">
        <f t="array" ref="L843">_xlfn.IFS(
  Dataset_Analysis_Table[[#This Row],[Revenue]]&gt;=10000, "Platinum Tier",
  Dataset_Analysis_Table[[#This Row],[Revenue]]&gt;=5000, "Gold Tier",
  Dataset_Analysis_Table[[#This Row],[Revenue]]&lt;5000, "Standard Tier"
)</f>
        <v>Standard Tier</v>
      </c>
      <c r="M843" s="4" t="str">
        <f>Dataset_Analysis_Table[[#This Row],[Region]]&amp;" - "&amp;Dataset_Analysis_Table[[#This Row],[Category]]</f>
        <v>West - Electronics</v>
      </c>
    </row>
    <row r="844" spans="1:13" x14ac:dyDescent="0.3">
      <c r="A844">
        <v>845</v>
      </c>
      <c r="B844" s="1">
        <v>45447</v>
      </c>
      <c r="C844" t="s">
        <v>0</v>
      </c>
      <c r="D844" t="s">
        <v>1</v>
      </c>
      <c r="E844" t="s">
        <v>2</v>
      </c>
      <c r="F844">
        <v>7</v>
      </c>
      <c r="G844" s="4">
        <v>995.88</v>
      </c>
      <c r="H844" s="4">
        <v>6971.16</v>
      </c>
      <c r="I844" t="str">
        <f>TEXT(Dataset_Analysis_Table[[#This Row],[Order Date]], "mmmm yyyy")</f>
        <v>June 2024</v>
      </c>
      <c r="J844" s="4">
        <f>IF(Dataset_Analysis_Table[[#This Row],[Units Sold]]&lt;&gt;0,Dataset_Analysis_Table[[#This Row],[Revenue]]/Dataset_Analysis_Table[[#This Row],[Units Sold]],"Invalid")</f>
        <v>995.88</v>
      </c>
      <c r="K844" s="4" t="str">
        <f>IF(Dataset_Analysis_Table[[#This Row],[Revenue]]&gt;5000,"Yes","No")</f>
        <v>Yes</v>
      </c>
      <c r="L844" s="4" t="str" cm="1">
        <f t="array" ref="L844">_xlfn.IFS(
  Dataset_Analysis_Table[[#This Row],[Revenue]]&gt;=10000, "Platinum Tier",
  Dataset_Analysis_Table[[#This Row],[Revenue]]&gt;=5000, "Gold Tier",
  Dataset_Analysis_Table[[#This Row],[Revenue]]&lt;5000, "Standard Tier"
)</f>
        <v>Gold Tier</v>
      </c>
      <c r="M844" s="4" t="str">
        <f>Dataset_Analysis_Table[[#This Row],[Region]]&amp;" - "&amp;Dataset_Analysis_Table[[#This Row],[Category]]</f>
        <v>North - Apparel</v>
      </c>
    </row>
    <row r="845" spans="1:13" x14ac:dyDescent="0.3">
      <c r="A845">
        <v>846</v>
      </c>
      <c r="B845" s="1">
        <v>45776</v>
      </c>
      <c r="C845" t="s">
        <v>12</v>
      </c>
      <c r="D845" t="s">
        <v>1</v>
      </c>
      <c r="E845" t="s">
        <v>2</v>
      </c>
      <c r="F845">
        <v>10</v>
      </c>
      <c r="G845" s="4">
        <v>1054.08</v>
      </c>
      <c r="H845" s="4">
        <v>10540.8</v>
      </c>
      <c r="I845" t="str">
        <f>TEXT(Dataset_Analysis_Table[[#This Row],[Order Date]], "mmmm yyyy")</f>
        <v>April 2025</v>
      </c>
      <c r="J845" s="4">
        <f>IF(Dataset_Analysis_Table[[#This Row],[Units Sold]]&lt;&gt;0,Dataset_Analysis_Table[[#This Row],[Revenue]]/Dataset_Analysis_Table[[#This Row],[Units Sold]],"Invalid")</f>
        <v>1054.08</v>
      </c>
      <c r="K845" s="4" t="str">
        <f>IF(Dataset_Analysis_Table[[#This Row],[Revenue]]&gt;5000,"Yes","No")</f>
        <v>Yes</v>
      </c>
      <c r="L845" s="4" t="str" cm="1">
        <f t="array" ref="L845">_xlfn.IFS(
  Dataset_Analysis_Table[[#This Row],[Revenue]]&gt;=10000, "Platinum Tier",
  Dataset_Analysis_Table[[#This Row],[Revenue]]&gt;=5000, "Gold Tier",
  Dataset_Analysis_Table[[#This Row],[Revenue]]&lt;5000, "Standard Tier"
)</f>
        <v>Platinum Tier</v>
      </c>
      <c r="M845" s="4" t="str">
        <f>Dataset_Analysis_Table[[#This Row],[Region]]&amp;" - "&amp;Dataset_Analysis_Table[[#This Row],[Category]]</f>
        <v>East - Apparel</v>
      </c>
    </row>
    <row r="846" spans="1:13" x14ac:dyDescent="0.3">
      <c r="A846">
        <v>847</v>
      </c>
      <c r="B846" s="1">
        <v>45662</v>
      </c>
      <c r="C846" t="s">
        <v>0</v>
      </c>
      <c r="D846" t="s">
        <v>5</v>
      </c>
      <c r="E846" t="s">
        <v>4</v>
      </c>
      <c r="F846">
        <v>10</v>
      </c>
      <c r="G846" s="4">
        <v>185.42</v>
      </c>
      <c r="H846" s="4">
        <v>1854.2</v>
      </c>
      <c r="I846" t="str">
        <f>TEXT(Dataset_Analysis_Table[[#This Row],[Order Date]], "mmmm yyyy")</f>
        <v>January 2025</v>
      </c>
      <c r="J846" s="4">
        <f>IF(Dataset_Analysis_Table[[#This Row],[Units Sold]]&lt;&gt;0,Dataset_Analysis_Table[[#This Row],[Revenue]]/Dataset_Analysis_Table[[#This Row],[Units Sold]],"Invalid")</f>
        <v>185.42000000000002</v>
      </c>
      <c r="K846" s="4" t="str">
        <f>IF(Dataset_Analysis_Table[[#This Row],[Revenue]]&gt;5000,"Yes","No")</f>
        <v>No</v>
      </c>
      <c r="L846" s="4" t="str" cm="1">
        <f t="array" ref="L846">_xlfn.IFS(
  Dataset_Analysis_Table[[#This Row],[Revenue]]&gt;=10000, "Platinum Tier",
  Dataset_Analysis_Table[[#This Row],[Revenue]]&gt;=5000, "Gold Tier",
  Dataset_Analysis_Table[[#This Row],[Revenue]]&lt;5000, "Standard Tier"
)</f>
        <v>Standard Tier</v>
      </c>
      <c r="M846" s="4" t="str">
        <f>Dataset_Analysis_Table[[#This Row],[Region]]&amp;" - "&amp;Dataset_Analysis_Table[[#This Row],[Category]]</f>
        <v>North - Electronics</v>
      </c>
    </row>
    <row r="847" spans="1:13" x14ac:dyDescent="0.3">
      <c r="A847">
        <v>848</v>
      </c>
      <c r="B847" s="1">
        <v>45648</v>
      </c>
      <c r="C847" t="s">
        <v>0</v>
      </c>
      <c r="D847" t="s">
        <v>13</v>
      </c>
      <c r="E847" t="s">
        <v>4</v>
      </c>
      <c r="F847">
        <v>4</v>
      </c>
      <c r="G847" s="4">
        <v>917.41</v>
      </c>
      <c r="H847" s="4">
        <v>3669.64</v>
      </c>
      <c r="I847" t="str">
        <f>TEXT(Dataset_Analysis_Table[[#This Row],[Order Date]], "mmmm yyyy")</f>
        <v>December 2024</v>
      </c>
      <c r="J847" s="4">
        <f>IF(Dataset_Analysis_Table[[#This Row],[Units Sold]]&lt;&gt;0,Dataset_Analysis_Table[[#This Row],[Revenue]]/Dataset_Analysis_Table[[#This Row],[Units Sold]],"Invalid")</f>
        <v>917.41</v>
      </c>
      <c r="K847" s="4" t="str">
        <f>IF(Dataset_Analysis_Table[[#This Row],[Revenue]]&gt;5000,"Yes","No")</f>
        <v>No</v>
      </c>
      <c r="L847" s="4" t="str" cm="1">
        <f t="array" ref="L847">_xlfn.IFS(
  Dataset_Analysis_Table[[#This Row],[Revenue]]&gt;=10000, "Platinum Tier",
  Dataset_Analysis_Table[[#This Row],[Revenue]]&gt;=5000, "Gold Tier",
  Dataset_Analysis_Table[[#This Row],[Revenue]]&lt;5000, "Standard Tier"
)</f>
        <v>Standard Tier</v>
      </c>
      <c r="M847" s="4" t="str">
        <f>Dataset_Analysis_Table[[#This Row],[Region]]&amp;" - "&amp;Dataset_Analysis_Table[[#This Row],[Category]]</f>
        <v>North - Electronics</v>
      </c>
    </row>
    <row r="848" spans="1:13" x14ac:dyDescent="0.3">
      <c r="A848">
        <v>849</v>
      </c>
      <c r="B848" s="1">
        <v>45674</v>
      </c>
      <c r="C848" t="s">
        <v>12</v>
      </c>
      <c r="D848" t="s">
        <v>9</v>
      </c>
      <c r="E848" t="s">
        <v>10</v>
      </c>
      <c r="F848">
        <v>4</v>
      </c>
      <c r="G848" s="4">
        <v>543.29999999999995</v>
      </c>
      <c r="H848" s="4">
        <v>2173.1999999999998</v>
      </c>
      <c r="I848" t="str">
        <f>TEXT(Dataset_Analysis_Table[[#This Row],[Order Date]], "mmmm yyyy")</f>
        <v>January 2025</v>
      </c>
      <c r="J848" s="4">
        <f>IF(Dataset_Analysis_Table[[#This Row],[Units Sold]]&lt;&gt;0,Dataset_Analysis_Table[[#This Row],[Revenue]]/Dataset_Analysis_Table[[#This Row],[Units Sold]],"Invalid")</f>
        <v>543.29999999999995</v>
      </c>
      <c r="K848" s="4" t="str">
        <f>IF(Dataset_Analysis_Table[[#This Row],[Revenue]]&gt;5000,"Yes","No")</f>
        <v>No</v>
      </c>
      <c r="L848" s="4" t="str" cm="1">
        <f t="array" ref="L848">_xlfn.IFS(
  Dataset_Analysis_Table[[#This Row],[Revenue]]&gt;=10000, "Platinum Tier",
  Dataset_Analysis_Table[[#This Row],[Revenue]]&gt;=5000, "Gold Tier",
  Dataset_Analysis_Table[[#This Row],[Revenue]]&lt;5000, "Standard Tier"
)</f>
        <v>Standard Tier</v>
      </c>
      <c r="M848" s="4" t="str">
        <f>Dataset_Analysis_Table[[#This Row],[Region]]&amp;" - "&amp;Dataset_Analysis_Table[[#This Row],[Category]]</f>
        <v>East - Accessories</v>
      </c>
    </row>
    <row r="849" spans="1:13" x14ac:dyDescent="0.3">
      <c r="A849">
        <v>850</v>
      </c>
      <c r="B849" s="1">
        <v>45303</v>
      </c>
      <c r="C849" t="s">
        <v>12</v>
      </c>
      <c r="D849" t="s">
        <v>5</v>
      </c>
      <c r="E849" t="s">
        <v>4</v>
      </c>
      <c r="F849">
        <v>1</v>
      </c>
      <c r="G849" s="4">
        <v>826.73</v>
      </c>
      <c r="H849" s="4">
        <v>826.73</v>
      </c>
      <c r="I849" t="str">
        <f>TEXT(Dataset_Analysis_Table[[#This Row],[Order Date]], "mmmm yyyy")</f>
        <v>January 2024</v>
      </c>
      <c r="J849" s="4">
        <f>IF(Dataset_Analysis_Table[[#This Row],[Units Sold]]&lt;&gt;0,Dataset_Analysis_Table[[#This Row],[Revenue]]/Dataset_Analysis_Table[[#This Row],[Units Sold]],"Invalid")</f>
        <v>826.73</v>
      </c>
      <c r="K849" s="4" t="str">
        <f>IF(Dataset_Analysis_Table[[#This Row],[Revenue]]&gt;5000,"Yes","No")</f>
        <v>No</v>
      </c>
      <c r="L849" s="4" t="str" cm="1">
        <f t="array" ref="L849">_xlfn.IFS(
  Dataset_Analysis_Table[[#This Row],[Revenue]]&gt;=10000, "Platinum Tier",
  Dataset_Analysis_Table[[#This Row],[Revenue]]&gt;=5000, "Gold Tier",
  Dataset_Analysis_Table[[#This Row],[Revenue]]&lt;5000, "Standard Tier"
)</f>
        <v>Standard Tier</v>
      </c>
      <c r="M849" s="4" t="str">
        <f>Dataset_Analysis_Table[[#This Row],[Region]]&amp;" - "&amp;Dataset_Analysis_Table[[#This Row],[Category]]</f>
        <v>East - Electronics</v>
      </c>
    </row>
    <row r="850" spans="1:13" x14ac:dyDescent="0.3">
      <c r="A850">
        <v>851</v>
      </c>
      <c r="B850" s="1">
        <v>45843</v>
      </c>
      <c r="C850" t="s">
        <v>11</v>
      </c>
      <c r="D850" t="s">
        <v>17</v>
      </c>
      <c r="E850" t="s">
        <v>10</v>
      </c>
      <c r="F850">
        <v>8</v>
      </c>
      <c r="G850" s="4">
        <v>502.6</v>
      </c>
      <c r="H850" s="4">
        <v>4020.8</v>
      </c>
      <c r="I850" t="str">
        <f>TEXT(Dataset_Analysis_Table[[#This Row],[Order Date]], "mmmm yyyy")</f>
        <v>July 2025</v>
      </c>
      <c r="J850" s="4">
        <f>IF(Dataset_Analysis_Table[[#This Row],[Units Sold]]&lt;&gt;0,Dataset_Analysis_Table[[#This Row],[Revenue]]/Dataset_Analysis_Table[[#This Row],[Units Sold]],"Invalid")</f>
        <v>502.6</v>
      </c>
      <c r="K850" s="4" t="str">
        <f>IF(Dataset_Analysis_Table[[#This Row],[Revenue]]&gt;5000,"Yes","No")</f>
        <v>No</v>
      </c>
      <c r="L850" s="4" t="str" cm="1">
        <f t="array" ref="L850">_xlfn.IFS(
  Dataset_Analysis_Table[[#This Row],[Revenue]]&gt;=10000, "Platinum Tier",
  Dataset_Analysis_Table[[#This Row],[Revenue]]&gt;=5000, "Gold Tier",
  Dataset_Analysis_Table[[#This Row],[Revenue]]&lt;5000, "Standard Tier"
)</f>
        <v>Standard Tier</v>
      </c>
      <c r="M850" s="4" t="str">
        <f>Dataset_Analysis_Table[[#This Row],[Region]]&amp;" - "&amp;Dataset_Analysis_Table[[#This Row],[Category]]</f>
        <v>South - Accessories</v>
      </c>
    </row>
    <row r="851" spans="1:13" x14ac:dyDescent="0.3">
      <c r="A851">
        <v>852</v>
      </c>
      <c r="B851" s="1">
        <v>45826</v>
      </c>
      <c r="C851" t="s">
        <v>0</v>
      </c>
      <c r="D851" t="s">
        <v>14</v>
      </c>
      <c r="E851" t="s">
        <v>4</v>
      </c>
      <c r="F851">
        <v>2</v>
      </c>
      <c r="G851" s="4">
        <v>1361.25</v>
      </c>
      <c r="H851" s="4">
        <v>2722.5</v>
      </c>
      <c r="I851" t="str">
        <f>TEXT(Dataset_Analysis_Table[[#This Row],[Order Date]], "mmmm yyyy")</f>
        <v>June 2025</v>
      </c>
      <c r="J851" s="4">
        <f>IF(Dataset_Analysis_Table[[#This Row],[Units Sold]]&lt;&gt;0,Dataset_Analysis_Table[[#This Row],[Revenue]]/Dataset_Analysis_Table[[#This Row],[Units Sold]],"Invalid")</f>
        <v>1361.25</v>
      </c>
      <c r="K851" s="4" t="str">
        <f>IF(Dataset_Analysis_Table[[#This Row],[Revenue]]&gt;5000,"Yes","No")</f>
        <v>No</v>
      </c>
      <c r="L851" s="4" t="str" cm="1">
        <f t="array" ref="L851">_xlfn.IFS(
  Dataset_Analysis_Table[[#This Row],[Revenue]]&gt;=10000, "Platinum Tier",
  Dataset_Analysis_Table[[#This Row],[Revenue]]&gt;=5000, "Gold Tier",
  Dataset_Analysis_Table[[#This Row],[Revenue]]&lt;5000, "Standard Tier"
)</f>
        <v>Standard Tier</v>
      </c>
      <c r="M851" s="4" t="str">
        <f>Dataset_Analysis_Table[[#This Row],[Region]]&amp;" - "&amp;Dataset_Analysis_Table[[#This Row],[Category]]</f>
        <v>North - Electronics</v>
      </c>
    </row>
    <row r="852" spans="1:13" x14ac:dyDescent="0.3">
      <c r="A852">
        <v>853</v>
      </c>
      <c r="B852" s="1">
        <v>45291</v>
      </c>
      <c r="C852" t="s">
        <v>7</v>
      </c>
      <c r="D852" t="s">
        <v>16</v>
      </c>
      <c r="E852" t="s">
        <v>10</v>
      </c>
      <c r="F852">
        <v>2</v>
      </c>
      <c r="G852" s="4">
        <v>1171.49</v>
      </c>
      <c r="H852" s="4">
        <v>2342.98</v>
      </c>
      <c r="I852" t="str">
        <f>TEXT(Dataset_Analysis_Table[[#This Row],[Order Date]], "mmmm yyyy")</f>
        <v>December 2023</v>
      </c>
      <c r="J852" s="4">
        <f>IF(Dataset_Analysis_Table[[#This Row],[Units Sold]]&lt;&gt;0,Dataset_Analysis_Table[[#This Row],[Revenue]]/Dataset_Analysis_Table[[#This Row],[Units Sold]],"Invalid")</f>
        <v>1171.49</v>
      </c>
      <c r="K852" s="4" t="str">
        <f>IF(Dataset_Analysis_Table[[#This Row],[Revenue]]&gt;5000,"Yes","No")</f>
        <v>No</v>
      </c>
      <c r="L852" s="4" t="str" cm="1">
        <f t="array" ref="L852">_xlfn.IFS(
  Dataset_Analysis_Table[[#This Row],[Revenue]]&gt;=10000, "Platinum Tier",
  Dataset_Analysis_Table[[#This Row],[Revenue]]&gt;=5000, "Gold Tier",
  Dataset_Analysis_Table[[#This Row],[Revenue]]&lt;5000, "Standard Tier"
)</f>
        <v>Standard Tier</v>
      </c>
      <c r="M852" s="4" t="str">
        <f>Dataset_Analysis_Table[[#This Row],[Region]]&amp;" - "&amp;Dataset_Analysis_Table[[#This Row],[Category]]</f>
        <v>West - Accessories</v>
      </c>
    </row>
    <row r="853" spans="1:13" x14ac:dyDescent="0.3">
      <c r="A853">
        <v>854</v>
      </c>
      <c r="B853" s="1">
        <v>45401</v>
      </c>
      <c r="C853" t="s">
        <v>0</v>
      </c>
      <c r="D853" t="s">
        <v>13</v>
      </c>
      <c r="E853" t="s">
        <v>4</v>
      </c>
      <c r="F853">
        <v>4</v>
      </c>
      <c r="G853" s="4">
        <v>690.56</v>
      </c>
      <c r="H853" s="4">
        <v>2762.24</v>
      </c>
      <c r="I853" t="str">
        <f>TEXT(Dataset_Analysis_Table[[#This Row],[Order Date]], "mmmm yyyy")</f>
        <v>April 2024</v>
      </c>
      <c r="J853" s="4">
        <f>IF(Dataset_Analysis_Table[[#This Row],[Units Sold]]&lt;&gt;0,Dataset_Analysis_Table[[#This Row],[Revenue]]/Dataset_Analysis_Table[[#This Row],[Units Sold]],"Invalid")</f>
        <v>690.56</v>
      </c>
      <c r="K853" s="4" t="str">
        <f>IF(Dataset_Analysis_Table[[#This Row],[Revenue]]&gt;5000,"Yes","No")</f>
        <v>No</v>
      </c>
      <c r="L853" s="4" t="str" cm="1">
        <f t="array" ref="L853">_xlfn.IFS(
  Dataset_Analysis_Table[[#This Row],[Revenue]]&gt;=10000, "Platinum Tier",
  Dataset_Analysis_Table[[#This Row],[Revenue]]&gt;=5000, "Gold Tier",
  Dataset_Analysis_Table[[#This Row],[Revenue]]&lt;5000, "Standard Tier"
)</f>
        <v>Standard Tier</v>
      </c>
      <c r="M853" s="4" t="str">
        <f>Dataset_Analysis_Table[[#This Row],[Region]]&amp;" - "&amp;Dataset_Analysis_Table[[#This Row],[Category]]</f>
        <v>North - Electronics</v>
      </c>
    </row>
    <row r="854" spans="1:13" x14ac:dyDescent="0.3">
      <c r="A854">
        <v>855</v>
      </c>
      <c r="B854" s="1">
        <v>45614</v>
      </c>
      <c r="C854" t="s">
        <v>12</v>
      </c>
      <c r="D854" t="s">
        <v>22</v>
      </c>
      <c r="E854" t="s">
        <v>4</v>
      </c>
      <c r="F854">
        <v>1</v>
      </c>
      <c r="G854" s="4">
        <v>158.72</v>
      </c>
      <c r="H854" s="4">
        <v>158.72</v>
      </c>
      <c r="I854" t="str">
        <f>TEXT(Dataset_Analysis_Table[[#This Row],[Order Date]], "mmmm yyyy")</f>
        <v>November 2024</v>
      </c>
      <c r="J854" s="4">
        <f>IF(Dataset_Analysis_Table[[#This Row],[Units Sold]]&lt;&gt;0,Dataset_Analysis_Table[[#This Row],[Revenue]]/Dataset_Analysis_Table[[#This Row],[Units Sold]],"Invalid")</f>
        <v>158.72</v>
      </c>
      <c r="K854" s="4" t="str">
        <f>IF(Dataset_Analysis_Table[[#This Row],[Revenue]]&gt;5000,"Yes","No")</f>
        <v>No</v>
      </c>
      <c r="L854" s="4" t="str" cm="1">
        <f t="array" ref="L854">_xlfn.IFS(
  Dataset_Analysis_Table[[#This Row],[Revenue]]&gt;=10000, "Platinum Tier",
  Dataset_Analysis_Table[[#This Row],[Revenue]]&gt;=5000, "Gold Tier",
  Dataset_Analysis_Table[[#This Row],[Revenue]]&lt;5000, "Standard Tier"
)</f>
        <v>Standard Tier</v>
      </c>
      <c r="M854" s="4" t="str">
        <f>Dataset_Analysis_Table[[#This Row],[Region]]&amp;" - "&amp;Dataset_Analysis_Table[[#This Row],[Category]]</f>
        <v>East - Electronics</v>
      </c>
    </row>
    <row r="855" spans="1:13" x14ac:dyDescent="0.3">
      <c r="A855">
        <v>856</v>
      </c>
      <c r="B855" s="1">
        <v>45436</v>
      </c>
      <c r="C855" t="s">
        <v>0</v>
      </c>
      <c r="D855" t="s">
        <v>3</v>
      </c>
      <c r="E855" t="s">
        <v>4</v>
      </c>
      <c r="F855">
        <v>6</v>
      </c>
      <c r="G855" s="4">
        <v>1204.3800000000001</v>
      </c>
      <c r="H855" s="4">
        <v>7226.28</v>
      </c>
      <c r="I855" t="str">
        <f>TEXT(Dataset_Analysis_Table[[#This Row],[Order Date]], "mmmm yyyy")</f>
        <v>May 2024</v>
      </c>
      <c r="J855" s="4">
        <f>IF(Dataset_Analysis_Table[[#This Row],[Units Sold]]&lt;&gt;0,Dataset_Analysis_Table[[#This Row],[Revenue]]/Dataset_Analysis_Table[[#This Row],[Units Sold]],"Invalid")</f>
        <v>1204.3799999999999</v>
      </c>
      <c r="K855" s="4" t="str">
        <f>IF(Dataset_Analysis_Table[[#This Row],[Revenue]]&gt;5000,"Yes","No")</f>
        <v>Yes</v>
      </c>
      <c r="L855" s="4" t="str" cm="1">
        <f t="array" ref="L855">_xlfn.IFS(
  Dataset_Analysis_Table[[#This Row],[Revenue]]&gt;=10000, "Platinum Tier",
  Dataset_Analysis_Table[[#This Row],[Revenue]]&gt;=5000, "Gold Tier",
  Dataset_Analysis_Table[[#This Row],[Revenue]]&lt;5000, "Standard Tier"
)</f>
        <v>Gold Tier</v>
      </c>
      <c r="M855" s="4" t="str">
        <f>Dataset_Analysis_Table[[#This Row],[Region]]&amp;" - "&amp;Dataset_Analysis_Table[[#This Row],[Category]]</f>
        <v>North - Electronics</v>
      </c>
    </row>
    <row r="856" spans="1:13" x14ac:dyDescent="0.3">
      <c r="A856">
        <v>857</v>
      </c>
      <c r="B856" s="1">
        <v>45257</v>
      </c>
      <c r="C856" t="s">
        <v>7</v>
      </c>
      <c r="D856" t="s">
        <v>21</v>
      </c>
      <c r="E856" t="s">
        <v>4</v>
      </c>
      <c r="F856">
        <v>2</v>
      </c>
      <c r="G856" s="4">
        <v>1278.3599999999999</v>
      </c>
      <c r="H856" s="4">
        <v>2556.7199999999998</v>
      </c>
      <c r="I856" t="str">
        <f>TEXT(Dataset_Analysis_Table[[#This Row],[Order Date]], "mmmm yyyy")</f>
        <v>November 2023</v>
      </c>
      <c r="J856" s="4">
        <f>IF(Dataset_Analysis_Table[[#This Row],[Units Sold]]&lt;&gt;0,Dataset_Analysis_Table[[#This Row],[Revenue]]/Dataset_Analysis_Table[[#This Row],[Units Sold]],"Invalid")</f>
        <v>1278.3599999999999</v>
      </c>
      <c r="K856" s="4" t="str">
        <f>IF(Dataset_Analysis_Table[[#This Row],[Revenue]]&gt;5000,"Yes","No")</f>
        <v>No</v>
      </c>
      <c r="L856" s="4" t="str" cm="1">
        <f t="array" ref="L856">_xlfn.IFS(
  Dataset_Analysis_Table[[#This Row],[Revenue]]&gt;=10000, "Platinum Tier",
  Dataset_Analysis_Table[[#This Row],[Revenue]]&gt;=5000, "Gold Tier",
  Dataset_Analysis_Table[[#This Row],[Revenue]]&lt;5000, "Standard Tier"
)</f>
        <v>Standard Tier</v>
      </c>
      <c r="M856" s="4" t="str">
        <f>Dataset_Analysis_Table[[#This Row],[Region]]&amp;" - "&amp;Dataset_Analysis_Table[[#This Row],[Category]]</f>
        <v>West - Electronics</v>
      </c>
    </row>
    <row r="857" spans="1:13" x14ac:dyDescent="0.3">
      <c r="A857">
        <v>858</v>
      </c>
      <c r="B857" s="1">
        <v>45148</v>
      </c>
      <c r="C857" t="s">
        <v>0</v>
      </c>
      <c r="D857" t="s">
        <v>17</v>
      </c>
      <c r="E857" t="s">
        <v>10</v>
      </c>
      <c r="F857">
        <v>3</v>
      </c>
      <c r="G857" s="4">
        <v>998.4</v>
      </c>
      <c r="H857" s="4">
        <v>2995.2</v>
      </c>
      <c r="I857" t="str">
        <f>TEXT(Dataset_Analysis_Table[[#This Row],[Order Date]], "mmmm yyyy")</f>
        <v>August 2023</v>
      </c>
      <c r="J857" s="4">
        <f>IF(Dataset_Analysis_Table[[#This Row],[Units Sold]]&lt;&gt;0,Dataset_Analysis_Table[[#This Row],[Revenue]]/Dataset_Analysis_Table[[#This Row],[Units Sold]],"Invalid")</f>
        <v>998.4</v>
      </c>
      <c r="K857" s="4" t="str">
        <f>IF(Dataset_Analysis_Table[[#This Row],[Revenue]]&gt;5000,"Yes","No")</f>
        <v>No</v>
      </c>
      <c r="L857" s="4" t="str" cm="1">
        <f t="array" ref="L857">_xlfn.IFS(
  Dataset_Analysis_Table[[#This Row],[Revenue]]&gt;=10000, "Platinum Tier",
  Dataset_Analysis_Table[[#This Row],[Revenue]]&gt;=5000, "Gold Tier",
  Dataset_Analysis_Table[[#This Row],[Revenue]]&lt;5000, "Standard Tier"
)</f>
        <v>Standard Tier</v>
      </c>
      <c r="M857" s="4" t="str">
        <f>Dataset_Analysis_Table[[#This Row],[Region]]&amp;" - "&amp;Dataset_Analysis_Table[[#This Row],[Category]]</f>
        <v>North - Accessories</v>
      </c>
    </row>
    <row r="858" spans="1:13" x14ac:dyDescent="0.3">
      <c r="A858">
        <v>859</v>
      </c>
      <c r="B858" s="1">
        <v>45505</v>
      </c>
      <c r="C858" t="s">
        <v>12</v>
      </c>
      <c r="D858" t="s">
        <v>3</v>
      </c>
      <c r="E858" t="s">
        <v>4</v>
      </c>
      <c r="F858">
        <v>8</v>
      </c>
      <c r="G858" s="4">
        <v>1433.08</v>
      </c>
      <c r="H858" s="4">
        <v>11464.64</v>
      </c>
      <c r="I858" t="str">
        <f>TEXT(Dataset_Analysis_Table[[#This Row],[Order Date]], "mmmm yyyy")</f>
        <v>August 2024</v>
      </c>
      <c r="J858" s="4">
        <f>IF(Dataset_Analysis_Table[[#This Row],[Units Sold]]&lt;&gt;0,Dataset_Analysis_Table[[#This Row],[Revenue]]/Dataset_Analysis_Table[[#This Row],[Units Sold]],"Invalid")</f>
        <v>1433.08</v>
      </c>
      <c r="K858" s="4" t="str">
        <f>IF(Dataset_Analysis_Table[[#This Row],[Revenue]]&gt;5000,"Yes","No")</f>
        <v>Yes</v>
      </c>
      <c r="L858" s="4" t="str" cm="1">
        <f t="array" ref="L858">_xlfn.IFS(
  Dataset_Analysis_Table[[#This Row],[Revenue]]&gt;=10000, "Platinum Tier",
  Dataset_Analysis_Table[[#This Row],[Revenue]]&gt;=5000, "Gold Tier",
  Dataset_Analysis_Table[[#This Row],[Revenue]]&lt;5000, "Standard Tier"
)</f>
        <v>Platinum Tier</v>
      </c>
      <c r="M858" s="4" t="str">
        <f>Dataset_Analysis_Table[[#This Row],[Region]]&amp;" - "&amp;Dataset_Analysis_Table[[#This Row],[Category]]</f>
        <v>East - Electronics</v>
      </c>
    </row>
    <row r="859" spans="1:13" x14ac:dyDescent="0.3">
      <c r="A859">
        <v>860</v>
      </c>
      <c r="B859" s="1">
        <v>45520</v>
      </c>
      <c r="C859" t="s">
        <v>0</v>
      </c>
      <c r="D859" t="s">
        <v>22</v>
      </c>
      <c r="E859" t="s">
        <v>4</v>
      </c>
      <c r="F859">
        <v>6</v>
      </c>
      <c r="G859" s="4">
        <v>282.48</v>
      </c>
      <c r="H859" s="4">
        <v>1694.88</v>
      </c>
      <c r="I859" t="str">
        <f>TEXT(Dataset_Analysis_Table[[#This Row],[Order Date]], "mmmm yyyy")</f>
        <v>August 2024</v>
      </c>
      <c r="J859" s="4">
        <f>IF(Dataset_Analysis_Table[[#This Row],[Units Sold]]&lt;&gt;0,Dataset_Analysis_Table[[#This Row],[Revenue]]/Dataset_Analysis_Table[[#This Row],[Units Sold]],"Invalid")</f>
        <v>282.48</v>
      </c>
      <c r="K859" s="4" t="str">
        <f>IF(Dataset_Analysis_Table[[#This Row],[Revenue]]&gt;5000,"Yes","No")</f>
        <v>No</v>
      </c>
      <c r="L859" s="4" t="str" cm="1">
        <f t="array" ref="L859">_xlfn.IFS(
  Dataset_Analysis_Table[[#This Row],[Revenue]]&gt;=10000, "Platinum Tier",
  Dataset_Analysis_Table[[#This Row],[Revenue]]&gt;=5000, "Gold Tier",
  Dataset_Analysis_Table[[#This Row],[Revenue]]&lt;5000, "Standard Tier"
)</f>
        <v>Standard Tier</v>
      </c>
      <c r="M859" s="4" t="str">
        <f>Dataset_Analysis_Table[[#This Row],[Region]]&amp;" - "&amp;Dataset_Analysis_Table[[#This Row],[Category]]</f>
        <v>North - Electronics</v>
      </c>
    </row>
    <row r="860" spans="1:13" x14ac:dyDescent="0.3">
      <c r="A860">
        <v>861</v>
      </c>
      <c r="B860" s="1">
        <v>45606</v>
      </c>
      <c r="C860" t="s">
        <v>7</v>
      </c>
      <c r="D860" t="s">
        <v>5</v>
      </c>
      <c r="E860" t="s">
        <v>4</v>
      </c>
      <c r="F860">
        <v>5</v>
      </c>
      <c r="G860" s="4">
        <v>1255.21</v>
      </c>
      <c r="H860" s="4">
        <v>6276.05</v>
      </c>
      <c r="I860" t="str">
        <f>TEXT(Dataset_Analysis_Table[[#This Row],[Order Date]], "mmmm yyyy")</f>
        <v>November 2024</v>
      </c>
      <c r="J860" s="4">
        <f>IF(Dataset_Analysis_Table[[#This Row],[Units Sold]]&lt;&gt;0,Dataset_Analysis_Table[[#This Row],[Revenue]]/Dataset_Analysis_Table[[#This Row],[Units Sold]],"Invalid")</f>
        <v>1255.21</v>
      </c>
      <c r="K860" s="4" t="str">
        <f>IF(Dataset_Analysis_Table[[#This Row],[Revenue]]&gt;5000,"Yes","No")</f>
        <v>Yes</v>
      </c>
      <c r="L860" s="4" t="str" cm="1">
        <f t="array" ref="L860">_xlfn.IFS(
  Dataset_Analysis_Table[[#This Row],[Revenue]]&gt;=10000, "Platinum Tier",
  Dataset_Analysis_Table[[#This Row],[Revenue]]&gt;=5000, "Gold Tier",
  Dataset_Analysis_Table[[#This Row],[Revenue]]&lt;5000, "Standard Tier"
)</f>
        <v>Gold Tier</v>
      </c>
      <c r="M860" s="4" t="str">
        <f>Dataset_Analysis_Table[[#This Row],[Region]]&amp;" - "&amp;Dataset_Analysis_Table[[#This Row],[Category]]</f>
        <v>West - Electronics</v>
      </c>
    </row>
    <row r="861" spans="1:13" x14ac:dyDescent="0.3">
      <c r="A861">
        <v>862</v>
      </c>
      <c r="B861" s="1">
        <v>45570</v>
      </c>
      <c r="C861" t="s">
        <v>7</v>
      </c>
      <c r="D861" t="s">
        <v>8</v>
      </c>
      <c r="E861" t="s">
        <v>2</v>
      </c>
      <c r="F861">
        <v>3</v>
      </c>
      <c r="G861" s="4">
        <v>178.45</v>
      </c>
      <c r="H861" s="4">
        <v>535.35</v>
      </c>
      <c r="I861" t="str">
        <f>TEXT(Dataset_Analysis_Table[[#This Row],[Order Date]], "mmmm yyyy")</f>
        <v>October 2024</v>
      </c>
      <c r="J861" s="4">
        <f>IF(Dataset_Analysis_Table[[#This Row],[Units Sold]]&lt;&gt;0,Dataset_Analysis_Table[[#This Row],[Revenue]]/Dataset_Analysis_Table[[#This Row],[Units Sold]],"Invalid")</f>
        <v>178.45000000000002</v>
      </c>
      <c r="K861" s="4" t="str">
        <f>IF(Dataset_Analysis_Table[[#This Row],[Revenue]]&gt;5000,"Yes","No")</f>
        <v>No</v>
      </c>
      <c r="L861" s="4" t="str" cm="1">
        <f t="array" ref="L861">_xlfn.IFS(
  Dataset_Analysis_Table[[#This Row],[Revenue]]&gt;=10000, "Platinum Tier",
  Dataset_Analysis_Table[[#This Row],[Revenue]]&gt;=5000, "Gold Tier",
  Dataset_Analysis_Table[[#This Row],[Revenue]]&lt;5000, "Standard Tier"
)</f>
        <v>Standard Tier</v>
      </c>
      <c r="M861" s="4" t="str">
        <f>Dataset_Analysis_Table[[#This Row],[Region]]&amp;" - "&amp;Dataset_Analysis_Table[[#This Row],[Category]]</f>
        <v>West - Apparel</v>
      </c>
    </row>
    <row r="862" spans="1:13" x14ac:dyDescent="0.3">
      <c r="A862">
        <v>863</v>
      </c>
      <c r="B862" s="1">
        <v>45302</v>
      </c>
      <c r="C862" t="s">
        <v>0</v>
      </c>
      <c r="D862" t="s">
        <v>8</v>
      </c>
      <c r="E862" t="s">
        <v>2</v>
      </c>
      <c r="F862">
        <v>2</v>
      </c>
      <c r="G862" s="4">
        <v>629.88</v>
      </c>
      <c r="H862" s="4">
        <v>1259.76</v>
      </c>
      <c r="I862" t="str">
        <f>TEXT(Dataset_Analysis_Table[[#This Row],[Order Date]], "mmmm yyyy")</f>
        <v>January 2024</v>
      </c>
      <c r="J862" s="4">
        <f>IF(Dataset_Analysis_Table[[#This Row],[Units Sold]]&lt;&gt;0,Dataset_Analysis_Table[[#This Row],[Revenue]]/Dataset_Analysis_Table[[#This Row],[Units Sold]],"Invalid")</f>
        <v>629.88</v>
      </c>
      <c r="K862" s="4" t="str">
        <f>IF(Dataset_Analysis_Table[[#This Row],[Revenue]]&gt;5000,"Yes","No")</f>
        <v>No</v>
      </c>
      <c r="L862" s="4" t="str" cm="1">
        <f t="array" ref="L862">_xlfn.IFS(
  Dataset_Analysis_Table[[#This Row],[Revenue]]&gt;=10000, "Platinum Tier",
  Dataset_Analysis_Table[[#This Row],[Revenue]]&gt;=5000, "Gold Tier",
  Dataset_Analysis_Table[[#This Row],[Revenue]]&lt;5000, "Standard Tier"
)</f>
        <v>Standard Tier</v>
      </c>
      <c r="M862" s="4" t="str">
        <f>Dataset_Analysis_Table[[#This Row],[Region]]&amp;" - "&amp;Dataset_Analysis_Table[[#This Row],[Category]]</f>
        <v>North - Apparel</v>
      </c>
    </row>
    <row r="863" spans="1:13" x14ac:dyDescent="0.3">
      <c r="A863">
        <v>864</v>
      </c>
      <c r="B863" s="1">
        <v>45721</v>
      </c>
      <c r="C863" t="s">
        <v>7</v>
      </c>
      <c r="D863" t="s">
        <v>15</v>
      </c>
      <c r="E863" t="s">
        <v>4</v>
      </c>
      <c r="F863">
        <v>8</v>
      </c>
      <c r="G863" s="4">
        <v>280.08</v>
      </c>
      <c r="H863" s="4">
        <v>2240.64</v>
      </c>
      <c r="I863" t="str">
        <f>TEXT(Dataset_Analysis_Table[[#This Row],[Order Date]], "mmmm yyyy")</f>
        <v>March 2025</v>
      </c>
      <c r="J863" s="4">
        <f>IF(Dataset_Analysis_Table[[#This Row],[Units Sold]]&lt;&gt;0,Dataset_Analysis_Table[[#This Row],[Revenue]]/Dataset_Analysis_Table[[#This Row],[Units Sold]],"Invalid")</f>
        <v>280.08</v>
      </c>
      <c r="K863" s="4" t="str">
        <f>IF(Dataset_Analysis_Table[[#This Row],[Revenue]]&gt;5000,"Yes","No")</f>
        <v>No</v>
      </c>
      <c r="L863" s="4" t="str" cm="1">
        <f t="array" ref="L863">_xlfn.IFS(
  Dataset_Analysis_Table[[#This Row],[Revenue]]&gt;=10000, "Platinum Tier",
  Dataset_Analysis_Table[[#This Row],[Revenue]]&gt;=5000, "Gold Tier",
  Dataset_Analysis_Table[[#This Row],[Revenue]]&lt;5000, "Standard Tier"
)</f>
        <v>Standard Tier</v>
      </c>
      <c r="M863" s="4" t="str">
        <f>Dataset_Analysis_Table[[#This Row],[Region]]&amp;" - "&amp;Dataset_Analysis_Table[[#This Row],[Category]]</f>
        <v>West - Electronics</v>
      </c>
    </row>
    <row r="864" spans="1:13" x14ac:dyDescent="0.3">
      <c r="A864">
        <v>865</v>
      </c>
      <c r="B864" s="1">
        <v>45765</v>
      </c>
      <c r="C864" t="s">
        <v>12</v>
      </c>
      <c r="D864" t="s">
        <v>5</v>
      </c>
      <c r="E864" t="s">
        <v>4</v>
      </c>
      <c r="F864">
        <v>1</v>
      </c>
      <c r="G864" s="4">
        <v>1295.24</v>
      </c>
      <c r="H864" s="4">
        <v>1295.24</v>
      </c>
      <c r="I864" t="str">
        <f>TEXT(Dataset_Analysis_Table[[#This Row],[Order Date]], "mmmm yyyy")</f>
        <v>April 2025</v>
      </c>
      <c r="J864" s="4">
        <f>IF(Dataset_Analysis_Table[[#This Row],[Units Sold]]&lt;&gt;0,Dataset_Analysis_Table[[#This Row],[Revenue]]/Dataset_Analysis_Table[[#This Row],[Units Sold]],"Invalid")</f>
        <v>1295.24</v>
      </c>
      <c r="K864" s="4" t="str">
        <f>IF(Dataset_Analysis_Table[[#This Row],[Revenue]]&gt;5000,"Yes","No")</f>
        <v>No</v>
      </c>
      <c r="L864" s="4" t="str" cm="1">
        <f t="array" ref="L864">_xlfn.IFS(
  Dataset_Analysis_Table[[#This Row],[Revenue]]&gt;=10000, "Platinum Tier",
  Dataset_Analysis_Table[[#This Row],[Revenue]]&gt;=5000, "Gold Tier",
  Dataset_Analysis_Table[[#This Row],[Revenue]]&lt;5000, "Standard Tier"
)</f>
        <v>Standard Tier</v>
      </c>
      <c r="M864" s="4" t="str">
        <f>Dataset_Analysis_Table[[#This Row],[Region]]&amp;" - "&amp;Dataset_Analysis_Table[[#This Row],[Category]]</f>
        <v>East - Electronics</v>
      </c>
    </row>
    <row r="865" spans="1:13" x14ac:dyDescent="0.3">
      <c r="A865">
        <v>866</v>
      </c>
      <c r="B865" s="1">
        <v>45633</v>
      </c>
      <c r="C865" t="s">
        <v>11</v>
      </c>
      <c r="D865" t="s">
        <v>17</v>
      </c>
      <c r="E865" t="s">
        <v>10</v>
      </c>
      <c r="F865">
        <v>8</v>
      </c>
      <c r="G865" s="4">
        <v>178.28</v>
      </c>
      <c r="H865" s="4">
        <v>1426.24</v>
      </c>
      <c r="I865" t="str">
        <f>TEXT(Dataset_Analysis_Table[[#This Row],[Order Date]], "mmmm yyyy")</f>
        <v>December 2024</v>
      </c>
      <c r="J865" s="4">
        <f>IF(Dataset_Analysis_Table[[#This Row],[Units Sold]]&lt;&gt;0,Dataset_Analysis_Table[[#This Row],[Revenue]]/Dataset_Analysis_Table[[#This Row],[Units Sold]],"Invalid")</f>
        <v>178.28</v>
      </c>
      <c r="K865" s="4" t="str">
        <f>IF(Dataset_Analysis_Table[[#This Row],[Revenue]]&gt;5000,"Yes","No")</f>
        <v>No</v>
      </c>
      <c r="L865" s="4" t="str" cm="1">
        <f t="array" ref="L865">_xlfn.IFS(
  Dataset_Analysis_Table[[#This Row],[Revenue]]&gt;=10000, "Platinum Tier",
  Dataset_Analysis_Table[[#This Row],[Revenue]]&gt;=5000, "Gold Tier",
  Dataset_Analysis_Table[[#This Row],[Revenue]]&lt;5000, "Standard Tier"
)</f>
        <v>Standard Tier</v>
      </c>
      <c r="M865" s="4" t="str">
        <f>Dataset_Analysis_Table[[#This Row],[Region]]&amp;" - "&amp;Dataset_Analysis_Table[[#This Row],[Category]]</f>
        <v>South - Accessories</v>
      </c>
    </row>
    <row r="866" spans="1:13" x14ac:dyDescent="0.3">
      <c r="A866">
        <v>867</v>
      </c>
      <c r="B866" s="1">
        <v>45186</v>
      </c>
      <c r="C866" t="s">
        <v>7</v>
      </c>
      <c r="D866" t="s">
        <v>5</v>
      </c>
      <c r="E866" t="s">
        <v>4</v>
      </c>
      <c r="F866">
        <v>2</v>
      </c>
      <c r="G866" s="4">
        <v>399.8</v>
      </c>
      <c r="H866" s="4">
        <v>799.6</v>
      </c>
      <c r="I866" t="str">
        <f>TEXT(Dataset_Analysis_Table[[#This Row],[Order Date]], "mmmm yyyy")</f>
        <v>September 2023</v>
      </c>
      <c r="J866" s="4">
        <f>IF(Dataset_Analysis_Table[[#This Row],[Units Sold]]&lt;&gt;0,Dataset_Analysis_Table[[#This Row],[Revenue]]/Dataset_Analysis_Table[[#This Row],[Units Sold]],"Invalid")</f>
        <v>399.8</v>
      </c>
      <c r="K866" s="4" t="str">
        <f>IF(Dataset_Analysis_Table[[#This Row],[Revenue]]&gt;5000,"Yes","No")</f>
        <v>No</v>
      </c>
      <c r="L866" s="4" t="str" cm="1">
        <f t="array" ref="L866">_xlfn.IFS(
  Dataset_Analysis_Table[[#This Row],[Revenue]]&gt;=10000, "Platinum Tier",
  Dataset_Analysis_Table[[#This Row],[Revenue]]&gt;=5000, "Gold Tier",
  Dataset_Analysis_Table[[#This Row],[Revenue]]&lt;5000, "Standard Tier"
)</f>
        <v>Standard Tier</v>
      </c>
      <c r="M866" s="4" t="str">
        <f>Dataset_Analysis_Table[[#This Row],[Region]]&amp;" - "&amp;Dataset_Analysis_Table[[#This Row],[Category]]</f>
        <v>West - Electronics</v>
      </c>
    </row>
    <row r="867" spans="1:13" x14ac:dyDescent="0.3">
      <c r="A867">
        <v>868</v>
      </c>
      <c r="B867" s="1">
        <v>45860</v>
      </c>
      <c r="C867" t="s">
        <v>0</v>
      </c>
      <c r="D867" t="s">
        <v>21</v>
      </c>
      <c r="E867" t="s">
        <v>4</v>
      </c>
      <c r="F867">
        <v>9</v>
      </c>
      <c r="G867" s="4">
        <v>1153.6199999999999</v>
      </c>
      <c r="H867" s="4">
        <v>10382.58</v>
      </c>
      <c r="I867" t="str">
        <f>TEXT(Dataset_Analysis_Table[[#This Row],[Order Date]], "mmmm yyyy")</f>
        <v>July 2025</v>
      </c>
      <c r="J867" s="4">
        <f>IF(Dataset_Analysis_Table[[#This Row],[Units Sold]]&lt;&gt;0,Dataset_Analysis_Table[[#This Row],[Revenue]]/Dataset_Analysis_Table[[#This Row],[Units Sold]],"Invalid")</f>
        <v>1153.6199999999999</v>
      </c>
      <c r="K867" s="4" t="str">
        <f>IF(Dataset_Analysis_Table[[#This Row],[Revenue]]&gt;5000,"Yes","No")</f>
        <v>Yes</v>
      </c>
      <c r="L867" s="4" t="str" cm="1">
        <f t="array" ref="L867">_xlfn.IFS(
  Dataset_Analysis_Table[[#This Row],[Revenue]]&gt;=10000, "Platinum Tier",
  Dataset_Analysis_Table[[#This Row],[Revenue]]&gt;=5000, "Gold Tier",
  Dataset_Analysis_Table[[#This Row],[Revenue]]&lt;5000, "Standard Tier"
)</f>
        <v>Platinum Tier</v>
      </c>
      <c r="M867" s="4" t="str">
        <f>Dataset_Analysis_Table[[#This Row],[Region]]&amp;" - "&amp;Dataset_Analysis_Table[[#This Row],[Category]]</f>
        <v>North - Electronics</v>
      </c>
    </row>
    <row r="868" spans="1:13" x14ac:dyDescent="0.3">
      <c r="A868">
        <v>869</v>
      </c>
      <c r="B868" s="1">
        <v>45824</v>
      </c>
      <c r="C868" t="s">
        <v>11</v>
      </c>
      <c r="D868" t="s">
        <v>15</v>
      </c>
      <c r="E868" t="s">
        <v>4</v>
      </c>
      <c r="F868">
        <v>6</v>
      </c>
      <c r="G868" s="4">
        <v>783.46</v>
      </c>
      <c r="H868" s="4">
        <v>4700.76</v>
      </c>
      <c r="I868" t="str">
        <f>TEXT(Dataset_Analysis_Table[[#This Row],[Order Date]], "mmmm yyyy")</f>
        <v>June 2025</v>
      </c>
      <c r="J868" s="4">
        <f>IF(Dataset_Analysis_Table[[#This Row],[Units Sold]]&lt;&gt;0,Dataset_Analysis_Table[[#This Row],[Revenue]]/Dataset_Analysis_Table[[#This Row],[Units Sold]],"Invalid")</f>
        <v>783.46</v>
      </c>
      <c r="K868" s="4" t="str">
        <f>IF(Dataset_Analysis_Table[[#This Row],[Revenue]]&gt;5000,"Yes","No")</f>
        <v>No</v>
      </c>
      <c r="L868" s="4" t="str" cm="1">
        <f t="array" ref="L868">_xlfn.IFS(
  Dataset_Analysis_Table[[#This Row],[Revenue]]&gt;=10000, "Platinum Tier",
  Dataset_Analysis_Table[[#This Row],[Revenue]]&gt;=5000, "Gold Tier",
  Dataset_Analysis_Table[[#This Row],[Revenue]]&lt;5000, "Standard Tier"
)</f>
        <v>Standard Tier</v>
      </c>
      <c r="M868" s="4" t="str">
        <f>Dataset_Analysis_Table[[#This Row],[Region]]&amp;" - "&amp;Dataset_Analysis_Table[[#This Row],[Category]]</f>
        <v>South - Electronics</v>
      </c>
    </row>
    <row r="869" spans="1:13" x14ac:dyDescent="0.3">
      <c r="A869">
        <v>870</v>
      </c>
      <c r="B869" s="1">
        <v>45582</v>
      </c>
      <c r="C869" t="s">
        <v>0</v>
      </c>
      <c r="D869" t="s">
        <v>8</v>
      </c>
      <c r="E869" t="s">
        <v>2</v>
      </c>
      <c r="F869">
        <v>4</v>
      </c>
      <c r="G869" s="4">
        <v>728.08</v>
      </c>
      <c r="H869" s="4">
        <v>2912.32</v>
      </c>
      <c r="I869" t="str">
        <f>TEXT(Dataset_Analysis_Table[[#This Row],[Order Date]], "mmmm yyyy")</f>
        <v>October 2024</v>
      </c>
      <c r="J869" s="4">
        <f>IF(Dataset_Analysis_Table[[#This Row],[Units Sold]]&lt;&gt;0,Dataset_Analysis_Table[[#This Row],[Revenue]]/Dataset_Analysis_Table[[#This Row],[Units Sold]],"Invalid")</f>
        <v>728.08</v>
      </c>
      <c r="K869" s="4" t="str">
        <f>IF(Dataset_Analysis_Table[[#This Row],[Revenue]]&gt;5000,"Yes","No")</f>
        <v>No</v>
      </c>
      <c r="L869" s="4" t="str" cm="1">
        <f t="array" ref="L869">_xlfn.IFS(
  Dataset_Analysis_Table[[#This Row],[Revenue]]&gt;=10000, "Platinum Tier",
  Dataset_Analysis_Table[[#This Row],[Revenue]]&gt;=5000, "Gold Tier",
  Dataset_Analysis_Table[[#This Row],[Revenue]]&lt;5000, "Standard Tier"
)</f>
        <v>Standard Tier</v>
      </c>
      <c r="M869" s="4" t="str">
        <f>Dataset_Analysis_Table[[#This Row],[Region]]&amp;" - "&amp;Dataset_Analysis_Table[[#This Row],[Category]]</f>
        <v>North - Apparel</v>
      </c>
    </row>
    <row r="870" spans="1:13" x14ac:dyDescent="0.3">
      <c r="A870">
        <v>871</v>
      </c>
      <c r="B870" s="1">
        <v>45291</v>
      </c>
      <c r="C870" t="s">
        <v>7</v>
      </c>
      <c r="D870" t="s">
        <v>1</v>
      </c>
      <c r="E870" t="s">
        <v>2</v>
      </c>
      <c r="F870">
        <v>9</v>
      </c>
      <c r="G870" s="4">
        <v>1339.17</v>
      </c>
      <c r="H870" s="4">
        <v>12052.53</v>
      </c>
      <c r="I870" t="str">
        <f>TEXT(Dataset_Analysis_Table[[#This Row],[Order Date]], "mmmm yyyy")</f>
        <v>December 2023</v>
      </c>
      <c r="J870" s="4">
        <f>IF(Dataset_Analysis_Table[[#This Row],[Units Sold]]&lt;&gt;0,Dataset_Analysis_Table[[#This Row],[Revenue]]/Dataset_Analysis_Table[[#This Row],[Units Sold]],"Invalid")</f>
        <v>1339.17</v>
      </c>
      <c r="K870" s="4" t="str">
        <f>IF(Dataset_Analysis_Table[[#This Row],[Revenue]]&gt;5000,"Yes","No")</f>
        <v>Yes</v>
      </c>
      <c r="L870" s="4" t="str" cm="1">
        <f t="array" ref="L870">_xlfn.IFS(
  Dataset_Analysis_Table[[#This Row],[Revenue]]&gt;=10000, "Platinum Tier",
  Dataset_Analysis_Table[[#This Row],[Revenue]]&gt;=5000, "Gold Tier",
  Dataset_Analysis_Table[[#This Row],[Revenue]]&lt;5000, "Standard Tier"
)</f>
        <v>Platinum Tier</v>
      </c>
      <c r="M870" s="4" t="str">
        <f>Dataset_Analysis_Table[[#This Row],[Region]]&amp;" - "&amp;Dataset_Analysis_Table[[#This Row],[Category]]</f>
        <v>West - Apparel</v>
      </c>
    </row>
    <row r="871" spans="1:13" x14ac:dyDescent="0.3">
      <c r="A871">
        <v>872</v>
      </c>
      <c r="B871" s="1">
        <v>45150</v>
      </c>
      <c r="C871" t="s">
        <v>0</v>
      </c>
      <c r="D871" t="s">
        <v>15</v>
      </c>
      <c r="E871" t="s">
        <v>4</v>
      </c>
      <c r="F871">
        <v>3</v>
      </c>
      <c r="G871" s="4">
        <v>763.3</v>
      </c>
      <c r="H871" s="4">
        <v>2289.9</v>
      </c>
      <c r="I871" t="str">
        <f>TEXT(Dataset_Analysis_Table[[#This Row],[Order Date]], "mmmm yyyy")</f>
        <v>August 2023</v>
      </c>
      <c r="J871" s="4">
        <f>IF(Dataset_Analysis_Table[[#This Row],[Units Sold]]&lt;&gt;0,Dataset_Analysis_Table[[#This Row],[Revenue]]/Dataset_Analysis_Table[[#This Row],[Units Sold]],"Invalid")</f>
        <v>763.30000000000007</v>
      </c>
      <c r="K871" s="4" t="str">
        <f>IF(Dataset_Analysis_Table[[#This Row],[Revenue]]&gt;5000,"Yes","No")</f>
        <v>No</v>
      </c>
      <c r="L871" s="4" t="str" cm="1">
        <f t="array" ref="L871">_xlfn.IFS(
  Dataset_Analysis_Table[[#This Row],[Revenue]]&gt;=10000, "Platinum Tier",
  Dataset_Analysis_Table[[#This Row],[Revenue]]&gt;=5000, "Gold Tier",
  Dataset_Analysis_Table[[#This Row],[Revenue]]&lt;5000, "Standard Tier"
)</f>
        <v>Standard Tier</v>
      </c>
      <c r="M871" s="4" t="str">
        <f>Dataset_Analysis_Table[[#This Row],[Region]]&amp;" - "&amp;Dataset_Analysis_Table[[#This Row],[Category]]</f>
        <v>North - Electronics</v>
      </c>
    </row>
    <row r="872" spans="1:13" x14ac:dyDescent="0.3">
      <c r="A872">
        <v>873</v>
      </c>
      <c r="B872" s="1">
        <v>45308</v>
      </c>
      <c r="C872" t="s">
        <v>7</v>
      </c>
      <c r="D872" t="s">
        <v>20</v>
      </c>
      <c r="E872" t="s">
        <v>4</v>
      </c>
      <c r="F872">
        <v>2</v>
      </c>
      <c r="G872" s="4">
        <v>1129.6300000000001</v>
      </c>
      <c r="H872" s="4">
        <v>2259.2600000000002</v>
      </c>
      <c r="I872" t="str">
        <f>TEXT(Dataset_Analysis_Table[[#This Row],[Order Date]], "mmmm yyyy")</f>
        <v>January 2024</v>
      </c>
      <c r="J872" s="4">
        <f>IF(Dataset_Analysis_Table[[#This Row],[Units Sold]]&lt;&gt;0,Dataset_Analysis_Table[[#This Row],[Revenue]]/Dataset_Analysis_Table[[#This Row],[Units Sold]],"Invalid")</f>
        <v>1129.6300000000001</v>
      </c>
      <c r="K872" s="4" t="str">
        <f>IF(Dataset_Analysis_Table[[#This Row],[Revenue]]&gt;5000,"Yes","No")</f>
        <v>No</v>
      </c>
      <c r="L872" s="4" t="str" cm="1">
        <f t="array" ref="L872">_xlfn.IFS(
  Dataset_Analysis_Table[[#This Row],[Revenue]]&gt;=10000, "Platinum Tier",
  Dataset_Analysis_Table[[#This Row],[Revenue]]&gt;=5000, "Gold Tier",
  Dataset_Analysis_Table[[#This Row],[Revenue]]&lt;5000, "Standard Tier"
)</f>
        <v>Standard Tier</v>
      </c>
      <c r="M872" s="4" t="str">
        <f>Dataset_Analysis_Table[[#This Row],[Region]]&amp;" - "&amp;Dataset_Analysis_Table[[#This Row],[Category]]</f>
        <v>West - Electronics</v>
      </c>
    </row>
    <row r="873" spans="1:13" x14ac:dyDescent="0.3">
      <c r="A873">
        <v>874</v>
      </c>
      <c r="B873" s="1">
        <v>45477</v>
      </c>
      <c r="C873" t="s">
        <v>11</v>
      </c>
      <c r="D873" t="s">
        <v>21</v>
      </c>
      <c r="E873" t="s">
        <v>4</v>
      </c>
      <c r="F873">
        <v>5</v>
      </c>
      <c r="G873" s="4">
        <v>85.02</v>
      </c>
      <c r="H873" s="4">
        <v>425.1</v>
      </c>
      <c r="I873" t="str">
        <f>TEXT(Dataset_Analysis_Table[[#This Row],[Order Date]], "mmmm yyyy")</f>
        <v>July 2024</v>
      </c>
      <c r="J873" s="4">
        <f>IF(Dataset_Analysis_Table[[#This Row],[Units Sold]]&lt;&gt;0,Dataset_Analysis_Table[[#This Row],[Revenue]]/Dataset_Analysis_Table[[#This Row],[Units Sold]],"Invalid")</f>
        <v>85.02000000000001</v>
      </c>
      <c r="K873" s="4" t="str">
        <f>IF(Dataset_Analysis_Table[[#This Row],[Revenue]]&gt;5000,"Yes","No")</f>
        <v>No</v>
      </c>
      <c r="L873" s="4" t="str" cm="1">
        <f t="array" ref="L873">_xlfn.IFS(
  Dataset_Analysis_Table[[#This Row],[Revenue]]&gt;=10000, "Platinum Tier",
  Dataset_Analysis_Table[[#This Row],[Revenue]]&gt;=5000, "Gold Tier",
  Dataset_Analysis_Table[[#This Row],[Revenue]]&lt;5000, "Standard Tier"
)</f>
        <v>Standard Tier</v>
      </c>
      <c r="M873" s="4" t="str">
        <f>Dataset_Analysis_Table[[#This Row],[Region]]&amp;" - "&amp;Dataset_Analysis_Table[[#This Row],[Category]]</f>
        <v>South - Electronics</v>
      </c>
    </row>
    <row r="874" spans="1:13" x14ac:dyDescent="0.3">
      <c r="A874">
        <v>875</v>
      </c>
      <c r="B874" s="1">
        <v>45551</v>
      </c>
      <c r="C874" t="s">
        <v>7</v>
      </c>
      <c r="D874" t="s">
        <v>18</v>
      </c>
      <c r="E874" t="s">
        <v>4</v>
      </c>
      <c r="F874">
        <v>4</v>
      </c>
      <c r="G874" s="4">
        <v>127.46</v>
      </c>
      <c r="H874" s="4">
        <v>509.84</v>
      </c>
      <c r="I874" t="str">
        <f>TEXT(Dataset_Analysis_Table[[#This Row],[Order Date]], "mmmm yyyy")</f>
        <v>September 2024</v>
      </c>
      <c r="J874" s="4">
        <f>IF(Dataset_Analysis_Table[[#This Row],[Units Sold]]&lt;&gt;0,Dataset_Analysis_Table[[#This Row],[Revenue]]/Dataset_Analysis_Table[[#This Row],[Units Sold]],"Invalid")</f>
        <v>127.46</v>
      </c>
      <c r="K874" s="4" t="str">
        <f>IF(Dataset_Analysis_Table[[#This Row],[Revenue]]&gt;5000,"Yes","No")</f>
        <v>No</v>
      </c>
      <c r="L874" s="4" t="str" cm="1">
        <f t="array" ref="L874">_xlfn.IFS(
  Dataset_Analysis_Table[[#This Row],[Revenue]]&gt;=10000, "Platinum Tier",
  Dataset_Analysis_Table[[#This Row],[Revenue]]&gt;=5000, "Gold Tier",
  Dataset_Analysis_Table[[#This Row],[Revenue]]&lt;5000, "Standard Tier"
)</f>
        <v>Standard Tier</v>
      </c>
      <c r="M874" s="4" t="str">
        <f>Dataset_Analysis_Table[[#This Row],[Region]]&amp;" - "&amp;Dataset_Analysis_Table[[#This Row],[Category]]</f>
        <v>West - Electronics</v>
      </c>
    </row>
    <row r="875" spans="1:13" x14ac:dyDescent="0.3">
      <c r="A875">
        <v>876</v>
      </c>
      <c r="B875" s="1">
        <v>45229</v>
      </c>
      <c r="C875" t="s">
        <v>7</v>
      </c>
      <c r="D875" t="s">
        <v>20</v>
      </c>
      <c r="E875" t="s">
        <v>4</v>
      </c>
      <c r="F875">
        <v>8</v>
      </c>
      <c r="G875" s="4">
        <v>676.13</v>
      </c>
      <c r="H875" s="4">
        <v>5409.04</v>
      </c>
      <c r="I875" t="str">
        <f>TEXT(Dataset_Analysis_Table[[#This Row],[Order Date]], "mmmm yyyy")</f>
        <v>October 2023</v>
      </c>
      <c r="J875" s="4">
        <f>IF(Dataset_Analysis_Table[[#This Row],[Units Sold]]&lt;&gt;0,Dataset_Analysis_Table[[#This Row],[Revenue]]/Dataset_Analysis_Table[[#This Row],[Units Sold]],"Invalid")</f>
        <v>676.13</v>
      </c>
      <c r="K875" s="4" t="str">
        <f>IF(Dataset_Analysis_Table[[#This Row],[Revenue]]&gt;5000,"Yes","No")</f>
        <v>Yes</v>
      </c>
      <c r="L875" s="4" t="str" cm="1">
        <f t="array" ref="L875">_xlfn.IFS(
  Dataset_Analysis_Table[[#This Row],[Revenue]]&gt;=10000, "Platinum Tier",
  Dataset_Analysis_Table[[#This Row],[Revenue]]&gt;=5000, "Gold Tier",
  Dataset_Analysis_Table[[#This Row],[Revenue]]&lt;5000, "Standard Tier"
)</f>
        <v>Gold Tier</v>
      </c>
      <c r="M875" s="4" t="str">
        <f>Dataset_Analysis_Table[[#This Row],[Region]]&amp;" - "&amp;Dataset_Analysis_Table[[#This Row],[Category]]</f>
        <v>West - Electronics</v>
      </c>
    </row>
    <row r="876" spans="1:13" x14ac:dyDescent="0.3">
      <c r="A876">
        <v>877</v>
      </c>
      <c r="B876" s="1">
        <v>45808</v>
      </c>
      <c r="C876" t="s">
        <v>7</v>
      </c>
      <c r="D876" t="s">
        <v>13</v>
      </c>
      <c r="E876" t="s">
        <v>4</v>
      </c>
      <c r="F876">
        <v>1</v>
      </c>
      <c r="G876" s="4">
        <v>162.94</v>
      </c>
      <c r="H876" s="4">
        <v>162.94</v>
      </c>
      <c r="I876" t="str">
        <f>TEXT(Dataset_Analysis_Table[[#This Row],[Order Date]], "mmmm yyyy")</f>
        <v>May 2025</v>
      </c>
      <c r="J876" s="4">
        <f>IF(Dataset_Analysis_Table[[#This Row],[Units Sold]]&lt;&gt;0,Dataset_Analysis_Table[[#This Row],[Revenue]]/Dataset_Analysis_Table[[#This Row],[Units Sold]],"Invalid")</f>
        <v>162.94</v>
      </c>
      <c r="K876" s="4" t="str">
        <f>IF(Dataset_Analysis_Table[[#This Row],[Revenue]]&gt;5000,"Yes","No")</f>
        <v>No</v>
      </c>
      <c r="L876" s="4" t="str" cm="1">
        <f t="array" ref="L876">_xlfn.IFS(
  Dataset_Analysis_Table[[#This Row],[Revenue]]&gt;=10000, "Platinum Tier",
  Dataset_Analysis_Table[[#This Row],[Revenue]]&gt;=5000, "Gold Tier",
  Dataset_Analysis_Table[[#This Row],[Revenue]]&lt;5000, "Standard Tier"
)</f>
        <v>Standard Tier</v>
      </c>
      <c r="M876" s="4" t="str">
        <f>Dataset_Analysis_Table[[#This Row],[Region]]&amp;" - "&amp;Dataset_Analysis_Table[[#This Row],[Category]]</f>
        <v>West - Electronics</v>
      </c>
    </row>
    <row r="877" spans="1:13" x14ac:dyDescent="0.3">
      <c r="A877">
        <v>878</v>
      </c>
      <c r="B877" s="1">
        <v>45709</v>
      </c>
      <c r="C877" t="s">
        <v>0</v>
      </c>
      <c r="D877" t="s">
        <v>5</v>
      </c>
      <c r="E877" t="s">
        <v>4</v>
      </c>
      <c r="F877">
        <v>9</v>
      </c>
      <c r="G877" s="4">
        <v>10.25</v>
      </c>
      <c r="H877" s="4">
        <v>92.25</v>
      </c>
      <c r="I877" t="str">
        <f>TEXT(Dataset_Analysis_Table[[#This Row],[Order Date]], "mmmm yyyy")</f>
        <v>February 2025</v>
      </c>
      <c r="J877" s="4">
        <f>IF(Dataset_Analysis_Table[[#This Row],[Units Sold]]&lt;&gt;0,Dataset_Analysis_Table[[#This Row],[Revenue]]/Dataset_Analysis_Table[[#This Row],[Units Sold]],"Invalid")</f>
        <v>10.25</v>
      </c>
      <c r="K877" s="4" t="str">
        <f>IF(Dataset_Analysis_Table[[#This Row],[Revenue]]&gt;5000,"Yes","No")</f>
        <v>No</v>
      </c>
      <c r="L877" s="4" t="str" cm="1">
        <f t="array" ref="L877">_xlfn.IFS(
  Dataset_Analysis_Table[[#This Row],[Revenue]]&gt;=10000, "Platinum Tier",
  Dataset_Analysis_Table[[#This Row],[Revenue]]&gt;=5000, "Gold Tier",
  Dataset_Analysis_Table[[#This Row],[Revenue]]&lt;5000, "Standard Tier"
)</f>
        <v>Standard Tier</v>
      </c>
      <c r="M877" s="4" t="str">
        <f>Dataset_Analysis_Table[[#This Row],[Region]]&amp;" - "&amp;Dataset_Analysis_Table[[#This Row],[Category]]</f>
        <v>North - Electronics</v>
      </c>
    </row>
    <row r="878" spans="1:13" x14ac:dyDescent="0.3">
      <c r="A878">
        <v>879</v>
      </c>
      <c r="B878" s="1">
        <v>45659</v>
      </c>
      <c r="C878" t="s">
        <v>12</v>
      </c>
      <c r="D878" t="s">
        <v>13</v>
      </c>
      <c r="E878" t="s">
        <v>4</v>
      </c>
      <c r="F878">
        <v>9</v>
      </c>
      <c r="G878" s="4">
        <v>318.20999999999998</v>
      </c>
      <c r="H878" s="4">
        <v>2863.89</v>
      </c>
      <c r="I878" t="str">
        <f>TEXT(Dataset_Analysis_Table[[#This Row],[Order Date]], "mmmm yyyy")</f>
        <v>January 2025</v>
      </c>
      <c r="J878" s="4">
        <f>IF(Dataset_Analysis_Table[[#This Row],[Units Sold]]&lt;&gt;0,Dataset_Analysis_Table[[#This Row],[Revenue]]/Dataset_Analysis_Table[[#This Row],[Units Sold]],"Invalid")</f>
        <v>318.20999999999998</v>
      </c>
      <c r="K878" s="4" t="str">
        <f>IF(Dataset_Analysis_Table[[#This Row],[Revenue]]&gt;5000,"Yes","No")</f>
        <v>No</v>
      </c>
      <c r="L878" s="4" t="str" cm="1">
        <f t="array" ref="L878">_xlfn.IFS(
  Dataset_Analysis_Table[[#This Row],[Revenue]]&gt;=10000, "Platinum Tier",
  Dataset_Analysis_Table[[#This Row],[Revenue]]&gt;=5000, "Gold Tier",
  Dataset_Analysis_Table[[#This Row],[Revenue]]&lt;5000, "Standard Tier"
)</f>
        <v>Standard Tier</v>
      </c>
      <c r="M878" s="4" t="str">
        <f>Dataset_Analysis_Table[[#This Row],[Region]]&amp;" - "&amp;Dataset_Analysis_Table[[#This Row],[Category]]</f>
        <v>East - Electronics</v>
      </c>
    </row>
    <row r="879" spans="1:13" x14ac:dyDescent="0.3">
      <c r="A879">
        <v>880</v>
      </c>
      <c r="B879" s="1">
        <v>45488</v>
      </c>
      <c r="C879" t="s">
        <v>7</v>
      </c>
      <c r="D879" t="s">
        <v>1</v>
      </c>
      <c r="E879" t="s">
        <v>2</v>
      </c>
      <c r="F879">
        <v>6</v>
      </c>
      <c r="G879" s="4">
        <v>1239.71</v>
      </c>
      <c r="H879" s="4">
        <v>7438.26</v>
      </c>
      <c r="I879" t="str">
        <f>TEXT(Dataset_Analysis_Table[[#This Row],[Order Date]], "mmmm yyyy")</f>
        <v>July 2024</v>
      </c>
      <c r="J879" s="4">
        <f>IF(Dataset_Analysis_Table[[#This Row],[Units Sold]]&lt;&gt;0,Dataset_Analysis_Table[[#This Row],[Revenue]]/Dataset_Analysis_Table[[#This Row],[Units Sold]],"Invalid")</f>
        <v>1239.71</v>
      </c>
      <c r="K879" s="4" t="str">
        <f>IF(Dataset_Analysis_Table[[#This Row],[Revenue]]&gt;5000,"Yes","No")</f>
        <v>Yes</v>
      </c>
      <c r="L879" s="4" t="str" cm="1">
        <f t="array" ref="L879">_xlfn.IFS(
  Dataset_Analysis_Table[[#This Row],[Revenue]]&gt;=10000, "Platinum Tier",
  Dataset_Analysis_Table[[#This Row],[Revenue]]&gt;=5000, "Gold Tier",
  Dataset_Analysis_Table[[#This Row],[Revenue]]&lt;5000, "Standard Tier"
)</f>
        <v>Gold Tier</v>
      </c>
      <c r="M879" s="4" t="str">
        <f>Dataset_Analysis_Table[[#This Row],[Region]]&amp;" - "&amp;Dataset_Analysis_Table[[#This Row],[Category]]</f>
        <v>West - Apparel</v>
      </c>
    </row>
    <row r="880" spans="1:13" x14ac:dyDescent="0.3">
      <c r="A880">
        <v>881</v>
      </c>
      <c r="B880" s="1">
        <v>45604</v>
      </c>
      <c r="C880" t="s">
        <v>11</v>
      </c>
      <c r="D880" t="s">
        <v>16</v>
      </c>
      <c r="E880" t="s">
        <v>10</v>
      </c>
      <c r="F880">
        <v>6</v>
      </c>
      <c r="G880" s="4">
        <v>844.62</v>
      </c>
      <c r="H880" s="4">
        <v>5067.72</v>
      </c>
      <c r="I880" t="str">
        <f>TEXT(Dataset_Analysis_Table[[#This Row],[Order Date]], "mmmm yyyy")</f>
        <v>November 2024</v>
      </c>
      <c r="J880" s="4">
        <f>IF(Dataset_Analysis_Table[[#This Row],[Units Sold]]&lt;&gt;0,Dataset_Analysis_Table[[#This Row],[Revenue]]/Dataset_Analysis_Table[[#This Row],[Units Sold]],"Invalid")</f>
        <v>844.62</v>
      </c>
      <c r="K880" s="4" t="str">
        <f>IF(Dataset_Analysis_Table[[#This Row],[Revenue]]&gt;5000,"Yes","No")</f>
        <v>Yes</v>
      </c>
      <c r="L880" s="4" t="str" cm="1">
        <f t="array" ref="L880">_xlfn.IFS(
  Dataset_Analysis_Table[[#This Row],[Revenue]]&gt;=10000, "Platinum Tier",
  Dataset_Analysis_Table[[#This Row],[Revenue]]&gt;=5000, "Gold Tier",
  Dataset_Analysis_Table[[#This Row],[Revenue]]&lt;5000, "Standard Tier"
)</f>
        <v>Gold Tier</v>
      </c>
      <c r="M880" s="4" t="str">
        <f>Dataset_Analysis_Table[[#This Row],[Region]]&amp;" - "&amp;Dataset_Analysis_Table[[#This Row],[Category]]</f>
        <v>South - Accessories</v>
      </c>
    </row>
    <row r="881" spans="1:13" x14ac:dyDescent="0.3">
      <c r="A881">
        <v>882</v>
      </c>
      <c r="B881" s="1">
        <v>45811</v>
      </c>
      <c r="C881" t="s">
        <v>7</v>
      </c>
      <c r="D881" t="s">
        <v>15</v>
      </c>
      <c r="E881" t="s">
        <v>4</v>
      </c>
      <c r="F881">
        <v>6</v>
      </c>
      <c r="G881" s="4">
        <v>1076.71</v>
      </c>
      <c r="H881" s="4">
        <v>6460.26</v>
      </c>
      <c r="I881" t="str">
        <f>TEXT(Dataset_Analysis_Table[[#This Row],[Order Date]], "mmmm yyyy")</f>
        <v>June 2025</v>
      </c>
      <c r="J881" s="4">
        <f>IF(Dataset_Analysis_Table[[#This Row],[Units Sold]]&lt;&gt;0,Dataset_Analysis_Table[[#This Row],[Revenue]]/Dataset_Analysis_Table[[#This Row],[Units Sold]],"Invalid")</f>
        <v>1076.71</v>
      </c>
      <c r="K881" s="4" t="str">
        <f>IF(Dataset_Analysis_Table[[#This Row],[Revenue]]&gt;5000,"Yes","No")</f>
        <v>Yes</v>
      </c>
      <c r="L881" s="4" t="str" cm="1">
        <f t="array" ref="L881">_xlfn.IFS(
  Dataset_Analysis_Table[[#This Row],[Revenue]]&gt;=10000, "Platinum Tier",
  Dataset_Analysis_Table[[#This Row],[Revenue]]&gt;=5000, "Gold Tier",
  Dataset_Analysis_Table[[#This Row],[Revenue]]&lt;5000, "Standard Tier"
)</f>
        <v>Gold Tier</v>
      </c>
      <c r="M881" s="4" t="str">
        <f>Dataset_Analysis_Table[[#This Row],[Region]]&amp;" - "&amp;Dataset_Analysis_Table[[#This Row],[Category]]</f>
        <v>West - Electronics</v>
      </c>
    </row>
    <row r="882" spans="1:13" x14ac:dyDescent="0.3">
      <c r="A882">
        <v>883</v>
      </c>
      <c r="B882" s="1">
        <v>45813</v>
      </c>
      <c r="C882" t="s">
        <v>0</v>
      </c>
      <c r="D882" t="s">
        <v>13</v>
      </c>
      <c r="E882" t="s">
        <v>4</v>
      </c>
      <c r="F882">
        <v>4</v>
      </c>
      <c r="G882" s="4">
        <v>13.27</v>
      </c>
      <c r="H882" s="4">
        <v>53.08</v>
      </c>
      <c r="I882" t="str">
        <f>TEXT(Dataset_Analysis_Table[[#This Row],[Order Date]], "mmmm yyyy")</f>
        <v>June 2025</v>
      </c>
      <c r="J882" s="4">
        <f>IF(Dataset_Analysis_Table[[#This Row],[Units Sold]]&lt;&gt;0,Dataset_Analysis_Table[[#This Row],[Revenue]]/Dataset_Analysis_Table[[#This Row],[Units Sold]],"Invalid")</f>
        <v>13.27</v>
      </c>
      <c r="K882" s="4" t="str">
        <f>IF(Dataset_Analysis_Table[[#This Row],[Revenue]]&gt;5000,"Yes","No")</f>
        <v>No</v>
      </c>
      <c r="L882" s="4" t="str" cm="1">
        <f t="array" ref="L882">_xlfn.IFS(
  Dataset_Analysis_Table[[#This Row],[Revenue]]&gt;=10000, "Platinum Tier",
  Dataset_Analysis_Table[[#This Row],[Revenue]]&gt;=5000, "Gold Tier",
  Dataset_Analysis_Table[[#This Row],[Revenue]]&lt;5000, "Standard Tier"
)</f>
        <v>Standard Tier</v>
      </c>
      <c r="M882" s="4" t="str">
        <f>Dataset_Analysis_Table[[#This Row],[Region]]&amp;" - "&amp;Dataset_Analysis_Table[[#This Row],[Category]]</f>
        <v>North - Electronics</v>
      </c>
    </row>
    <row r="883" spans="1:13" x14ac:dyDescent="0.3">
      <c r="A883">
        <v>884</v>
      </c>
      <c r="B883" s="1">
        <v>45699</v>
      </c>
      <c r="C883" t="s">
        <v>12</v>
      </c>
      <c r="D883" t="s">
        <v>21</v>
      </c>
      <c r="E883" t="s">
        <v>4</v>
      </c>
      <c r="F883">
        <v>9</v>
      </c>
      <c r="G883" s="4">
        <v>567.1</v>
      </c>
      <c r="H883" s="4">
        <v>5103.8999999999996</v>
      </c>
      <c r="I883" t="str">
        <f>TEXT(Dataset_Analysis_Table[[#This Row],[Order Date]], "mmmm yyyy")</f>
        <v>February 2025</v>
      </c>
      <c r="J883" s="4">
        <f>IF(Dataset_Analysis_Table[[#This Row],[Units Sold]]&lt;&gt;0,Dataset_Analysis_Table[[#This Row],[Revenue]]/Dataset_Analysis_Table[[#This Row],[Units Sold]],"Invalid")</f>
        <v>567.09999999999991</v>
      </c>
      <c r="K883" s="4" t="str">
        <f>IF(Dataset_Analysis_Table[[#This Row],[Revenue]]&gt;5000,"Yes","No")</f>
        <v>Yes</v>
      </c>
      <c r="L883" s="4" t="str" cm="1">
        <f t="array" ref="L883">_xlfn.IFS(
  Dataset_Analysis_Table[[#This Row],[Revenue]]&gt;=10000, "Platinum Tier",
  Dataset_Analysis_Table[[#This Row],[Revenue]]&gt;=5000, "Gold Tier",
  Dataset_Analysis_Table[[#This Row],[Revenue]]&lt;5000, "Standard Tier"
)</f>
        <v>Gold Tier</v>
      </c>
      <c r="M883" s="4" t="str">
        <f>Dataset_Analysis_Table[[#This Row],[Region]]&amp;" - "&amp;Dataset_Analysis_Table[[#This Row],[Category]]</f>
        <v>East - Electronics</v>
      </c>
    </row>
    <row r="884" spans="1:13" x14ac:dyDescent="0.3">
      <c r="A884">
        <v>885</v>
      </c>
      <c r="B884" s="1">
        <v>45307</v>
      </c>
      <c r="C884" t="s">
        <v>0</v>
      </c>
      <c r="D884" t="s">
        <v>13</v>
      </c>
      <c r="E884" t="s">
        <v>4</v>
      </c>
      <c r="F884">
        <v>8</v>
      </c>
      <c r="G884" s="4">
        <v>219.27</v>
      </c>
      <c r="H884" s="4">
        <v>1754.16</v>
      </c>
      <c r="I884" t="str">
        <f>TEXT(Dataset_Analysis_Table[[#This Row],[Order Date]], "mmmm yyyy")</f>
        <v>January 2024</v>
      </c>
      <c r="J884" s="4">
        <f>IF(Dataset_Analysis_Table[[#This Row],[Units Sold]]&lt;&gt;0,Dataset_Analysis_Table[[#This Row],[Revenue]]/Dataset_Analysis_Table[[#This Row],[Units Sold]],"Invalid")</f>
        <v>219.27</v>
      </c>
      <c r="K884" s="4" t="str">
        <f>IF(Dataset_Analysis_Table[[#This Row],[Revenue]]&gt;5000,"Yes","No")</f>
        <v>No</v>
      </c>
      <c r="L884" s="4" t="str" cm="1">
        <f t="array" ref="L884">_xlfn.IFS(
  Dataset_Analysis_Table[[#This Row],[Revenue]]&gt;=10000, "Platinum Tier",
  Dataset_Analysis_Table[[#This Row],[Revenue]]&gt;=5000, "Gold Tier",
  Dataset_Analysis_Table[[#This Row],[Revenue]]&lt;5000, "Standard Tier"
)</f>
        <v>Standard Tier</v>
      </c>
      <c r="M884" s="4" t="str">
        <f>Dataset_Analysis_Table[[#This Row],[Region]]&amp;" - "&amp;Dataset_Analysis_Table[[#This Row],[Category]]</f>
        <v>North - Electronics</v>
      </c>
    </row>
    <row r="885" spans="1:13" x14ac:dyDescent="0.3">
      <c r="A885">
        <v>886</v>
      </c>
      <c r="B885" s="1">
        <v>45248</v>
      </c>
      <c r="C885" t="s">
        <v>7</v>
      </c>
      <c r="D885" t="s">
        <v>8</v>
      </c>
      <c r="E885" t="s">
        <v>2</v>
      </c>
      <c r="F885">
        <v>5</v>
      </c>
      <c r="G885" s="4">
        <v>920.17</v>
      </c>
      <c r="H885" s="4">
        <v>4600.8500000000004</v>
      </c>
      <c r="I885" t="str">
        <f>TEXT(Dataset_Analysis_Table[[#This Row],[Order Date]], "mmmm yyyy")</f>
        <v>November 2023</v>
      </c>
      <c r="J885" s="4">
        <f>IF(Dataset_Analysis_Table[[#This Row],[Units Sold]]&lt;&gt;0,Dataset_Analysis_Table[[#This Row],[Revenue]]/Dataset_Analysis_Table[[#This Row],[Units Sold]],"Invalid")</f>
        <v>920.17000000000007</v>
      </c>
      <c r="K885" s="4" t="str">
        <f>IF(Dataset_Analysis_Table[[#This Row],[Revenue]]&gt;5000,"Yes","No")</f>
        <v>No</v>
      </c>
      <c r="L885" s="4" t="str" cm="1">
        <f t="array" ref="L885">_xlfn.IFS(
  Dataset_Analysis_Table[[#This Row],[Revenue]]&gt;=10000, "Platinum Tier",
  Dataset_Analysis_Table[[#This Row],[Revenue]]&gt;=5000, "Gold Tier",
  Dataset_Analysis_Table[[#This Row],[Revenue]]&lt;5000, "Standard Tier"
)</f>
        <v>Standard Tier</v>
      </c>
      <c r="M885" s="4" t="str">
        <f>Dataset_Analysis_Table[[#This Row],[Region]]&amp;" - "&amp;Dataset_Analysis_Table[[#This Row],[Category]]</f>
        <v>West - Apparel</v>
      </c>
    </row>
    <row r="886" spans="1:13" x14ac:dyDescent="0.3">
      <c r="A886">
        <v>887</v>
      </c>
      <c r="B886" s="1">
        <v>45541</v>
      </c>
      <c r="C886" t="s">
        <v>0</v>
      </c>
      <c r="D886" t="s">
        <v>18</v>
      </c>
      <c r="E886" t="s">
        <v>4</v>
      </c>
      <c r="F886">
        <v>4</v>
      </c>
      <c r="G886" s="4">
        <v>691</v>
      </c>
      <c r="H886" s="4">
        <v>2764</v>
      </c>
      <c r="I886" t="str">
        <f>TEXT(Dataset_Analysis_Table[[#This Row],[Order Date]], "mmmm yyyy")</f>
        <v>September 2024</v>
      </c>
      <c r="J886" s="4">
        <f>IF(Dataset_Analysis_Table[[#This Row],[Units Sold]]&lt;&gt;0,Dataset_Analysis_Table[[#This Row],[Revenue]]/Dataset_Analysis_Table[[#This Row],[Units Sold]],"Invalid")</f>
        <v>691</v>
      </c>
      <c r="K886" s="4" t="str">
        <f>IF(Dataset_Analysis_Table[[#This Row],[Revenue]]&gt;5000,"Yes","No")</f>
        <v>No</v>
      </c>
      <c r="L886" s="4" t="str" cm="1">
        <f t="array" ref="L886">_xlfn.IFS(
  Dataset_Analysis_Table[[#This Row],[Revenue]]&gt;=10000, "Platinum Tier",
  Dataset_Analysis_Table[[#This Row],[Revenue]]&gt;=5000, "Gold Tier",
  Dataset_Analysis_Table[[#This Row],[Revenue]]&lt;5000, "Standard Tier"
)</f>
        <v>Standard Tier</v>
      </c>
      <c r="M886" s="4" t="str">
        <f>Dataset_Analysis_Table[[#This Row],[Region]]&amp;" - "&amp;Dataset_Analysis_Table[[#This Row],[Category]]</f>
        <v>North - Electronics</v>
      </c>
    </row>
    <row r="887" spans="1:13" x14ac:dyDescent="0.3">
      <c r="A887">
        <v>888</v>
      </c>
      <c r="B887" s="1">
        <v>45485</v>
      </c>
      <c r="C887" t="s">
        <v>11</v>
      </c>
      <c r="D887" t="s">
        <v>9</v>
      </c>
      <c r="E887" t="s">
        <v>10</v>
      </c>
      <c r="F887">
        <v>2</v>
      </c>
      <c r="G887" s="4">
        <v>1138.1500000000001</v>
      </c>
      <c r="H887" s="4">
        <v>2276.3000000000002</v>
      </c>
      <c r="I887" t="str">
        <f>TEXT(Dataset_Analysis_Table[[#This Row],[Order Date]], "mmmm yyyy")</f>
        <v>July 2024</v>
      </c>
      <c r="J887" s="4">
        <f>IF(Dataset_Analysis_Table[[#This Row],[Units Sold]]&lt;&gt;0,Dataset_Analysis_Table[[#This Row],[Revenue]]/Dataset_Analysis_Table[[#This Row],[Units Sold]],"Invalid")</f>
        <v>1138.1500000000001</v>
      </c>
      <c r="K887" s="4" t="str">
        <f>IF(Dataset_Analysis_Table[[#This Row],[Revenue]]&gt;5000,"Yes","No")</f>
        <v>No</v>
      </c>
      <c r="L887" s="4" t="str" cm="1">
        <f t="array" ref="L887">_xlfn.IFS(
  Dataset_Analysis_Table[[#This Row],[Revenue]]&gt;=10000, "Platinum Tier",
  Dataset_Analysis_Table[[#This Row],[Revenue]]&gt;=5000, "Gold Tier",
  Dataset_Analysis_Table[[#This Row],[Revenue]]&lt;5000, "Standard Tier"
)</f>
        <v>Standard Tier</v>
      </c>
      <c r="M887" s="4" t="str">
        <f>Dataset_Analysis_Table[[#This Row],[Region]]&amp;" - "&amp;Dataset_Analysis_Table[[#This Row],[Category]]</f>
        <v>South - Accessories</v>
      </c>
    </row>
    <row r="888" spans="1:13" x14ac:dyDescent="0.3">
      <c r="A888">
        <v>889</v>
      </c>
      <c r="B888" s="1">
        <v>45600</v>
      </c>
      <c r="C888" t="s">
        <v>0</v>
      </c>
      <c r="D888" t="s">
        <v>14</v>
      </c>
      <c r="E888" t="s">
        <v>4</v>
      </c>
      <c r="F888">
        <v>8</v>
      </c>
      <c r="G888" s="4">
        <v>991.1</v>
      </c>
      <c r="H888" s="4">
        <v>7928.8</v>
      </c>
      <c r="I888" t="str">
        <f>TEXT(Dataset_Analysis_Table[[#This Row],[Order Date]], "mmmm yyyy")</f>
        <v>November 2024</v>
      </c>
      <c r="J888" s="4">
        <f>IF(Dataset_Analysis_Table[[#This Row],[Units Sold]]&lt;&gt;0,Dataset_Analysis_Table[[#This Row],[Revenue]]/Dataset_Analysis_Table[[#This Row],[Units Sold]],"Invalid")</f>
        <v>991.1</v>
      </c>
      <c r="K888" s="4" t="str">
        <f>IF(Dataset_Analysis_Table[[#This Row],[Revenue]]&gt;5000,"Yes","No")</f>
        <v>Yes</v>
      </c>
      <c r="L888" s="4" t="str" cm="1">
        <f t="array" ref="L888">_xlfn.IFS(
  Dataset_Analysis_Table[[#This Row],[Revenue]]&gt;=10000, "Platinum Tier",
  Dataset_Analysis_Table[[#This Row],[Revenue]]&gt;=5000, "Gold Tier",
  Dataset_Analysis_Table[[#This Row],[Revenue]]&lt;5000, "Standard Tier"
)</f>
        <v>Gold Tier</v>
      </c>
      <c r="M888" s="4" t="str">
        <f>Dataset_Analysis_Table[[#This Row],[Region]]&amp;" - "&amp;Dataset_Analysis_Table[[#This Row],[Category]]</f>
        <v>North - Electronics</v>
      </c>
    </row>
    <row r="889" spans="1:13" x14ac:dyDescent="0.3">
      <c r="A889">
        <v>890</v>
      </c>
      <c r="B889" s="1">
        <v>45649</v>
      </c>
      <c r="C889" t="s">
        <v>11</v>
      </c>
      <c r="D889" t="s">
        <v>6</v>
      </c>
      <c r="E889" t="s">
        <v>4</v>
      </c>
      <c r="F889">
        <v>1</v>
      </c>
      <c r="G889" s="4">
        <v>800.24</v>
      </c>
      <c r="H889" s="4">
        <v>800.24</v>
      </c>
      <c r="I889" t="str">
        <f>TEXT(Dataset_Analysis_Table[[#This Row],[Order Date]], "mmmm yyyy")</f>
        <v>December 2024</v>
      </c>
      <c r="J889" s="4">
        <f>IF(Dataset_Analysis_Table[[#This Row],[Units Sold]]&lt;&gt;0,Dataset_Analysis_Table[[#This Row],[Revenue]]/Dataset_Analysis_Table[[#This Row],[Units Sold]],"Invalid")</f>
        <v>800.24</v>
      </c>
      <c r="K889" s="4" t="str">
        <f>IF(Dataset_Analysis_Table[[#This Row],[Revenue]]&gt;5000,"Yes","No")</f>
        <v>No</v>
      </c>
      <c r="L889" s="4" t="str" cm="1">
        <f t="array" ref="L889">_xlfn.IFS(
  Dataset_Analysis_Table[[#This Row],[Revenue]]&gt;=10000, "Platinum Tier",
  Dataset_Analysis_Table[[#This Row],[Revenue]]&gt;=5000, "Gold Tier",
  Dataset_Analysis_Table[[#This Row],[Revenue]]&lt;5000, "Standard Tier"
)</f>
        <v>Standard Tier</v>
      </c>
      <c r="M889" s="4" t="str">
        <f>Dataset_Analysis_Table[[#This Row],[Region]]&amp;" - "&amp;Dataset_Analysis_Table[[#This Row],[Category]]</f>
        <v>South - Electronics</v>
      </c>
    </row>
    <row r="890" spans="1:13" x14ac:dyDescent="0.3">
      <c r="A890">
        <v>891</v>
      </c>
      <c r="B890" s="1">
        <v>45738</v>
      </c>
      <c r="C890" t="s">
        <v>7</v>
      </c>
      <c r="D890" t="s">
        <v>14</v>
      </c>
      <c r="E890" t="s">
        <v>4</v>
      </c>
      <c r="F890">
        <v>8</v>
      </c>
      <c r="G890" s="4">
        <v>1387.31</v>
      </c>
      <c r="H890" s="4">
        <v>11098.48</v>
      </c>
      <c r="I890" t="str">
        <f>TEXT(Dataset_Analysis_Table[[#This Row],[Order Date]], "mmmm yyyy")</f>
        <v>March 2025</v>
      </c>
      <c r="J890" s="4">
        <f>IF(Dataset_Analysis_Table[[#This Row],[Units Sold]]&lt;&gt;0,Dataset_Analysis_Table[[#This Row],[Revenue]]/Dataset_Analysis_Table[[#This Row],[Units Sold]],"Invalid")</f>
        <v>1387.31</v>
      </c>
      <c r="K890" s="4" t="str">
        <f>IF(Dataset_Analysis_Table[[#This Row],[Revenue]]&gt;5000,"Yes","No")</f>
        <v>Yes</v>
      </c>
      <c r="L890" s="4" t="str" cm="1">
        <f t="array" ref="L890">_xlfn.IFS(
  Dataset_Analysis_Table[[#This Row],[Revenue]]&gt;=10000, "Platinum Tier",
  Dataset_Analysis_Table[[#This Row],[Revenue]]&gt;=5000, "Gold Tier",
  Dataset_Analysis_Table[[#This Row],[Revenue]]&lt;5000, "Standard Tier"
)</f>
        <v>Platinum Tier</v>
      </c>
      <c r="M890" s="4" t="str">
        <f>Dataset_Analysis_Table[[#This Row],[Region]]&amp;" - "&amp;Dataset_Analysis_Table[[#This Row],[Category]]</f>
        <v>West - Electronics</v>
      </c>
    </row>
    <row r="891" spans="1:13" x14ac:dyDescent="0.3">
      <c r="A891">
        <v>892</v>
      </c>
      <c r="B891" s="1">
        <v>45847</v>
      </c>
      <c r="C891" t="s">
        <v>11</v>
      </c>
      <c r="D891" t="s">
        <v>9</v>
      </c>
      <c r="E891" t="s">
        <v>10</v>
      </c>
      <c r="F891">
        <v>10</v>
      </c>
      <c r="G891" s="4">
        <v>268.74</v>
      </c>
      <c r="H891" s="4">
        <v>2687.4</v>
      </c>
      <c r="I891" t="str">
        <f>TEXT(Dataset_Analysis_Table[[#This Row],[Order Date]], "mmmm yyyy")</f>
        <v>July 2025</v>
      </c>
      <c r="J891" s="4">
        <f>IF(Dataset_Analysis_Table[[#This Row],[Units Sold]]&lt;&gt;0,Dataset_Analysis_Table[[#This Row],[Revenue]]/Dataset_Analysis_Table[[#This Row],[Units Sold]],"Invalid")</f>
        <v>268.74</v>
      </c>
      <c r="K891" s="4" t="str">
        <f>IF(Dataset_Analysis_Table[[#This Row],[Revenue]]&gt;5000,"Yes","No")</f>
        <v>No</v>
      </c>
      <c r="L891" s="4" t="str" cm="1">
        <f t="array" ref="L891">_xlfn.IFS(
  Dataset_Analysis_Table[[#This Row],[Revenue]]&gt;=10000, "Platinum Tier",
  Dataset_Analysis_Table[[#This Row],[Revenue]]&gt;=5000, "Gold Tier",
  Dataset_Analysis_Table[[#This Row],[Revenue]]&lt;5000, "Standard Tier"
)</f>
        <v>Standard Tier</v>
      </c>
      <c r="M891" s="4" t="str">
        <f>Dataset_Analysis_Table[[#This Row],[Region]]&amp;" - "&amp;Dataset_Analysis_Table[[#This Row],[Category]]</f>
        <v>South - Accessories</v>
      </c>
    </row>
    <row r="892" spans="1:13" x14ac:dyDescent="0.3">
      <c r="A892">
        <v>893</v>
      </c>
      <c r="B892" s="1">
        <v>45245</v>
      </c>
      <c r="C892" t="s">
        <v>11</v>
      </c>
      <c r="D892" t="s">
        <v>16</v>
      </c>
      <c r="E892" t="s">
        <v>10</v>
      </c>
      <c r="F892">
        <v>7</v>
      </c>
      <c r="G892" s="4">
        <v>989.71</v>
      </c>
      <c r="H892" s="4">
        <v>6927.97</v>
      </c>
      <c r="I892" t="str">
        <f>TEXT(Dataset_Analysis_Table[[#This Row],[Order Date]], "mmmm yyyy")</f>
        <v>November 2023</v>
      </c>
      <c r="J892" s="4">
        <f>IF(Dataset_Analysis_Table[[#This Row],[Units Sold]]&lt;&gt;0,Dataset_Analysis_Table[[#This Row],[Revenue]]/Dataset_Analysis_Table[[#This Row],[Units Sold]],"Invalid")</f>
        <v>989.71</v>
      </c>
      <c r="K892" s="4" t="str">
        <f>IF(Dataset_Analysis_Table[[#This Row],[Revenue]]&gt;5000,"Yes","No")</f>
        <v>Yes</v>
      </c>
      <c r="L892" s="4" t="str" cm="1">
        <f t="array" ref="L892">_xlfn.IFS(
  Dataset_Analysis_Table[[#This Row],[Revenue]]&gt;=10000, "Platinum Tier",
  Dataset_Analysis_Table[[#This Row],[Revenue]]&gt;=5000, "Gold Tier",
  Dataset_Analysis_Table[[#This Row],[Revenue]]&lt;5000, "Standard Tier"
)</f>
        <v>Gold Tier</v>
      </c>
      <c r="M892" s="4" t="str">
        <f>Dataset_Analysis_Table[[#This Row],[Region]]&amp;" - "&amp;Dataset_Analysis_Table[[#This Row],[Category]]</f>
        <v>South - Accessories</v>
      </c>
    </row>
    <row r="893" spans="1:13" x14ac:dyDescent="0.3">
      <c r="A893">
        <v>894</v>
      </c>
      <c r="B893" s="1">
        <v>45655</v>
      </c>
      <c r="C893" t="s">
        <v>12</v>
      </c>
      <c r="D893" t="s">
        <v>15</v>
      </c>
      <c r="E893" t="s">
        <v>4</v>
      </c>
      <c r="F893">
        <v>7</v>
      </c>
      <c r="G893" s="4">
        <v>633.80999999999995</v>
      </c>
      <c r="H893" s="4">
        <v>4436.67</v>
      </c>
      <c r="I893" t="str">
        <f>TEXT(Dataset_Analysis_Table[[#This Row],[Order Date]], "mmmm yyyy")</f>
        <v>December 2024</v>
      </c>
      <c r="J893" s="4">
        <f>IF(Dataset_Analysis_Table[[#This Row],[Units Sold]]&lt;&gt;0,Dataset_Analysis_Table[[#This Row],[Revenue]]/Dataset_Analysis_Table[[#This Row],[Units Sold]],"Invalid")</f>
        <v>633.81000000000006</v>
      </c>
      <c r="K893" s="4" t="str">
        <f>IF(Dataset_Analysis_Table[[#This Row],[Revenue]]&gt;5000,"Yes","No")</f>
        <v>No</v>
      </c>
      <c r="L893" s="4" t="str" cm="1">
        <f t="array" ref="L893">_xlfn.IFS(
  Dataset_Analysis_Table[[#This Row],[Revenue]]&gt;=10000, "Platinum Tier",
  Dataset_Analysis_Table[[#This Row],[Revenue]]&gt;=5000, "Gold Tier",
  Dataset_Analysis_Table[[#This Row],[Revenue]]&lt;5000, "Standard Tier"
)</f>
        <v>Standard Tier</v>
      </c>
      <c r="M893" s="4" t="str">
        <f>Dataset_Analysis_Table[[#This Row],[Region]]&amp;" - "&amp;Dataset_Analysis_Table[[#This Row],[Category]]</f>
        <v>East - Electronics</v>
      </c>
    </row>
    <row r="894" spans="1:13" x14ac:dyDescent="0.3">
      <c r="A894">
        <v>895</v>
      </c>
      <c r="B894" s="1">
        <v>45419</v>
      </c>
      <c r="C894" t="s">
        <v>11</v>
      </c>
      <c r="D894" t="s">
        <v>15</v>
      </c>
      <c r="E894" t="s">
        <v>4</v>
      </c>
      <c r="F894">
        <v>7</v>
      </c>
      <c r="G894" s="4">
        <v>1445.75</v>
      </c>
      <c r="H894" s="4">
        <v>10120.25</v>
      </c>
      <c r="I894" t="str">
        <f>TEXT(Dataset_Analysis_Table[[#This Row],[Order Date]], "mmmm yyyy")</f>
        <v>May 2024</v>
      </c>
      <c r="J894" s="4">
        <f>IF(Dataset_Analysis_Table[[#This Row],[Units Sold]]&lt;&gt;0,Dataset_Analysis_Table[[#This Row],[Revenue]]/Dataset_Analysis_Table[[#This Row],[Units Sold]],"Invalid")</f>
        <v>1445.75</v>
      </c>
      <c r="K894" s="4" t="str">
        <f>IF(Dataset_Analysis_Table[[#This Row],[Revenue]]&gt;5000,"Yes","No")</f>
        <v>Yes</v>
      </c>
      <c r="L894" s="4" t="str" cm="1">
        <f t="array" ref="L894">_xlfn.IFS(
  Dataset_Analysis_Table[[#This Row],[Revenue]]&gt;=10000, "Platinum Tier",
  Dataset_Analysis_Table[[#This Row],[Revenue]]&gt;=5000, "Gold Tier",
  Dataset_Analysis_Table[[#This Row],[Revenue]]&lt;5000, "Standard Tier"
)</f>
        <v>Platinum Tier</v>
      </c>
      <c r="M894" s="4" t="str">
        <f>Dataset_Analysis_Table[[#This Row],[Region]]&amp;" - "&amp;Dataset_Analysis_Table[[#This Row],[Category]]</f>
        <v>South - Electronics</v>
      </c>
    </row>
    <row r="895" spans="1:13" x14ac:dyDescent="0.3">
      <c r="A895">
        <v>896</v>
      </c>
      <c r="B895" s="1">
        <v>45275</v>
      </c>
      <c r="C895" t="s">
        <v>7</v>
      </c>
      <c r="D895" t="s">
        <v>22</v>
      </c>
      <c r="E895" t="s">
        <v>4</v>
      </c>
      <c r="F895">
        <v>3</v>
      </c>
      <c r="G895" s="4">
        <v>624.99</v>
      </c>
      <c r="H895" s="4">
        <v>1874.97</v>
      </c>
      <c r="I895" t="str">
        <f>TEXT(Dataset_Analysis_Table[[#This Row],[Order Date]], "mmmm yyyy")</f>
        <v>December 2023</v>
      </c>
      <c r="J895" s="4">
        <f>IF(Dataset_Analysis_Table[[#This Row],[Units Sold]]&lt;&gt;0,Dataset_Analysis_Table[[#This Row],[Revenue]]/Dataset_Analysis_Table[[#This Row],[Units Sold]],"Invalid")</f>
        <v>624.99</v>
      </c>
      <c r="K895" s="4" t="str">
        <f>IF(Dataset_Analysis_Table[[#This Row],[Revenue]]&gt;5000,"Yes","No")</f>
        <v>No</v>
      </c>
      <c r="L895" s="4" t="str" cm="1">
        <f t="array" ref="L895">_xlfn.IFS(
  Dataset_Analysis_Table[[#This Row],[Revenue]]&gt;=10000, "Platinum Tier",
  Dataset_Analysis_Table[[#This Row],[Revenue]]&gt;=5000, "Gold Tier",
  Dataset_Analysis_Table[[#This Row],[Revenue]]&lt;5000, "Standard Tier"
)</f>
        <v>Standard Tier</v>
      </c>
      <c r="M895" s="4" t="str">
        <f>Dataset_Analysis_Table[[#This Row],[Region]]&amp;" - "&amp;Dataset_Analysis_Table[[#This Row],[Category]]</f>
        <v>West - Electronics</v>
      </c>
    </row>
    <row r="896" spans="1:13" x14ac:dyDescent="0.3">
      <c r="A896">
        <v>897</v>
      </c>
      <c r="B896" s="1">
        <v>45857</v>
      </c>
      <c r="C896" t="s">
        <v>12</v>
      </c>
      <c r="D896" t="s">
        <v>8</v>
      </c>
      <c r="E896" t="s">
        <v>2</v>
      </c>
      <c r="F896">
        <v>9</v>
      </c>
      <c r="G896" s="4">
        <v>1292.45</v>
      </c>
      <c r="H896" s="4">
        <v>11632.05</v>
      </c>
      <c r="I896" t="str">
        <f>TEXT(Dataset_Analysis_Table[[#This Row],[Order Date]], "mmmm yyyy")</f>
        <v>July 2025</v>
      </c>
      <c r="J896" s="4">
        <f>IF(Dataset_Analysis_Table[[#This Row],[Units Sold]]&lt;&gt;0,Dataset_Analysis_Table[[#This Row],[Revenue]]/Dataset_Analysis_Table[[#This Row],[Units Sold]],"Invalid")</f>
        <v>1292.4499999999998</v>
      </c>
      <c r="K896" s="4" t="str">
        <f>IF(Dataset_Analysis_Table[[#This Row],[Revenue]]&gt;5000,"Yes","No")</f>
        <v>Yes</v>
      </c>
      <c r="L896" s="4" t="str" cm="1">
        <f t="array" ref="L896">_xlfn.IFS(
  Dataset_Analysis_Table[[#This Row],[Revenue]]&gt;=10000, "Platinum Tier",
  Dataset_Analysis_Table[[#This Row],[Revenue]]&gt;=5000, "Gold Tier",
  Dataset_Analysis_Table[[#This Row],[Revenue]]&lt;5000, "Standard Tier"
)</f>
        <v>Platinum Tier</v>
      </c>
      <c r="M896" s="4" t="str">
        <f>Dataset_Analysis_Table[[#This Row],[Region]]&amp;" - "&amp;Dataset_Analysis_Table[[#This Row],[Category]]</f>
        <v>East - Apparel</v>
      </c>
    </row>
    <row r="897" spans="1:13" x14ac:dyDescent="0.3">
      <c r="A897">
        <v>898</v>
      </c>
      <c r="B897" s="1">
        <v>45344</v>
      </c>
      <c r="C897" t="s">
        <v>11</v>
      </c>
      <c r="D897" t="s">
        <v>8</v>
      </c>
      <c r="E897" t="s">
        <v>2</v>
      </c>
      <c r="F897">
        <v>4</v>
      </c>
      <c r="G897" s="4">
        <v>940.01</v>
      </c>
      <c r="H897" s="4">
        <v>3760.04</v>
      </c>
      <c r="I897" t="str">
        <f>TEXT(Dataset_Analysis_Table[[#This Row],[Order Date]], "mmmm yyyy")</f>
        <v>February 2024</v>
      </c>
      <c r="J897" s="4">
        <f>IF(Dataset_Analysis_Table[[#This Row],[Units Sold]]&lt;&gt;0,Dataset_Analysis_Table[[#This Row],[Revenue]]/Dataset_Analysis_Table[[#This Row],[Units Sold]],"Invalid")</f>
        <v>940.01</v>
      </c>
      <c r="K897" s="4" t="str">
        <f>IF(Dataset_Analysis_Table[[#This Row],[Revenue]]&gt;5000,"Yes","No")</f>
        <v>No</v>
      </c>
      <c r="L897" s="4" t="str" cm="1">
        <f t="array" ref="L897">_xlfn.IFS(
  Dataset_Analysis_Table[[#This Row],[Revenue]]&gt;=10000, "Platinum Tier",
  Dataset_Analysis_Table[[#This Row],[Revenue]]&gt;=5000, "Gold Tier",
  Dataset_Analysis_Table[[#This Row],[Revenue]]&lt;5000, "Standard Tier"
)</f>
        <v>Standard Tier</v>
      </c>
      <c r="M897" s="4" t="str">
        <f>Dataset_Analysis_Table[[#This Row],[Region]]&amp;" - "&amp;Dataset_Analysis_Table[[#This Row],[Category]]</f>
        <v>South - Apparel</v>
      </c>
    </row>
    <row r="898" spans="1:13" x14ac:dyDescent="0.3">
      <c r="A898">
        <v>899</v>
      </c>
      <c r="B898" s="1">
        <v>45827</v>
      </c>
      <c r="C898" t="s">
        <v>12</v>
      </c>
      <c r="D898" t="s">
        <v>22</v>
      </c>
      <c r="E898" t="s">
        <v>4</v>
      </c>
      <c r="F898">
        <v>3</v>
      </c>
      <c r="G898" s="4">
        <v>1472.19</v>
      </c>
      <c r="H898" s="4">
        <v>4416.57</v>
      </c>
      <c r="I898" t="str">
        <f>TEXT(Dataset_Analysis_Table[[#This Row],[Order Date]], "mmmm yyyy")</f>
        <v>June 2025</v>
      </c>
      <c r="J898" s="4">
        <f>IF(Dataset_Analysis_Table[[#This Row],[Units Sold]]&lt;&gt;0,Dataset_Analysis_Table[[#This Row],[Revenue]]/Dataset_Analysis_Table[[#This Row],[Units Sold]],"Invalid")</f>
        <v>1472.1899999999998</v>
      </c>
      <c r="K898" s="4" t="str">
        <f>IF(Dataset_Analysis_Table[[#This Row],[Revenue]]&gt;5000,"Yes","No")</f>
        <v>No</v>
      </c>
      <c r="L898" s="4" t="str" cm="1">
        <f t="array" ref="L898">_xlfn.IFS(
  Dataset_Analysis_Table[[#This Row],[Revenue]]&gt;=10000, "Platinum Tier",
  Dataset_Analysis_Table[[#This Row],[Revenue]]&gt;=5000, "Gold Tier",
  Dataset_Analysis_Table[[#This Row],[Revenue]]&lt;5000, "Standard Tier"
)</f>
        <v>Standard Tier</v>
      </c>
      <c r="M898" s="4" t="str">
        <f>Dataset_Analysis_Table[[#This Row],[Region]]&amp;" - "&amp;Dataset_Analysis_Table[[#This Row],[Category]]</f>
        <v>East - Electronics</v>
      </c>
    </row>
    <row r="899" spans="1:13" x14ac:dyDescent="0.3">
      <c r="A899">
        <v>900</v>
      </c>
      <c r="B899" s="1">
        <v>45654</v>
      </c>
      <c r="C899" t="s">
        <v>11</v>
      </c>
      <c r="D899" t="s">
        <v>1</v>
      </c>
      <c r="E899" t="s">
        <v>2</v>
      </c>
      <c r="F899">
        <v>9</v>
      </c>
      <c r="G899" s="4">
        <v>1044.52</v>
      </c>
      <c r="H899" s="4">
        <v>9400.68</v>
      </c>
      <c r="I899" t="str">
        <f>TEXT(Dataset_Analysis_Table[[#This Row],[Order Date]], "mmmm yyyy")</f>
        <v>December 2024</v>
      </c>
      <c r="J899" s="4">
        <f>IF(Dataset_Analysis_Table[[#This Row],[Units Sold]]&lt;&gt;0,Dataset_Analysis_Table[[#This Row],[Revenue]]/Dataset_Analysis_Table[[#This Row],[Units Sold]],"Invalid")</f>
        <v>1044.52</v>
      </c>
      <c r="K899" s="4" t="str">
        <f>IF(Dataset_Analysis_Table[[#This Row],[Revenue]]&gt;5000,"Yes","No")</f>
        <v>Yes</v>
      </c>
      <c r="L899" s="4" t="str" cm="1">
        <f t="array" ref="L899">_xlfn.IFS(
  Dataset_Analysis_Table[[#This Row],[Revenue]]&gt;=10000, "Platinum Tier",
  Dataset_Analysis_Table[[#This Row],[Revenue]]&gt;=5000, "Gold Tier",
  Dataset_Analysis_Table[[#This Row],[Revenue]]&lt;5000, "Standard Tier"
)</f>
        <v>Gold Tier</v>
      </c>
      <c r="M899" s="4" t="str">
        <f>Dataset_Analysis_Table[[#This Row],[Region]]&amp;" - "&amp;Dataset_Analysis_Table[[#This Row],[Category]]</f>
        <v>South - Apparel</v>
      </c>
    </row>
    <row r="900" spans="1:13" x14ac:dyDescent="0.3">
      <c r="A900">
        <v>901</v>
      </c>
      <c r="B900" s="1">
        <v>45499</v>
      </c>
      <c r="C900" t="s">
        <v>0</v>
      </c>
      <c r="D900" t="s">
        <v>21</v>
      </c>
      <c r="E900" t="s">
        <v>4</v>
      </c>
      <c r="F900">
        <v>9</v>
      </c>
      <c r="G900" s="4">
        <v>725.75</v>
      </c>
      <c r="H900" s="4">
        <v>6531.75</v>
      </c>
      <c r="I900" t="str">
        <f>TEXT(Dataset_Analysis_Table[[#This Row],[Order Date]], "mmmm yyyy")</f>
        <v>July 2024</v>
      </c>
      <c r="J900" s="4">
        <f>IF(Dataset_Analysis_Table[[#This Row],[Units Sold]]&lt;&gt;0,Dataset_Analysis_Table[[#This Row],[Revenue]]/Dataset_Analysis_Table[[#This Row],[Units Sold]],"Invalid")</f>
        <v>725.75</v>
      </c>
      <c r="K900" s="4" t="str">
        <f>IF(Dataset_Analysis_Table[[#This Row],[Revenue]]&gt;5000,"Yes","No")</f>
        <v>Yes</v>
      </c>
      <c r="L900" s="4" t="str" cm="1">
        <f t="array" ref="L900">_xlfn.IFS(
  Dataset_Analysis_Table[[#This Row],[Revenue]]&gt;=10000, "Platinum Tier",
  Dataset_Analysis_Table[[#This Row],[Revenue]]&gt;=5000, "Gold Tier",
  Dataset_Analysis_Table[[#This Row],[Revenue]]&lt;5000, "Standard Tier"
)</f>
        <v>Gold Tier</v>
      </c>
      <c r="M900" s="4" t="str">
        <f>Dataset_Analysis_Table[[#This Row],[Region]]&amp;" - "&amp;Dataset_Analysis_Table[[#This Row],[Category]]</f>
        <v>North - Electronics</v>
      </c>
    </row>
    <row r="901" spans="1:13" x14ac:dyDescent="0.3">
      <c r="A901">
        <v>902</v>
      </c>
      <c r="B901" s="1">
        <v>45829</v>
      </c>
      <c r="C901" t="s">
        <v>7</v>
      </c>
      <c r="D901" t="s">
        <v>15</v>
      </c>
      <c r="E901" t="s">
        <v>4</v>
      </c>
      <c r="F901">
        <v>9</v>
      </c>
      <c r="G901" s="4">
        <v>436.03</v>
      </c>
      <c r="H901" s="4">
        <v>3924.27</v>
      </c>
      <c r="I901" t="str">
        <f>TEXT(Dataset_Analysis_Table[[#This Row],[Order Date]], "mmmm yyyy")</f>
        <v>June 2025</v>
      </c>
      <c r="J901" s="4">
        <f>IF(Dataset_Analysis_Table[[#This Row],[Units Sold]]&lt;&gt;0,Dataset_Analysis_Table[[#This Row],[Revenue]]/Dataset_Analysis_Table[[#This Row],[Units Sold]],"Invalid")</f>
        <v>436.03</v>
      </c>
      <c r="K901" s="4" t="str">
        <f>IF(Dataset_Analysis_Table[[#This Row],[Revenue]]&gt;5000,"Yes","No")</f>
        <v>No</v>
      </c>
      <c r="L901" s="4" t="str" cm="1">
        <f t="array" ref="L901">_xlfn.IFS(
  Dataset_Analysis_Table[[#This Row],[Revenue]]&gt;=10000, "Platinum Tier",
  Dataset_Analysis_Table[[#This Row],[Revenue]]&gt;=5000, "Gold Tier",
  Dataset_Analysis_Table[[#This Row],[Revenue]]&lt;5000, "Standard Tier"
)</f>
        <v>Standard Tier</v>
      </c>
      <c r="M901" s="4" t="str">
        <f>Dataset_Analysis_Table[[#This Row],[Region]]&amp;" - "&amp;Dataset_Analysis_Table[[#This Row],[Category]]</f>
        <v>West - Electronics</v>
      </c>
    </row>
    <row r="902" spans="1:13" x14ac:dyDescent="0.3">
      <c r="A902">
        <v>903</v>
      </c>
      <c r="B902" s="1">
        <v>45152</v>
      </c>
      <c r="C902" t="s">
        <v>7</v>
      </c>
      <c r="D902" t="s">
        <v>16</v>
      </c>
      <c r="E902" t="s">
        <v>10</v>
      </c>
      <c r="F902">
        <v>9</v>
      </c>
      <c r="G902" s="4">
        <v>168.64</v>
      </c>
      <c r="H902" s="4">
        <v>1517.76</v>
      </c>
      <c r="I902" t="str">
        <f>TEXT(Dataset_Analysis_Table[[#This Row],[Order Date]], "mmmm yyyy")</f>
        <v>August 2023</v>
      </c>
      <c r="J902" s="4">
        <f>IF(Dataset_Analysis_Table[[#This Row],[Units Sold]]&lt;&gt;0,Dataset_Analysis_Table[[#This Row],[Revenue]]/Dataset_Analysis_Table[[#This Row],[Units Sold]],"Invalid")</f>
        <v>168.64</v>
      </c>
      <c r="K902" s="4" t="str">
        <f>IF(Dataset_Analysis_Table[[#This Row],[Revenue]]&gt;5000,"Yes","No")</f>
        <v>No</v>
      </c>
      <c r="L902" s="4" t="str" cm="1">
        <f t="array" ref="L902">_xlfn.IFS(
  Dataset_Analysis_Table[[#This Row],[Revenue]]&gt;=10000, "Platinum Tier",
  Dataset_Analysis_Table[[#This Row],[Revenue]]&gt;=5000, "Gold Tier",
  Dataset_Analysis_Table[[#This Row],[Revenue]]&lt;5000, "Standard Tier"
)</f>
        <v>Standard Tier</v>
      </c>
      <c r="M902" s="4" t="str">
        <f>Dataset_Analysis_Table[[#This Row],[Region]]&amp;" - "&amp;Dataset_Analysis_Table[[#This Row],[Category]]</f>
        <v>West - Accessories</v>
      </c>
    </row>
    <row r="903" spans="1:13" x14ac:dyDescent="0.3">
      <c r="A903">
        <v>904</v>
      </c>
      <c r="B903" s="1">
        <v>45193</v>
      </c>
      <c r="C903" t="s">
        <v>11</v>
      </c>
      <c r="D903" t="s">
        <v>5</v>
      </c>
      <c r="E903" t="s">
        <v>4</v>
      </c>
      <c r="F903">
        <v>1</v>
      </c>
      <c r="G903" s="4">
        <v>307.85000000000002</v>
      </c>
      <c r="H903" s="4">
        <v>307.85000000000002</v>
      </c>
      <c r="I903" t="str">
        <f>TEXT(Dataset_Analysis_Table[[#This Row],[Order Date]], "mmmm yyyy")</f>
        <v>September 2023</v>
      </c>
      <c r="J903" s="4">
        <f>IF(Dataset_Analysis_Table[[#This Row],[Units Sold]]&lt;&gt;0,Dataset_Analysis_Table[[#This Row],[Revenue]]/Dataset_Analysis_Table[[#This Row],[Units Sold]],"Invalid")</f>
        <v>307.85000000000002</v>
      </c>
      <c r="K903" s="4" t="str">
        <f>IF(Dataset_Analysis_Table[[#This Row],[Revenue]]&gt;5000,"Yes","No")</f>
        <v>No</v>
      </c>
      <c r="L903" s="4" t="str" cm="1">
        <f t="array" ref="L903">_xlfn.IFS(
  Dataset_Analysis_Table[[#This Row],[Revenue]]&gt;=10000, "Platinum Tier",
  Dataset_Analysis_Table[[#This Row],[Revenue]]&gt;=5000, "Gold Tier",
  Dataset_Analysis_Table[[#This Row],[Revenue]]&lt;5000, "Standard Tier"
)</f>
        <v>Standard Tier</v>
      </c>
      <c r="M903" s="4" t="str">
        <f>Dataset_Analysis_Table[[#This Row],[Region]]&amp;" - "&amp;Dataset_Analysis_Table[[#This Row],[Category]]</f>
        <v>South - Electronics</v>
      </c>
    </row>
    <row r="904" spans="1:13" x14ac:dyDescent="0.3">
      <c r="A904">
        <v>905</v>
      </c>
      <c r="B904" s="1">
        <v>45432</v>
      </c>
      <c r="C904" t="s">
        <v>11</v>
      </c>
      <c r="D904" t="s">
        <v>9</v>
      </c>
      <c r="E904" t="s">
        <v>10</v>
      </c>
      <c r="F904">
        <v>5</v>
      </c>
      <c r="G904" s="4">
        <v>228.18</v>
      </c>
      <c r="H904" s="4">
        <v>1140.9000000000001</v>
      </c>
      <c r="I904" t="str">
        <f>TEXT(Dataset_Analysis_Table[[#This Row],[Order Date]], "mmmm yyyy")</f>
        <v>May 2024</v>
      </c>
      <c r="J904" s="4">
        <f>IF(Dataset_Analysis_Table[[#This Row],[Units Sold]]&lt;&gt;0,Dataset_Analysis_Table[[#This Row],[Revenue]]/Dataset_Analysis_Table[[#This Row],[Units Sold]],"Invalid")</f>
        <v>228.18</v>
      </c>
      <c r="K904" s="4" t="str">
        <f>IF(Dataset_Analysis_Table[[#This Row],[Revenue]]&gt;5000,"Yes","No")</f>
        <v>No</v>
      </c>
      <c r="L904" s="4" t="str" cm="1">
        <f t="array" ref="L904">_xlfn.IFS(
  Dataset_Analysis_Table[[#This Row],[Revenue]]&gt;=10000, "Platinum Tier",
  Dataset_Analysis_Table[[#This Row],[Revenue]]&gt;=5000, "Gold Tier",
  Dataset_Analysis_Table[[#This Row],[Revenue]]&lt;5000, "Standard Tier"
)</f>
        <v>Standard Tier</v>
      </c>
      <c r="M904" s="4" t="str">
        <f>Dataset_Analysis_Table[[#This Row],[Region]]&amp;" - "&amp;Dataset_Analysis_Table[[#This Row],[Category]]</f>
        <v>South - Accessories</v>
      </c>
    </row>
    <row r="905" spans="1:13" x14ac:dyDescent="0.3">
      <c r="A905">
        <v>906</v>
      </c>
      <c r="B905" s="1">
        <v>45347</v>
      </c>
      <c r="C905" t="s">
        <v>12</v>
      </c>
      <c r="D905" t="s">
        <v>14</v>
      </c>
      <c r="E905" t="s">
        <v>4</v>
      </c>
      <c r="F905">
        <v>9</v>
      </c>
      <c r="G905" s="4">
        <v>58.14</v>
      </c>
      <c r="H905" s="4">
        <v>523.26</v>
      </c>
      <c r="I905" t="str">
        <f>TEXT(Dataset_Analysis_Table[[#This Row],[Order Date]], "mmmm yyyy")</f>
        <v>February 2024</v>
      </c>
      <c r="J905" s="4">
        <f>IF(Dataset_Analysis_Table[[#This Row],[Units Sold]]&lt;&gt;0,Dataset_Analysis_Table[[#This Row],[Revenue]]/Dataset_Analysis_Table[[#This Row],[Units Sold]],"Invalid")</f>
        <v>58.14</v>
      </c>
      <c r="K905" s="4" t="str">
        <f>IF(Dataset_Analysis_Table[[#This Row],[Revenue]]&gt;5000,"Yes","No")</f>
        <v>No</v>
      </c>
      <c r="L905" s="4" t="str" cm="1">
        <f t="array" ref="L905">_xlfn.IFS(
  Dataset_Analysis_Table[[#This Row],[Revenue]]&gt;=10000, "Platinum Tier",
  Dataset_Analysis_Table[[#This Row],[Revenue]]&gt;=5000, "Gold Tier",
  Dataset_Analysis_Table[[#This Row],[Revenue]]&lt;5000, "Standard Tier"
)</f>
        <v>Standard Tier</v>
      </c>
      <c r="M905" s="4" t="str">
        <f>Dataset_Analysis_Table[[#This Row],[Region]]&amp;" - "&amp;Dataset_Analysis_Table[[#This Row],[Category]]</f>
        <v>East - Electronics</v>
      </c>
    </row>
    <row r="906" spans="1:13" x14ac:dyDescent="0.3">
      <c r="A906">
        <v>907</v>
      </c>
      <c r="B906" s="1">
        <v>45243</v>
      </c>
      <c r="C906" t="s">
        <v>7</v>
      </c>
      <c r="D906" t="s">
        <v>16</v>
      </c>
      <c r="E906" t="s">
        <v>10</v>
      </c>
      <c r="F906">
        <v>10</v>
      </c>
      <c r="G906" s="4">
        <v>1303.3699999999999</v>
      </c>
      <c r="H906" s="4">
        <v>13033.7</v>
      </c>
      <c r="I906" t="str">
        <f>TEXT(Dataset_Analysis_Table[[#This Row],[Order Date]], "mmmm yyyy")</f>
        <v>November 2023</v>
      </c>
      <c r="J906" s="4">
        <f>IF(Dataset_Analysis_Table[[#This Row],[Units Sold]]&lt;&gt;0,Dataset_Analysis_Table[[#This Row],[Revenue]]/Dataset_Analysis_Table[[#This Row],[Units Sold]],"Invalid")</f>
        <v>1303.3700000000001</v>
      </c>
      <c r="K906" s="4" t="str">
        <f>IF(Dataset_Analysis_Table[[#This Row],[Revenue]]&gt;5000,"Yes","No")</f>
        <v>Yes</v>
      </c>
      <c r="L906" s="4" t="str" cm="1">
        <f t="array" ref="L906">_xlfn.IFS(
  Dataset_Analysis_Table[[#This Row],[Revenue]]&gt;=10000, "Platinum Tier",
  Dataset_Analysis_Table[[#This Row],[Revenue]]&gt;=5000, "Gold Tier",
  Dataset_Analysis_Table[[#This Row],[Revenue]]&lt;5000, "Standard Tier"
)</f>
        <v>Platinum Tier</v>
      </c>
      <c r="M906" s="4" t="str">
        <f>Dataset_Analysis_Table[[#This Row],[Region]]&amp;" - "&amp;Dataset_Analysis_Table[[#This Row],[Category]]</f>
        <v>West - Accessories</v>
      </c>
    </row>
    <row r="907" spans="1:13" x14ac:dyDescent="0.3">
      <c r="A907">
        <v>908</v>
      </c>
      <c r="B907" s="1">
        <v>45801</v>
      </c>
      <c r="C907" t="s">
        <v>11</v>
      </c>
      <c r="D907" t="s">
        <v>8</v>
      </c>
      <c r="E907" t="s">
        <v>2</v>
      </c>
      <c r="F907">
        <v>9</v>
      </c>
      <c r="G907" s="4">
        <v>589.44000000000005</v>
      </c>
      <c r="H907" s="4">
        <v>5304.96</v>
      </c>
      <c r="I907" t="str">
        <f>TEXT(Dataset_Analysis_Table[[#This Row],[Order Date]], "mmmm yyyy")</f>
        <v>May 2025</v>
      </c>
      <c r="J907" s="4">
        <f>IF(Dataset_Analysis_Table[[#This Row],[Units Sold]]&lt;&gt;0,Dataset_Analysis_Table[[#This Row],[Revenue]]/Dataset_Analysis_Table[[#This Row],[Units Sold]],"Invalid")</f>
        <v>589.44000000000005</v>
      </c>
      <c r="K907" s="4" t="str">
        <f>IF(Dataset_Analysis_Table[[#This Row],[Revenue]]&gt;5000,"Yes","No")</f>
        <v>Yes</v>
      </c>
      <c r="L907" s="4" t="str" cm="1">
        <f t="array" ref="L907">_xlfn.IFS(
  Dataset_Analysis_Table[[#This Row],[Revenue]]&gt;=10000, "Platinum Tier",
  Dataset_Analysis_Table[[#This Row],[Revenue]]&gt;=5000, "Gold Tier",
  Dataset_Analysis_Table[[#This Row],[Revenue]]&lt;5000, "Standard Tier"
)</f>
        <v>Gold Tier</v>
      </c>
      <c r="M907" s="4" t="str">
        <f>Dataset_Analysis_Table[[#This Row],[Region]]&amp;" - "&amp;Dataset_Analysis_Table[[#This Row],[Category]]</f>
        <v>South - Apparel</v>
      </c>
    </row>
    <row r="908" spans="1:13" x14ac:dyDescent="0.3">
      <c r="A908">
        <v>909</v>
      </c>
      <c r="B908" s="1">
        <v>45848</v>
      </c>
      <c r="C908" t="s">
        <v>12</v>
      </c>
      <c r="D908" t="s">
        <v>6</v>
      </c>
      <c r="E908" t="s">
        <v>4</v>
      </c>
      <c r="F908">
        <v>1</v>
      </c>
      <c r="G908" s="4">
        <v>1390.46</v>
      </c>
      <c r="H908" s="4">
        <v>1390.46</v>
      </c>
      <c r="I908" t="str">
        <f>TEXT(Dataset_Analysis_Table[[#This Row],[Order Date]], "mmmm yyyy")</f>
        <v>July 2025</v>
      </c>
      <c r="J908" s="4">
        <f>IF(Dataset_Analysis_Table[[#This Row],[Units Sold]]&lt;&gt;0,Dataset_Analysis_Table[[#This Row],[Revenue]]/Dataset_Analysis_Table[[#This Row],[Units Sold]],"Invalid")</f>
        <v>1390.46</v>
      </c>
      <c r="K908" s="4" t="str">
        <f>IF(Dataset_Analysis_Table[[#This Row],[Revenue]]&gt;5000,"Yes","No")</f>
        <v>No</v>
      </c>
      <c r="L908" s="4" t="str" cm="1">
        <f t="array" ref="L908">_xlfn.IFS(
  Dataset_Analysis_Table[[#This Row],[Revenue]]&gt;=10000, "Platinum Tier",
  Dataset_Analysis_Table[[#This Row],[Revenue]]&gt;=5000, "Gold Tier",
  Dataset_Analysis_Table[[#This Row],[Revenue]]&lt;5000, "Standard Tier"
)</f>
        <v>Standard Tier</v>
      </c>
      <c r="M908" s="4" t="str">
        <f>Dataset_Analysis_Table[[#This Row],[Region]]&amp;" - "&amp;Dataset_Analysis_Table[[#This Row],[Category]]</f>
        <v>East - Electronics</v>
      </c>
    </row>
    <row r="909" spans="1:13" x14ac:dyDescent="0.3">
      <c r="A909">
        <v>910</v>
      </c>
      <c r="B909" s="1">
        <v>45840</v>
      </c>
      <c r="C909" t="s">
        <v>7</v>
      </c>
      <c r="D909" t="s">
        <v>5</v>
      </c>
      <c r="E909" t="s">
        <v>4</v>
      </c>
      <c r="F909">
        <v>6</v>
      </c>
      <c r="G909" s="4">
        <v>1449.09</v>
      </c>
      <c r="H909" s="4">
        <v>8694.5400000000009</v>
      </c>
      <c r="I909" t="str">
        <f>TEXT(Dataset_Analysis_Table[[#This Row],[Order Date]], "mmmm yyyy")</f>
        <v>July 2025</v>
      </c>
      <c r="J909" s="4">
        <f>IF(Dataset_Analysis_Table[[#This Row],[Units Sold]]&lt;&gt;0,Dataset_Analysis_Table[[#This Row],[Revenue]]/Dataset_Analysis_Table[[#This Row],[Units Sold]],"Invalid")</f>
        <v>1449.0900000000001</v>
      </c>
      <c r="K909" s="4" t="str">
        <f>IF(Dataset_Analysis_Table[[#This Row],[Revenue]]&gt;5000,"Yes","No")</f>
        <v>Yes</v>
      </c>
      <c r="L909" s="4" t="str" cm="1">
        <f t="array" ref="L909">_xlfn.IFS(
  Dataset_Analysis_Table[[#This Row],[Revenue]]&gt;=10000, "Platinum Tier",
  Dataset_Analysis_Table[[#This Row],[Revenue]]&gt;=5000, "Gold Tier",
  Dataset_Analysis_Table[[#This Row],[Revenue]]&lt;5000, "Standard Tier"
)</f>
        <v>Gold Tier</v>
      </c>
      <c r="M909" s="4" t="str">
        <f>Dataset_Analysis_Table[[#This Row],[Region]]&amp;" - "&amp;Dataset_Analysis_Table[[#This Row],[Category]]</f>
        <v>West - Electronics</v>
      </c>
    </row>
    <row r="910" spans="1:13" x14ac:dyDescent="0.3">
      <c r="A910">
        <v>911</v>
      </c>
      <c r="B910" s="1">
        <v>45396</v>
      </c>
      <c r="C910" t="s">
        <v>0</v>
      </c>
      <c r="D910" t="s">
        <v>14</v>
      </c>
      <c r="E910" t="s">
        <v>4</v>
      </c>
      <c r="F910">
        <v>4</v>
      </c>
      <c r="G910" s="4">
        <v>934.64</v>
      </c>
      <c r="H910" s="4">
        <v>3738.56</v>
      </c>
      <c r="I910" t="str">
        <f>TEXT(Dataset_Analysis_Table[[#This Row],[Order Date]], "mmmm yyyy")</f>
        <v>April 2024</v>
      </c>
      <c r="J910" s="4">
        <f>IF(Dataset_Analysis_Table[[#This Row],[Units Sold]]&lt;&gt;0,Dataset_Analysis_Table[[#This Row],[Revenue]]/Dataset_Analysis_Table[[#This Row],[Units Sold]],"Invalid")</f>
        <v>934.64</v>
      </c>
      <c r="K910" s="4" t="str">
        <f>IF(Dataset_Analysis_Table[[#This Row],[Revenue]]&gt;5000,"Yes","No")</f>
        <v>No</v>
      </c>
      <c r="L910" s="4" t="str" cm="1">
        <f t="array" ref="L910">_xlfn.IFS(
  Dataset_Analysis_Table[[#This Row],[Revenue]]&gt;=10000, "Platinum Tier",
  Dataset_Analysis_Table[[#This Row],[Revenue]]&gt;=5000, "Gold Tier",
  Dataset_Analysis_Table[[#This Row],[Revenue]]&lt;5000, "Standard Tier"
)</f>
        <v>Standard Tier</v>
      </c>
      <c r="M910" s="4" t="str">
        <f>Dataset_Analysis_Table[[#This Row],[Region]]&amp;" - "&amp;Dataset_Analysis_Table[[#This Row],[Category]]</f>
        <v>North - Electronics</v>
      </c>
    </row>
    <row r="911" spans="1:13" x14ac:dyDescent="0.3">
      <c r="A911">
        <v>912</v>
      </c>
      <c r="B911" s="1">
        <v>45369</v>
      </c>
      <c r="C911" t="s">
        <v>7</v>
      </c>
      <c r="D911" t="s">
        <v>9</v>
      </c>
      <c r="E911" t="s">
        <v>10</v>
      </c>
      <c r="F911">
        <v>6</v>
      </c>
      <c r="G911" s="4">
        <v>1135.1099999999999</v>
      </c>
      <c r="H911" s="4">
        <v>6810.66</v>
      </c>
      <c r="I911" t="str">
        <f>TEXT(Dataset_Analysis_Table[[#This Row],[Order Date]], "mmmm yyyy")</f>
        <v>March 2024</v>
      </c>
      <c r="J911" s="4">
        <f>IF(Dataset_Analysis_Table[[#This Row],[Units Sold]]&lt;&gt;0,Dataset_Analysis_Table[[#This Row],[Revenue]]/Dataset_Analysis_Table[[#This Row],[Units Sold]],"Invalid")</f>
        <v>1135.1099999999999</v>
      </c>
      <c r="K911" s="4" t="str">
        <f>IF(Dataset_Analysis_Table[[#This Row],[Revenue]]&gt;5000,"Yes","No")</f>
        <v>Yes</v>
      </c>
      <c r="L911" s="4" t="str" cm="1">
        <f t="array" ref="L911">_xlfn.IFS(
  Dataset_Analysis_Table[[#This Row],[Revenue]]&gt;=10000, "Platinum Tier",
  Dataset_Analysis_Table[[#This Row],[Revenue]]&gt;=5000, "Gold Tier",
  Dataset_Analysis_Table[[#This Row],[Revenue]]&lt;5000, "Standard Tier"
)</f>
        <v>Gold Tier</v>
      </c>
      <c r="M911" s="4" t="str">
        <f>Dataset_Analysis_Table[[#This Row],[Region]]&amp;" - "&amp;Dataset_Analysis_Table[[#This Row],[Category]]</f>
        <v>West - Accessories</v>
      </c>
    </row>
    <row r="912" spans="1:13" x14ac:dyDescent="0.3">
      <c r="A912">
        <v>913</v>
      </c>
      <c r="B912" s="1">
        <v>45337</v>
      </c>
      <c r="C912" t="s">
        <v>11</v>
      </c>
      <c r="D912" t="s">
        <v>6</v>
      </c>
      <c r="E912" t="s">
        <v>4</v>
      </c>
      <c r="F912">
        <v>5</v>
      </c>
      <c r="G912" s="4">
        <v>678.73</v>
      </c>
      <c r="H912" s="4">
        <v>3393.65</v>
      </c>
      <c r="I912" t="str">
        <f>TEXT(Dataset_Analysis_Table[[#This Row],[Order Date]], "mmmm yyyy")</f>
        <v>February 2024</v>
      </c>
      <c r="J912" s="4">
        <f>IF(Dataset_Analysis_Table[[#This Row],[Units Sold]]&lt;&gt;0,Dataset_Analysis_Table[[#This Row],[Revenue]]/Dataset_Analysis_Table[[#This Row],[Units Sold]],"Invalid")</f>
        <v>678.73</v>
      </c>
      <c r="K912" s="4" t="str">
        <f>IF(Dataset_Analysis_Table[[#This Row],[Revenue]]&gt;5000,"Yes","No")</f>
        <v>No</v>
      </c>
      <c r="L912" s="4" t="str" cm="1">
        <f t="array" ref="L912">_xlfn.IFS(
  Dataset_Analysis_Table[[#This Row],[Revenue]]&gt;=10000, "Platinum Tier",
  Dataset_Analysis_Table[[#This Row],[Revenue]]&gt;=5000, "Gold Tier",
  Dataset_Analysis_Table[[#This Row],[Revenue]]&lt;5000, "Standard Tier"
)</f>
        <v>Standard Tier</v>
      </c>
      <c r="M912" s="4" t="str">
        <f>Dataset_Analysis_Table[[#This Row],[Region]]&amp;" - "&amp;Dataset_Analysis_Table[[#This Row],[Category]]</f>
        <v>South - Electronics</v>
      </c>
    </row>
    <row r="913" spans="1:13" x14ac:dyDescent="0.3">
      <c r="A913">
        <v>914</v>
      </c>
      <c r="B913" s="1">
        <v>45330</v>
      </c>
      <c r="C913" t="s">
        <v>0</v>
      </c>
      <c r="D913" t="s">
        <v>1</v>
      </c>
      <c r="E913" t="s">
        <v>2</v>
      </c>
      <c r="F913">
        <v>3</v>
      </c>
      <c r="G913" s="4">
        <v>1105.27</v>
      </c>
      <c r="H913" s="4">
        <v>3315.81</v>
      </c>
      <c r="I913" t="str">
        <f>TEXT(Dataset_Analysis_Table[[#This Row],[Order Date]], "mmmm yyyy")</f>
        <v>February 2024</v>
      </c>
      <c r="J913" s="4">
        <f>IF(Dataset_Analysis_Table[[#This Row],[Units Sold]]&lt;&gt;0,Dataset_Analysis_Table[[#This Row],[Revenue]]/Dataset_Analysis_Table[[#This Row],[Units Sold]],"Invalid")</f>
        <v>1105.27</v>
      </c>
      <c r="K913" s="4" t="str">
        <f>IF(Dataset_Analysis_Table[[#This Row],[Revenue]]&gt;5000,"Yes","No")</f>
        <v>No</v>
      </c>
      <c r="L913" s="4" t="str" cm="1">
        <f t="array" ref="L913">_xlfn.IFS(
  Dataset_Analysis_Table[[#This Row],[Revenue]]&gt;=10000, "Platinum Tier",
  Dataset_Analysis_Table[[#This Row],[Revenue]]&gt;=5000, "Gold Tier",
  Dataset_Analysis_Table[[#This Row],[Revenue]]&lt;5000, "Standard Tier"
)</f>
        <v>Standard Tier</v>
      </c>
      <c r="M913" s="4" t="str">
        <f>Dataset_Analysis_Table[[#This Row],[Region]]&amp;" - "&amp;Dataset_Analysis_Table[[#This Row],[Category]]</f>
        <v>North - Apparel</v>
      </c>
    </row>
    <row r="914" spans="1:13" x14ac:dyDescent="0.3">
      <c r="A914">
        <v>915</v>
      </c>
      <c r="B914" s="1">
        <v>45180</v>
      </c>
      <c r="C914" t="s">
        <v>7</v>
      </c>
      <c r="D914" t="s">
        <v>13</v>
      </c>
      <c r="E914" t="s">
        <v>4</v>
      </c>
      <c r="F914">
        <v>7</v>
      </c>
      <c r="G914" s="4">
        <v>425.88</v>
      </c>
      <c r="H914" s="4">
        <v>2981.16</v>
      </c>
      <c r="I914" t="str">
        <f>TEXT(Dataset_Analysis_Table[[#This Row],[Order Date]], "mmmm yyyy")</f>
        <v>September 2023</v>
      </c>
      <c r="J914" s="4">
        <f>IF(Dataset_Analysis_Table[[#This Row],[Units Sold]]&lt;&gt;0,Dataset_Analysis_Table[[#This Row],[Revenue]]/Dataset_Analysis_Table[[#This Row],[Units Sold]],"Invalid")</f>
        <v>425.88</v>
      </c>
      <c r="K914" s="4" t="str">
        <f>IF(Dataset_Analysis_Table[[#This Row],[Revenue]]&gt;5000,"Yes","No")</f>
        <v>No</v>
      </c>
      <c r="L914" s="4" t="str" cm="1">
        <f t="array" ref="L914">_xlfn.IFS(
  Dataset_Analysis_Table[[#This Row],[Revenue]]&gt;=10000, "Platinum Tier",
  Dataset_Analysis_Table[[#This Row],[Revenue]]&gt;=5000, "Gold Tier",
  Dataset_Analysis_Table[[#This Row],[Revenue]]&lt;5000, "Standard Tier"
)</f>
        <v>Standard Tier</v>
      </c>
      <c r="M914" s="4" t="str">
        <f>Dataset_Analysis_Table[[#This Row],[Region]]&amp;" - "&amp;Dataset_Analysis_Table[[#This Row],[Category]]</f>
        <v>West - Electronics</v>
      </c>
    </row>
    <row r="915" spans="1:13" x14ac:dyDescent="0.3">
      <c r="A915">
        <v>916</v>
      </c>
      <c r="B915" s="1">
        <v>45303</v>
      </c>
      <c r="C915" t="s">
        <v>11</v>
      </c>
      <c r="D915" t="s">
        <v>22</v>
      </c>
      <c r="E915" t="s">
        <v>4</v>
      </c>
      <c r="F915">
        <v>10</v>
      </c>
      <c r="G915" s="4">
        <v>1270.56</v>
      </c>
      <c r="H915" s="4">
        <v>12705.6</v>
      </c>
      <c r="I915" t="str">
        <f>TEXT(Dataset_Analysis_Table[[#This Row],[Order Date]], "mmmm yyyy")</f>
        <v>January 2024</v>
      </c>
      <c r="J915" s="4">
        <f>IF(Dataset_Analysis_Table[[#This Row],[Units Sold]]&lt;&gt;0,Dataset_Analysis_Table[[#This Row],[Revenue]]/Dataset_Analysis_Table[[#This Row],[Units Sold]],"Invalid")</f>
        <v>1270.56</v>
      </c>
      <c r="K915" s="4" t="str">
        <f>IF(Dataset_Analysis_Table[[#This Row],[Revenue]]&gt;5000,"Yes","No")</f>
        <v>Yes</v>
      </c>
      <c r="L915" s="4" t="str" cm="1">
        <f t="array" ref="L915">_xlfn.IFS(
  Dataset_Analysis_Table[[#This Row],[Revenue]]&gt;=10000, "Platinum Tier",
  Dataset_Analysis_Table[[#This Row],[Revenue]]&gt;=5000, "Gold Tier",
  Dataset_Analysis_Table[[#This Row],[Revenue]]&lt;5000, "Standard Tier"
)</f>
        <v>Platinum Tier</v>
      </c>
      <c r="M915" s="4" t="str">
        <f>Dataset_Analysis_Table[[#This Row],[Region]]&amp;" - "&amp;Dataset_Analysis_Table[[#This Row],[Category]]</f>
        <v>South - Electronics</v>
      </c>
    </row>
    <row r="916" spans="1:13" x14ac:dyDescent="0.3">
      <c r="A916">
        <v>917</v>
      </c>
      <c r="B916" s="1">
        <v>45616</v>
      </c>
      <c r="C916" t="s">
        <v>12</v>
      </c>
      <c r="D916" t="s">
        <v>14</v>
      </c>
      <c r="E916" t="s">
        <v>4</v>
      </c>
      <c r="F916">
        <v>3</v>
      </c>
      <c r="G916" s="4">
        <v>69.510000000000005</v>
      </c>
      <c r="H916" s="4">
        <v>208.53</v>
      </c>
      <c r="I916" t="str">
        <f>TEXT(Dataset_Analysis_Table[[#This Row],[Order Date]], "mmmm yyyy")</f>
        <v>November 2024</v>
      </c>
      <c r="J916" s="4">
        <f>IF(Dataset_Analysis_Table[[#This Row],[Units Sold]]&lt;&gt;0,Dataset_Analysis_Table[[#This Row],[Revenue]]/Dataset_Analysis_Table[[#This Row],[Units Sold]],"Invalid")</f>
        <v>69.510000000000005</v>
      </c>
      <c r="K916" s="4" t="str">
        <f>IF(Dataset_Analysis_Table[[#This Row],[Revenue]]&gt;5000,"Yes","No")</f>
        <v>No</v>
      </c>
      <c r="L916" s="4" t="str" cm="1">
        <f t="array" ref="L916">_xlfn.IFS(
  Dataset_Analysis_Table[[#This Row],[Revenue]]&gt;=10000, "Platinum Tier",
  Dataset_Analysis_Table[[#This Row],[Revenue]]&gt;=5000, "Gold Tier",
  Dataset_Analysis_Table[[#This Row],[Revenue]]&lt;5000, "Standard Tier"
)</f>
        <v>Standard Tier</v>
      </c>
      <c r="M916" s="4" t="str">
        <f>Dataset_Analysis_Table[[#This Row],[Region]]&amp;" - "&amp;Dataset_Analysis_Table[[#This Row],[Category]]</f>
        <v>East - Electronics</v>
      </c>
    </row>
    <row r="917" spans="1:13" x14ac:dyDescent="0.3">
      <c r="A917">
        <v>918</v>
      </c>
      <c r="B917" s="1">
        <v>45750</v>
      </c>
      <c r="C917" t="s">
        <v>12</v>
      </c>
      <c r="D917" t="s">
        <v>17</v>
      </c>
      <c r="E917" t="s">
        <v>10</v>
      </c>
      <c r="F917">
        <v>1</v>
      </c>
      <c r="G917" s="4">
        <v>1162.75</v>
      </c>
      <c r="H917" s="4">
        <v>1162.75</v>
      </c>
      <c r="I917" t="str">
        <f>TEXT(Dataset_Analysis_Table[[#This Row],[Order Date]], "mmmm yyyy")</f>
        <v>April 2025</v>
      </c>
      <c r="J917" s="4">
        <f>IF(Dataset_Analysis_Table[[#This Row],[Units Sold]]&lt;&gt;0,Dataset_Analysis_Table[[#This Row],[Revenue]]/Dataset_Analysis_Table[[#This Row],[Units Sold]],"Invalid")</f>
        <v>1162.75</v>
      </c>
      <c r="K917" s="4" t="str">
        <f>IF(Dataset_Analysis_Table[[#This Row],[Revenue]]&gt;5000,"Yes","No")</f>
        <v>No</v>
      </c>
      <c r="L917" s="4" t="str" cm="1">
        <f t="array" ref="L917">_xlfn.IFS(
  Dataset_Analysis_Table[[#This Row],[Revenue]]&gt;=10000, "Platinum Tier",
  Dataset_Analysis_Table[[#This Row],[Revenue]]&gt;=5000, "Gold Tier",
  Dataset_Analysis_Table[[#This Row],[Revenue]]&lt;5000, "Standard Tier"
)</f>
        <v>Standard Tier</v>
      </c>
      <c r="M917" s="4" t="str">
        <f>Dataset_Analysis_Table[[#This Row],[Region]]&amp;" - "&amp;Dataset_Analysis_Table[[#This Row],[Category]]</f>
        <v>East - Accessories</v>
      </c>
    </row>
    <row r="918" spans="1:13" x14ac:dyDescent="0.3">
      <c r="A918">
        <v>919</v>
      </c>
      <c r="B918" s="1">
        <v>45641</v>
      </c>
      <c r="C918" t="s">
        <v>12</v>
      </c>
      <c r="D918" t="s">
        <v>1</v>
      </c>
      <c r="E918" t="s">
        <v>2</v>
      </c>
      <c r="F918">
        <v>10</v>
      </c>
      <c r="G918" s="4">
        <v>829.74</v>
      </c>
      <c r="H918" s="4">
        <v>8297.4</v>
      </c>
      <c r="I918" t="str">
        <f>TEXT(Dataset_Analysis_Table[[#This Row],[Order Date]], "mmmm yyyy")</f>
        <v>December 2024</v>
      </c>
      <c r="J918" s="4">
        <f>IF(Dataset_Analysis_Table[[#This Row],[Units Sold]]&lt;&gt;0,Dataset_Analysis_Table[[#This Row],[Revenue]]/Dataset_Analysis_Table[[#This Row],[Units Sold]],"Invalid")</f>
        <v>829.74</v>
      </c>
      <c r="K918" s="4" t="str">
        <f>IF(Dataset_Analysis_Table[[#This Row],[Revenue]]&gt;5000,"Yes","No")</f>
        <v>Yes</v>
      </c>
      <c r="L918" s="4" t="str" cm="1">
        <f t="array" ref="L918">_xlfn.IFS(
  Dataset_Analysis_Table[[#This Row],[Revenue]]&gt;=10000, "Platinum Tier",
  Dataset_Analysis_Table[[#This Row],[Revenue]]&gt;=5000, "Gold Tier",
  Dataset_Analysis_Table[[#This Row],[Revenue]]&lt;5000, "Standard Tier"
)</f>
        <v>Gold Tier</v>
      </c>
      <c r="M918" s="4" t="str">
        <f>Dataset_Analysis_Table[[#This Row],[Region]]&amp;" - "&amp;Dataset_Analysis_Table[[#This Row],[Category]]</f>
        <v>East - Apparel</v>
      </c>
    </row>
    <row r="919" spans="1:13" x14ac:dyDescent="0.3">
      <c r="A919">
        <v>920</v>
      </c>
      <c r="B919" s="1">
        <v>45677</v>
      </c>
      <c r="C919" t="s">
        <v>12</v>
      </c>
      <c r="D919" t="s">
        <v>13</v>
      </c>
      <c r="E919" t="s">
        <v>4</v>
      </c>
      <c r="F919">
        <v>4</v>
      </c>
      <c r="G919" s="4">
        <v>1435.91</v>
      </c>
      <c r="H919" s="4">
        <v>5743.64</v>
      </c>
      <c r="I919" t="str">
        <f>TEXT(Dataset_Analysis_Table[[#This Row],[Order Date]], "mmmm yyyy")</f>
        <v>January 2025</v>
      </c>
      <c r="J919" s="4">
        <f>IF(Dataset_Analysis_Table[[#This Row],[Units Sold]]&lt;&gt;0,Dataset_Analysis_Table[[#This Row],[Revenue]]/Dataset_Analysis_Table[[#This Row],[Units Sold]],"Invalid")</f>
        <v>1435.91</v>
      </c>
      <c r="K919" s="4" t="str">
        <f>IF(Dataset_Analysis_Table[[#This Row],[Revenue]]&gt;5000,"Yes","No")</f>
        <v>Yes</v>
      </c>
      <c r="L919" s="4" t="str" cm="1">
        <f t="array" ref="L919">_xlfn.IFS(
  Dataset_Analysis_Table[[#This Row],[Revenue]]&gt;=10000, "Platinum Tier",
  Dataset_Analysis_Table[[#This Row],[Revenue]]&gt;=5000, "Gold Tier",
  Dataset_Analysis_Table[[#This Row],[Revenue]]&lt;5000, "Standard Tier"
)</f>
        <v>Gold Tier</v>
      </c>
      <c r="M919" s="4" t="str">
        <f>Dataset_Analysis_Table[[#This Row],[Region]]&amp;" - "&amp;Dataset_Analysis_Table[[#This Row],[Category]]</f>
        <v>East - Electronics</v>
      </c>
    </row>
    <row r="920" spans="1:13" x14ac:dyDescent="0.3">
      <c r="A920">
        <v>921</v>
      </c>
      <c r="B920" s="1">
        <v>45656</v>
      </c>
      <c r="C920" t="s">
        <v>0</v>
      </c>
      <c r="D920" t="s">
        <v>6</v>
      </c>
      <c r="E920" t="s">
        <v>4</v>
      </c>
      <c r="F920">
        <v>3</v>
      </c>
      <c r="G920" s="4">
        <v>629.74</v>
      </c>
      <c r="H920" s="4">
        <v>1889.22</v>
      </c>
      <c r="I920" t="str">
        <f>TEXT(Dataset_Analysis_Table[[#This Row],[Order Date]], "mmmm yyyy")</f>
        <v>December 2024</v>
      </c>
      <c r="J920" s="4">
        <f>IF(Dataset_Analysis_Table[[#This Row],[Units Sold]]&lt;&gt;0,Dataset_Analysis_Table[[#This Row],[Revenue]]/Dataset_Analysis_Table[[#This Row],[Units Sold]],"Invalid")</f>
        <v>629.74</v>
      </c>
      <c r="K920" s="4" t="str">
        <f>IF(Dataset_Analysis_Table[[#This Row],[Revenue]]&gt;5000,"Yes","No")</f>
        <v>No</v>
      </c>
      <c r="L920" s="4" t="str" cm="1">
        <f t="array" ref="L920">_xlfn.IFS(
  Dataset_Analysis_Table[[#This Row],[Revenue]]&gt;=10000, "Platinum Tier",
  Dataset_Analysis_Table[[#This Row],[Revenue]]&gt;=5000, "Gold Tier",
  Dataset_Analysis_Table[[#This Row],[Revenue]]&lt;5000, "Standard Tier"
)</f>
        <v>Standard Tier</v>
      </c>
      <c r="M920" s="4" t="str">
        <f>Dataset_Analysis_Table[[#This Row],[Region]]&amp;" - "&amp;Dataset_Analysis_Table[[#This Row],[Category]]</f>
        <v>North - Electronics</v>
      </c>
    </row>
    <row r="921" spans="1:13" x14ac:dyDescent="0.3">
      <c r="A921">
        <v>922</v>
      </c>
      <c r="B921" s="1">
        <v>45233</v>
      </c>
      <c r="C921" t="s">
        <v>7</v>
      </c>
      <c r="D921" t="s">
        <v>6</v>
      </c>
      <c r="E921" t="s">
        <v>4</v>
      </c>
      <c r="F921">
        <v>6</v>
      </c>
      <c r="G921" s="4">
        <v>339.59</v>
      </c>
      <c r="H921" s="4">
        <v>2037.54</v>
      </c>
      <c r="I921" t="str">
        <f>TEXT(Dataset_Analysis_Table[[#This Row],[Order Date]], "mmmm yyyy")</f>
        <v>November 2023</v>
      </c>
      <c r="J921" s="4">
        <f>IF(Dataset_Analysis_Table[[#This Row],[Units Sold]]&lt;&gt;0,Dataset_Analysis_Table[[#This Row],[Revenue]]/Dataset_Analysis_Table[[#This Row],[Units Sold]],"Invalid")</f>
        <v>339.59</v>
      </c>
      <c r="K921" s="4" t="str">
        <f>IF(Dataset_Analysis_Table[[#This Row],[Revenue]]&gt;5000,"Yes","No")</f>
        <v>No</v>
      </c>
      <c r="L921" s="4" t="str" cm="1">
        <f t="array" ref="L921">_xlfn.IFS(
  Dataset_Analysis_Table[[#This Row],[Revenue]]&gt;=10000, "Platinum Tier",
  Dataset_Analysis_Table[[#This Row],[Revenue]]&gt;=5000, "Gold Tier",
  Dataset_Analysis_Table[[#This Row],[Revenue]]&lt;5000, "Standard Tier"
)</f>
        <v>Standard Tier</v>
      </c>
      <c r="M921" s="4" t="str">
        <f>Dataset_Analysis_Table[[#This Row],[Region]]&amp;" - "&amp;Dataset_Analysis_Table[[#This Row],[Category]]</f>
        <v>West - Electronics</v>
      </c>
    </row>
    <row r="922" spans="1:13" x14ac:dyDescent="0.3">
      <c r="A922">
        <v>923</v>
      </c>
      <c r="B922" s="1">
        <v>45478</v>
      </c>
      <c r="C922" t="s">
        <v>12</v>
      </c>
      <c r="D922" t="s">
        <v>18</v>
      </c>
      <c r="E922" t="s">
        <v>4</v>
      </c>
      <c r="F922">
        <v>6</v>
      </c>
      <c r="G922" s="4">
        <v>447.43</v>
      </c>
      <c r="H922" s="4">
        <v>2684.58</v>
      </c>
      <c r="I922" t="str">
        <f>TEXT(Dataset_Analysis_Table[[#This Row],[Order Date]], "mmmm yyyy")</f>
        <v>July 2024</v>
      </c>
      <c r="J922" s="4">
        <f>IF(Dataset_Analysis_Table[[#This Row],[Units Sold]]&lt;&gt;0,Dataset_Analysis_Table[[#This Row],[Revenue]]/Dataset_Analysis_Table[[#This Row],[Units Sold]],"Invalid")</f>
        <v>447.43</v>
      </c>
      <c r="K922" s="4" t="str">
        <f>IF(Dataset_Analysis_Table[[#This Row],[Revenue]]&gt;5000,"Yes","No")</f>
        <v>No</v>
      </c>
      <c r="L922" s="4" t="str" cm="1">
        <f t="array" ref="L922">_xlfn.IFS(
  Dataset_Analysis_Table[[#This Row],[Revenue]]&gt;=10000, "Platinum Tier",
  Dataset_Analysis_Table[[#This Row],[Revenue]]&gt;=5000, "Gold Tier",
  Dataset_Analysis_Table[[#This Row],[Revenue]]&lt;5000, "Standard Tier"
)</f>
        <v>Standard Tier</v>
      </c>
      <c r="M922" s="4" t="str">
        <f>Dataset_Analysis_Table[[#This Row],[Region]]&amp;" - "&amp;Dataset_Analysis_Table[[#This Row],[Category]]</f>
        <v>East - Electronics</v>
      </c>
    </row>
    <row r="923" spans="1:13" x14ac:dyDescent="0.3">
      <c r="A923">
        <v>924</v>
      </c>
      <c r="B923" s="1">
        <v>45713</v>
      </c>
      <c r="C923" t="s">
        <v>7</v>
      </c>
      <c r="D923" t="s">
        <v>9</v>
      </c>
      <c r="E923" t="s">
        <v>10</v>
      </c>
      <c r="F923">
        <v>1</v>
      </c>
      <c r="G923" s="4">
        <v>180.94</v>
      </c>
      <c r="H923" s="4">
        <v>180.94</v>
      </c>
      <c r="I923" t="str">
        <f>TEXT(Dataset_Analysis_Table[[#This Row],[Order Date]], "mmmm yyyy")</f>
        <v>February 2025</v>
      </c>
      <c r="J923" s="4">
        <f>IF(Dataset_Analysis_Table[[#This Row],[Units Sold]]&lt;&gt;0,Dataset_Analysis_Table[[#This Row],[Revenue]]/Dataset_Analysis_Table[[#This Row],[Units Sold]],"Invalid")</f>
        <v>180.94</v>
      </c>
      <c r="K923" s="4" t="str">
        <f>IF(Dataset_Analysis_Table[[#This Row],[Revenue]]&gt;5000,"Yes","No")</f>
        <v>No</v>
      </c>
      <c r="L923" s="4" t="str" cm="1">
        <f t="array" ref="L923">_xlfn.IFS(
  Dataset_Analysis_Table[[#This Row],[Revenue]]&gt;=10000, "Platinum Tier",
  Dataset_Analysis_Table[[#This Row],[Revenue]]&gt;=5000, "Gold Tier",
  Dataset_Analysis_Table[[#This Row],[Revenue]]&lt;5000, "Standard Tier"
)</f>
        <v>Standard Tier</v>
      </c>
      <c r="M923" s="4" t="str">
        <f>Dataset_Analysis_Table[[#This Row],[Region]]&amp;" - "&amp;Dataset_Analysis_Table[[#This Row],[Category]]</f>
        <v>West - Accessories</v>
      </c>
    </row>
    <row r="924" spans="1:13" x14ac:dyDescent="0.3">
      <c r="A924">
        <v>925</v>
      </c>
      <c r="B924" s="1">
        <v>45385</v>
      </c>
      <c r="C924" t="s">
        <v>7</v>
      </c>
      <c r="D924" t="s">
        <v>21</v>
      </c>
      <c r="E924" t="s">
        <v>4</v>
      </c>
      <c r="F924">
        <v>10</v>
      </c>
      <c r="G924" s="4">
        <v>1378.72</v>
      </c>
      <c r="H924" s="4">
        <v>13787.2</v>
      </c>
      <c r="I924" t="str">
        <f>TEXT(Dataset_Analysis_Table[[#This Row],[Order Date]], "mmmm yyyy")</f>
        <v>April 2024</v>
      </c>
      <c r="J924" s="4">
        <f>IF(Dataset_Analysis_Table[[#This Row],[Units Sold]]&lt;&gt;0,Dataset_Analysis_Table[[#This Row],[Revenue]]/Dataset_Analysis_Table[[#This Row],[Units Sold]],"Invalid")</f>
        <v>1378.72</v>
      </c>
      <c r="K924" s="4" t="str">
        <f>IF(Dataset_Analysis_Table[[#This Row],[Revenue]]&gt;5000,"Yes","No")</f>
        <v>Yes</v>
      </c>
      <c r="L924" s="4" t="str" cm="1">
        <f t="array" ref="L924">_xlfn.IFS(
  Dataset_Analysis_Table[[#This Row],[Revenue]]&gt;=10000, "Platinum Tier",
  Dataset_Analysis_Table[[#This Row],[Revenue]]&gt;=5000, "Gold Tier",
  Dataset_Analysis_Table[[#This Row],[Revenue]]&lt;5000, "Standard Tier"
)</f>
        <v>Platinum Tier</v>
      </c>
      <c r="M924" s="4" t="str">
        <f>Dataset_Analysis_Table[[#This Row],[Region]]&amp;" - "&amp;Dataset_Analysis_Table[[#This Row],[Category]]</f>
        <v>West - Electronics</v>
      </c>
    </row>
    <row r="925" spans="1:13" x14ac:dyDescent="0.3">
      <c r="A925">
        <v>926</v>
      </c>
      <c r="B925" s="1">
        <v>45837</v>
      </c>
      <c r="C925" t="s">
        <v>0</v>
      </c>
      <c r="D925" t="s">
        <v>18</v>
      </c>
      <c r="E925" t="s">
        <v>4</v>
      </c>
      <c r="F925">
        <v>6</v>
      </c>
      <c r="G925" s="4">
        <v>578.25</v>
      </c>
      <c r="H925" s="4">
        <v>3469.5</v>
      </c>
      <c r="I925" t="str">
        <f>TEXT(Dataset_Analysis_Table[[#This Row],[Order Date]], "mmmm yyyy")</f>
        <v>June 2025</v>
      </c>
      <c r="J925" s="4">
        <f>IF(Dataset_Analysis_Table[[#This Row],[Units Sold]]&lt;&gt;0,Dataset_Analysis_Table[[#This Row],[Revenue]]/Dataset_Analysis_Table[[#This Row],[Units Sold]],"Invalid")</f>
        <v>578.25</v>
      </c>
      <c r="K925" s="4" t="str">
        <f>IF(Dataset_Analysis_Table[[#This Row],[Revenue]]&gt;5000,"Yes","No")</f>
        <v>No</v>
      </c>
      <c r="L925" s="4" t="str" cm="1">
        <f t="array" ref="L925">_xlfn.IFS(
  Dataset_Analysis_Table[[#This Row],[Revenue]]&gt;=10000, "Platinum Tier",
  Dataset_Analysis_Table[[#This Row],[Revenue]]&gt;=5000, "Gold Tier",
  Dataset_Analysis_Table[[#This Row],[Revenue]]&lt;5000, "Standard Tier"
)</f>
        <v>Standard Tier</v>
      </c>
      <c r="M925" s="4" t="str">
        <f>Dataset_Analysis_Table[[#This Row],[Region]]&amp;" - "&amp;Dataset_Analysis_Table[[#This Row],[Category]]</f>
        <v>North - Electronics</v>
      </c>
    </row>
    <row r="926" spans="1:13" x14ac:dyDescent="0.3">
      <c r="A926">
        <v>927</v>
      </c>
      <c r="B926" s="1">
        <v>45534</v>
      </c>
      <c r="C926" t="s">
        <v>0</v>
      </c>
      <c r="D926" t="s">
        <v>9</v>
      </c>
      <c r="E926" t="s">
        <v>10</v>
      </c>
      <c r="F926">
        <v>5</v>
      </c>
      <c r="G926" s="4">
        <v>814.95</v>
      </c>
      <c r="H926" s="4">
        <v>4074.75</v>
      </c>
      <c r="I926" t="str">
        <f>TEXT(Dataset_Analysis_Table[[#This Row],[Order Date]], "mmmm yyyy")</f>
        <v>August 2024</v>
      </c>
      <c r="J926" s="4">
        <f>IF(Dataset_Analysis_Table[[#This Row],[Units Sold]]&lt;&gt;0,Dataset_Analysis_Table[[#This Row],[Revenue]]/Dataset_Analysis_Table[[#This Row],[Units Sold]],"Invalid")</f>
        <v>814.95</v>
      </c>
      <c r="K926" s="4" t="str">
        <f>IF(Dataset_Analysis_Table[[#This Row],[Revenue]]&gt;5000,"Yes","No")</f>
        <v>No</v>
      </c>
      <c r="L926" s="4" t="str" cm="1">
        <f t="array" ref="L926">_xlfn.IFS(
  Dataset_Analysis_Table[[#This Row],[Revenue]]&gt;=10000, "Platinum Tier",
  Dataset_Analysis_Table[[#This Row],[Revenue]]&gt;=5000, "Gold Tier",
  Dataset_Analysis_Table[[#This Row],[Revenue]]&lt;5000, "Standard Tier"
)</f>
        <v>Standard Tier</v>
      </c>
      <c r="M926" s="4" t="str">
        <f>Dataset_Analysis_Table[[#This Row],[Region]]&amp;" - "&amp;Dataset_Analysis_Table[[#This Row],[Category]]</f>
        <v>North - Accessories</v>
      </c>
    </row>
    <row r="927" spans="1:13" x14ac:dyDescent="0.3">
      <c r="A927">
        <v>928</v>
      </c>
      <c r="B927" s="1">
        <v>45668</v>
      </c>
      <c r="C927" t="s">
        <v>0</v>
      </c>
      <c r="D927" t="s">
        <v>22</v>
      </c>
      <c r="E927" t="s">
        <v>4</v>
      </c>
      <c r="F927">
        <v>6</v>
      </c>
      <c r="G927" s="4">
        <v>776.32</v>
      </c>
      <c r="H927" s="4">
        <v>4657.92</v>
      </c>
      <c r="I927" t="str">
        <f>TEXT(Dataset_Analysis_Table[[#This Row],[Order Date]], "mmmm yyyy")</f>
        <v>January 2025</v>
      </c>
      <c r="J927" s="4">
        <f>IF(Dataset_Analysis_Table[[#This Row],[Units Sold]]&lt;&gt;0,Dataset_Analysis_Table[[#This Row],[Revenue]]/Dataset_Analysis_Table[[#This Row],[Units Sold]],"Invalid")</f>
        <v>776.32</v>
      </c>
      <c r="K927" s="4" t="str">
        <f>IF(Dataset_Analysis_Table[[#This Row],[Revenue]]&gt;5000,"Yes","No")</f>
        <v>No</v>
      </c>
      <c r="L927" s="4" t="str" cm="1">
        <f t="array" ref="L927">_xlfn.IFS(
  Dataset_Analysis_Table[[#This Row],[Revenue]]&gt;=10000, "Platinum Tier",
  Dataset_Analysis_Table[[#This Row],[Revenue]]&gt;=5000, "Gold Tier",
  Dataset_Analysis_Table[[#This Row],[Revenue]]&lt;5000, "Standard Tier"
)</f>
        <v>Standard Tier</v>
      </c>
      <c r="M927" s="4" t="str">
        <f>Dataset_Analysis_Table[[#This Row],[Region]]&amp;" - "&amp;Dataset_Analysis_Table[[#This Row],[Category]]</f>
        <v>North - Electronics</v>
      </c>
    </row>
    <row r="928" spans="1:13" x14ac:dyDescent="0.3">
      <c r="A928">
        <v>929</v>
      </c>
      <c r="B928" s="1">
        <v>45637</v>
      </c>
      <c r="C928" t="s">
        <v>7</v>
      </c>
      <c r="D928" t="s">
        <v>6</v>
      </c>
      <c r="E928" t="s">
        <v>4</v>
      </c>
      <c r="F928">
        <v>1</v>
      </c>
      <c r="G928" s="4">
        <v>451.69</v>
      </c>
      <c r="H928" s="4">
        <v>451.69</v>
      </c>
      <c r="I928" t="str">
        <f>TEXT(Dataset_Analysis_Table[[#This Row],[Order Date]], "mmmm yyyy")</f>
        <v>December 2024</v>
      </c>
      <c r="J928" s="4">
        <f>IF(Dataset_Analysis_Table[[#This Row],[Units Sold]]&lt;&gt;0,Dataset_Analysis_Table[[#This Row],[Revenue]]/Dataset_Analysis_Table[[#This Row],[Units Sold]],"Invalid")</f>
        <v>451.69</v>
      </c>
      <c r="K928" s="4" t="str">
        <f>IF(Dataset_Analysis_Table[[#This Row],[Revenue]]&gt;5000,"Yes","No")</f>
        <v>No</v>
      </c>
      <c r="L928" s="4" t="str" cm="1">
        <f t="array" ref="L928">_xlfn.IFS(
  Dataset_Analysis_Table[[#This Row],[Revenue]]&gt;=10000, "Platinum Tier",
  Dataset_Analysis_Table[[#This Row],[Revenue]]&gt;=5000, "Gold Tier",
  Dataset_Analysis_Table[[#This Row],[Revenue]]&lt;5000, "Standard Tier"
)</f>
        <v>Standard Tier</v>
      </c>
      <c r="M928" s="4" t="str">
        <f>Dataset_Analysis_Table[[#This Row],[Region]]&amp;" - "&amp;Dataset_Analysis_Table[[#This Row],[Category]]</f>
        <v>West - Electronics</v>
      </c>
    </row>
    <row r="929" spans="1:13" x14ac:dyDescent="0.3">
      <c r="A929">
        <v>930</v>
      </c>
      <c r="B929" s="1">
        <v>45467</v>
      </c>
      <c r="C929" t="s">
        <v>11</v>
      </c>
      <c r="D929" t="s">
        <v>1</v>
      </c>
      <c r="E929" t="s">
        <v>2</v>
      </c>
      <c r="F929">
        <v>9</v>
      </c>
      <c r="G929" s="4">
        <v>132.69</v>
      </c>
      <c r="H929" s="4">
        <v>1194.21</v>
      </c>
      <c r="I929" t="str">
        <f>TEXT(Dataset_Analysis_Table[[#This Row],[Order Date]], "mmmm yyyy")</f>
        <v>June 2024</v>
      </c>
      <c r="J929" s="4">
        <f>IF(Dataset_Analysis_Table[[#This Row],[Units Sold]]&lt;&gt;0,Dataset_Analysis_Table[[#This Row],[Revenue]]/Dataset_Analysis_Table[[#This Row],[Units Sold]],"Invalid")</f>
        <v>132.69</v>
      </c>
      <c r="K929" s="4" t="str">
        <f>IF(Dataset_Analysis_Table[[#This Row],[Revenue]]&gt;5000,"Yes","No")</f>
        <v>No</v>
      </c>
      <c r="L929" s="4" t="str" cm="1">
        <f t="array" ref="L929">_xlfn.IFS(
  Dataset_Analysis_Table[[#This Row],[Revenue]]&gt;=10000, "Platinum Tier",
  Dataset_Analysis_Table[[#This Row],[Revenue]]&gt;=5000, "Gold Tier",
  Dataset_Analysis_Table[[#This Row],[Revenue]]&lt;5000, "Standard Tier"
)</f>
        <v>Standard Tier</v>
      </c>
      <c r="M929" s="4" t="str">
        <f>Dataset_Analysis_Table[[#This Row],[Region]]&amp;" - "&amp;Dataset_Analysis_Table[[#This Row],[Category]]</f>
        <v>South - Apparel</v>
      </c>
    </row>
    <row r="930" spans="1:13" x14ac:dyDescent="0.3">
      <c r="A930">
        <v>931</v>
      </c>
      <c r="B930" s="1">
        <v>45689</v>
      </c>
      <c r="C930" t="s">
        <v>11</v>
      </c>
      <c r="D930" t="s">
        <v>13</v>
      </c>
      <c r="E930" t="s">
        <v>4</v>
      </c>
      <c r="F930">
        <v>9</v>
      </c>
      <c r="G930" s="4">
        <v>20.92</v>
      </c>
      <c r="H930" s="4">
        <v>188.28</v>
      </c>
      <c r="I930" t="str">
        <f>TEXT(Dataset_Analysis_Table[[#This Row],[Order Date]], "mmmm yyyy")</f>
        <v>February 2025</v>
      </c>
      <c r="J930" s="4">
        <f>IF(Dataset_Analysis_Table[[#This Row],[Units Sold]]&lt;&gt;0,Dataset_Analysis_Table[[#This Row],[Revenue]]/Dataset_Analysis_Table[[#This Row],[Units Sold]],"Invalid")</f>
        <v>20.92</v>
      </c>
      <c r="K930" s="4" t="str">
        <f>IF(Dataset_Analysis_Table[[#This Row],[Revenue]]&gt;5000,"Yes","No")</f>
        <v>No</v>
      </c>
      <c r="L930" s="4" t="str" cm="1">
        <f t="array" ref="L930">_xlfn.IFS(
  Dataset_Analysis_Table[[#This Row],[Revenue]]&gt;=10000, "Platinum Tier",
  Dataset_Analysis_Table[[#This Row],[Revenue]]&gt;=5000, "Gold Tier",
  Dataset_Analysis_Table[[#This Row],[Revenue]]&lt;5000, "Standard Tier"
)</f>
        <v>Standard Tier</v>
      </c>
      <c r="M930" s="4" t="str">
        <f>Dataset_Analysis_Table[[#This Row],[Region]]&amp;" - "&amp;Dataset_Analysis_Table[[#This Row],[Category]]</f>
        <v>South - Electronics</v>
      </c>
    </row>
    <row r="931" spans="1:13" x14ac:dyDescent="0.3">
      <c r="A931">
        <v>932</v>
      </c>
      <c r="B931" s="1">
        <v>45825</v>
      </c>
      <c r="C931" t="s">
        <v>11</v>
      </c>
      <c r="D931" t="s">
        <v>13</v>
      </c>
      <c r="E931" t="s">
        <v>4</v>
      </c>
      <c r="F931">
        <v>4</v>
      </c>
      <c r="G931" s="4">
        <v>1298.78</v>
      </c>
      <c r="H931" s="4">
        <v>5195.12</v>
      </c>
      <c r="I931" t="str">
        <f>TEXT(Dataset_Analysis_Table[[#This Row],[Order Date]], "mmmm yyyy")</f>
        <v>June 2025</v>
      </c>
      <c r="J931" s="4">
        <f>IF(Dataset_Analysis_Table[[#This Row],[Units Sold]]&lt;&gt;0,Dataset_Analysis_Table[[#This Row],[Revenue]]/Dataset_Analysis_Table[[#This Row],[Units Sold]],"Invalid")</f>
        <v>1298.78</v>
      </c>
      <c r="K931" s="4" t="str">
        <f>IF(Dataset_Analysis_Table[[#This Row],[Revenue]]&gt;5000,"Yes","No")</f>
        <v>Yes</v>
      </c>
      <c r="L931" s="4" t="str" cm="1">
        <f t="array" ref="L931">_xlfn.IFS(
  Dataset_Analysis_Table[[#This Row],[Revenue]]&gt;=10000, "Platinum Tier",
  Dataset_Analysis_Table[[#This Row],[Revenue]]&gt;=5000, "Gold Tier",
  Dataset_Analysis_Table[[#This Row],[Revenue]]&lt;5000, "Standard Tier"
)</f>
        <v>Gold Tier</v>
      </c>
      <c r="M931" s="4" t="str">
        <f>Dataset_Analysis_Table[[#This Row],[Region]]&amp;" - "&amp;Dataset_Analysis_Table[[#This Row],[Category]]</f>
        <v>South - Electronics</v>
      </c>
    </row>
    <row r="932" spans="1:13" x14ac:dyDescent="0.3">
      <c r="A932">
        <v>933</v>
      </c>
      <c r="B932" s="1">
        <v>45349</v>
      </c>
      <c r="C932" t="s">
        <v>0</v>
      </c>
      <c r="D932" t="s">
        <v>5</v>
      </c>
      <c r="E932" t="s">
        <v>4</v>
      </c>
      <c r="F932">
        <v>9</v>
      </c>
      <c r="G932" s="4">
        <v>1244.8399999999999</v>
      </c>
      <c r="H932" s="4">
        <v>11203.56</v>
      </c>
      <c r="I932" t="str">
        <f>TEXT(Dataset_Analysis_Table[[#This Row],[Order Date]], "mmmm yyyy")</f>
        <v>February 2024</v>
      </c>
      <c r="J932" s="4">
        <f>IF(Dataset_Analysis_Table[[#This Row],[Units Sold]]&lt;&gt;0,Dataset_Analysis_Table[[#This Row],[Revenue]]/Dataset_Analysis_Table[[#This Row],[Units Sold]],"Invalid")</f>
        <v>1244.8399999999999</v>
      </c>
      <c r="K932" s="4" t="str">
        <f>IF(Dataset_Analysis_Table[[#This Row],[Revenue]]&gt;5000,"Yes","No")</f>
        <v>Yes</v>
      </c>
      <c r="L932" s="4" t="str" cm="1">
        <f t="array" ref="L932">_xlfn.IFS(
  Dataset_Analysis_Table[[#This Row],[Revenue]]&gt;=10000, "Platinum Tier",
  Dataset_Analysis_Table[[#This Row],[Revenue]]&gt;=5000, "Gold Tier",
  Dataset_Analysis_Table[[#This Row],[Revenue]]&lt;5000, "Standard Tier"
)</f>
        <v>Platinum Tier</v>
      </c>
      <c r="M932" s="4" t="str">
        <f>Dataset_Analysis_Table[[#This Row],[Region]]&amp;" - "&amp;Dataset_Analysis_Table[[#This Row],[Category]]</f>
        <v>North - Electronics</v>
      </c>
    </row>
    <row r="933" spans="1:13" x14ac:dyDescent="0.3">
      <c r="A933">
        <v>934</v>
      </c>
      <c r="B933" s="1">
        <v>45801</v>
      </c>
      <c r="C933" t="s">
        <v>7</v>
      </c>
      <c r="D933" t="s">
        <v>17</v>
      </c>
      <c r="E933" t="s">
        <v>10</v>
      </c>
      <c r="F933">
        <v>2</v>
      </c>
      <c r="G933" s="4">
        <v>1122.8699999999999</v>
      </c>
      <c r="H933" s="4">
        <v>2245.7399999999998</v>
      </c>
      <c r="I933" t="str">
        <f>TEXT(Dataset_Analysis_Table[[#This Row],[Order Date]], "mmmm yyyy")</f>
        <v>May 2025</v>
      </c>
      <c r="J933" s="4">
        <f>IF(Dataset_Analysis_Table[[#This Row],[Units Sold]]&lt;&gt;0,Dataset_Analysis_Table[[#This Row],[Revenue]]/Dataset_Analysis_Table[[#This Row],[Units Sold]],"Invalid")</f>
        <v>1122.8699999999999</v>
      </c>
      <c r="K933" s="4" t="str">
        <f>IF(Dataset_Analysis_Table[[#This Row],[Revenue]]&gt;5000,"Yes","No")</f>
        <v>No</v>
      </c>
      <c r="L933" s="4" t="str" cm="1">
        <f t="array" ref="L933">_xlfn.IFS(
  Dataset_Analysis_Table[[#This Row],[Revenue]]&gt;=10000, "Platinum Tier",
  Dataset_Analysis_Table[[#This Row],[Revenue]]&gt;=5000, "Gold Tier",
  Dataset_Analysis_Table[[#This Row],[Revenue]]&lt;5000, "Standard Tier"
)</f>
        <v>Standard Tier</v>
      </c>
      <c r="M933" s="4" t="str">
        <f>Dataset_Analysis_Table[[#This Row],[Region]]&amp;" - "&amp;Dataset_Analysis_Table[[#This Row],[Category]]</f>
        <v>West - Accessories</v>
      </c>
    </row>
    <row r="934" spans="1:13" x14ac:dyDescent="0.3">
      <c r="A934">
        <v>935</v>
      </c>
      <c r="B934" s="1">
        <v>45609</v>
      </c>
      <c r="C934" t="s">
        <v>0</v>
      </c>
      <c r="D934" t="s">
        <v>3</v>
      </c>
      <c r="E934" t="s">
        <v>4</v>
      </c>
      <c r="F934">
        <v>6</v>
      </c>
      <c r="G934" s="4">
        <v>66.45</v>
      </c>
      <c r="H934" s="4">
        <v>398.7</v>
      </c>
      <c r="I934" t="str">
        <f>TEXT(Dataset_Analysis_Table[[#This Row],[Order Date]], "mmmm yyyy")</f>
        <v>November 2024</v>
      </c>
      <c r="J934" s="4">
        <f>IF(Dataset_Analysis_Table[[#This Row],[Units Sold]]&lt;&gt;0,Dataset_Analysis_Table[[#This Row],[Revenue]]/Dataset_Analysis_Table[[#This Row],[Units Sold]],"Invalid")</f>
        <v>66.45</v>
      </c>
      <c r="K934" s="4" t="str">
        <f>IF(Dataset_Analysis_Table[[#This Row],[Revenue]]&gt;5000,"Yes","No")</f>
        <v>No</v>
      </c>
      <c r="L934" s="4" t="str" cm="1">
        <f t="array" ref="L934">_xlfn.IFS(
  Dataset_Analysis_Table[[#This Row],[Revenue]]&gt;=10000, "Platinum Tier",
  Dataset_Analysis_Table[[#This Row],[Revenue]]&gt;=5000, "Gold Tier",
  Dataset_Analysis_Table[[#This Row],[Revenue]]&lt;5000, "Standard Tier"
)</f>
        <v>Standard Tier</v>
      </c>
      <c r="M934" s="4" t="str">
        <f>Dataset_Analysis_Table[[#This Row],[Region]]&amp;" - "&amp;Dataset_Analysis_Table[[#This Row],[Category]]</f>
        <v>North - Electronics</v>
      </c>
    </row>
    <row r="935" spans="1:13" x14ac:dyDescent="0.3">
      <c r="A935">
        <v>936</v>
      </c>
      <c r="B935" s="1">
        <v>45321</v>
      </c>
      <c r="C935" t="s">
        <v>0</v>
      </c>
      <c r="D935" t="s">
        <v>13</v>
      </c>
      <c r="E935" t="s">
        <v>4</v>
      </c>
      <c r="F935">
        <v>5</v>
      </c>
      <c r="G935" s="4">
        <v>841.55</v>
      </c>
      <c r="H935" s="4">
        <v>4207.75</v>
      </c>
      <c r="I935" t="str">
        <f>TEXT(Dataset_Analysis_Table[[#This Row],[Order Date]], "mmmm yyyy")</f>
        <v>January 2024</v>
      </c>
      <c r="J935" s="4">
        <f>IF(Dataset_Analysis_Table[[#This Row],[Units Sold]]&lt;&gt;0,Dataset_Analysis_Table[[#This Row],[Revenue]]/Dataset_Analysis_Table[[#This Row],[Units Sold]],"Invalid")</f>
        <v>841.55</v>
      </c>
      <c r="K935" s="4" t="str">
        <f>IF(Dataset_Analysis_Table[[#This Row],[Revenue]]&gt;5000,"Yes","No")</f>
        <v>No</v>
      </c>
      <c r="L935" s="4" t="str" cm="1">
        <f t="array" ref="L935">_xlfn.IFS(
  Dataset_Analysis_Table[[#This Row],[Revenue]]&gt;=10000, "Platinum Tier",
  Dataset_Analysis_Table[[#This Row],[Revenue]]&gt;=5000, "Gold Tier",
  Dataset_Analysis_Table[[#This Row],[Revenue]]&lt;5000, "Standard Tier"
)</f>
        <v>Standard Tier</v>
      </c>
      <c r="M935" s="4" t="str">
        <f>Dataset_Analysis_Table[[#This Row],[Region]]&amp;" - "&amp;Dataset_Analysis_Table[[#This Row],[Category]]</f>
        <v>North - Electronics</v>
      </c>
    </row>
    <row r="936" spans="1:13" x14ac:dyDescent="0.3">
      <c r="A936">
        <v>937</v>
      </c>
      <c r="B936" s="1">
        <v>45403</v>
      </c>
      <c r="C936" t="s">
        <v>11</v>
      </c>
      <c r="D936" t="s">
        <v>15</v>
      </c>
      <c r="E936" t="s">
        <v>4</v>
      </c>
      <c r="F936">
        <v>7</v>
      </c>
      <c r="G936" s="4">
        <v>588.16999999999996</v>
      </c>
      <c r="H936" s="4">
        <v>4117.1899999999996</v>
      </c>
      <c r="I936" t="str">
        <f>TEXT(Dataset_Analysis_Table[[#This Row],[Order Date]], "mmmm yyyy")</f>
        <v>April 2024</v>
      </c>
      <c r="J936" s="4">
        <f>IF(Dataset_Analysis_Table[[#This Row],[Units Sold]]&lt;&gt;0,Dataset_Analysis_Table[[#This Row],[Revenue]]/Dataset_Analysis_Table[[#This Row],[Units Sold]],"Invalid")</f>
        <v>588.16999999999996</v>
      </c>
      <c r="K936" s="4" t="str">
        <f>IF(Dataset_Analysis_Table[[#This Row],[Revenue]]&gt;5000,"Yes","No")</f>
        <v>No</v>
      </c>
      <c r="L936" s="4" t="str" cm="1">
        <f t="array" ref="L936">_xlfn.IFS(
  Dataset_Analysis_Table[[#This Row],[Revenue]]&gt;=10000, "Platinum Tier",
  Dataset_Analysis_Table[[#This Row],[Revenue]]&gt;=5000, "Gold Tier",
  Dataset_Analysis_Table[[#This Row],[Revenue]]&lt;5000, "Standard Tier"
)</f>
        <v>Standard Tier</v>
      </c>
      <c r="M936" s="4" t="str">
        <f>Dataset_Analysis_Table[[#This Row],[Region]]&amp;" - "&amp;Dataset_Analysis_Table[[#This Row],[Category]]</f>
        <v>South - Electronics</v>
      </c>
    </row>
    <row r="937" spans="1:13" x14ac:dyDescent="0.3">
      <c r="A937">
        <v>938</v>
      </c>
      <c r="B937" s="1">
        <v>45582</v>
      </c>
      <c r="C937" t="s">
        <v>7</v>
      </c>
      <c r="D937" t="s">
        <v>1</v>
      </c>
      <c r="E937" t="s">
        <v>2</v>
      </c>
      <c r="F937">
        <v>6</v>
      </c>
      <c r="G937" s="4">
        <v>35.17</v>
      </c>
      <c r="H937" s="4">
        <v>211.02</v>
      </c>
      <c r="I937" t="str">
        <f>TEXT(Dataset_Analysis_Table[[#This Row],[Order Date]], "mmmm yyyy")</f>
        <v>October 2024</v>
      </c>
      <c r="J937" s="4">
        <f>IF(Dataset_Analysis_Table[[#This Row],[Units Sold]]&lt;&gt;0,Dataset_Analysis_Table[[#This Row],[Revenue]]/Dataset_Analysis_Table[[#This Row],[Units Sold]],"Invalid")</f>
        <v>35.17</v>
      </c>
      <c r="K937" s="4" t="str">
        <f>IF(Dataset_Analysis_Table[[#This Row],[Revenue]]&gt;5000,"Yes","No")</f>
        <v>No</v>
      </c>
      <c r="L937" s="4" t="str" cm="1">
        <f t="array" ref="L937">_xlfn.IFS(
  Dataset_Analysis_Table[[#This Row],[Revenue]]&gt;=10000, "Platinum Tier",
  Dataset_Analysis_Table[[#This Row],[Revenue]]&gt;=5000, "Gold Tier",
  Dataset_Analysis_Table[[#This Row],[Revenue]]&lt;5000, "Standard Tier"
)</f>
        <v>Standard Tier</v>
      </c>
      <c r="M937" s="4" t="str">
        <f>Dataset_Analysis_Table[[#This Row],[Region]]&amp;" - "&amp;Dataset_Analysis_Table[[#This Row],[Category]]</f>
        <v>West - Apparel</v>
      </c>
    </row>
    <row r="938" spans="1:13" x14ac:dyDescent="0.3">
      <c r="A938">
        <v>939</v>
      </c>
      <c r="B938" s="1">
        <v>45686</v>
      </c>
      <c r="C938" t="s">
        <v>0</v>
      </c>
      <c r="D938" t="s">
        <v>1</v>
      </c>
      <c r="E938" t="s">
        <v>2</v>
      </c>
      <c r="F938">
        <v>1</v>
      </c>
      <c r="G938" s="4">
        <v>965.72</v>
      </c>
      <c r="H938" s="4">
        <v>965.72</v>
      </c>
      <c r="I938" t="str">
        <f>TEXT(Dataset_Analysis_Table[[#This Row],[Order Date]], "mmmm yyyy")</f>
        <v>January 2025</v>
      </c>
      <c r="J938" s="4">
        <f>IF(Dataset_Analysis_Table[[#This Row],[Units Sold]]&lt;&gt;0,Dataset_Analysis_Table[[#This Row],[Revenue]]/Dataset_Analysis_Table[[#This Row],[Units Sold]],"Invalid")</f>
        <v>965.72</v>
      </c>
      <c r="K938" s="4" t="str">
        <f>IF(Dataset_Analysis_Table[[#This Row],[Revenue]]&gt;5000,"Yes","No")</f>
        <v>No</v>
      </c>
      <c r="L938" s="4" t="str" cm="1">
        <f t="array" ref="L938">_xlfn.IFS(
  Dataset_Analysis_Table[[#This Row],[Revenue]]&gt;=10000, "Platinum Tier",
  Dataset_Analysis_Table[[#This Row],[Revenue]]&gt;=5000, "Gold Tier",
  Dataset_Analysis_Table[[#This Row],[Revenue]]&lt;5000, "Standard Tier"
)</f>
        <v>Standard Tier</v>
      </c>
      <c r="M938" s="4" t="str">
        <f>Dataset_Analysis_Table[[#This Row],[Region]]&amp;" - "&amp;Dataset_Analysis_Table[[#This Row],[Category]]</f>
        <v>North - Apparel</v>
      </c>
    </row>
    <row r="939" spans="1:13" x14ac:dyDescent="0.3">
      <c r="A939">
        <v>940</v>
      </c>
      <c r="B939" s="1">
        <v>45738</v>
      </c>
      <c r="C939" t="s">
        <v>0</v>
      </c>
      <c r="D939" t="s">
        <v>15</v>
      </c>
      <c r="E939" t="s">
        <v>4</v>
      </c>
      <c r="F939">
        <v>1</v>
      </c>
      <c r="G939" s="4">
        <v>1054.31</v>
      </c>
      <c r="H939" s="4">
        <v>1054.31</v>
      </c>
      <c r="I939" t="str">
        <f>TEXT(Dataset_Analysis_Table[[#This Row],[Order Date]], "mmmm yyyy")</f>
        <v>March 2025</v>
      </c>
      <c r="J939" s="4">
        <f>IF(Dataset_Analysis_Table[[#This Row],[Units Sold]]&lt;&gt;0,Dataset_Analysis_Table[[#This Row],[Revenue]]/Dataset_Analysis_Table[[#This Row],[Units Sold]],"Invalid")</f>
        <v>1054.31</v>
      </c>
      <c r="K939" s="4" t="str">
        <f>IF(Dataset_Analysis_Table[[#This Row],[Revenue]]&gt;5000,"Yes","No")</f>
        <v>No</v>
      </c>
      <c r="L939" s="4" t="str" cm="1">
        <f t="array" ref="L939">_xlfn.IFS(
  Dataset_Analysis_Table[[#This Row],[Revenue]]&gt;=10000, "Platinum Tier",
  Dataset_Analysis_Table[[#This Row],[Revenue]]&gt;=5000, "Gold Tier",
  Dataset_Analysis_Table[[#This Row],[Revenue]]&lt;5000, "Standard Tier"
)</f>
        <v>Standard Tier</v>
      </c>
      <c r="M939" s="4" t="str">
        <f>Dataset_Analysis_Table[[#This Row],[Region]]&amp;" - "&amp;Dataset_Analysis_Table[[#This Row],[Category]]</f>
        <v>North - Electronics</v>
      </c>
    </row>
    <row r="940" spans="1:13" x14ac:dyDescent="0.3">
      <c r="A940">
        <v>941</v>
      </c>
      <c r="B940" s="1">
        <v>45653</v>
      </c>
      <c r="C940" t="s">
        <v>12</v>
      </c>
      <c r="D940" t="s">
        <v>13</v>
      </c>
      <c r="E940" t="s">
        <v>4</v>
      </c>
      <c r="F940">
        <v>2</v>
      </c>
      <c r="G940" s="4">
        <v>441.86</v>
      </c>
      <c r="H940" s="4">
        <v>883.72</v>
      </c>
      <c r="I940" t="str">
        <f>TEXT(Dataset_Analysis_Table[[#This Row],[Order Date]], "mmmm yyyy")</f>
        <v>December 2024</v>
      </c>
      <c r="J940" s="4">
        <f>IF(Dataset_Analysis_Table[[#This Row],[Units Sold]]&lt;&gt;0,Dataset_Analysis_Table[[#This Row],[Revenue]]/Dataset_Analysis_Table[[#This Row],[Units Sold]],"Invalid")</f>
        <v>441.86</v>
      </c>
      <c r="K940" s="4" t="str">
        <f>IF(Dataset_Analysis_Table[[#This Row],[Revenue]]&gt;5000,"Yes","No")</f>
        <v>No</v>
      </c>
      <c r="L940" s="4" t="str" cm="1">
        <f t="array" ref="L940">_xlfn.IFS(
  Dataset_Analysis_Table[[#This Row],[Revenue]]&gt;=10000, "Platinum Tier",
  Dataset_Analysis_Table[[#This Row],[Revenue]]&gt;=5000, "Gold Tier",
  Dataset_Analysis_Table[[#This Row],[Revenue]]&lt;5000, "Standard Tier"
)</f>
        <v>Standard Tier</v>
      </c>
      <c r="M940" s="4" t="str">
        <f>Dataset_Analysis_Table[[#This Row],[Region]]&amp;" - "&amp;Dataset_Analysis_Table[[#This Row],[Category]]</f>
        <v>East - Electronics</v>
      </c>
    </row>
    <row r="941" spans="1:13" x14ac:dyDescent="0.3">
      <c r="A941">
        <v>942</v>
      </c>
      <c r="B941" s="1">
        <v>45760</v>
      </c>
      <c r="C941" t="s">
        <v>12</v>
      </c>
      <c r="D941" t="s">
        <v>1</v>
      </c>
      <c r="E941" t="s">
        <v>2</v>
      </c>
      <c r="F941">
        <v>2</v>
      </c>
      <c r="G941" s="4">
        <v>429.46</v>
      </c>
      <c r="H941" s="4">
        <v>858.92</v>
      </c>
      <c r="I941" t="str">
        <f>TEXT(Dataset_Analysis_Table[[#This Row],[Order Date]], "mmmm yyyy")</f>
        <v>April 2025</v>
      </c>
      <c r="J941" s="4">
        <f>IF(Dataset_Analysis_Table[[#This Row],[Units Sold]]&lt;&gt;0,Dataset_Analysis_Table[[#This Row],[Revenue]]/Dataset_Analysis_Table[[#This Row],[Units Sold]],"Invalid")</f>
        <v>429.46</v>
      </c>
      <c r="K941" s="4" t="str">
        <f>IF(Dataset_Analysis_Table[[#This Row],[Revenue]]&gt;5000,"Yes","No")</f>
        <v>No</v>
      </c>
      <c r="L941" s="4" t="str" cm="1">
        <f t="array" ref="L941">_xlfn.IFS(
  Dataset_Analysis_Table[[#This Row],[Revenue]]&gt;=10000, "Platinum Tier",
  Dataset_Analysis_Table[[#This Row],[Revenue]]&gt;=5000, "Gold Tier",
  Dataset_Analysis_Table[[#This Row],[Revenue]]&lt;5000, "Standard Tier"
)</f>
        <v>Standard Tier</v>
      </c>
      <c r="M941" s="4" t="str">
        <f>Dataset_Analysis_Table[[#This Row],[Region]]&amp;" - "&amp;Dataset_Analysis_Table[[#This Row],[Category]]</f>
        <v>East - Apparel</v>
      </c>
    </row>
    <row r="942" spans="1:13" x14ac:dyDescent="0.3">
      <c r="A942">
        <v>943</v>
      </c>
      <c r="B942" s="1">
        <v>45529</v>
      </c>
      <c r="C942" t="s">
        <v>7</v>
      </c>
      <c r="D942" t="s">
        <v>17</v>
      </c>
      <c r="E942" t="s">
        <v>10</v>
      </c>
      <c r="F942">
        <v>7</v>
      </c>
      <c r="G942" s="4">
        <v>1234.96</v>
      </c>
      <c r="H942" s="4">
        <v>8644.7199999999993</v>
      </c>
      <c r="I942" t="str">
        <f>TEXT(Dataset_Analysis_Table[[#This Row],[Order Date]], "mmmm yyyy")</f>
        <v>August 2024</v>
      </c>
      <c r="J942" s="4">
        <f>IF(Dataset_Analysis_Table[[#This Row],[Units Sold]]&lt;&gt;0,Dataset_Analysis_Table[[#This Row],[Revenue]]/Dataset_Analysis_Table[[#This Row],[Units Sold]],"Invalid")</f>
        <v>1234.9599999999998</v>
      </c>
      <c r="K942" s="4" t="str">
        <f>IF(Dataset_Analysis_Table[[#This Row],[Revenue]]&gt;5000,"Yes","No")</f>
        <v>Yes</v>
      </c>
      <c r="L942" s="4" t="str" cm="1">
        <f t="array" ref="L942">_xlfn.IFS(
  Dataset_Analysis_Table[[#This Row],[Revenue]]&gt;=10000, "Platinum Tier",
  Dataset_Analysis_Table[[#This Row],[Revenue]]&gt;=5000, "Gold Tier",
  Dataset_Analysis_Table[[#This Row],[Revenue]]&lt;5000, "Standard Tier"
)</f>
        <v>Gold Tier</v>
      </c>
      <c r="M942" s="4" t="str">
        <f>Dataset_Analysis_Table[[#This Row],[Region]]&amp;" - "&amp;Dataset_Analysis_Table[[#This Row],[Category]]</f>
        <v>West - Accessories</v>
      </c>
    </row>
    <row r="943" spans="1:13" x14ac:dyDescent="0.3">
      <c r="A943">
        <v>944</v>
      </c>
      <c r="B943" s="1">
        <v>45299</v>
      </c>
      <c r="C943" t="s">
        <v>7</v>
      </c>
      <c r="D943" t="s">
        <v>14</v>
      </c>
      <c r="E943" t="s">
        <v>4</v>
      </c>
      <c r="F943">
        <v>9</v>
      </c>
      <c r="G943" s="4">
        <v>337.6</v>
      </c>
      <c r="H943" s="4">
        <v>3038.4</v>
      </c>
      <c r="I943" t="str">
        <f>TEXT(Dataset_Analysis_Table[[#This Row],[Order Date]], "mmmm yyyy")</f>
        <v>January 2024</v>
      </c>
      <c r="J943" s="4">
        <f>IF(Dataset_Analysis_Table[[#This Row],[Units Sold]]&lt;&gt;0,Dataset_Analysis_Table[[#This Row],[Revenue]]/Dataset_Analysis_Table[[#This Row],[Units Sold]],"Invalid")</f>
        <v>337.6</v>
      </c>
      <c r="K943" s="4" t="str">
        <f>IF(Dataset_Analysis_Table[[#This Row],[Revenue]]&gt;5000,"Yes","No")</f>
        <v>No</v>
      </c>
      <c r="L943" s="4" t="str" cm="1">
        <f t="array" ref="L943">_xlfn.IFS(
  Dataset_Analysis_Table[[#This Row],[Revenue]]&gt;=10000, "Platinum Tier",
  Dataset_Analysis_Table[[#This Row],[Revenue]]&gt;=5000, "Gold Tier",
  Dataset_Analysis_Table[[#This Row],[Revenue]]&lt;5000, "Standard Tier"
)</f>
        <v>Standard Tier</v>
      </c>
      <c r="M943" s="4" t="str">
        <f>Dataset_Analysis_Table[[#This Row],[Region]]&amp;" - "&amp;Dataset_Analysis_Table[[#This Row],[Category]]</f>
        <v>West - Electronics</v>
      </c>
    </row>
    <row r="944" spans="1:13" x14ac:dyDescent="0.3">
      <c r="A944">
        <v>945</v>
      </c>
      <c r="B944" s="1">
        <v>45697</v>
      </c>
      <c r="C944" t="s">
        <v>7</v>
      </c>
      <c r="D944" t="s">
        <v>8</v>
      </c>
      <c r="E944" t="s">
        <v>2</v>
      </c>
      <c r="F944">
        <v>5</v>
      </c>
      <c r="G944" s="4">
        <v>1440.6</v>
      </c>
      <c r="H944" s="4">
        <v>7203</v>
      </c>
      <c r="I944" t="str">
        <f>TEXT(Dataset_Analysis_Table[[#This Row],[Order Date]], "mmmm yyyy")</f>
        <v>February 2025</v>
      </c>
      <c r="J944" s="4">
        <f>IF(Dataset_Analysis_Table[[#This Row],[Units Sold]]&lt;&gt;0,Dataset_Analysis_Table[[#This Row],[Revenue]]/Dataset_Analysis_Table[[#This Row],[Units Sold]],"Invalid")</f>
        <v>1440.6</v>
      </c>
      <c r="K944" s="4" t="str">
        <f>IF(Dataset_Analysis_Table[[#This Row],[Revenue]]&gt;5000,"Yes","No")</f>
        <v>Yes</v>
      </c>
      <c r="L944" s="4" t="str" cm="1">
        <f t="array" ref="L944">_xlfn.IFS(
  Dataset_Analysis_Table[[#This Row],[Revenue]]&gt;=10000, "Platinum Tier",
  Dataset_Analysis_Table[[#This Row],[Revenue]]&gt;=5000, "Gold Tier",
  Dataset_Analysis_Table[[#This Row],[Revenue]]&lt;5000, "Standard Tier"
)</f>
        <v>Gold Tier</v>
      </c>
      <c r="M944" s="4" t="str">
        <f>Dataset_Analysis_Table[[#This Row],[Region]]&amp;" - "&amp;Dataset_Analysis_Table[[#This Row],[Category]]</f>
        <v>West - Apparel</v>
      </c>
    </row>
    <row r="945" spans="1:13" x14ac:dyDescent="0.3">
      <c r="A945">
        <v>946</v>
      </c>
      <c r="B945" s="1">
        <v>45832</v>
      </c>
      <c r="C945" t="s">
        <v>12</v>
      </c>
      <c r="D945" t="s">
        <v>3</v>
      </c>
      <c r="E945" t="s">
        <v>4</v>
      </c>
      <c r="F945">
        <v>6</v>
      </c>
      <c r="G945" s="4">
        <v>1436.51</v>
      </c>
      <c r="H945" s="4">
        <v>8619.06</v>
      </c>
      <c r="I945" t="str">
        <f>TEXT(Dataset_Analysis_Table[[#This Row],[Order Date]], "mmmm yyyy")</f>
        <v>June 2025</v>
      </c>
      <c r="J945" s="4">
        <f>IF(Dataset_Analysis_Table[[#This Row],[Units Sold]]&lt;&gt;0,Dataset_Analysis_Table[[#This Row],[Revenue]]/Dataset_Analysis_Table[[#This Row],[Units Sold]],"Invalid")</f>
        <v>1436.51</v>
      </c>
      <c r="K945" s="4" t="str">
        <f>IF(Dataset_Analysis_Table[[#This Row],[Revenue]]&gt;5000,"Yes","No")</f>
        <v>Yes</v>
      </c>
      <c r="L945" s="4" t="str" cm="1">
        <f t="array" ref="L945">_xlfn.IFS(
  Dataset_Analysis_Table[[#This Row],[Revenue]]&gt;=10000, "Platinum Tier",
  Dataset_Analysis_Table[[#This Row],[Revenue]]&gt;=5000, "Gold Tier",
  Dataset_Analysis_Table[[#This Row],[Revenue]]&lt;5000, "Standard Tier"
)</f>
        <v>Gold Tier</v>
      </c>
      <c r="M945" s="4" t="str">
        <f>Dataset_Analysis_Table[[#This Row],[Region]]&amp;" - "&amp;Dataset_Analysis_Table[[#This Row],[Category]]</f>
        <v>East - Electronics</v>
      </c>
    </row>
    <row r="946" spans="1:13" x14ac:dyDescent="0.3">
      <c r="A946">
        <v>947</v>
      </c>
      <c r="B946" s="1">
        <v>45265</v>
      </c>
      <c r="C946" t="s">
        <v>11</v>
      </c>
      <c r="D946" t="s">
        <v>14</v>
      </c>
      <c r="E946" t="s">
        <v>4</v>
      </c>
      <c r="F946">
        <v>1</v>
      </c>
      <c r="G946" s="4">
        <v>17.489999999999998</v>
      </c>
      <c r="H946" s="4">
        <v>17.489999999999998</v>
      </c>
      <c r="I946" t="str">
        <f>TEXT(Dataset_Analysis_Table[[#This Row],[Order Date]], "mmmm yyyy")</f>
        <v>December 2023</v>
      </c>
      <c r="J946" s="4">
        <f>IF(Dataset_Analysis_Table[[#This Row],[Units Sold]]&lt;&gt;0,Dataset_Analysis_Table[[#This Row],[Revenue]]/Dataset_Analysis_Table[[#This Row],[Units Sold]],"Invalid")</f>
        <v>17.489999999999998</v>
      </c>
      <c r="K946" s="4" t="str">
        <f>IF(Dataset_Analysis_Table[[#This Row],[Revenue]]&gt;5000,"Yes","No")</f>
        <v>No</v>
      </c>
      <c r="L946" s="4" t="str" cm="1">
        <f t="array" ref="L946">_xlfn.IFS(
  Dataset_Analysis_Table[[#This Row],[Revenue]]&gt;=10000, "Platinum Tier",
  Dataset_Analysis_Table[[#This Row],[Revenue]]&gt;=5000, "Gold Tier",
  Dataset_Analysis_Table[[#This Row],[Revenue]]&lt;5000, "Standard Tier"
)</f>
        <v>Standard Tier</v>
      </c>
      <c r="M946" s="4" t="str">
        <f>Dataset_Analysis_Table[[#This Row],[Region]]&amp;" - "&amp;Dataset_Analysis_Table[[#This Row],[Category]]</f>
        <v>South - Electronics</v>
      </c>
    </row>
    <row r="947" spans="1:13" x14ac:dyDescent="0.3">
      <c r="A947">
        <v>948</v>
      </c>
      <c r="B947" s="1">
        <v>45689</v>
      </c>
      <c r="C947" t="s">
        <v>7</v>
      </c>
      <c r="D947" t="s">
        <v>15</v>
      </c>
      <c r="E947" t="s">
        <v>4</v>
      </c>
      <c r="F947">
        <v>9</v>
      </c>
      <c r="G947" s="4">
        <v>1421</v>
      </c>
      <c r="H947" s="4">
        <v>12789</v>
      </c>
      <c r="I947" t="str">
        <f>TEXT(Dataset_Analysis_Table[[#This Row],[Order Date]], "mmmm yyyy")</f>
        <v>February 2025</v>
      </c>
      <c r="J947" s="4">
        <f>IF(Dataset_Analysis_Table[[#This Row],[Units Sold]]&lt;&gt;0,Dataset_Analysis_Table[[#This Row],[Revenue]]/Dataset_Analysis_Table[[#This Row],[Units Sold]],"Invalid")</f>
        <v>1421</v>
      </c>
      <c r="K947" s="4" t="str">
        <f>IF(Dataset_Analysis_Table[[#This Row],[Revenue]]&gt;5000,"Yes","No")</f>
        <v>Yes</v>
      </c>
      <c r="L947" s="4" t="str" cm="1">
        <f t="array" ref="L947">_xlfn.IFS(
  Dataset_Analysis_Table[[#This Row],[Revenue]]&gt;=10000, "Platinum Tier",
  Dataset_Analysis_Table[[#This Row],[Revenue]]&gt;=5000, "Gold Tier",
  Dataset_Analysis_Table[[#This Row],[Revenue]]&lt;5000, "Standard Tier"
)</f>
        <v>Platinum Tier</v>
      </c>
      <c r="M947" s="4" t="str">
        <f>Dataset_Analysis_Table[[#This Row],[Region]]&amp;" - "&amp;Dataset_Analysis_Table[[#This Row],[Category]]</f>
        <v>West - Electronics</v>
      </c>
    </row>
    <row r="948" spans="1:13" x14ac:dyDescent="0.3">
      <c r="A948">
        <v>949</v>
      </c>
      <c r="B948" s="1">
        <v>45491</v>
      </c>
      <c r="C948" t="s">
        <v>11</v>
      </c>
      <c r="D948" t="s">
        <v>22</v>
      </c>
      <c r="E948" t="s">
        <v>4</v>
      </c>
      <c r="F948">
        <v>4</v>
      </c>
      <c r="G948" s="4">
        <v>624.86</v>
      </c>
      <c r="H948" s="4">
        <v>2499.44</v>
      </c>
      <c r="I948" t="str">
        <f>TEXT(Dataset_Analysis_Table[[#This Row],[Order Date]], "mmmm yyyy")</f>
        <v>July 2024</v>
      </c>
      <c r="J948" s="4">
        <f>IF(Dataset_Analysis_Table[[#This Row],[Units Sold]]&lt;&gt;0,Dataset_Analysis_Table[[#This Row],[Revenue]]/Dataset_Analysis_Table[[#This Row],[Units Sold]],"Invalid")</f>
        <v>624.86</v>
      </c>
      <c r="K948" s="4" t="str">
        <f>IF(Dataset_Analysis_Table[[#This Row],[Revenue]]&gt;5000,"Yes","No")</f>
        <v>No</v>
      </c>
      <c r="L948" s="4" t="str" cm="1">
        <f t="array" ref="L948">_xlfn.IFS(
  Dataset_Analysis_Table[[#This Row],[Revenue]]&gt;=10000, "Platinum Tier",
  Dataset_Analysis_Table[[#This Row],[Revenue]]&gt;=5000, "Gold Tier",
  Dataset_Analysis_Table[[#This Row],[Revenue]]&lt;5000, "Standard Tier"
)</f>
        <v>Standard Tier</v>
      </c>
      <c r="M948" s="4" t="str">
        <f>Dataset_Analysis_Table[[#This Row],[Region]]&amp;" - "&amp;Dataset_Analysis_Table[[#This Row],[Category]]</f>
        <v>South - Electronics</v>
      </c>
    </row>
    <row r="949" spans="1:13" x14ac:dyDescent="0.3">
      <c r="A949">
        <v>950</v>
      </c>
      <c r="B949" s="1">
        <v>45303</v>
      </c>
      <c r="C949" t="s">
        <v>11</v>
      </c>
      <c r="D949" t="s">
        <v>1</v>
      </c>
      <c r="E949" t="s">
        <v>2</v>
      </c>
      <c r="F949">
        <v>3</v>
      </c>
      <c r="G949" s="4">
        <v>338.97</v>
      </c>
      <c r="H949" s="4">
        <v>1016.91</v>
      </c>
      <c r="I949" t="str">
        <f>TEXT(Dataset_Analysis_Table[[#This Row],[Order Date]], "mmmm yyyy")</f>
        <v>January 2024</v>
      </c>
      <c r="J949" s="4">
        <f>IF(Dataset_Analysis_Table[[#This Row],[Units Sold]]&lt;&gt;0,Dataset_Analysis_Table[[#This Row],[Revenue]]/Dataset_Analysis_Table[[#This Row],[Units Sold]],"Invalid")</f>
        <v>338.96999999999997</v>
      </c>
      <c r="K949" s="4" t="str">
        <f>IF(Dataset_Analysis_Table[[#This Row],[Revenue]]&gt;5000,"Yes","No")</f>
        <v>No</v>
      </c>
      <c r="L949" s="4" t="str" cm="1">
        <f t="array" ref="L949">_xlfn.IFS(
  Dataset_Analysis_Table[[#This Row],[Revenue]]&gt;=10000, "Platinum Tier",
  Dataset_Analysis_Table[[#This Row],[Revenue]]&gt;=5000, "Gold Tier",
  Dataset_Analysis_Table[[#This Row],[Revenue]]&lt;5000, "Standard Tier"
)</f>
        <v>Standard Tier</v>
      </c>
      <c r="M949" s="4" t="str">
        <f>Dataset_Analysis_Table[[#This Row],[Region]]&amp;" - "&amp;Dataset_Analysis_Table[[#This Row],[Category]]</f>
        <v>South - Apparel</v>
      </c>
    </row>
    <row r="950" spans="1:13" x14ac:dyDescent="0.3">
      <c r="A950">
        <v>951</v>
      </c>
      <c r="B950" s="1">
        <v>45337</v>
      </c>
      <c r="C950" t="s">
        <v>12</v>
      </c>
      <c r="D950" t="s">
        <v>16</v>
      </c>
      <c r="E950" t="s">
        <v>10</v>
      </c>
      <c r="F950">
        <v>2</v>
      </c>
      <c r="G950" s="4">
        <v>280.22000000000003</v>
      </c>
      <c r="H950" s="4">
        <v>560.44000000000005</v>
      </c>
      <c r="I950" t="str">
        <f>TEXT(Dataset_Analysis_Table[[#This Row],[Order Date]], "mmmm yyyy")</f>
        <v>February 2024</v>
      </c>
      <c r="J950" s="4">
        <f>IF(Dataset_Analysis_Table[[#This Row],[Units Sold]]&lt;&gt;0,Dataset_Analysis_Table[[#This Row],[Revenue]]/Dataset_Analysis_Table[[#This Row],[Units Sold]],"Invalid")</f>
        <v>280.22000000000003</v>
      </c>
      <c r="K950" s="4" t="str">
        <f>IF(Dataset_Analysis_Table[[#This Row],[Revenue]]&gt;5000,"Yes","No")</f>
        <v>No</v>
      </c>
      <c r="L950" s="4" t="str" cm="1">
        <f t="array" ref="L950">_xlfn.IFS(
  Dataset_Analysis_Table[[#This Row],[Revenue]]&gt;=10000, "Platinum Tier",
  Dataset_Analysis_Table[[#This Row],[Revenue]]&gt;=5000, "Gold Tier",
  Dataset_Analysis_Table[[#This Row],[Revenue]]&lt;5000, "Standard Tier"
)</f>
        <v>Standard Tier</v>
      </c>
      <c r="M950" s="4" t="str">
        <f>Dataset_Analysis_Table[[#This Row],[Region]]&amp;" - "&amp;Dataset_Analysis_Table[[#This Row],[Category]]</f>
        <v>East - Accessories</v>
      </c>
    </row>
    <row r="951" spans="1:13" x14ac:dyDescent="0.3">
      <c r="A951">
        <v>952</v>
      </c>
      <c r="B951" s="1">
        <v>45701</v>
      </c>
      <c r="C951" t="s">
        <v>0</v>
      </c>
      <c r="D951" t="s">
        <v>9</v>
      </c>
      <c r="E951" t="s">
        <v>10</v>
      </c>
      <c r="F951">
        <v>8</v>
      </c>
      <c r="G951" s="4">
        <v>970.57</v>
      </c>
      <c r="H951" s="4">
        <v>7764.56</v>
      </c>
      <c r="I951" t="str">
        <f>TEXT(Dataset_Analysis_Table[[#This Row],[Order Date]], "mmmm yyyy")</f>
        <v>February 2025</v>
      </c>
      <c r="J951" s="4">
        <f>IF(Dataset_Analysis_Table[[#This Row],[Units Sold]]&lt;&gt;0,Dataset_Analysis_Table[[#This Row],[Revenue]]/Dataset_Analysis_Table[[#This Row],[Units Sold]],"Invalid")</f>
        <v>970.57</v>
      </c>
      <c r="K951" s="4" t="str">
        <f>IF(Dataset_Analysis_Table[[#This Row],[Revenue]]&gt;5000,"Yes","No")</f>
        <v>Yes</v>
      </c>
      <c r="L951" s="4" t="str" cm="1">
        <f t="array" ref="L951">_xlfn.IFS(
  Dataset_Analysis_Table[[#This Row],[Revenue]]&gt;=10000, "Platinum Tier",
  Dataset_Analysis_Table[[#This Row],[Revenue]]&gt;=5000, "Gold Tier",
  Dataset_Analysis_Table[[#This Row],[Revenue]]&lt;5000, "Standard Tier"
)</f>
        <v>Gold Tier</v>
      </c>
      <c r="M951" s="4" t="str">
        <f>Dataset_Analysis_Table[[#This Row],[Region]]&amp;" - "&amp;Dataset_Analysis_Table[[#This Row],[Category]]</f>
        <v>North - Accessories</v>
      </c>
    </row>
    <row r="952" spans="1:13" x14ac:dyDescent="0.3">
      <c r="A952">
        <v>953</v>
      </c>
      <c r="B952" s="1">
        <v>45826</v>
      </c>
      <c r="C952" t="s">
        <v>12</v>
      </c>
      <c r="D952" t="s">
        <v>13</v>
      </c>
      <c r="E952" t="s">
        <v>4</v>
      </c>
      <c r="F952">
        <v>2</v>
      </c>
      <c r="G952" s="4">
        <v>383.52</v>
      </c>
      <c r="H952" s="4">
        <v>767.04</v>
      </c>
      <c r="I952" t="str">
        <f>TEXT(Dataset_Analysis_Table[[#This Row],[Order Date]], "mmmm yyyy")</f>
        <v>June 2025</v>
      </c>
      <c r="J952" s="4">
        <f>IF(Dataset_Analysis_Table[[#This Row],[Units Sold]]&lt;&gt;0,Dataset_Analysis_Table[[#This Row],[Revenue]]/Dataset_Analysis_Table[[#This Row],[Units Sold]],"Invalid")</f>
        <v>383.52</v>
      </c>
      <c r="K952" s="4" t="str">
        <f>IF(Dataset_Analysis_Table[[#This Row],[Revenue]]&gt;5000,"Yes","No")</f>
        <v>No</v>
      </c>
      <c r="L952" s="4" t="str" cm="1">
        <f t="array" ref="L952">_xlfn.IFS(
  Dataset_Analysis_Table[[#This Row],[Revenue]]&gt;=10000, "Platinum Tier",
  Dataset_Analysis_Table[[#This Row],[Revenue]]&gt;=5000, "Gold Tier",
  Dataset_Analysis_Table[[#This Row],[Revenue]]&lt;5000, "Standard Tier"
)</f>
        <v>Standard Tier</v>
      </c>
      <c r="M952" s="4" t="str">
        <f>Dataset_Analysis_Table[[#This Row],[Region]]&amp;" - "&amp;Dataset_Analysis_Table[[#This Row],[Category]]</f>
        <v>East - Electronics</v>
      </c>
    </row>
    <row r="953" spans="1:13" x14ac:dyDescent="0.3">
      <c r="A953">
        <v>954</v>
      </c>
      <c r="B953" s="1">
        <v>45477</v>
      </c>
      <c r="C953" t="s">
        <v>7</v>
      </c>
      <c r="D953" t="s">
        <v>18</v>
      </c>
      <c r="E953" t="s">
        <v>4</v>
      </c>
      <c r="F953">
        <v>6</v>
      </c>
      <c r="G953" s="4">
        <v>201.04</v>
      </c>
      <c r="H953" s="4">
        <v>1206.24</v>
      </c>
      <c r="I953" t="str">
        <f>TEXT(Dataset_Analysis_Table[[#This Row],[Order Date]], "mmmm yyyy")</f>
        <v>July 2024</v>
      </c>
      <c r="J953" s="4">
        <f>IF(Dataset_Analysis_Table[[#This Row],[Units Sold]]&lt;&gt;0,Dataset_Analysis_Table[[#This Row],[Revenue]]/Dataset_Analysis_Table[[#This Row],[Units Sold]],"Invalid")</f>
        <v>201.04</v>
      </c>
      <c r="K953" s="4" t="str">
        <f>IF(Dataset_Analysis_Table[[#This Row],[Revenue]]&gt;5000,"Yes","No")</f>
        <v>No</v>
      </c>
      <c r="L953" s="4" t="str" cm="1">
        <f t="array" ref="L953">_xlfn.IFS(
  Dataset_Analysis_Table[[#This Row],[Revenue]]&gt;=10000, "Platinum Tier",
  Dataset_Analysis_Table[[#This Row],[Revenue]]&gt;=5000, "Gold Tier",
  Dataset_Analysis_Table[[#This Row],[Revenue]]&lt;5000, "Standard Tier"
)</f>
        <v>Standard Tier</v>
      </c>
      <c r="M953" s="4" t="str">
        <f>Dataset_Analysis_Table[[#This Row],[Region]]&amp;" - "&amp;Dataset_Analysis_Table[[#This Row],[Category]]</f>
        <v>West - Electronics</v>
      </c>
    </row>
    <row r="954" spans="1:13" x14ac:dyDescent="0.3">
      <c r="A954">
        <v>955</v>
      </c>
      <c r="B954" s="1">
        <v>45241</v>
      </c>
      <c r="C954" t="s">
        <v>11</v>
      </c>
      <c r="D954" t="s">
        <v>1</v>
      </c>
      <c r="E954" t="s">
        <v>2</v>
      </c>
      <c r="F954">
        <v>5</v>
      </c>
      <c r="G954" s="4">
        <v>933.08</v>
      </c>
      <c r="H954" s="4">
        <v>4665.3999999999996</v>
      </c>
      <c r="I954" t="str">
        <f>TEXT(Dataset_Analysis_Table[[#This Row],[Order Date]], "mmmm yyyy")</f>
        <v>November 2023</v>
      </c>
      <c r="J954" s="4">
        <f>IF(Dataset_Analysis_Table[[#This Row],[Units Sold]]&lt;&gt;0,Dataset_Analysis_Table[[#This Row],[Revenue]]/Dataset_Analysis_Table[[#This Row],[Units Sold]],"Invalid")</f>
        <v>933.07999999999993</v>
      </c>
      <c r="K954" s="4" t="str">
        <f>IF(Dataset_Analysis_Table[[#This Row],[Revenue]]&gt;5000,"Yes","No")</f>
        <v>No</v>
      </c>
      <c r="L954" s="4" t="str" cm="1">
        <f t="array" ref="L954">_xlfn.IFS(
  Dataset_Analysis_Table[[#This Row],[Revenue]]&gt;=10000, "Platinum Tier",
  Dataset_Analysis_Table[[#This Row],[Revenue]]&gt;=5000, "Gold Tier",
  Dataset_Analysis_Table[[#This Row],[Revenue]]&lt;5000, "Standard Tier"
)</f>
        <v>Standard Tier</v>
      </c>
      <c r="M954" s="4" t="str">
        <f>Dataset_Analysis_Table[[#This Row],[Region]]&amp;" - "&amp;Dataset_Analysis_Table[[#This Row],[Category]]</f>
        <v>South - Apparel</v>
      </c>
    </row>
    <row r="955" spans="1:13" x14ac:dyDescent="0.3">
      <c r="A955">
        <v>956</v>
      </c>
      <c r="B955" s="1">
        <v>45464</v>
      </c>
      <c r="C955" t="s">
        <v>11</v>
      </c>
      <c r="D955" t="s">
        <v>17</v>
      </c>
      <c r="E955" t="s">
        <v>10</v>
      </c>
      <c r="F955">
        <v>8</v>
      </c>
      <c r="G955" s="4">
        <v>681.46</v>
      </c>
      <c r="H955" s="4">
        <v>5451.68</v>
      </c>
      <c r="I955" t="str">
        <f>TEXT(Dataset_Analysis_Table[[#This Row],[Order Date]], "mmmm yyyy")</f>
        <v>June 2024</v>
      </c>
      <c r="J955" s="4">
        <f>IF(Dataset_Analysis_Table[[#This Row],[Units Sold]]&lt;&gt;0,Dataset_Analysis_Table[[#This Row],[Revenue]]/Dataset_Analysis_Table[[#This Row],[Units Sold]],"Invalid")</f>
        <v>681.46</v>
      </c>
      <c r="K955" s="4" t="str">
        <f>IF(Dataset_Analysis_Table[[#This Row],[Revenue]]&gt;5000,"Yes","No")</f>
        <v>Yes</v>
      </c>
      <c r="L955" s="4" t="str" cm="1">
        <f t="array" ref="L955">_xlfn.IFS(
  Dataset_Analysis_Table[[#This Row],[Revenue]]&gt;=10000, "Platinum Tier",
  Dataset_Analysis_Table[[#This Row],[Revenue]]&gt;=5000, "Gold Tier",
  Dataset_Analysis_Table[[#This Row],[Revenue]]&lt;5000, "Standard Tier"
)</f>
        <v>Gold Tier</v>
      </c>
      <c r="M955" s="4" t="str">
        <f>Dataset_Analysis_Table[[#This Row],[Region]]&amp;" - "&amp;Dataset_Analysis_Table[[#This Row],[Category]]</f>
        <v>South - Accessories</v>
      </c>
    </row>
    <row r="956" spans="1:13" x14ac:dyDescent="0.3">
      <c r="A956">
        <v>957</v>
      </c>
      <c r="B956" s="1">
        <v>45849</v>
      </c>
      <c r="C956" t="s">
        <v>12</v>
      </c>
      <c r="D956" t="s">
        <v>15</v>
      </c>
      <c r="E956" t="s">
        <v>4</v>
      </c>
      <c r="F956">
        <v>10</v>
      </c>
      <c r="G956" s="4">
        <v>237.07</v>
      </c>
      <c r="H956" s="4">
        <v>2370.6999999999998</v>
      </c>
      <c r="I956" t="str">
        <f>TEXT(Dataset_Analysis_Table[[#This Row],[Order Date]], "mmmm yyyy")</f>
        <v>July 2025</v>
      </c>
      <c r="J956" s="4">
        <f>IF(Dataset_Analysis_Table[[#This Row],[Units Sold]]&lt;&gt;0,Dataset_Analysis_Table[[#This Row],[Revenue]]/Dataset_Analysis_Table[[#This Row],[Units Sold]],"Invalid")</f>
        <v>237.07</v>
      </c>
      <c r="K956" s="4" t="str">
        <f>IF(Dataset_Analysis_Table[[#This Row],[Revenue]]&gt;5000,"Yes","No")</f>
        <v>No</v>
      </c>
      <c r="L956" s="4" t="str" cm="1">
        <f t="array" ref="L956">_xlfn.IFS(
  Dataset_Analysis_Table[[#This Row],[Revenue]]&gt;=10000, "Platinum Tier",
  Dataset_Analysis_Table[[#This Row],[Revenue]]&gt;=5000, "Gold Tier",
  Dataset_Analysis_Table[[#This Row],[Revenue]]&lt;5000, "Standard Tier"
)</f>
        <v>Standard Tier</v>
      </c>
      <c r="M956" s="4" t="str">
        <f>Dataset_Analysis_Table[[#This Row],[Region]]&amp;" - "&amp;Dataset_Analysis_Table[[#This Row],[Category]]</f>
        <v>East - Electronics</v>
      </c>
    </row>
    <row r="957" spans="1:13" x14ac:dyDescent="0.3">
      <c r="A957">
        <v>958</v>
      </c>
      <c r="B957" s="1">
        <v>45462</v>
      </c>
      <c r="C957" t="s">
        <v>12</v>
      </c>
      <c r="D957" t="s">
        <v>15</v>
      </c>
      <c r="E957" t="s">
        <v>4</v>
      </c>
      <c r="F957">
        <v>7</v>
      </c>
      <c r="G957" s="4">
        <v>261.27</v>
      </c>
      <c r="H957" s="4">
        <v>1828.89</v>
      </c>
      <c r="I957" t="str">
        <f>TEXT(Dataset_Analysis_Table[[#This Row],[Order Date]], "mmmm yyyy")</f>
        <v>June 2024</v>
      </c>
      <c r="J957" s="4">
        <f>IF(Dataset_Analysis_Table[[#This Row],[Units Sold]]&lt;&gt;0,Dataset_Analysis_Table[[#This Row],[Revenue]]/Dataset_Analysis_Table[[#This Row],[Units Sold]],"Invalid")</f>
        <v>261.27000000000004</v>
      </c>
      <c r="K957" s="4" t="str">
        <f>IF(Dataset_Analysis_Table[[#This Row],[Revenue]]&gt;5000,"Yes","No")</f>
        <v>No</v>
      </c>
      <c r="L957" s="4" t="str" cm="1">
        <f t="array" ref="L957">_xlfn.IFS(
  Dataset_Analysis_Table[[#This Row],[Revenue]]&gt;=10000, "Platinum Tier",
  Dataset_Analysis_Table[[#This Row],[Revenue]]&gt;=5000, "Gold Tier",
  Dataset_Analysis_Table[[#This Row],[Revenue]]&lt;5000, "Standard Tier"
)</f>
        <v>Standard Tier</v>
      </c>
      <c r="M957" s="4" t="str">
        <f>Dataset_Analysis_Table[[#This Row],[Region]]&amp;" - "&amp;Dataset_Analysis_Table[[#This Row],[Category]]</f>
        <v>East - Electronics</v>
      </c>
    </row>
    <row r="958" spans="1:13" x14ac:dyDescent="0.3">
      <c r="A958">
        <v>959</v>
      </c>
      <c r="B958" s="1">
        <v>45365</v>
      </c>
      <c r="C958" t="s">
        <v>11</v>
      </c>
      <c r="D958" t="s">
        <v>21</v>
      </c>
      <c r="E958" t="s">
        <v>4</v>
      </c>
      <c r="F958">
        <v>7</v>
      </c>
      <c r="G958" s="4">
        <v>422.25</v>
      </c>
      <c r="H958" s="4">
        <v>2955.75</v>
      </c>
      <c r="I958" t="str">
        <f>TEXT(Dataset_Analysis_Table[[#This Row],[Order Date]], "mmmm yyyy")</f>
        <v>March 2024</v>
      </c>
      <c r="J958" s="4">
        <f>IF(Dataset_Analysis_Table[[#This Row],[Units Sold]]&lt;&gt;0,Dataset_Analysis_Table[[#This Row],[Revenue]]/Dataset_Analysis_Table[[#This Row],[Units Sold]],"Invalid")</f>
        <v>422.25</v>
      </c>
      <c r="K958" s="4" t="str">
        <f>IF(Dataset_Analysis_Table[[#This Row],[Revenue]]&gt;5000,"Yes","No")</f>
        <v>No</v>
      </c>
      <c r="L958" s="4" t="str" cm="1">
        <f t="array" ref="L958">_xlfn.IFS(
  Dataset_Analysis_Table[[#This Row],[Revenue]]&gt;=10000, "Platinum Tier",
  Dataset_Analysis_Table[[#This Row],[Revenue]]&gt;=5000, "Gold Tier",
  Dataset_Analysis_Table[[#This Row],[Revenue]]&lt;5000, "Standard Tier"
)</f>
        <v>Standard Tier</v>
      </c>
      <c r="M958" s="4" t="str">
        <f>Dataset_Analysis_Table[[#This Row],[Region]]&amp;" - "&amp;Dataset_Analysis_Table[[#This Row],[Category]]</f>
        <v>South - Electronics</v>
      </c>
    </row>
    <row r="959" spans="1:13" x14ac:dyDescent="0.3">
      <c r="A959">
        <v>960</v>
      </c>
      <c r="B959" s="1">
        <v>45834</v>
      </c>
      <c r="C959" t="s">
        <v>11</v>
      </c>
      <c r="D959" t="s">
        <v>21</v>
      </c>
      <c r="E959" t="s">
        <v>4</v>
      </c>
      <c r="F959">
        <v>6</v>
      </c>
      <c r="G959" s="4">
        <v>1318.05</v>
      </c>
      <c r="H959" s="4">
        <v>7908.3</v>
      </c>
      <c r="I959" t="str">
        <f>TEXT(Dataset_Analysis_Table[[#This Row],[Order Date]], "mmmm yyyy")</f>
        <v>June 2025</v>
      </c>
      <c r="J959" s="4">
        <f>IF(Dataset_Analysis_Table[[#This Row],[Units Sold]]&lt;&gt;0,Dataset_Analysis_Table[[#This Row],[Revenue]]/Dataset_Analysis_Table[[#This Row],[Units Sold]],"Invalid")</f>
        <v>1318.05</v>
      </c>
      <c r="K959" s="4" t="str">
        <f>IF(Dataset_Analysis_Table[[#This Row],[Revenue]]&gt;5000,"Yes","No")</f>
        <v>Yes</v>
      </c>
      <c r="L959" s="4" t="str" cm="1">
        <f t="array" ref="L959">_xlfn.IFS(
  Dataset_Analysis_Table[[#This Row],[Revenue]]&gt;=10000, "Platinum Tier",
  Dataset_Analysis_Table[[#This Row],[Revenue]]&gt;=5000, "Gold Tier",
  Dataset_Analysis_Table[[#This Row],[Revenue]]&lt;5000, "Standard Tier"
)</f>
        <v>Gold Tier</v>
      </c>
      <c r="M959" s="4" t="str">
        <f>Dataset_Analysis_Table[[#This Row],[Region]]&amp;" - "&amp;Dataset_Analysis_Table[[#This Row],[Category]]</f>
        <v>South - Electronics</v>
      </c>
    </row>
    <row r="960" spans="1:13" x14ac:dyDescent="0.3">
      <c r="A960">
        <v>961</v>
      </c>
      <c r="B960" s="1">
        <v>45506</v>
      </c>
      <c r="C960" t="s">
        <v>7</v>
      </c>
      <c r="D960" t="s">
        <v>20</v>
      </c>
      <c r="E960" t="s">
        <v>4</v>
      </c>
      <c r="F960">
        <v>5</v>
      </c>
      <c r="G960" s="4">
        <v>735.59</v>
      </c>
      <c r="H960" s="4">
        <v>3677.95</v>
      </c>
      <c r="I960" t="str">
        <f>TEXT(Dataset_Analysis_Table[[#This Row],[Order Date]], "mmmm yyyy")</f>
        <v>August 2024</v>
      </c>
      <c r="J960" s="4">
        <f>IF(Dataset_Analysis_Table[[#This Row],[Units Sold]]&lt;&gt;0,Dataset_Analysis_Table[[#This Row],[Revenue]]/Dataset_Analysis_Table[[#This Row],[Units Sold]],"Invalid")</f>
        <v>735.58999999999992</v>
      </c>
      <c r="K960" s="4" t="str">
        <f>IF(Dataset_Analysis_Table[[#This Row],[Revenue]]&gt;5000,"Yes","No")</f>
        <v>No</v>
      </c>
      <c r="L960" s="4" t="str" cm="1">
        <f t="array" ref="L960">_xlfn.IFS(
  Dataset_Analysis_Table[[#This Row],[Revenue]]&gt;=10000, "Platinum Tier",
  Dataset_Analysis_Table[[#This Row],[Revenue]]&gt;=5000, "Gold Tier",
  Dataset_Analysis_Table[[#This Row],[Revenue]]&lt;5000, "Standard Tier"
)</f>
        <v>Standard Tier</v>
      </c>
      <c r="M960" s="4" t="str">
        <f>Dataset_Analysis_Table[[#This Row],[Region]]&amp;" - "&amp;Dataset_Analysis_Table[[#This Row],[Category]]</f>
        <v>West - Electronics</v>
      </c>
    </row>
    <row r="961" spans="1:13" x14ac:dyDescent="0.3">
      <c r="A961">
        <v>962</v>
      </c>
      <c r="B961" s="1">
        <v>45800</v>
      </c>
      <c r="C961" t="s">
        <v>11</v>
      </c>
      <c r="D961" t="s">
        <v>13</v>
      </c>
      <c r="E961" t="s">
        <v>4</v>
      </c>
      <c r="F961">
        <v>10</v>
      </c>
      <c r="G961" s="4">
        <v>132.13999999999999</v>
      </c>
      <c r="H961" s="4">
        <v>1321.4</v>
      </c>
      <c r="I961" t="str">
        <f>TEXT(Dataset_Analysis_Table[[#This Row],[Order Date]], "mmmm yyyy")</f>
        <v>May 2025</v>
      </c>
      <c r="J961" s="4">
        <f>IF(Dataset_Analysis_Table[[#This Row],[Units Sold]]&lt;&gt;0,Dataset_Analysis_Table[[#This Row],[Revenue]]/Dataset_Analysis_Table[[#This Row],[Units Sold]],"Invalid")</f>
        <v>132.14000000000001</v>
      </c>
      <c r="K961" s="4" t="str">
        <f>IF(Dataset_Analysis_Table[[#This Row],[Revenue]]&gt;5000,"Yes","No")</f>
        <v>No</v>
      </c>
      <c r="L961" s="4" t="str" cm="1">
        <f t="array" ref="L961">_xlfn.IFS(
  Dataset_Analysis_Table[[#This Row],[Revenue]]&gt;=10000, "Platinum Tier",
  Dataset_Analysis_Table[[#This Row],[Revenue]]&gt;=5000, "Gold Tier",
  Dataset_Analysis_Table[[#This Row],[Revenue]]&lt;5000, "Standard Tier"
)</f>
        <v>Standard Tier</v>
      </c>
      <c r="M961" s="4" t="str">
        <f>Dataset_Analysis_Table[[#This Row],[Region]]&amp;" - "&amp;Dataset_Analysis_Table[[#This Row],[Category]]</f>
        <v>South - Electronics</v>
      </c>
    </row>
    <row r="962" spans="1:13" x14ac:dyDescent="0.3">
      <c r="A962">
        <v>963</v>
      </c>
      <c r="B962" s="1">
        <v>45690</v>
      </c>
      <c r="C962" t="s">
        <v>11</v>
      </c>
      <c r="D962" t="s">
        <v>22</v>
      </c>
      <c r="E962" t="s">
        <v>4</v>
      </c>
      <c r="F962">
        <v>4</v>
      </c>
      <c r="G962" s="4">
        <v>402.22</v>
      </c>
      <c r="H962" s="4">
        <v>1608.88</v>
      </c>
      <c r="I962" t="str">
        <f>TEXT(Dataset_Analysis_Table[[#This Row],[Order Date]], "mmmm yyyy")</f>
        <v>February 2025</v>
      </c>
      <c r="J962" s="4">
        <f>IF(Dataset_Analysis_Table[[#This Row],[Units Sold]]&lt;&gt;0,Dataset_Analysis_Table[[#This Row],[Revenue]]/Dataset_Analysis_Table[[#This Row],[Units Sold]],"Invalid")</f>
        <v>402.22</v>
      </c>
      <c r="K962" s="4" t="str">
        <f>IF(Dataset_Analysis_Table[[#This Row],[Revenue]]&gt;5000,"Yes","No")</f>
        <v>No</v>
      </c>
      <c r="L962" s="4" t="str" cm="1">
        <f t="array" ref="L962">_xlfn.IFS(
  Dataset_Analysis_Table[[#This Row],[Revenue]]&gt;=10000, "Platinum Tier",
  Dataset_Analysis_Table[[#This Row],[Revenue]]&gt;=5000, "Gold Tier",
  Dataset_Analysis_Table[[#This Row],[Revenue]]&lt;5000, "Standard Tier"
)</f>
        <v>Standard Tier</v>
      </c>
      <c r="M962" s="4" t="str">
        <f>Dataset_Analysis_Table[[#This Row],[Region]]&amp;" - "&amp;Dataset_Analysis_Table[[#This Row],[Category]]</f>
        <v>South - Electronics</v>
      </c>
    </row>
    <row r="963" spans="1:13" x14ac:dyDescent="0.3">
      <c r="A963">
        <v>964</v>
      </c>
      <c r="B963" s="1">
        <v>45216</v>
      </c>
      <c r="C963" t="s">
        <v>0</v>
      </c>
      <c r="D963" t="s">
        <v>17</v>
      </c>
      <c r="E963" t="s">
        <v>10</v>
      </c>
      <c r="F963">
        <v>1</v>
      </c>
      <c r="G963" s="4">
        <v>1275.8900000000001</v>
      </c>
      <c r="H963" s="4">
        <v>1275.8900000000001</v>
      </c>
      <c r="I963" t="str">
        <f>TEXT(Dataset_Analysis_Table[[#This Row],[Order Date]], "mmmm yyyy")</f>
        <v>October 2023</v>
      </c>
      <c r="J963" s="4">
        <f>IF(Dataset_Analysis_Table[[#This Row],[Units Sold]]&lt;&gt;0,Dataset_Analysis_Table[[#This Row],[Revenue]]/Dataset_Analysis_Table[[#This Row],[Units Sold]],"Invalid")</f>
        <v>1275.8900000000001</v>
      </c>
      <c r="K963" s="4" t="str">
        <f>IF(Dataset_Analysis_Table[[#This Row],[Revenue]]&gt;5000,"Yes","No")</f>
        <v>No</v>
      </c>
      <c r="L963" s="4" t="str" cm="1">
        <f t="array" ref="L963">_xlfn.IFS(
  Dataset_Analysis_Table[[#This Row],[Revenue]]&gt;=10000, "Platinum Tier",
  Dataset_Analysis_Table[[#This Row],[Revenue]]&gt;=5000, "Gold Tier",
  Dataset_Analysis_Table[[#This Row],[Revenue]]&lt;5000, "Standard Tier"
)</f>
        <v>Standard Tier</v>
      </c>
      <c r="M963" s="4" t="str">
        <f>Dataset_Analysis_Table[[#This Row],[Region]]&amp;" - "&amp;Dataset_Analysis_Table[[#This Row],[Category]]</f>
        <v>North - Accessories</v>
      </c>
    </row>
    <row r="964" spans="1:13" x14ac:dyDescent="0.3">
      <c r="A964">
        <v>965</v>
      </c>
      <c r="B964" s="1">
        <v>45734</v>
      </c>
      <c r="C964" t="s">
        <v>0</v>
      </c>
      <c r="D964" t="s">
        <v>1</v>
      </c>
      <c r="E964" t="s">
        <v>2</v>
      </c>
      <c r="F964">
        <v>10</v>
      </c>
      <c r="G964" s="4">
        <v>613.65</v>
      </c>
      <c r="H964" s="4">
        <v>6136.5</v>
      </c>
      <c r="I964" t="str">
        <f>TEXT(Dataset_Analysis_Table[[#This Row],[Order Date]], "mmmm yyyy")</f>
        <v>March 2025</v>
      </c>
      <c r="J964" s="4">
        <f>IF(Dataset_Analysis_Table[[#This Row],[Units Sold]]&lt;&gt;0,Dataset_Analysis_Table[[#This Row],[Revenue]]/Dataset_Analysis_Table[[#This Row],[Units Sold]],"Invalid")</f>
        <v>613.65</v>
      </c>
      <c r="K964" s="4" t="str">
        <f>IF(Dataset_Analysis_Table[[#This Row],[Revenue]]&gt;5000,"Yes","No")</f>
        <v>Yes</v>
      </c>
      <c r="L964" s="4" t="str" cm="1">
        <f t="array" ref="L964">_xlfn.IFS(
  Dataset_Analysis_Table[[#This Row],[Revenue]]&gt;=10000, "Platinum Tier",
  Dataset_Analysis_Table[[#This Row],[Revenue]]&gt;=5000, "Gold Tier",
  Dataset_Analysis_Table[[#This Row],[Revenue]]&lt;5000, "Standard Tier"
)</f>
        <v>Gold Tier</v>
      </c>
      <c r="M964" s="4" t="str">
        <f>Dataset_Analysis_Table[[#This Row],[Region]]&amp;" - "&amp;Dataset_Analysis_Table[[#This Row],[Category]]</f>
        <v>North - Apparel</v>
      </c>
    </row>
    <row r="965" spans="1:13" x14ac:dyDescent="0.3">
      <c r="A965">
        <v>966</v>
      </c>
      <c r="B965" s="1">
        <v>45176</v>
      </c>
      <c r="C965" t="s">
        <v>11</v>
      </c>
      <c r="D965" t="s">
        <v>15</v>
      </c>
      <c r="E965" t="s">
        <v>4</v>
      </c>
      <c r="F965">
        <v>9</v>
      </c>
      <c r="G965" s="4">
        <v>398.32</v>
      </c>
      <c r="H965" s="4">
        <v>3584.88</v>
      </c>
      <c r="I965" t="str">
        <f>TEXT(Dataset_Analysis_Table[[#This Row],[Order Date]], "mmmm yyyy")</f>
        <v>September 2023</v>
      </c>
      <c r="J965" s="4">
        <f>IF(Dataset_Analysis_Table[[#This Row],[Units Sold]]&lt;&gt;0,Dataset_Analysis_Table[[#This Row],[Revenue]]/Dataset_Analysis_Table[[#This Row],[Units Sold]],"Invalid")</f>
        <v>398.32</v>
      </c>
      <c r="K965" s="4" t="str">
        <f>IF(Dataset_Analysis_Table[[#This Row],[Revenue]]&gt;5000,"Yes","No")</f>
        <v>No</v>
      </c>
      <c r="L965" s="4" t="str" cm="1">
        <f t="array" ref="L965">_xlfn.IFS(
  Dataset_Analysis_Table[[#This Row],[Revenue]]&gt;=10000, "Platinum Tier",
  Dataset_Analysis_Table[[#This Row],[Revenue]]&gt;=5000, "Gold Tier",
  Dataset_Analysis_Table[[#This Row],[Revenue]]&lt;5000, "Standard Tier"
)</f>
        <v>Standard Tier</v>
      </c>
      <c r="M965" s="4" t="str">
        <f>Dataset_Analysis_Table[[#This Row],[Region]]&amp;" - "&amp;Dataset_Analysis_Table[[#This Row],[Category]]</f>
        <v>South - Electronics</v>
      </c>
    </row>
    <row r="966" spans="1:13" x14ac:dyDescent="0.3">
      <c r="A966">
        <v>967</v>
      </c>
      <c r="B966" s="1">
        <v>45808</v>
      </c>
      <c r="C966" t="s">
        <v>7</v>
      </c>
      <c r="D966" t="s">
        <v>17</v>
      </c>
      <c r="E966" t="s">
        <v>10</v>
      </c>
      <c r="F966">
        <v>3</v>
      </c>
      <c r="G966" s="4">
        <v>555.07000000000005</v>
      </c>
      <c r="H966" s="4">
        <v>1665.21</v>
      </c>
      <c r="I966" t="str">
        <f>TEXT(Dataset_Analysis_Table[[#This Row],[Order Date]], "mmmm yyyy")</f>
        <v>May 2025</v>
      </c>
      <c r="J966" s="4">
        <f>IF(Dataset_Analysis_Table[[#This Row],[Units Sold]]&lt;&gt;0,Dataset_Analysis_Table[[#This Row],[Revenue]]/Dataset_Analysis_Table[[#This Row],[Units Sold]],"Invalid")</f>
        <v>555.07000000000005</v>
      </c>
      <c r="K966" s="4" t="str">
        <f>IF(Dataset_Analysis_Table[[#This Row],[Revenue]]&gt;5000,"Yes","No")</f>
        <v>No</v>
      </c>
      <c r="L966" s="4" t="str" cm="1">
        <f t="array" ref="L966">_xlfn.IFS(
  Dataset_Analysis_Table[[#This Row],[Revenue]]&gt;=10000, "Platinum Tier",
  Dataset_Analysis_Table[[#This Row],[Revenue]]&gt;=5000, "Gold Tier",
  Dataset_Analysis_Table[[#This Row],[Revenue]]&lt;5000, "Standard Tier"
)</f>
        <v>Standard Tier</v>
      </c>
      <c r="M966" s="4" t="str">
        <f>Dataset_Analysis_Table[[#This Row],[Region]]&amp;" - "&amp;Dataset_Analysis_Table[[#This Row],[Category]]</f>
        <v>West - Accessories</v>
      </c>
    </row>
    <row r="967" spans="1:13" x14ac:dyDescent="0.3">
      <c r="A967">
        <v>968</v>
      </c>
      <c r="B967" s="1">
        <v>45276</v>
      </c>
      <c r="C967" t="s">
        <v>12</v>
      </c>
      <c r="D967" t="s">
        <v>18</v>
      </c>
      <c r="E967" t="s">
        <v>4</v>
      </c>
      <c r="F967">
        <v>8</v>
      </c>
      <c r="G967" s="4">
        <v>756.67</v>
      </c>
      <c r="H967" s="4">
        <v>6053.36</v>
      </c>
      <c r="I967" t="str">
        <f>TEXT(Dataset_Analysis_Table[[#This Row],[Order Date]], "mmmm yyyy")</f>
        <v>December 2023</v>
      </c>
      <c r="J967" s="4">
        <f>IF(Dataset_Analysis_Table[[#This Row],[Units Sold]]&lt;&gt;0,Dataset_Analysis_Table[[#This Row],[Revenue]]/Dataset_Analysis_Table[[#This Row],[Units Sold]],"Invalid")</f>
        <v>756.67</v>
      </c>
      <c r="K967" s="4" t="str">
        <f>IF(Dataset_Analysis_Table[[#This Row],[Revenue]]&gt;5000,"Yes","No")</f>
        <v>Yes</v>
      </c>
      <c r="L967" s="4" t="str" cm="1">
        <f t="array" ref="L967">_xlfn.IFS(
  Dataset_Analysis_Table[[#This Row],[Revenue]]&gt;=10000, "Platinum Tier",
  Dataset_Analysis_Table[[#This Row],[Revenue]]&gt;=5000, "Gold Tier",
  Dataset_Analysis_Table[[#This Row],[Revenue]]&lt;5000, "Standard Tier"
)</f>
        <v>Gold Tier</v>
      </c>
      <c r="M967" s="4" t="str">
        <f>Dataset_Analysis_Table[[#This Row],[Region]]&amp;" - "&amp;Dataset_Analysis_Table[[#This Row],[Category]]</f>
        <v>East - Electronics</v>
      </c>
    </row>
    <row r="968" spans="1:13" x14ac:dyDescent="0.3">
      <c r="A968">
        <v>969</v>
      </c>
      <c r="B968" s="1">
        <v>45511</v>
      </c>
      <c r="C968" t="s">
        <v>7</v>
      </c>
      <c r="D968" t="s">
        <v>13</v>
      </c>
      <c r="E968" t="s">
        <v>4</v>
      </c>
      <c r="F968">
        <v>9</v>
      </c>
      <c r="G968" s="4">
        <v>25.78</v>
      </c>
      <c r="H968" s="4">
        <v>232.02</v>
      </c>
      <c r="I968" t="str">
        <f>TEXT(Dataset_Analysis_Table[[#This Row],[Order Date]], "mmmm yyyy")</f>
        <v>August 2024</v>
      </c>
      <c r="J968" s="4">
        <f>IF(Dataset_Analysis_Table[[#This Row],[Units Sold]]&lt;&gt;0,Dataset_Analysis_Table[[#This Row],[Revenue]]/Dataset_Analysis_Table[[#This Row],[Units Sold]],"Invalid")</f>
        <v>25.78</v>
      </c>
      <c r="K968" s="4" t="str">
        <f>IF(Dataset_Analysis_Table[[#This Row],[Revenue]]&gt;5000,"Yes","No")</f>
        <v>No</v>
      </c>
      <c r="L968" s="4" t="str" cm="1">
        <f t="array" ref="L968">_xlfn.IFS(
  Dataset_Analysis_Table[[#This Row],[Revenue]]&gt;=10000, "Platinum Tier",
  Dataset_Analysis_Table[[#This Row],[Revenue]]&gt;=5000, "Gold Tier",
  Dataset_Analysis_Table[[#This Row],[Revenue]]&lt;5000, "Standard Tier"
)</f>
        <v>Standard Tier</v>
      </c>
      <c r="M968" s="4" t="str">
        <f>Dataset_Analysis_Table[[#This Row],[Region]]&amp;" - "&amp;Dataset_Analysis_Table[[#This Row],[Category]]</f>
        <v>West - Electronics</v>
      </c>
    </row>
    <row r="969" spans="1:13" x14ac:dyDescent="0.3">
      <c r="A969">
        <v>970</v>
      </c>
      <c r="B969" s="1">
        <v>45665</v>
      </c>
      <c r="C969" t="s">
        <v>11</v>
      </c>
      <c r="D969" t="s">
        <v>18</v>
      </c>
      <c r="E969" t="s">
        <v>4</v>
      </c>
      <c r="F969">
        <v>3</v>
      </c>
      <c r="G969" s="4">
        <v>674.87</v>
      </c>
      <c r="H969" s="4">
        <v>2024.61</v>
      </c>
      <c r="I969" t="str">
        <f>TEXT(Dataset_Analysis_Table[[#This Row],[Order Date]], "mmmm yyyy")</f>
        <v>January 2025</v>
      </c>
      <c r="J969" s="4">
        <f>IF(Dataset_Analysis_Table[[#This Row],[Units Sold]]&lt;&gt;0,Dataset_Analysis_Table[[#This Row],[Revenue]]/Dataset_Analysis_Table[[#This Row],[Units Sold]],"Invalid")</f>
        <v>674.87</v>
      </c>
      <c r="K969" s="4" t="str">
        <f>IF(Dataset_Analysis_Table[[#This Row],[Revenue]]&gt;5000,"Yes","No")</f>
        <v>No</v>
      </c>
      <c r="L969" s="4" t="str" cm="1">
        <f t="array" ref="L969">_xlfn.IFS(
  Dataset_Analysis_Table[[#This Row],[Revenue]]&gt;=10000, "Platinum Tier",
  Dataset_Analysis_Table[[#This Row],[Revenue]]&gt;=5000, "Gold Tier",
  Dataset_Analysis_Table[[#This Row],[Revenue]]&lt;5000, "Standard Tier"
)</f>
        <v>Standard Tier</v>
      </c>
      <c r="M969" s="4" t="str">
        <f>Dataset_Analysis_Table[[#This Row],[Region]]&amp;" - "&amp;Dataset_Analysis_Table[[#This Row],[Category]]</f>
        <v>South - Electronics</v>
      </c>
    </row>
    <row r="970" spans="1:13" x14ac:dyDescent="0.3">
      <c r="A970">
        <v>971</v>
      </c>
      <c r="B970" s="1">
        <v>45634</v>
      </c>
      <c r="C970" t="s">
        <v>11</v>
      </c>
      <c r="D970" t="s">
        <v>3</v>
      </c>
      <c r="E970" t="s">
        <v>4</v>
      </c>
      <c r="F970">
        <v>6</v>
      </c>
      <c r="G970" s="4">
        <v>70.23</v>
      </c>
      <c r="H970" s="4">
        <v>421.38</v>
      </c>
      <c r="I970" t="str">
        <f>TEXT(Dataset_Analysis_Table[[#This Row],[Order Date]], "mmmm yyyy")</f>
        <v>December 2024</v>
      </c>
      <c r="J970" s="4">
        <f>IF(Dataset_Analysis_Table[[#This Row],[Units Sold]]&lt;&gt;0,Dataset_Analysis_Table[[#This Row],[Revenue]]/Dataset_Analysis_Table[[#This Row],[Units Sold]],"Invalid")</f>
        <v>70.23</v>
      </c>
      <c r="K970" s="4" t="str">
        <f>IF(Dataset_Analysis_Table[[#This Row],[Revenue]]&gt;5000,"Yes","No")</f>
        <v>No</v>
      </c>
      <c r="L970" s="4" t="str" cm="1">
        <f t="array" ref="L970">_xlfn.IFS(
  Dataset_Analysis_Table[[#This Row],[Revenue]]&gt;=10000, "Platinum Tier",
  Dataset_Analysis_Table[[#This Row],[Revenue]]&gt;=5000, "Gold Tier",
  Dataset_Analysis_Table[[#This Row],[Revenue]]&lt;5000, "Standard Tier"
)</f>
        <v>Standard Tier</v>
      </c>
      <c r="M970" s="4" t="str">
        <f>Dataset_Analysis_Table[[#This Row],[Region]]&amp;" - "&amp;Dataset_Analysis_Table[[#This Row],[Category]]</f>
        <v>South - Electronics</v>
      </c>
    </row>
    <row r="971" spans="1:13" x14ac:dyDescent="0.3">
      <c r="A971">
        <v>972</v>
      </c>
      <c r="B971" s="1">
        <v>45376</v>
      </c>
      <c r="C971" t="s">
        <v>7</v>
      </c>
      <c r="D971" t="s">
        <v>9</v>
      </c>
      <c r="E971" t="s">
        <v>10</v>
      </c>
      <c r="F971">
        <v>2</v>
      </c>
      <c r="G971" s="4">
        <v>403.89</v>
      </c>
      <c r="H971" s="4">
        <v>807.78</v>
      </c>
      <c r="I971" t="str">
        <f>TEXT(Dataset_Analysis_Table[[#This Row],[Order Date]], "mmmm yyyy")</f>
        <v>March 2024</v>
      </c>
      <c r="J971" s="4">
        <f>IF(Dataset_Analysis_Table[[#This Row],[Units Sold]]&lt;&gt;0,Dataset_Analysis_Table[[#This Row],[Revenue]]/Dataset_Analysis_Table[[#This Row],[Units Sold]],"Invalid")</f>
        <v>403.89</v>
      </c>
      <c r="K971" s="4" t="str">
        <f>IF(Dataset_Analysis_Table[[#This Row],[Revenue]]&gt;5000,"Yes","No")</f>
        <v>No</v>
      </c>
      <c r="L971" s="4" t="str" cm="1">
        <f t="array" ref="L971">_xlfn.IFS(
  Dataset_Analysis_Table[[#This Row],[Revenue]]&gt;=10000, "Platinum Tier",
  Dataset_Analysis_Table[[#This Row],[Revenue]]&gt;=5000, "Gold Tier",
  Dataset_Analysis_Table[[#This Row],[Revenue]]&lt;5000, "Standard Tier"
)</f>
        <v>Standard Tier</v>
      </c>
      <c r="M971" s="4" t="str">
        <f>Dataset_Analysis_Table[[#This Row],[Region]]&amp;" - "&amp;Dataset_Analysis_Table[[#This Row],[Category]]</f>
        <v>West - Accessories</v>
      </c>
    </row>
    <row r="972" spans="1:13" x14ac:dyDescent="0.3">
      <c r="A972">
        <v>973</v>
      </c>
      <c r="B972" s="1">
        <v>45823</v>
      </c>
      <c r="C972" t="s">
        <v>0</v>
      </c>
      <c r="D972" t="s">
        <v>18</v>
      </c>
      <c r="E972" t="s">
        <v>4</v>
      </c>
      <c r="F972">
        <v>4</v>
      </c>
      <c r="G972" s="4">
        <v>781.65</v>
      </c>
      <c r="H972" s="4">
        <v>3126.6</v>
      </c>
      <c r="I972" t="str">
        <f>TEXT(Dataset_Analysis_Table[[#This Row],[Order Date]], "mmmm yyyy")</f>
        <v>June 2025</v>
      </c>
      <c r="J972" s="4">
        <f>IF(Dataset_Analysis_Table[[#This Row],[Units Sold]]&lt;&gt;0,Dataset_Analysis_Table[[#This Row],[Revenue]]/Dataset_Analysis_Table[[#This Row],[Units Sold]],"Invalid")</f>
        <v>781.65</v>
      </c>
      <c r="K972" s="4" t="str">
        <f>IF(Dataset_Analysis_Table[[#This Row],[Revenue]]&gt;5000,"Yes","No")</f>
        <v>No</v>
      </c>
      <c r="L972" s="4" t="str" cm="1">
        <f t="array" ref="L972">_xlfn.IFS(
  Dataset_Analysis_Table[[#This Row],[Revenue]]&gt;=10000, "Platinum Tier",
  Dataset_Analysis_Table[[#This Row],[Revenue]]&gt;=5000, "Gold Tier",
  Dataset_Analysis_Table[[#This Row],[Revenue]]&lt;5000, "Standard Tier"
)</f>
        <v>Standard Tier</v>
      </c>
      <c r="M972" s="4" t="str">
        <f>Dataset_Analysis_Table[[#This Row],[Region]]&amp;" - "&amp;Dataset_Analysis_Table[[#This Row],[Category]]</f>
        <v>North - Electronics</v>
      </c>
    </row>
    <row r="973" spans="1:13" x14ac:dyDescent="0.3">
      <c r="A973">
        <v>974</v>
      </c>
      <c r="B973" s="1">
        <v>45536</v>
      </c>
      <c r="C973" t="s">
        <v>12</v>
      </c>
      <c r="D973" t="s">
        <v>9</v>
      </c>
      <c r="E973" t="s">
        <v>10</v>
      </c>
      <c r="F973">
        <v>8</v>
      </c>
      <c r="G973" s="4">
        <v>1377.67</v>
      </c>
      <c r="H973" s="4">
        <v>11021.36</v>
      </c>
      <c r="I973" t="str">
        <f>TEXT(Dataset_Analysis_Table[[#This Row],[Order Date]], "mmmm yyyy")</f>
        <v>September 2024</v>
      </c>
      <c r="J973" s="4">
        <f>IF(Dataset_Analysis_Table[[#This Row],[Units Sold]]&lt;&gt;0,Dataset_Analysis_Table[[#This Row],[Revenue]]/Dataset_Analysis_Table[[#This Row],[Units Sold]],"Invalid")</f>
        <v>1377.67</v>
      </c>
      <c r="K973" s="4" t="str">
        <f>IF(Dataset_Analysis_Table[[#This Row],[Revenue]]&gt;5000,"Yes","No")</f>
        <v>Yes</v>
      </c>
      <c r="L973" s="4" t="str" cm="1">
        <f t="array" ref="L973">_xlfn.IFS(
  Dataset_Analysis_Table[[#This Row],[Revenue]]&gt;=10000, "Platinum Tier",
  Dataset_Analysis_Table[[#This Row],[Revenue]]&gt;=5000, "Gold Tier",
  Dataset_Analysis_Table[[#This Row],[Revenue]]&lt;5000, "Standard Tier"
)</f>
        <v>Platinum Tier</v>
      </c>
      <c r="M973" s="4" t="str">
        <f>Dataset_Analysis_Table[[#This Row],[Region]]&amp;" - "&amp;Dataset_Analysis_Table[[#This Row],[Category]]</f>
        <v>East - Accessories</v>
      </c>
    </row>
    <row r="974" spans="1:13" x14ac:dyDescent="0.3">
      <c r="A974">
        <v>975</v>
      </c>
      <c r="B974" s="1">
        <v>45179</v>
      </c>
      <c r="C974" t="s">
        <v>0</v>
      </c>
      <c r="D974" t="s">
        <v>17</v>
      </c>
      <c r="E974" t="s">
        <v>10</v>
      </c>
      <c r="F974">
        <v>6</v>
      </c>
      <c r="G974" s="4">
        <v>163.81</v>
      </c>
      <c r="H974" s="4">
        <v>982.86</v>
      </c>
      <c r="I974" t="str">
        <f>TEXT(Dataset_Analysis_Table[[#This Row],[Order Date]], "mmmm yyyy")</f>
        <v>September 2023</v>
      </c>
      <c r="J974" s="4">
        <f>IF(Dataset_Analysis_Table[[#This Row],[Units Sold]]&lt;&gt;0,Dataset_Analysis_Table[[#This Row],[Revenue]]/Dataset_Analysis_Table[[#This Row],[Units Sold]],"Invalid")</f>
        <v>163.81</v>
      </c>
      <c r="K974" s="4" t="str">
        <f>IF(Dataset_Analysis_Table[[#This Row],[Revenue]]&gt;5000,"Yes","No")</f>
        <v>No</v>
      </c>
      <c r="L974" s="4" t="str" cm="1">
        <f t="array" ref="L974">_xlfn.IFS(
  Dataset_Analysis_Table[[#This Row],[Revenue]]&gt;=10000, "Platinum Tier",
  Dataset_Analysis_Table[[#This Row],[Revenue]]&gt;=5000, "Gold Tier",
  Dataset_Analysis_Table[[#This Row],[Revenue]]&lt;5000, "Standard Tier"
)</f>
        <v>Standard Tier</v>
      </c>
      <c r="M974" s="4" t="str">
        <f>Dataset_Analysis_Table[[#This Row],[Region]]&amp;" - "&amp;Dataset_Analysis_Table[[#This Row],[Category]]</f>
        <v>North - Accessories</v>
      </c>
    </row>
    <row r="975" spans="1:13" x14ac:dyDescent="0.3">
      <c r="A975">
        <v>976</v>
      </c>
      <c r="B975" s="1">
        <v>45408</v>
      </c>
      <c r="C975" t="s">
        <v>12</v>
      </c>
      <c r="D975" t="s">
        <v>6</v>
      </c>
      <c r="E975" t="s">
        <v>4</v>
      </c>
      <c r="F975">
        <v>10</v>
      </c>
      <c r="G975" s="4">
        <v>821.08</v>
      </c>
      <c r="H975" s="4">
        <v>8210.7999999999993</v>
      </c>
      <c r="I975" t="str">
        <f>TEXT(Dataset_Analysis_Table[[#This Row],[Order Date]], "mmmm yyyy")</f>
        <v>April 2024</v>
      </c>
      <c r="J975" s="4">
        <f>IF(Dataset_Analysis_Table[[#This Row],[Units Sold]]&lt;&gt;0,Dataset_Analysis_Table[[#This Row],[Revenue]]/Dataset_Analysis_Table[[#This Row],[Units Sold]],"Invalid")</f>
        <v>821.07999999999993</v>
      </c>
      <c r="K975" s="4" t="str">
        <f>IF(Dataset_Analysis_Table[[#This Row],[Revenue]]&gt;5000,"Yes","No")</f>
        <v>Yes</v>
      </c>
      <c r="L975" s="4" t="str" cm="1">
        <f t="array" ref="L975">_xlfn.IFS(
  Dataset_Analysis_Table[[#This Row],[Revenue]]&gt;=10000, "Platinum Tier",
  Dataset_Analysis_Table[[#This Row],[Revenue]]&gt;=5000, "Gold Tier",
  Dataset_Analysis_Table[[#This Row],[Revenue]]&lt;5000, "Standard Tier"
)</f>
        <v>Gold Tier</v>
      </c>
      <c r="M975" s="4" t="str">
        <f>Dataset_Analysis_Table[[#This Row],[Region]]&amp;" - "&amp;Dataset_Analysis_Table[[#This Row],[Category]]</f>
        <v>East - Electronics</v>
      </c>
    </row>
    <row r="976" spans="1:13" x14ac:dyDescent="0.3">
      <c r="A976">
        <v>977</v>
      </c>
      <c r="B976" s="1">
        <v>45808</v>
      </c>
      <c r="C976" t="s">
        <v>7</v>
      </c>
      <c r="D976" t="s">
        <v>3</v>
      </c>
      <c r="E976" t="s">
        <v>4</v>
      </c>
      <c r="F976">
        <v>7</v>
      </c>
      <c r="G976" s="4">
        <v>554.29</v>
      </c>
      <c r="H976" s="4">
        <v>3880.03</v>
      </c>
      <c r="I976" t="str">
        <f>TEXT(Dataset_Analysis_Table[[#This Row],[Order Date]], "mmmm yyyy")</f>
        <v>May 2025</v>
      </c>
      <c r="J976" s="4">
        <f>IF(Dataset_Analysis_Table[[#This Row],[Units Sold]]&lt;&gt;0,Dataset_Analysis_Table[[#This Row],[Revenue]]/Dataset_Analysis_Table[[#This Row],[Units Sold]],"Invalid")</f>
        <v>554.29000000000008</v>
      </c>
      <c r="K976" s="4" t="str">
        <f>IF(Dataset_Analysis_Table[[#This Row],[Revenue]]&gt;5000,"Yes","No")</f>
        <v>No</v>
      </c>
      <c r="L976" s="4" t="str" cm="1">
        <f t="array" ref="L976">_xlfn.IFS(
  Dataset_Analysis_Table[[#This Row],[Revenue]]&gt;=10000, "Platinum Tier",
  Dataset_Analysis_Table[[#This Row],[Revenue]]&gt;=5000, "Gold Tier",
  Dataset_Analysis_Table[[#This Row],[Revenue]]&lt;5000, "Standard Tier"
)</f>
        <v>Standard Tier</v>
      </c>
      <c r="M976" s="4" t="str">
        <f>Dataset_Analysis_Table[[#This Row],[Region]]&amp;" - "&amp;Dataset_Analysis_Table[[#This Row],[Category]]</f>
        <v>West - Electronics</v>
      </c>
    </row>
    <row r="977" spans="1:13" x14ac:dyDescent="0.3">
      <c r="A977">
        <v>978</v>
      </c>
      <c r="B977" s="1">
        <v>45668</v>
      </c>
      <c r="C977" t="s">
        <v>0</v>
      </c>
      <c r="D977" t="s">
        <v>1</v>
      </c>
      <c r="E977" t="s">
        <v>2</v>
      </c>
      <c r="F977">
        <v>5</v>
      </c>
      <c r="G977" s="4">
        <v>570.73</v>
      </c>
      <c r="H977" s="4">
        <v>2853.65</v>
      </c>
      <c r="I977" t="str">
        <f>TEXT(Dataset_Analysis_Table[[#This Row],[Order Date]], "mmmm yyyy")</f>
        <v>January 2025</v>
      </c>
      <c r="J977" s="4">
        <f>IF(Dataset_Analysis_Table[[#This Row],[Units Sold]]&lt;&gt;0,Dataset_Analysis_Table[[#This Row],[Revenue]]/Dataset_Analysis_Table[[#This Row],[Units Sold]],"Invalid")</f>
        <v>570.73</v>
      </c>
      <c r="K977" s="4" t="str">
        <f>IF(Dataset_Analysis_Table[[#This Row],[Revenue]]&gt;5000,"Yes","No")</f>
        <v>No</v>
      </c>
      <c r="L977" s="4" t="str" cm="1">
        <f t="array" ref="L977">_xlfn.IFS(
  Dataset_Analysis_Table[[#This Row],[Revenue]]&gt;=10000, "Platinum Tier",
  Dataset_Analysis_Table[[#This Row],[Revenue]]&gt;=5000, "Gold Tier",
  Dataset_Analysis_Table[[#This Row],[Revenue]]&lt;5000, "Standard Tier"
)</f>
        <v>Standard Tier</v>
      </c>
      <c r="M977" s="4" t="str">
        <f>Dataset_Analysis_Table[[#This Row],[Region]]&amp;" - "&amp;Dataset_Analysis_Table[[#This Row],[Category]]</f>
        <v>North - Apparel</v>
      </c>
    </row>
    <row r="978" spans="1:13" x14ac:dyDescent="0.3">
      <c r="A978">
        <v>979</v>
      </c>
      <c r="B978" s="1">
        <v>45667</v>
      </c>
      <c r="C978" t="s">
        <v>11</v>
      </c>
      <c r="D978" t="s">
        <v>17</v>
      </c>
      <c r="E978" t="s">
        <v>10</v>
      </c>
      <c r="F978">
        <v>7</v>
      </c>
      <c r="G978" s="4">
        <v>535.82000000000005</v>
      </c>
      <c r="H978" s="4">
        <v>3750.74</v>
      </c>
      <c r="I978" t="str">
        <f>TEXT(Dataset_Analysis_Table[[#This Row],[Order Date]], "mmmm yyyy")</f>
        <v>January 2025</v>
      </c>
      <c r="J978" s="4">
        <f>IF(Dataset_Analysis_Table[[#This Row],[Units Sold]]&lt;&gt;0,Dataset_Analysis_Table[[#This Row],[Revenue]]/Dataset_Analysis_Table[[#This Row],[Units Sold]],"Invalid")</f>
        <v>535.81999999999994</v>
      </c>
      <c r="K978" s="4" t="str">
        <f>IF(Dataset_Analysis_Table[[#This Row],[Revenue]]&gt;5000,"Yes","No")</f>
        <v>No</v>
      </c>
      <c r="L978" s="4" t="str" cm="1">
        <f t="array" ref="L978">_xlfn.IFS(
  Dataset_Analysis_Table[[#This Row],[Revenue]]&gt;=10000, "Platinum Tier",
  Dataset_Analysis_Table[[#This Row],[Revenue]]&gt;=5000, "Gold Tier",
  Dataset_Analysis_Table[[#This Row],[Revenue]]&lt;5000, "Standard Tier"
)</f>
        <v>Standard Tier</v>
      </c>
      <c r="M978" s="4" t="str">
        <f>Dataset_Analysis_Table[[#This Row],[Region]]&amp;" - "&amp;Dataset_Analysis_Table[[#This Row],[Category]]</f>
        <v>South - Accessories</v>
      </c>
    </row>
    <row r="979" spans="1:13" x14ac:dyDescent="0.3">
      <c r="A979">
        <v>980</v>
      </c>
      <c r="B979" s="1">
        <v>45637</v>
      </c>
      <c r="C979" t="s">
        <v>12</v>
      </c>
      <c r="D979" t="s">
        <v>16</v>
      </c>
      <c r="E979" t="s">
        <v>10</v>
      </c>
      <c r="F979">
        <v>8</v>
      </c>
      <c r="G979" s="4">
        <v>1331.89</v>
      </c>
      <c r="H979" s="4">
        <v>10655.12</v>
      </c>
      <c r="I979" t="str">
        <f>TEXT(Dataset_Analysis_Table[[#This Row],[Order Date]], "mmmm yyyy")</f>
        <v>December 2024</v>
      </c>
      <c r="J979" s="4">
        <f>IF(Dataset_Analysis_Table[[#This Row],[Units Sold]]&lt;&gt;0,Dataset_Analysis_Table[[#This Row],[Revenue]]/Dataset_Analysis_Table[[#This Row],[Units Sold]],"Invalid")</f>
        <v>1331.89</v>
      </c>
      <c r="K979" s="4" t="str">
        <f>IF(Dataset_Analysis_Table[[#This Row],[Revenue]]&gt;5000,"Yes","No")</f>
        <v>Yes</v>
      </c>
      <c r="L979" s="4" t="str" cm="1">
        <f t="array" ref="L979">_xlfn.IFS(
  Dataset_Analysis_Table[[#This Row],[Revenue]]&gt;=10000, "Platinum Tier",
  Dataset_Analysis_Table[[#This Row],[Revenue]]&gt;=5000, "Gold Tier",
  Dataset_Analysis_Table[[#This Row],[Revenue]]&lt;5000, "Standard Tier"
)</f>
        <v>Platinum Tier</v>
      </c>
      <c r="M979" s="4" t="str">
        <f>Dataset_Analysis_Table[[#This Row],[Region]]&amp;" - "&amp;Dataset_Analysis_Table[[#This Row],[Category]]</f>
        <v>East - Accessories</v>
      </c>
    </row>
    <row r="980" spans="1:13" x14ac:dyDescent="0.3">
      <c r="A980">
        <v>981</v>
      </c>
      <c r="B980" s="1">
        <v>45589</v>
      </c>
      <c r="C980" t="s">
        <v>11</v>
      </c>
      <c r="D980" t="s">
        <v>14</v>
      </c>
      <c r="E980" t="s">
        <v>4</v>
      </c>
      <c r="F980">
        <v>3</v>
      </c>
      <c r="G980" s="4">
        <v>352.69</v>
      </c>
      <c r="H980" s="4">
        <v>1058.07</v>
      </c>
      <c r="I980" t="str">
        <f>TEXT(Dataset_Analysis_Table[[#This Row],[Order Date]], "mmmm yyyy")</f>
        <v>October 2024</v>
      </c>
      <c r="J980" s="4">
        <f>IF(Dataset_Analysis_Table[[#This Row],[Units Sold]]&lt;&gt;0,Dataset_Analysis_Table[[#This Row],[Revenue]]/Dataset_Analysis_Table[[#This Row],[Units Sold]],"Invalid")</f>
        <v>352.69</v>
      </c>
      <c r="K980" s="4" t="str">
        <f>IF(Dataset_Analysis_Table[[#This Row],[Revenue]]&gt;5000,"Yes","No")</f>
        <v>No</v>
      </c>
      <c r="L980" s="4" t="str" cm="1">
        <f t="array" ref="L980">_xlfn.IFS(
  Dataset_Analysis_Table[[#This Row],[Revenue]]&gt;=10000, "Platinum Tier",
  Dataset_Analysis_Table[[#This Row],[Revenue]]&gt;=5000, "Gold Tier",
  Dataset_Analysis_Table[[#This Row],[Revenue]]&lt;5000, "Standard Tier"
)</f>
        <v>Standard Tier</v>
      </c>
      <c r="M980" s="4" t="str">
        <f>Dataset_Analysis_Table[[#This Row],[Region]]&amp;" - "&amp;Dataset_Analysis_Table[[#This Row],[Category]]</f>
        <v>South - Electronics</v>
      </c>
    </row>
    <row r="981" spans="1:13" x14ac:dyDescent="0.3">
      <c r="A981">
        <v>982</v>
      </c>
      <c r="B981" s="1">
        <v>45355</v>
      </c>
      <c r="C981" t="s">
        <v>12</v>
      </c>
      <c r="D981" t="s">
        <v>6</v>
      </c>
      <c r="E981" t="s">
        <v>4</v>
      </c>
      <c r="F981">
        <v>3</v>
      </c>
      <c r="G981" s="4">
        <v>288.49</v>
      </c>
      <c r="H981" s="4">
        <v>865.47</v>
      </c>
      <c r="I981" t="str">
        <f>TEXT(Dataset_Analysis_Table[[#This Row],[Order Date]], "mmmm yyyy")</f>
        <v>March 2024</v>
      </c>
      <c r="J981" s="4">
        <f>IF(Dataset_Analysis_Table[[#This Row],[Units Sold]]&lt;&gt;0,Dataset_Analysis_Table[[#This Row],[Revenue]]/Dataset_Analysis_Table[[#This Row],[Units Sold]],"Invalid")</f>
        <v>288.49</v>
      </c>
      <c r="K981" s="4" t="str">
        <f>IF(Dataset_Analysis_Table[[#This Row],[Revenue]]&gt;5000,"Yes","No")</f>
        <v>No</v>
      </c>
      <c r="L981" s="4" t="str" cm="1">
        <f t="array" ref="L981">_xlfn.IFS(
  Dataset_Analysis_Table[[#This Row],[Revenue]]&gt;=10000, "Platinum Tier",
  Dataset_Analysis_Table[[#This Row],[Revenue]]&gt;=5000, "Gold Tier",
  Dataset_Analysis_Table[[#This Row],[Revenue]]&lt;5000, "Standard Tier"
)</f>
        <v>Standard Tier</v>
      </c>
      <c r="M981" s="4" t="str">
        <f>Dataset_Analysis_Table[[#This Row],[Region]]&amp;" - "&amp;Dataset_Analysis_Table[[#This Row],[Category]]</f>
        <v>East - Electronics</v>
      </c>
    </row>
    <row r="982" spans="1:13" x14ac:dyDescent="0.3">
      <c r="A982">
        <v>983</v>
      </c>
      <c r="B982" s="1">
        <v>45815</v>
      </c>
      <c r="C982" t="s">
        <v>0</v>
      </c>
      <c r="D982" t="s">
        <v>21</v>
      </c>
      <c r="E982" t="s">
        <v>4</v>
      </c>
      <c r="F982">
        <v>4</v>
      </c>
      <c r="G982" s="4">
        <v>627.77</v>
      </c>
      <c r="H982" s="4">
        <v>2511.08</v>
      </c>
      <c r="I982" t="str">
        <f>TEXT(Dataset_Analysis_Table[[#This Row],[Order Date]], "mmmm yyyy")</f>
        <v>June 2025</v>
      </c>
      <c r="J982" s="4">
        <f>IF(Dataset_Analysis_Table[[#This Row],[Units Sold]]&lt;&gt;0,Dataset_Analysis_Table[[#This Row],[Revenue]]/Dataset_Analysis_Table[[#This Row],[Units Sold]],"Invalid")</f>
        <v>627.77</v>
      </c>
      <c r="K982" s="4" t="str">
        <f>IF(Dataset_Analysis_Table[[#This Row],[Revenue]]&gt;5000,"Yes","No")</f>
        <v>No</v>
      </c>
      <c r="L982" s="4" t="str" cm="1">
        <f t="array" ref="L982">_xlfn.IFS(
  Dataset_Analysis_Table[[#This Row],[Revenue]]&gt;=10000, "Platinum Tier",
  Dataset_Analysis_Table[[#This Row],[Revenue]]&gt;=5000, "Gold Tier",
  Dataset_Analysis_Table[[#This Row],[Revenue]]&lt;5000, "Standard Tier"
)</f>
        <v>Standard Tier</v>
      </c>
      <c r="M982" s="4" t="str">
        <f>Dataset_Analysis_Table[[#This Row],[Region]]&amp;" - "&amp;Dataset_Analysis_Table[[#This Row],[Category]]</f>
        <v>North - Electronics</v>
      </c>
    </row>
    <row r="983" spans="1:13" x14ac:dyDescent="0.3">
      <c r="A983">
        <v>984</v>
      </c>
      <c r="B983" s="1">
        <v>45632</v>
      </c>
      <c r="C983" t="s">
        <v>0</v>
      </c>
      <c r="D983" t="s">
        <v>21</v>
      </c>
      <c r="E983" t="s">
        <v>4</v>
      </c>
      <c r="F983">
        <v>8</v>
      </c>
      <c r="G983" s="4">
        <v>723.74</v>
      </c>
      <c r="H983" s="4">
        <v>5789.92</v>
      </c>
      <c r="I983" t="str">
        <f>TEXT(Dataset_Analysis_Table[[#This Row],[Order Date]], "mmmm yyyy")</f>
        <v>December 2024</v>
      </c>
      <c r="J983" s="4">
        <f>IF(Dataset_Analysis_Table[[#This Row],[Units Sold]]&lt;&gt;0,Dataset_Analysis_Table[[#This Row],[Revenue]]/Dataset_Analysis_Table[[#This Row],[Units Sold]],"Invalid")</f>
        <v>723.74</v>
      </c>
      <c r="K983" s="4" t="str">
        <f>IF(Dataset_Analysis_Table[[#This Row],[Revenue]]&gt;5000,"Yes","No")</f>
        <v>Yes</v>
      </c>
      <c r="L983" s="4" t="str" cm="1">
        <f t="array" ref="L983">_xlfn.IFS(
  Dataset_Analysis_Table[[#This Row],[Revenue]]&gt;=10000, "Platinum Tier",
  Dataset_Analysis_Table[[#This Row],[Revenue]]&gt;=5000, "Gold Tier",
  Dataset_Analysis_Table[[#This Row],[Revenue]]&lt;5000, "Standard Tier"
)</f>
        <v>Gold Tier</v>
      </c>
      <c r="M983" s="4" t="str">
        <f>Dataset_Analysis_Table[[#This Row],[Region]]&amp;" - "&amp;Dataset_Analysis_Table[[#This Row],[Category]]</f>
        <v>North - Electronics</v>
      </c>
    </row>
    <row r="984" spans="1:13" x14ac:dyDescent="0.3">
      <c r="A984">
        <v>985</v>
      </c>
      <c r="B984" s="1">
        <v>45801</v>
      </c>
      <c r="C984" t="s">
        <v>11</v>
      </c>
      <c r="D984" t="s">
        <v>15</v>
      </c>
      <c r="E984" t="s">
        <v>4</v>
      </c>
      <c r="F984">
        <v>7</v>
      </c>
      <c r="G984" s="4">
        <v>43.44</v>
      </c>
      <c r="H984" s="4">
        <v>304.08</v>
      </c>
      <c r="I984" t="str">
        <f>TEXT(Dataset_Analysis_Table[[#This Row],[Order Date]], "mmmm yyyy")</f>
        <v>May 2025</v>
      </c>
      <c r="J984" s="4">
        <f>IF(Dataset_Analysis_Table[[#This Row],[Units Sold]]&lt;&gt;0,Dataset_Analysis_Table[[#This Row],[Revenue]]/Dataset_Analysis_Table[[#This Row],[Units Sold]],"Invalid")</f>
        <v>43.44</v>
      </c>
      <c r="K984" s="4" t="str">
        <f>IF(Dataset_Analysis_Table[[#This Row],[Revenue]]&gt;5000,"Yes","No")</f>
        <v>No</v>
      </c>
      <c r="L984" s="4" t="str" cm="1">
        <f t="array" ref="L984">_xlfn.IFS(
  Dataset_Analysis_Table[[#This Row],[Revenue]]&gt;=10000, "Platinum Tier",
  Dataset_Analysis_Table[[#This Row],[Revenue]]&gt;=5000, "Gold Tier",
  Dataset_Analysis_Table[[#This Row],[Revenue]]&lt;5000, "Standard Tier"
)</f>
        <v>Standard Tier</v>
      </c>
      <c r="M984" s="4" t="str">
        <f>Dataset_Analysis_Table[[#This Row],[Region]]&amp;" - "&amp;Dataset_Analysis_Table[[#This Row],[Category]]</f>
        <v>South - Electronics</v>
      </c>
    </row>
    <row r="985" spans="1:13" x14ac:dyDescent="0.3">
      <c r="A985">
        <v>986</v>
      </c>
      <c r="B985" s="1">
        <v>45726</v>
      </c>
      <c r="C985" t="s">
        <v>11</v>
      </c>
      <c r="D985" t="s">
        <v>14</v>
      </c>
      <c r="E985" t="s">
        <v>4</v>
      </c>
      <c r="F985">
        <v>10</v>
      </c>
      <c r="G985" s="4">
        <v>250.08</v>
      </c>
      <c r="H985" s="4">
        <v>2500.8000000000002</v>
      </c>
      <c r="I985" t="str">
        <f>TEXT(Dataset_Analysis_Table[[#This Row],[Order Date]], "mmmm yyyy")</f>
        <v>March 2025</v>
      </c>
      <c r="J985" s="4">
        <f>IF(Dataset_Analysis_Table[[#This Row],[Units Sold]]&lt;&gt;0,Dataset_Analysis_Table[[#This Row],[Revenue]]/Dataset_Analysis_Table[[#This Row],[Units Sold]],"Invalid")</f>
        <v>250.08</v>
      </c>
      <c r="K985" s="4" t="str">
        <f>IF(Dataset_Analysis_Table[[#This Row],[Revenue]]&gt;5000,"Yes","No")</f>
        <v>No</v>
      </c>
      <c r="L985" s="4" t="str" cm="1">
        <f t="array" ref="L985">_xlfn.IFS(
  Dataset_Analysis_Table[[#This Row],[Revenue]]&gt;=10000, "Platinum Tier",
  Dataset_Analysis_Table[[#This Row],[Revenue]]&gt;=5000, "Gold Tier",
  Dataset_Analysis_Table[[#This Row],[Revenue]]&lt;5000, "Standard Tier"
)</f>
        <v>Standard Tier</v>
      </c>
      <c r="M985" s="4" t="str">
        <f>Dataset_Analysis_Table[[#This Row],[Region]]&amp;" - "&amp;Dataset_Analysis_Table[[#This Row],[Category]]</f>
        <v>South - Electronics</v>
      </c>
    </row>
    <row r="986" spans="1:13" x14ac:dyDescent="0.3">
      <c r="A986">
        <v>987</v>
      </c>
      <c r="B986" s="1">
        <v>45725</v>
      </c>
      <c r="C986" t="s">
        <v>0</v>
      </c>
      <c r="D986" t="s">
        <v>1</v>
      </c>
      <c r="E986" t="s">
        <v>2</v>
      </c>
      <c r="F986">
        <v>3</v>
      </c>
      <c r="G986" s="4">
        <v>93.31</v>
      </c>
      <c r="H986" s="4">
        <v>279.93</v>
      </c>
      <c r="I986" t="str">
        <f>TEXT(Dataset_Analysis_Table[[#This Row],[Order Date]], "mmmm yyyy")</f>
        <v>March 2025</v>
      </c>
      <c r="J986" s="4">
        <f>IF(Dataset_Analysis_Table[[#This Row],[Units Sold]]&lt;&gt;0,Dataset_Analysis_Table[[#This Row],[Revenue]]/Dataset_Analysis_Table[[#This Row],[Units Sold]],"Invalid")</f>
        <v>93.31</v>
      </c>
      <c r="K986" s="4" t="str">
        <f>IF(Dataset_Analysis_Table[[#This Row],[Revenue]]&gt;5000,"Yes","No")</f>
        <v>No</v>
      </c>
      <c r="L986" s="4" t="str" cm="1">
        <f t="array" ref="L986">_xlfn.IFS(
  Dataset_Analysis_Table[[#This Row],[Revenue]]&gt;=10000, "Platinum Tier",
  Dataset_Analysis_Table[[#This Row],[Revenue]]&gt;=5000, "Gold Tier",
  Dataset_Analysis_Table[[#This Row],[Revenue]]&lt;5000, "Standard Tier"
)</f>
        <v>Standard Tier</v>
      </c>
      <c r="M986" s="4" t="str">
        <f>Dataset_Analysis_Table[[#This Row],[Region]]&amp;" - "&amp;Dataset_Analysis_Table[[#This Row],[Category]]</f>
        <v>North - Apparel</v>
      </c>
    </row>
    <row r="987" spans="1:13" x14ac:dyDescent="0.3">
      <c r="A987">
        <v>988</v>
      </c>
      <c r="B987" s="1">
        <v>45668</v>
      </c>
      <c r="C987" t="s">
        <v>11</v>
      </c>
      <c r="D987" t="s">
        <v>22</v>
      </c>
      <c r="E987" t="s">
        <v>4</v>
      </c>
      <c r="F987">
        <v>7</v>
      </c>
      <c r="G987" s="4">
        <v>903.04</v>
      </c>
      <c r="H987" s="4">
        <v>6321.28</v>
      </c>
      <c r="I987" t="str">
        <f>TEXT(Dataset_Analysis_Table[[#This Row],[Order Date]], "mmmm yyyy")</f>
        <v>January 2025</v>
      </c>
      <c r="J987" s="4">
        <f>IF(Dataset_Analysis_Table[[#This Row],[Units Sold]]&lt;&gt;0,Dataset_Analysis_Table[[#This Row],[Revenue]]/Dataset_Analysis_Table[[#This Row],[Units Sold]],"Invalid")</f>
        <v>903.04</v>
      </c>
      <c r="K987" s="4" t="str">
        <f>IF(Dataset_Analysis_Table[[#This Row],[Revenue]]&gt;5000,"Yes","No")</f>
        <v>Yes</v>
      </c>
      <c r="L987" s="4" t="str" cm="1">
        <f t="array" ref="L987">_xlfn.IFS(
  Dataset_Analysis_Table[[#This Row],[Revenue]]&gt;=10000, "Platinum Tier",
  Dataset_Analysis_Table[[#This Row],[Revenue]]&gt;=5000, "Gold Tier",
  Dataset_Analysis_Table[[#This Row],[Revenue]]&lt;5000, "Standard Tier"
)</f>
        <v>Gold Tier</v>
      </c>
      <c r="M987" s="4" t="str">
        <f>Dataset_Analysis_Table[[#This Row],[Region]]&amp;" - "&amp;Dataset_Analysis_Table[[#This Row],[Category]]</f>
        <v>South - Electronics</v>
      </c>
    </row>
    <row r="988" spans="1:13" x14ac:dyDescent="0.3">
      <c r="A988">
        <v>989</v>
      </c>
      <c r="B988" s="1">
        <v>45816</v>
      </c>
      <c r="C988" t="s">
        <v>0</v>
      </c>
      <c r="D988" t="s">
        <v>15</v>
      </c>
      <c r="E988" t="s">
        <v>4</v>
      </c>
      <c r="F988">
        <v>5</v>
      </c>
      <c r="G988" s="4">
        <v>1421.41</v>
      </c>
      <c r="H988" s="4">
        <v>7107.05</v>
      </c>
      <c r="I988" t="str">
        <f>TEXT(Dataset_Analysis_Table[[#This Row],[Order Date]], "mmmm yyyy")</f>
        <v>June 2025</v>
      </c>
      <c r="J988" s="4">
        <f>IF(Dataset_Analysis_Table[[#This Row],[Units Sold]]&lt;&gt;0,Dataset_Analysis_Table[[#This Row],[Revenue]]/Dataset_Analysis_Table[[#This Row],[Units Sold]],"Invalid")</f>
        <v>1421.41</v>
      </c>
      <c r="K988" s="4" t="str">
        <f>IF(Dataset_Analysis_Table[[#This Row],[Revenue]]&gt;5000,"Yes","No")</f>
        <v>Yes</v>
      </c>
      <c r="L988" s="4" t="str" cm="1">
        <f t="array" ref="L988">_xlfn.IFS(
  Dataset_Analysis_Table[[#This Row],[Revenue]]&gt;=10000, "Platinum Tier",
  Dataset_Analysis_Table[[#This Row],[Revenue]]&gt;=5000, "Gold Tier",
  Dataset_Analysis_Table[[#This Row],[Revenue]]&lt;5000, "Standard Tier"
)</f>
        <v>Gold Tier</v>
      </c>
      <c r="M988" s="4" t="str">
        <f>Dataset_Analysis_Table[[#This Row],[Region]]&amp;" - "&amp;Dataset_Analysis_Table[[#This Row],[Category]]</f>
        <v>North - Electronics</v>
      </c>
    </row>
    <row r="989" spans="1:13" x14ac:dyDescent="0.3">
      <c r="A989">
        <v>990</v>
      </c>
      <c r="B989" s="1">
        <v>45760</v>
      </c>
      <c r="C989" t="s">
        <v>7</v>
      </c>
      <c r="D989" t="s">
        <v>18</v>
      </c>
      <c r="E989" t="s">
        <v>4</v>
      </c>
      <c r="F989">
        <v>8</v>
      </c>
      <c r="G989" s="4">
        <v>1302.28</v>
      </c>
      <c r="H989" s="4">
        <v>10418.24</v>
      </c>
      <c r="I989" t="str">
        <f>TEXT(Dataset_Analysis_Table[[#This Row],[Order Date]], "mmmm yyyy")</f>
        <v>April 2025</v>
      </c>
      <c r="J989" s="4">
        <f>IF(Dataset_Analysis_Table[[#This Row],[Units Sold]]&lt;&gt;0,Dataset_Analysis_Table[[#This Row],[Revenue]]/Dataset_Analysis_Table[[#This Row],[Units Sold]],"Invalid")</f>
        <v>1302.28</v>
      </c>
      <c r="K989" s="4" t="str">
        <f>IF(Dataset_Analysis_Table[[#This Row],[Revenue]]&gt;5000,"Yes","No")</f>
        <v>Yes</v>
      </c>
      <c r="L989" s="4" t="str" cm="1">
        <f t="array" ref="L989">_xlfn.IFS(
  Dataset_Analysis_Table[[#This Row],[Revenue]]&gt;=10000, "Platinum Tier",
  Dataset_Analysis_Table[[#This Row],[Revenue]]&gt;=5000, "Gold Tier",
  Dataset_Analysis_Table[[#This Row],[Revenue]]&lt;5000, "Standard Tier"
)</f>
        <v>Platinum Tier</v>
      </c>
      <c r="M989" s="4" t="str">
        <f>Dataset_Analysis_Table[[#This Row],[Region]]&amp;" - "&amp;Dataset_Analysis_Table[[#This Row],[Category]]</f>
        <v>West - Electronics</v>
      </c>
    </row>
    <row r="990" spans="1:13" x14ac:dyDescent="0.3">
      <c r="A990">
        <v>991</v>
      </c>
      <c r="B990" s="1">
        <v>45559</v>
      </c>
      <c r="C990" t="s">
        <v>11</v>
      </c>
      <c r="D990" t="s">
        <v>3</v>
      </c>
      <c r="E990" t="s">
        <v>4</v>
      </c>
      <c r="F990">
        <v>10</v>
      </c>
      <c r="G990" s="4">
        <v>222.64</v>
      </c>
      <c r="H990" s="4">
        <v>2226.4</v>
      </c>
      <c r="I990" t="str">
        <f>TEXT(Dataset_Analysis_Table[[#This Row],[Order Date]], "mmmm yyyy")</f>
        <v>September 2024</v>
      </c>
      <c r="J990" s="4">
        <f>IF(Dataset_Analysis_Table[[#This Row],[Units Sold]]&lt;&gt;0,Dataset_Analysis_Table[[#This Row],[Revenue]]/Dataset_Analysis_Table[[#This Row],[Units Sold]],"Invalid")</f>
        <v>222.64000000000001</v>
      </c>
      <c r="K990" s="4" t="str">
        <f>IF(Dataset_Analysis_Table[[#This Row],[Revenue]]&gt;5000,"Yes","No")</f>
        <v>No</v>
      </c>
      <c r="L990" s="4" t="str" cm="1">
        <f t="array" ref="L990">_xlfn.IFS(
  Dataset_Analysis_Table[[#This Row],[Revenue]]&gt;=10000, "Platinum Tier",
  Dataset_Analysis_Table[[#This Row],[Revenue]]&gt;=5000, "Gold Tier",
  Dataset_Analysis_Table[[#This Row],[Revenue]]&lt;5000, "Standard Tier"
)</f>
        <v>Standard Tier</v>
      </c>
      <c r="M990" s="4" t="str">
        <f>Dataset_Analysis_Table[[#This Row],[Region]]&amp;" - "&amp;Dataset_Analysis_Table[[#This Row],[Category]]</f>
        <v>South - Electronics</v>
      </c>
    </row>
    <row r="991" spans="1:13" x14ac:dyDescent="0.3">
      <c r="A991">
        <v>992</v>
      </c>
      <c r="B991" s="1">
        <v>45777</v>
      </c>
      <c r="C991" t="s">
        <v>11</v>
      </c>
      <c r="D991" t="s">
        <v>15</v>
      </c>
      <c r="E991" t="s">
        <v>4</v>
      </c>
      <c r="F991">
        <v>9</v>
      </c>
      <c r="G991" s="4">
        <v>404.14</v>
      </c>
      <c r="H991" s="4">
        <v>3637.26</v>
      </c>
      <c r="I991" t="str">
        <f>TEXT(Dataset_Analysis_Table[[#This Row],[Order Date]], "mmmm yyyy")</f>
        <v>April 2025</v>
      </c>
      <c r="J991" s="4">
        <f>IF(Dataset_Analysis_Table[[#This Row],[Units Sold]]&lt;&gt;0,Dataset_Analysis_Table[[#This Row],[Revenue]]/Dataset_Analysis_Table[[#This Row],[Units Sold]],"Invalid")</f>
        <v>404.14000000000004</v>
      </c>
      <c r="K991" s="4" t="str">
        <f>IF(Dataset_Analysis_Table[[#This Row],[Revenue]]&gt;5000,"Yes","No")</f>
        <v>No</v>
      </c>
      <c r="L991" s="4" t="str" cm="1">
        <f t="array" ref="L991">_xlfn.IFS(
  Dataset_Analysis_Table[[#This Row],[Revenue]]&gt;=10000, "Platinum Tier",
  Dataset_Analysis_Table[[#This Row],[Revenue]]&gt;=5000, "Gold Tier",
  Dataset_Analysis_Table[[#This Row],[Revenue]]&lt;5000, "Standard Tier"
)</f>
        <v>Standard Tier</v>
      </c>
      <c r="M991" s="4" t="str">
        <f>Dataset_Analysis_Table[[#This Row],[Region]]&amp;" - "&amp;Dataset_Analysis_Table[[#This Row],[Category]]</f>
        <v>South - Electronics</v>
      </c>
    </row>
    <row r="992" spans="1:13" x14ac:dyDescent="0.3">
      <c r="A992">
        <v>993</v>
      </c>
      <c r="B992" s="1">
        <v>45603</v>
      </c>
      <c r="C992" t="s">
        <v>12</v>
      </c>
      <c r="D992" t="s">
        <v>8</v>
      </c>
      <c r="E992" t="s">
        <v>2</v>
      </c>
      <c r="F992">
        <v>10</v>
      </c>
      <c r="G992" s="4">
        <v>889.99</v>
      </c>
      <c r="H992" s="4">
        <v>8899.9</v>
      </c>
      <c r="I992" t="str">
        <f>TEXT(Dataset_Analysis_Table[[#This Row],[Order Date]], "mmmm yyyy")</f>
        <v>November 2024</v>
      </c>
      <c r="J992" s="4">
        <f>IF(Dataset_Analysis_Table[[#This Row],[Units Sold]]&lt;&gt;0,Dataset_Analysis_Table[[#This Row],[Revenue]]/Dataset_Analysis_Table[[#This Row],[Units Sold]],"Invalid")</f>
        <v>889.99</v>
      </c>
      <c r="K992" s="4" t="str">
        <f>IF(Dataset_Analysis_Table[[#This Row],[Revenue]]&gt;5000,"Yes","No")</f>
        <v>Yes</v>
      </c>
      <c r="L992" s="4" t="str" cm="1">
        <f t="array" ref="L992">_xlfn.IFS(
  Dataset_Analysis_Table[[#This Row],[Revenue]]&gt;=10000, "Platinum Tier",
  Dataset_Analysis_Table[[#This Row],[Revenue]]&gt;=5000, "Gold Tier",
  Dataset_Analysis_Table[[#This Row],[Revenue]]&lt;5000, "Standard Tier"
)</f>
        <v>Gold Tier</v>
      </c>
      <c r="M992" s="4" t="str">
        <f>Dataset_Analysis_Table[[#This Row],[Region]]&amp;" - "&amp;Dataset_Analysis_Table[[#This Row],[Category]]</f>
        <v>East - Apparel</v>
      </c>
    </row>
    <row r="993" spans="1:13" x14ac:dyDescent="0.3">
      <c r="A993">
        <v>994</v>
      </c>
      <c r="B993" s="1">
        <v>45533</v>
      </c>
      <c r="C993" t="s">
        <v>7</v>
      </c>
      <c r="D993" t="s">
        <v>18</v>
      </c>
      <c r="E993" t="s">
        <v>4</v>
      </c>
      <c r="F993">
        <v>3</v>
      </c>
      <c r="G993" s="4">
        <v>171.77</v>
      </c>
      <c r="H993" s="4">
        <v>515.30999999999995</v>
      </c>
      <c r="I993" t="str">
        <f>TEXT(Dataset_Analysis_Table[[#This Row],[Order Date]], "mmmm yyyy")</f>
        <v>August 2024</v>
      </c>
      <c r="J993" s="4">
        <f>IF(Dataset_Analysis_Table[[#This Row],[Units Sold]]&lt;&gt;0,Dataset_Analysis_Table[[#This Row],[Revenue]]/Dataset_Analysis_Table[[#This Row],[Units Sold]],"Invalid")</f>
        <v>171.76999999999998</v>
      </c>
      <c r="K993" s="4" t="str">
        <f>IF(Dataset_Analysis_Table[[#This Row],[Revenue]]&gt;5000,"Yes","No")</f>
        <v>No</v>
      </c>
      <c r="L993" s="4" t="str" cm="1">
        <f t="array" ref="L993">_xlfn.IFS(
  Dataset_Analysis_Table[[#This Row],[Revenue]]&gt;=10000, "Platinum Tier",
  Dataset_Analysis_Table[[#This Row],[Revenue]]&gt;=5000, "Gold Tier",
  Dataset_Analysis_Table[[#This Row],[Revenue]]&lt;5000, "Standard Tier"
)</f>
        <v>Standard Tier</v>
      </c>
      <c r="M993" s="4" t="str">
        <f>Dataset_Analysis_Table[[#This Row],[Region]]&amp;" - "&amp;Dataset_Analysis_Table[[#This Row],[Category]]</f>
        <v>West - Electronics</v>
      </c>
    </row>
    <row r="994" spans="1:13" x14ac:dyDescent="0.3">
      <c r="A994">
        <v>995</v>
      </c>
      <c r="B994" s="1">
        <v>45292</v>
      </c>
      <c r="C994" t="s">
        <v>7</v>
      </c>
      <c r="D994" t="s">
        <v>18</v>
      </c>
      <c r="E994" t="s">
        <v>4</v>
      </c>
      <c r="F994">
        <v>10</v>
      </c>
      <c r="G994" s="4">
        <v>153.47999999999999</v>
      </c>
      <c r="H994" s="4">
        <v>1534.8</v>
      </c>
      <c r="I994" t="str">
        <f>TEXT(Dataset_Analysis_Table[[#This Row],[Order Date]], "mmmm yyyy")</f>
        <v>January 2024</v>
      </c>
      <c r="J994" s="4">
        <f>IF(Dataset_Analysis_Table[[#This Row],[Units Sold]]&lt;&gt;0,Dataset_Analysis_Table[[#This Row],[Revenue]]/Dataset_Analysis_Table[[#This Row],[Units Sold]],"Invalid")</f>
        <v>153.47999999999999</v>
      </c>
      <c r="K994" s="4" t="str">
        <f>IF(Dataset_Analysis_Table[[#This Row],[Revenue]]&gt;5000,"Yes","No")</f>
        <v>No</v>
      </c>
      <c r="L994" s="4" t="str" cm="1">
        <f t="array" ref="L994">_xlfn.IFS(
  Dataset_Analysis_Table[[#This Row],[Revenue]]&gt;=10000, "Platinum Tier",
  Dataset_Analysis_Table[[#This Row],[Revenue]]&gt;=5000, "Gold Tier",
  Dataset_Analysis_Table[[#This Row],[Revenue]]&lt;5000, "Standard Tier"
)</f>
        <v>Standard Tier</v>
      </c>
      <c r="M994" s="4" t="str">
        <f>Dataset_Analysis_Table[[#This Row],[Region]]&amp;" - "&amp;Dataset_Analysis_Table[[#This Row],[Category]]</f>
        <v>West - Electronics</v>
      </c>
    </row>
    <row r="995" spans="1:13" x14ac:dyDescent="0.3">
      <c r="A995">
        <v>996</v>
      </c>
      <c r="B995" s="1">
        <v>45683</v>
      </c>
      <c r="C995" t="s">
        <v>0</v>
      </c>
      <c r="D995" t="s">
        <v>20</v>
      </c>
      <c r="E995" t="s">
        <v>4</v>
      </c>
      <c r="F995">
        <v>9</v>
      </c>
      <c r="G995" s="4">
        <v>1131.05</v>
      </c>
      <c r="H995" s="4">
        <v>10179.450000000001</v>
      </c>
      <c r="I995" t="str">
        <f>TEXT(Dataset_Analysis_Table[[#This Row],[Order Date]], "mmmm yyyy")</f>
        <v>January 2025</v>
      </c>
      <c r="J995" s="4">
        <f>IF(Dataset_Analysis_Table[[#This Row],[Units Sold]]&lt;&gt;0,Dataset_Analysis_Table[[#This Row],[Revenue]]/Dataset_Analysis_Table[[#This Row],[Units Sold]],"Invalid")</f>
        <v>1131.0500000000002</v>
      </c>
      <c r="K995" s="4" t="str">
        <f>IF(Dataset_Analysis_Table[[#This Row],[Revenue]]&gt;5000,"Yes","No")</f>
        <v>Yes</v>
      </c>
      <c r="L995" s="4" t="str" cm="1">
        <f t="array" ref="L995">_xlfn.IFS(
  Dataset_Analysis_Table[[#This Row],[Revenue]]&gt;=10000, "Platinum Tier",
  Dataset_Analysis_Table[[#This Row],[Revenue]]&gt;=5000, "Gold Tier",
  Dataset_Analysis_Table[[#This Row],[Revenue]]&lt;5000, "Standard Tier"
)</f>
        <v>Platinum Tier</v>
      </c>
      <c r="M995" s="4" t="str">
        <f>Dataset_Analysis_Table[[#This Row],[Region]]&amp;" - "&amp;Dataset_Analysis_Table[[#This Row],[Category]]</f>
        <v>North - Electronics</v>
      </c>
    </row>
    <row r="996" spans="1:13" x14ac:dyDescent="0.3">
      <c r="A996">
        <v>997</v>
      </c>
      <c r="B996" s="1">
        <v>45814</v>
      </c>
      <c r="C996" t="s">
        <v>7</v>
      </c>
      <c r="D996" t="s">
        <v>13</v>
      </c>
      <c r="E996" t="s">
        <v>4</v>
      </c>
      <c r="F996">
        <v>3</v>
      </c>
      <c r="G996" s="4">
        <v>1353.96</v>
      </c>
      <c r="H996" s="4">
        <v>4061.88</v>
      </c>
      <c r="I996" t="str">
        <f>TEXT(Dataset_Analysis_Table[[#This Row],[Order Date]], "mmmm yyyy")</f>
        <v>June 2025</v>
      </c>
      <c r="J996" s="4">
        <f>IF(Dataset_Analysis_Table[[#This Row],[Units Sold]]&lt;&gt;0,Dataset_Analysis_Table[[#This Row],[Revenue]]/Dataset_Analysis_Table[[#This Row],[Units Sold]],"Invalid")</f>
        <v>1353.96</v>
      </c>
      <c r="K996" s="4" t="str">
        <f>IF(Dataset_Analysis_Table[[#This Row],[Revenue]]&gt;5000,"Yes","No")</f>
        <v>No</v>
      </c>
      <c r="L996" s="4" t="str" cm="1">
        <f t="array" ref="L996">_xlfn.IFS(
  Dataset_Analysis_Table[[#This Row],[Revenue]]&gt;=10000, "Platinum Tier",
  Dataset_Analysis_Table[[#This Row],[Revenue]]&gt;=5000, "Gold Tier",
  Dataset_Analysis_Table[[#This Row],[Revenue]]&lt;5000, "Standard Tier"
)</f>
        <v>Standard Tier</v>
      </c>
      <c r="M996" s="4" t="str">
        <f>Dataset_Analysis_Table[[#This Row],[Region]]&amp;" - "&amp;Dataset_Analysis_Table[[#This Row],[Category]]</f>
        <v>West - Electronics</v>
      </c>
    </row>
    <row r="997" spans="1:13" x14ac:dyDescent="0.3">
      <c r="A997">
        <v>998</v>
      </c>
      <c r="B997" s="1">
        <v>45833</v>
      </c>
      <c r="C997" t="s">
        <v>0</v>
      </c>
      <c r="D997" t="s">
        <v>6</v>
      </c>
      <c r="E997" t="s">
        <v>4</v>
      </c>
      <c r="F997">
        <v>7</v>
      </c>
      <c r="G997" s="4">
        <v>787.85</v>
      </c>
      <c r="H997" s="4">
        <v>5514.95</v>
      </c>
      <c r="I997" t="str">
        <f>TEXT(Dataset_Analysis_Table[[#This Row],[Order Date]], "mmmm yyyy")</f>
        <v>June 2025</v>
      </c>
      <c r="J997" s="4">
        <f>IF(Dataset_Analysis_Table[[#This Row],[Units Sold]]&lt;&gt;0,Dataset_Analysis_Table[[#This Row],[Revenue]]/Dataset_Analysis_Table[[#This Row],[Units Sold]],"Invalid")</f>
        <v>787.85</v>
      </c>
      <c r="K997" s="4" t="str">
        <f>IF(Dataset_Analysis_Table[[#This Row],[Revenue]]&gt;5000,"Yes","No")</f>
        <v>Yes</v>
      </c>
      <c r="L997" s="4" t="str" cm="1">
        <f t="array" ref="L997">_xlfn.IFS(
  Dataset_Analysis_Table[[#This Row],[Revenue]]&gt;=10000, "Platinum Tier",
  Dataset_Analysis_Table[[#This Row],[Revenue]]&gt;=5000, "Gold Tier",
  Dataset_Analysis_Table[[#This Row],[Revenue]]&lt;5000, "Standard Tier"
)</f>
        <v>Gold Tier</v>
      </c>
      <c r="M997" s="4" t="str">
        <f>Dataset_Analysis_Table[[#This Row],[Region]]&amp;" - "&amp;Dataset_Analysis_Table[[#This Row],[Category]]</f>
        <v>North - Electronics</v>
      </c>
    </row>
    <row r="998" spans="1:13" x14ac:dyDescent="0.3">
      <c r="A998">
        <v>999</v>
      </c>
      <c r="B998" s="1">
        <v>45853</v>
      </c>
      <c r="C998" t="s">
        <v>0</v>
      </c>
      <c r="D998" t="s">
        <v>21</v>
      </c>
      <c r="E998" t="s">
        <v>4</v>
      </c>
      <c r="F998">
        <v>9</v>
      </c>
      <c r="G998" s="4">
        <v>649.14</v>
      </c>
      <c r="H998" s="4">
        <v>5842.26</v>
      </c>
      <c r="I998" t="str">
        <f>TEXT(Dataset_Analysis_Table[[#This Row],[Order Date]], "mmmm yyyy")</f>
        <v>July 2025</v>
      </c>
      <c r="J998" s="4">
        <f>IF(Dataset_Analysis_Table[[#This Row],[Units Sold]]&lt;&gt;0,Dataset_Analysis_Table[[#This Row],[Revenue]]/Dataset_Analysis_Table[[#This Row],[Units Sold]],"Invalid")</f>
        <v>649.14</v>
      </c>
      <c r="K998" s="4" t="str">
        <f>IF(Dataset_Analysis_Table[[#This Row],[Revenue]]&gt;5000,"Yes","No")</f>
        <v>Yes</v>
      </c>
      <c r="L998" s="4" t="str" cm="1">
        <f t="array" ref="L998">_xlfn.IFS(
  Dataset_Analysis_Table[[#This Row],[Revenue]]&gt;=10000, "Platinum Tier",
  Dataset_Analysis_Table[[#This Row],[Revenue]]&gt;=5000, "Gold Tier",
  Dataset_Analysis_Table[[#This Row],[Revenue]]&lt;5000, "Standard Tier"
)</f>
        <v>Gold Tier</v>
      </c>
      <c r="M998" s="4" t="str">
        <f>Dataset_Analysis_Table[[#This Row],[Region]]&amp;" - "&amp;Dataset_Analysis_Table[[#This Row],[Category]]</f>
        <v>North - Electronics</v>
      </c>
    </row>
    <row r="999" spans="1:13" x14ac:dyDescent="0.3">
      <c r="A999">
        <v>1000</v>
      </c>
      <c r="B999" s="1">
        <v>45529</v>
      </c>
      <c r="C999" t="s">
        <v>7</v>
      </c>
      <c r="D999" t="s">
        <v>9</v>
      </c>
      <c r="E999" t="s">
        <v>10</v>
      </c>
      <c r="F999">
        <v>6</v>
      </c>
      <c r="G999" s="4">
        <v>887.68</v>
      </c>
      <c r="H999" s="4">
        <v>5326.08</v>
      </c>
      <c r="I999" t="str">
        <f>TEXT(Dataset_Analysis_Table[[#This Row],[Order Date]], "mmmm yyyy")</f>
        <v>August 2024</v>
      </c>
      <c r="J999" s="4">
        <f>IF(Dataset_Analysis_Table[[#This Row],[Units Sold]]&lt;&gt;0,Dataset_Analysis_Table[[#This Row],[Revenue]]/Dataset_Analysis_Table[[#This Row],[Units Sold]],"Invalid")</f>
        <v>887.68</v>
      </c>
      <c r="K999" s="4" t="str">
        <f>IF(Dataset_Analysis_Table[[#This Row],[Revenue]]&gt;5000,"Yes","No")</f>
        <v>Yes</v>
      </c>
      <c r="L999" s="4" t="str" cm="1">
        <f t="array" ref="L999">_xlfn.IFS(
  Dataset_Analysis_Table[[#This Row],[Revenue]]&gt;=10000, "Platinum Tier",
  Dataset_Analysis_Table[[#This Row],[Revenue]]&gt;=5000, "Gold Tier",
  Dataset_Analysis_Table[[#This Row],[Revenue]]&lt;5000, "Standard Tier"
)</f>
        <v>Gold Tier</v>
      </c>
      <c r="M999" s="4" t="str">
        <f>Dataset_Analysis_Table[[#This Row],[Region]]&amp;" - "&amp;Dataset_Analysis_Table[[#This Row],[Category]]</f>
        <v>West - Accessories</v>
      </c>
    </row>
    <row r="1000" spans="1:13" x14ac:dyDescent="0.3">
      <c r="A1000">
        <v>1001</v>
      </c>
      <c r="B1000" s="1">
        <v>45574</v>
      </c>
      <c r="C1000" t="s">
        <v>0</v>
      </c>
      <c r="D1000" t="s">
        <v>8</v>
      </c>
      <c r="E1000" t="s">
        <v>2</v>
      </c>
      <c r="F1000">
        <v>3</v>
      </c>
      <c r="G1000" s="4">
        <v>389.23</v>
      </c>
      <c r="H1000" s="4">
        <v>1167.69</v>
      </c>
      <c r="I1000" t="str">
        <f>TEXT(Dataset_Analysis_Table[[#This Row],[Order Date]], "mmmm yyyy")</f>
        <v>October 2024</v>
      </c>
      <c r="J1000" s="4">
        <f>IF(Dataset_Analysis_Table[[#This Row],[Units Sold]]&lt;&gt;0,Dataset_Analysis_Table[[#This Row],[Revenue]]/Dataset_Analysis_Table[[#This Row],[Units Sold]],"Invalid")</f>
        <v>389.23</v>
      </c>
      <c r="K1000" s="4" t="str">
        <f>IF(Dataset_Analysis_Table[[#This Row],[Revenue]]&gt;5000,"Yes","No")</f>
        <v>No</v>
      </c>
      <c r="L1000" s="4" t="str" cm="1">
        <f t="array" ref="L1000">_xlfn.IFS(
  Dataset_Analysis_Table[[#This Row],[Revenue]]&gt;=10000, "Platinum Tier",
  Dataset_Analysis_Table[[#This Row],[Revenue]]&gt;=5000, "Gold Tier",
  Dataset_Analysis_Table[[#This Row],[Revenue]]&lt;5000, "Standard Tier"
)</f>
        <v>Standard Tier</v>
      </c>
      <c r="M1000" s="4" t="str">
        <f>Dataset_Analysis_Table[[#This Row],[Region]]&amp;" - "&amp;Dataset_Analysis_Table[[#This Row],[Category]]</f>
        <v>North - Apparel</v>
      </c>
    </row>
    <row r="1001" spans="1:13" x14ac:dyDescent="0.3">
      <c r="A1001">
        <v>1002</v>
      </c>
      <c r="B1001" s="1">
        <v>45224</v>
      </c>
      <c r="C1001" t="s">
        <v>11</v>
      </c>
      <c r="D1001" t="s">
        <v>9</v>
      </c>
      <c r="E1001" t="s">
        <v>10</v>
      </c>
      <c r="F1001">
        <v>5</v>
      </c>
      <c r="G1001" s="4">
        <v>901.46</v>
      </c>
      <c r="H1001" s="4">
        <v>4507.3</v>
      </c>
      <c r="I1001" t="str">
        <f>TEXT(Dataset_Analysis_Table[[#This Row],[Order Date]], "mmmm yyyy")</f>
        <v>October 2023</v>
      </c>
      <c r="J1001" s="4">
        <f>IF(Dataset_Analysis_Table[[#This Row],[Units Sold]]&lt;&gt;0,Dataset_Analysis_Table[[#This Row],[Revenue]]/Dataset_Analysis_Table[[#This Row],[Units Sold]],"Invalid")</f>
        <v>901.46</v>
      </c>
      <c r="K1001" s="4" t="str">
        <f>IF(Dataset_Analysis_Table[[#This Row],[Revenue]]&gt;5000,"Yes","No")</f>
        <v>No</v>
      </c>
      <c r="L1001" s="4" t="str" cm="1">
        <f t="array" ref="L1001">_xlfn.IFS(
  Dataset_Analysis_Table[[#This Row],[Revenue]]&gt;=10000, "Platinum Tier",
  Dataset_Analysis_Table[[#This Row],[Revenue]]&gt;=5000, "Gold Tier",
  Dataset_Analysis_Table[[#This Row],[Revenue]]&lt;5000, "Standard Tier"
)</f>
        <v>Standard Tier</v>
      </c>
      <c r="M1001" s="4" t="str">
        <f>Dataset_Analysis_Table[[#This Row],[Region]]&amp;" - "&amp;Dataset_Analysis_Table[[#This Row],[Category]]</f>
        <v>South - Accessories</v>
      </c>
    </row>
    <row r="1002" spans="1:13" x14ac:dyDescent="0.3">
      <c r="A1002">
        <v>1003</v>
      </c>
      <c r="B1002" s="1">
        <v>45402</v>
      </c>
      <c r="C1002" t="s">
        <v>7</v>
      </c>
      <c r="D1002" t="s">
        <v>6</v>
      </c>
      <c r="E1002" t="s">
        <v>4</v>
      </c>
      <c r="F1002">
        <v>4</v>
      </c>
      <c r="G1002" s="4">
        <v>18.149999999999999</v>
      </c>
      <c r="H1002" s="4">
        <v>72.599999999999994</v>
      </c>
      <c r="I1002" t="str">
        <f>TEXT(Dataset_Analysis_Table[[#This Row],[Order Date]], "mmmm yyyy")</f>
        <v>April 2024</v>
      </c>
      <c r="J1002" s="4">
        <f>IF(Dataset_Analysis_Table[[#This Row],[Units Sold]]&lt;&gt;0,Dataset_Analysis_Table[[#This Row],[Revenue]]/Dataset_Analysis_Table[[#This Row],[Units Sold]],"Invalid")</f>
        <v>18.149999999999999</v>
      </c>
      <c r="K1002" s="4" t="str">
        <f>IF(Dataset_Analysis_Table[[#This Row],[Revenue]]&gt;5000,"Yes","No")</f>
        <v>No</v>
      </c>
      <c r="L1002" s="4" t="str" cm="1">
        <f t="array" ref="L1002">_xlfn.IFS(
  Dataset_Analysis_Table[[#This Row],[Revenue]]&gt;=10000, "Platinum Tier",
  Dataset_Analysis_Table[[#This Row],[Revenue]]&gt;=5000, "Gold Tier",
  Dataset_Analysis_Table[[#This Row],[Revenue]]&lt;5000, "Standard Tier"
)</f>
        <v>Standard Tier</v>
      </c>
      <c r="M1002" s="4" t="str">
        <f>Dataset_Analysis_Table[[#This Row],[Region]]&amp;" - "&amp;Dataset_Analysis_Table[[#This Row],[Category]]</f>
        <v>West - Electronics</v>
      </c>
    </row>
    <row r="1003" spans="1:13" x14ac:dyDescent="0.3">
      <c r="A1003">
        <v>1004</v>
      </c>
      <c r="B1003" s="1">
        <v>45730</v>
      </c>
      <c r="C1003" t="s">
        <v>0</v>
      </c>
      <c r="D1003" t="s">
        <v>8</v>
      </c>
      <c r="E1003" t="s">
        <v>2</v>
      </c>
      <c r="F1003">
        <v>9</v>
      </c>
      <c r="G1003" s="4">
        <v>185.56</v>
      </c>
      <c r="H1003" s="4">
        <v>1670.04</v>
      </c>
      <c r="I1003" t="str">
        <f>TEXT(Dataset_Analysis_Table[[#This Row],[Order Date]], "mmmm yyyy")</f>
        <v>March 2025</v>
      </c>
      <c r="J1003" s="4">
        <f>IF(Dataset_Analysis_Table[[#This Row],[Units Sold]]&lt;&gt;0,Dataset_Analysis_Table[[#This Row],[Revenue]]/Dataset_Analysis_Table[[#This Row],[Units Sold]],"Invalid")</f>
        <v>185.56</v>
      </c>
      <c r="K1003" s="4" t="str">
        <f>IF(Dataset_Analysis_Table[[#This Row],[Revenue]]&gt;5000,"Yes","No")</f>
        <v>No</v>
      </c>
      <c r="L1003" s="4" t="str" cm="1">
        <f t="array" ref="L1003">_xlfn.IFS(
  Dataset_Analysis_Table[[#This Row],[Revenue]]&gt;=10000, "Platinum Tier",
  Dataset_Analysis_Table[[#This Row],[Revenue]]&gt;=5000, "Gold Tier",
  Dataset_Analysis_Table[[#This Row],[Revenue]]&lt;5000, "Standard Tier"
)</f>
        <v>Standard Tier</v>
      </c>
      <c r="M1003" s="4" t="str">
        <f>Dataset_Analysis_Table[[#This Row],[Region]]&amp;" - "&amp;Dataset_Analysis_Table[[#This Row],[Category]]</f>
        <v>North - Apparel</v>
      </c>
    </row>
    <row r="1004" spans="1:13" x14ac:dyDescent="0.3">
      <c r="A1004">
        <v>1005</v>
      </c>
      <c r="B1004" s="1">
        <v>45809</v>
      </c>
      <c r="C1004" t="s">
        <v>7</v>
      </c>
      <c r="D1004" t="s">
        <v>14</v>
      </c>
      <c r="E1004" t="s">
        <v>4</v>
      </c>
      <c r="F1004">
        <v>4</v>
      </c>
      <c r="G1004" s="4">
        <v>1034.77</v>
      </c>
      <c r="H1004" s="4">
        <v>4139.08</v>
      </c>
      <c r="I1004" t="str">
        <f>TEXT(Dataset_Analysis_Table[[#This Row],[Order Date]], "mmmm yyyy")</f>
        <v>June 2025</v>
      </c>
      <c r="J1004" s="4">
        <f>IF(Dataset_Analysis_Table[[#This Row],[Units Sold]]&lt;&gt;0,Dataset_Analysis_Table[[#This Row],[Revenue]]/Dataset_Analysis_Table[[#This Row],[Units Sold]],"Invalid")</f>
        <v>1034.77</v>
      </c>
      <c r="K1004" s="4" t="str">
        <f>IF(Dataset_Analysis_Table[[#This Row],[Revenue]]&gt;5000,"Yes","No")</f>
        <v>No</v>
      </c>
      <c r="L1004" s="4" t="str" cm="1">
        <f t="array" ref="L1004">_xlfn.IFS(
  Dataset_Analysis_Table[[#This Row],[Revenue]]&gt;=10000, "Platinum Tier",
  Dataset_Analysis_Table[[#This Row],[Revenue]]&gt;=5000, "Gold Tier",
  Dataset_Analysis_Table[[#This Row],[Revenue]]&lt;5000, "Standard Tier"
)</f>
        <v>Standard Tier</v>
      </c>
      <c r="M1004" s="4" t="str">
        <f>Dataset_Analysis_Table[[#This Row],[Region]]&amp;" - "&amp;Dataset_Analysis_Table[[#This Row],[Category]]</f>
        <v>West - Electronics</v>
      </c>
    </row>
    <row r="1005" spans="1:13" x14ac:dyDescent="0.3">
      <c r="A1005">
        <v>1006</v>
      </c>
      <c r="B1005" s="1">
        <v>45509</v>
      </c>
      <c r="C1005" t="s">
        <v>7</v>
      </c>
      <c r="D1005" t="s">
        <v>21</v>
      </c>
      <c r="E1005" t="s">
        <v>4</v>
      </c>
      <c r="F1005">
        <v>2</v>
      </c>
      <c r="G1005" s="4">
        <v>240.62</v>
      </c>
      <c r="H1005" s="4">
        <v>481.24</v>
      </c>
      <c r="I1005" t="str">
        <f>TEXT(Dataset_Analysis_Table[[#This Row],[Order Date]], "mmmm yyyy")</f>
        <v>August 2024</v>
      </c>
      <c r="J1005" s="4">
        <f>IF(Dataset_Analysis_Table[[#This Row],[Units Sold]]&lt;&gt;0,Dataset_Analysis_Table[[#This Row],[Revenue]]/Dataset_Analysis_Table[[#This Row],[Units Sold]],"Invalid")</f>
        <v>240.62</v>
      </c>
      <c r="K1005" s="4" t="str">
        <f>IF(Dataset_Analysis_Table[[#This Row],[Revenue]]&gt;5000,"Yes","No")</f>
        <v>No</v>
      </c>
      <c r="L1005" s="4" t="str" cm="1">
        <f t="array" ref="L1005">_xlfn.IFS(
  Dataset_Analysis_Table[[#This Row],[Revenue]]&gt;=10000, "Platinum Tier",
  Dataset_Analysis_Table[[#This Row],[Revenue]]&gt;=5000, "Gold Tier",
  Dataset_Analysis_Table[[#This Row],[Revenue]]&lt;5000, "Standard Tier"
)</f>
        <v>Standard Tier</v>
      </c>
      <c r="M1005" s="4" t="str">
        <f>Dataset_Analysis_Table[[#This Row],[Region]]&amp;" - "&amp;Dataset_Analysis_Table[[#This Row],[Category]]</f>
        <v>West - Electronics</v>
      </c>
    </row>
    <row r="1006" spans="1:13" x14ac:dyDescent="0.3">
      <c r="A1006">
        <v>1007</v>
      </c>
      <c r="B1006" s="1">
        <v>45406</v>
      </c>
      <c r="C1006" t="s">
        <v>12</v>
      </c>
      <c r="D1006" t="s">
        <v>1</v>
      </c>
      <c r="E1006" t="s">
        <v>2</v>
      </c>
      <c r="F1006">
        <v>9</v>
      </c>
      <c r="G1006" s="4">
        <v>641.11</v>
      </c>
      <c r="H1006" s="4">
        <v>5769.99</v>
      </c>
      <c r="I1006" t="str">
        <f>TEXT(Dataset_Analysis_Table[[#This Row],[Order Date]], "mmmm yyyy")</f>
        <v>April 2024</v>
      </c>
      <c r="J1006" s="4">
        <f>IF(Dataset_Analysis_Table[[#This Row],[Units Sold]]&lt;&gt;0,Dataset_Analysis_Table[[#This Row],[Revenue]]/Dataset_Analysis_Table[[#This Row],[Units Sold]],"Invalid")</f>
        <v>641.11</v>
      </c>
      <c r="K1006" s="4" t="str">
        <f>IF(Dataset_Analysis_Table[[#This Row],[Revenue]]&gt;5000,"Yes","No")</f>
        <v>Yes</v>
      </c>
      <c r="L1006" s="4" t="str" cm="1">
        <f t="array" ref="L1006">_xlfn.IFS(
  Dataset_Analysis_Table[[#This Row],[Revenue]]&gt;=10000, "Platinum Tier",
  Dataset_Analysis_Table[[#This Row],[Revenue]]&gt;=5000, "Gold Tier",
  Dataset_Analysis_Table[[#This Row],[Revenue]]&lt;5000, "Standard Tier"
)</f>
        <v>Gold Tier</v>
      </c>
      <c r="M1006" s="4" t="str">
        <f>Dataset_Analysis_Table[[#This Row],[Region]]&amp;" - "&amp;Dataset_Analysis_Table[[#This Row],[Category]]</f>
        <v>East - Apparel</v>
      </c>
    </row>
    <row r="1007" spans="1:13" x14ac:dyDescent="0.3">
      <c r="A1007">
        <v>1008</v>
      </c>
      <c r="B1007" s="1">
        <v>45835</v>
      </c>
      <c r="C1007" t="s">
        <v>12</v>
      </c>
      <c r="D1007" t="s">
        <v>21</v>
      </c>
      <c r="E1007" t="s">
        <v>4</v>
      </c>
      <c r="F1007">
        <v>7</v>
      </c>
      <c r="G1007" s="4">
        <v>1134.9100000000001</v>
      </c>
      <c r="H1007" s="4">
        <v>7944.37</v>
      </c>
      <c r="I1007" t="str">
        <f>TEXT(Dataset_Analysis_Table[[#This Row],[Order Date]], "mmmm yyyy")</f>
        <v>June 2025</v>
      </c>
      <c r="J1007" s="4">
        <f>IF(Dataset_Analysis_Table[[#This Row],[Units Sold]]&lt;&gt;0,Dataset_Analysis_Table[[#This Row],[Revenue]]/Dataset_Analysis_Table[[#This Row],[Units Sold]],"Invalid")</f>
        <v>1134.9100000000001</v>
      </c>
      <c r="K1007" s="4" t="str">
        <f>IF(Dataset_Analysis_Table[[#This Row],[Revenue]]&gt;5000,"Yes","No")</f>
        <v>Yes</v>
      </c>
      <c r="L1007" s="4" t="str" cm="1">
        <f t="array" ref="L1007">_xlfn.IFS(
  Dataset_Analysis_Table[[#This Row],[Revenue]]&gt;=10000, "Platinum Tier",
  Dataset_Analysis_Table[[#This Row],[Revenue]]&gt;=5000, "Gold Tier",
  Dataset_Analysis_Table[[#This Row],[Revenue]]&lt;5000, "Standard Tier"
)</f>
        <v>Gold Tier</v>
      </c>
      <c r="M1007" s="4" t="str">
        <f>Dataset_Analysis_Table[[#This Row],[Region]]&amp;" - "&amp;Dataset_Analysis_Table[[#This Row],[Category]]</f>
        <v>East - Electronics</v>
      </c>
    </row>
    <row r="1008" spans="1:13" x14ac:dyDescent="0.3">
      <c r="A1008">
        <v>1009</v>
      </c>
      <c r="B1008" s="1">
        <v>45322</v>
      </c>
      <c r="C1008" t="s">
        <v>7</v>
      </c>
      <c r="D1008" t="s">
        <v>5</v>
      </c>
      <c r="E1008" t="s">
        <v>4</v>
      </c>
      <c r="F1008">
        <v>6</v>
      </c>
      <c r="G1008" s="4">
        <v>843.05</v>
      </c>
      <c r="H1008" s="4">
        <v>5058.3</v>
      </c>
      <c r="I1008" t="str">
        <f>TEXT(Dataset_Analysis_Table[[#This Row],[Order Date]], "mmmm yyyy")</f>
        <v>January 2024</v>
      </c>
      <c r="J1008" s="4">
        <f>IF(Dataset_Analysis_Table[[#This Row],[Units Sold]]&lt;&gt;0,Dataset_Analysis_Table[[#This Row],[Revenue]]/Dataset_Analysis_Table[[#This Row],[Units Sold]],"Invalid")</f>
        <v>843.05000000000007</v>
      </c>
      <c r="K1008" s="4" t="str">
        <f>IF(Dataset_Analysis_Table[[#This Row],[Revenue]]&gt;5000,"Yes","No")</f>
        <v>Yes</v>
      </c>
      <c r="L1008" s="4" t="str" cm="1">
        <f t="array" ref="L1008">_xlfn.IFS(
  Dataset_Analysis_Table[[#This Row],[Revenue]]&gt;=10000, "Platinum Tier",
  Dataset_Analysis_Table[[#This Row],[Revenue]]&gt;=5000, "Gold Tier",
  Dataset_Analysis_Table[[#This Row],[Revenue]]&lt;5000, "Standard Tier"
)</f>
        <v>Gold Tier</v>
      </c>
      <c r="M1008" s="4" t="str">
        <f>Dataset_Analysis_Table[[#This Row],[Region]]&amp;" - "&amp;Dataset_Analysis_Table[[#This Row],[Category]]</f>
        <v>West - Electronics</v>
      </c>
    </row>
    <row r="1009" spans="1:13" x14ac:dyDescent="0.3">
      <c r="A1009">
        <v>1010</v>
      </c>
      <c r="B1009" s="1">
        <v>45453</v>
      </c>
      <c r="C1009" t="s">
        <v>12</v>
      </c>
      <c r="D1009" t="s">
        <v>20</v>
      </c>
      <c r="E1009" t="s">
        <v>4</v>
      </c>
      <c r="F1009">
        <v>10</v>
      </c>
      <c r="G1009" s="4">
        <v>523.09</v>
      </c>
      <c r="H1009" s="4">
        <v>5230.8999999999996</v>
      </c>
      <c r="I1009" t="str">
        <f>TEXT(Dataset_Analysis_Table[[#This Row],[Order Date]], "mmmm yyyy")</f>
        <v>June 2024</v>
      </c>
      <c r="J1009" s="4">
        <f>IF(Dataset_Analysis_Table[[#This Row],[Units Sold]]&lt;&gt;0,Dataset_Analysis_Table[[#This Row],[Revenue]]/Dataset_Analysis_Table[[#This Row],[Units Sold]],"Invalid")</f>
        <v>523.08999999999992</v>
      </c>
      <c r="K1009" s="4" t="str">
        <f>IF(Dataset_Analysis_Table[[#This Row],[Revenue]]&gt;5000,"Yes","No")</f>
        <v>Yes</v>
      </c>
      <c r="L1009" s="4" t="str" cm="1">
        <f t="array" ref="L1009">_xlfn.IFS(
  Dataset_Analysis_Table[[#This Row],[Revenue]]&gt;=10000, "Platinum Tier",
  Dataset_Analysis_Table[[#This Row],[Revenue]]&gt;=5000, "Gold Tier",
  Dataset_Analysis_Table[[#This Row],[Revenue]]&lt;5000, "Standard Tier"
)</f>
        <v>Gold Tier</v>
      </c>
      <c r="M1009" s="4" t="str">
        <f>Dataset_Analysis_Table[[#This Row],[Region]]&amp;" - "&amp;Dataset_Analysis_Table[[#This Row],[Category]]</f>
        <v>East - Electronics</v>
      </c>
    </row>
    <row r="1010" spans="1:13" x14ac:dyDescent="0.3">
      <c r="A1010">
        <v>1011</v>
      </c>
      <c r="B1010" s="1">
        <v>45280</v>
      </c>
      <c r="C1010" t="s">
        <v>7</v>
      </c>
      <c r="D1010" t="s">
        <v>8</v>
      </c>
      <c r="E1010" t="s">
        <v>2</v>
      </c>
      <c r="F1010">
        <v>2</v>
      </c>
      <c r="G1010" s="4">
        <v>1124.24</v>
      </c>
      <c r="H1010" s="4">
        <v>2248.48</v>
      </c>
      <c r="I1010" t="str">
        <f>TEXT(Dataset_Analysis_Table[[#This Row],[Order Date]], "mmmm yyyy")</f>
        <v>December 2023</v>
      </c>
      <c r="J1010" s="4">
        <f>IF(Dataset_Analysis_Table[[#This Row],[Units Sold]]&lt;&gt;0,Dataset_Analysis_Table[[#This Row],[Revenue]]/Dataset_Analysis_Table[[#This Row],[Units Sold]],"Invalid")</f>
        <v>1124.24</v>
      </c>
      <c r="K1010" s="4" t="str">
        <f>IF(Dataset_Analysis_Table[[#This Row],[Revenue]]&gt;5000,"Yes","No")</f>
        <v>No</v>
      </c>
      <c r="L1010" s="4" t="str" cm="1">
        <f t="array" ref="L1010">_xlfn.IFS(
  Dataset_Analysis_Table[[#This Row],[Revenue]]&gt;=10000, "Platinum Tier",
  Dataset_Analysis_Table[[#This Row],[Revenue]]&gt;=5000, "Gold Tier",
  Dataset_Analysis_Table[[#This Row],[Revenue]]&lt;5000, "Standard Tier"
)</f>
        <v>Standard Tier</v>
      </c>
      <c r="M1010" s="4" t="str">
        <f>Dataset_Analysis_Table[[#This Row],[Region]]&amp;" - "&amp;Dataset_Analysis_Table[[#This Row],[Category]]</f>
        <v>West - Apparel</v>
      </c>
    </row>
    <row r="1011" spans="1:13" x14ac:dyDescent="0.3">
      <c r="A1011">
        <v>1012</v>
      </c>
      <c r="B1011" s="1">
        <v>45241</v>
      </c>
      <c r="C1011" t="s">
        <v>11</v>
      </c>
      <c r="D1011" t="s">
        <v>20</v>
      </c>
      <c r="E1011" t="s">
        <v>4</v>
      </c>
      <c r="F1011">
        <v>4</v>
      </c>
      <c r="G1011" s="4">
        <v>767.43</v>
      </c>
      <c r="H1011" s="4">
        <v>3069.72</v>
      </c>
      <c r="I1011" t="str">
        <f>TEXT(Dataset_Analysis_Table[[#This Row],[Order Date]], "mmmm yyyy")</f>
        <v>November 2023</v>
      </c>
      <c r="J1011" s="4">
        <f>IF(Dataset_Analysis_Table[[#This Row],[Units Sold]]&lt;&gt;0,Dataset_Analysis_Table[[#This Row],[Revenue]]/Dataset_Analysis_Table[[#This Row],[Units Sold]],"Invalid")</f>
        <v>767.43</v>
      </c>
      <c r="K1011" s="4" t="str">
        <f>IF(Dataset_Analysis_Table[[#This Row],[Revenue]]&gt;5000,"Yes","No")</f>
        <v>No</v>
      </c>
      <c r="L1011" s="4" t="str" cm="1">
        <f t="array" ref="L1011">_xlfn.IFS(
  Dataset_Analysis_Table[[#This Row],[Revenue]]&gt;=10000, "Platinum Tier",
  Dataset_Analysis_Table[[#This Row],[Revenue]]&gt;=5000, "Gold Tier",
  Dataset_Analysis_Table[[#This Row],[Revenue]]&lt;5000, "Standard Tier"
)</f>
        <v>Standard Tier</v>
      </c>
      <c r="M1011" s="4" t="str">
        <f>Dataset_Analysis_Table[[#This Row],[Region]]&amp;" - "&amp;Dataset_Analysis_Table[[#This Row],[Category]]</f>
        <v>South - Electronics</v>
      </c>
    </row>
    <row r="1012" spans="1:13" x14ac:dyDescent="0.3">
      <c r="A1012">
        <v>1013</v>
      </c>
      <c r="B1012" s="1">
        <v>45702</v>
      </c>
      <c r="C1012" t="s">
        <v>12</v>
      </c>
      <c r="D1012" t="s">
        <v>9</v>
      </c>
      <c r="E1012" t="s">
        <v>10</v>
      </c>
      <c r="F1012">
        <v>10</v>
      </c>
      <c r="G1012" s="4">
        <v>1048.6199999999999</v>
      </c>
      <c r="H1012" s="4">
        <v>10486.2</v>
      </c>
      <c r="I1012" t="str">
        <f>TEXT(Dataset_Analysis_Table[[#This Row],[Order Date]], "mmmm yyyy")</f>
        <v>February 2025</v>
      </c>
      <c r="J1012" s="4">
        <f>IF(Dataset_Analysis_Table[[#This Row],[Units Sold]]&lt;&gt;0,Dataset_Analysis_Table[[#This Row],[Revenue]]/Dataset_Analysis_Table[[#This Row],[Units Sold]],"Invalid")</f>
        <v>1048.6200000000001</v>
      </c>
      <c r="K1012" s="4" t="str">
        <f>IF(Dataset_Analysis_Table[[#This Row],[Revenue]]&gt;5000,"Yes","No")</f>
        <v>Yes</v>
      </c>
      <c r="L1012" s="4" t="str" cm="1">
        <f t="array" ref="L1012">_xlfn.IFS(
  Dataset_Analysis_Table[[#This Row],[Revenue]]&gt;=10000, "Platinum Tier",
  Dataset_Analysis_Table[[#This Row],[Revenue]]&gt;=5000, "Gold Tier",
  Dataset_Analysis_Table[[#This Row],[Revenue]]&lt;5000, "Standard Tier"
)</f>
        <v>Platinum Tier</v>
      </c>
      <c r="M1012" s="4" t="str">
        <f>Dataset_Analysis_Table[[#This Row],[Region]]&amp;" - "&amp;Dataset_Analysis_Table[[#This Row],[Category]]</f>
        <v>East - Accessories</v>
      </c>
    </row>
    <row r="1013" spans="1:13" x14ac:dyDescent="0.3">
      <c r="A1013">
        <v>1014</v>
      </c>
      <c r="B1013" s="1">
        <v>45303</v>
      </c>
      <c r="C1013" t="s">
        <v>0</v>
      </c>
      <c r="D1013" t="s">
        <v>8</v>
      </c>
      <c r="E1013" t="s">
        <v>2</v>
      </c>
      <c r="F1013">
        <v>7</v>
      </c>
      <c r="G1013" s="4">
        <v>1447.21</v>
      </c>
      <c r="H1013" s="4">
        <v>10130.469999999999</v>
      </c>
      <c r="I1013" t="str">
        <f>TEXT(Dataset_Analysis_Table[[#This Row],[Order Date]], "mmmm yyyy")</f>
        <v>January 2024</v>
      </c>
      <c r="J1013" s="4">
        <f>IF(Dataset_Analysis_Table[[#This Row],[Units Sold]]&lt;&gt;0,Dataset_Analysis_Table[[#This Row],[Revenue]]/Dataset_Analysis_Table[[#This Row],[Units Sold]],"Invalid")</f>
        <v>1447.2099999999998</v>
      </c>
      <c r="K1013" s="4" t="str">
        <f>IF(Dataset_Analysis_Table[[#This Row],[Revenue]]&gt;5000,"Yes","No")</f>
        <v>Yes</v>
      </c>
      <c r="L1013" s="4" t="str" cm="1">
        <f t="array" ref="L1013">_xlfn.IFS(
  Dataset_Analysis_Table[[#This Row],[Revenue]]&gt;=10000, "Platinum Tier",
  Dataset_Analysis_Table[[#This Row],[Revenue]]&gt;=5000, "Gold Tier",
  Dataset_Analysis_Table[[#This Row],[Revenue]]&lt;5000, "Standard Tier"
)</f>
        <v>Platinum Tier</v>
      </c>
      <c r="M1013" s="4" t="str">
        <f>Dataset_Analysis_Table[[#This Row],[Region]]&amp;" - "&amp;Dataset_Analysis_Table[[#This Row],[Category]]</f>
        <v>North - Apparel</v>
      </c>
    </row>
    <row r="1014" spans="1:13" x14ac:dyDescent="0.3">
      <c r="A1014">
        <v>1015</v>
      </c>
      <c r="B1014" s="1">
        <v>45287</v>
      </c>
      <c r="C1014" t="s">
        <v>0</v>
      </c>
      <c r="D1014" t="s">
        <v>14</v>
      </c>
      <c r="E1014" t="s">
        <v>4</v>
      </c>
      <c r="F1014">
        <v>8</v>
      </c>
      <c r="G1014" s="4">
        <v>1389.53</v>
      </c>
      <c r="H1014" s="4">
        <v>11116.24</v>
      </c>
      <c r="I1014" t="str">
        <f>TEXT(Dataset_Analysis_Table[[#This Row],[Order Date]], "mmmm yyyy")</f>
        <v>December 2023</v>
      </c>
      <c r="J1014" s="4">
        <f>IF(Dataset_Analysis_Table[[#This Row],[Units Sold]]&lt;&gt;0,Dataset_Analysis_Table[[#This Row],[Revenue]]/Dataset_Analysis_Table[[#This Row],[Units Sold]],"Invalid")</f>
        <v>1389.53</v>
      </c>
      <c r="K1014" s="4" t="str">
        <f>IF(Dataset_Analysis_Table[[#This Row],[Revenue]]&gt;5000,"Yes","No")</f>
        <v>Yes</v>
      </c>
      <c r="L1014" s="4" t="str" cm="1">
        <f t="array" ref="L1014">_xlfn.IFS(
  Dataset_Analysis_Table[[#This Row],[Revenue]]&gt;=10000, "Platinum Tier",
  Dataset_Analysis_Table[[#This Row],[Revenue]]&gt;=5000, "Gold Tier",
  Dataset_Analysis_Table[[#This Row],[Revenue]]&lt;5000, "Standard Tier"
)</f>
        <v>Platinum Tier</v>
      </c>
      <c r="M1014" s="4" t="str">
        <f>Dataset_Analysis_Table[[#This Row],[Region]]&amp;" - "&amp;Dataset_Analysis_Table[[#This Row],[Category]]</f>
        <v>North - Electronics</v>
      </c>
    </row>
    <row r="1015" spans="1:13" x14ac:dyDescent="0.3">
      <c r="A1015">
        <v>1016</v>
      </c>
      <c r="B1015" s="1">
        <v>45204</v>
      </c>
      <c r="C1015" t="s">
        <v>0</v>
      </c>
      <c r="D1015" t="s">
        <v>5</v>
      </c>
      <c r="E1015" t="s">
        <v>4</v>
      </c>
      <c r="F1015">
        <v>5</v>
      </c>
      <c r="G1015" s="4">
        <v>340.44</v>
      </c>
      <c r="H1015" s="4">
        <v>1702.2</v>
      </c>
      <c r="I1015" t="str">
        <f>TEXT(Dataset_Analysis_Table[[#This Row],[Order Date]], "mmmm yyyy")</f>
        <v>October 2023</v>
      </c>
      <c r="J1015" s="4">
        <f>IF(Dataset_Analysis_Table[[#This Row],[Units Sold]]&lt;&gt;0,Dataset_Analysis_Table[[#This Row],[Revenue]]/Dataset_Analysis_Table[[#This Row],[Units Sold]],"Invalid")</f>
        <v>340.44</v>
      </c>
      <c r="K1015" s="4" t="str">
        <f>IF(Dataset_Analysis_Table[[#This Row],[Revenue]]&gt;5000,"Yes","No")</f>
        <v>No</v>
      </c>
      <c r="L1015" s="4" t="str" cm="1">
        <f t="array" ref="L1015">_xlfn.IFS(
  Dataset_Analysis_Table[[#This Row],[Revenue]]&gt;=10000, "Platinum Tier",
  Dataset_Analysis_Table[[#This Row],[Revenue]]&gt;=5000, "Gold Tier",
  Dataset_Analysis_Table[[#This Row],[Revenue]]&lt;5000, "Standard Tier"
)</f>
        <v>Standard Tier</v>
      </c>
      <c r="M1015" s="4" t="str">
        <f>Dataset_Analysis_Table[[#This Row],[Region]]&amp;" - "&amp;Dataset_Analysis_Table[[#This Row],[Category]]</f>
        <v>North - Electronics</v>
      </c>
    </row>
    <row r="1016" spans="1:13" x14ac:dyDescent="0.3">
      <c r="A1016">
        <v>1017</v>
      </c>
      <c r="B1016" s="1">
        <v>45532</v>
      </c>
      <c r="C1016" t="s">
        <v>0</v>
      </c>
      <c r="D1016" t="s">
        <v>13</v>
      </c>
      <c r="E1016" t="s">
        <v>4</v>
      </c>
      <c r="F1016">
        <v>7</v>
      </c>
      <c r="G1016" s="4">
        <v>924.81</v>
      </c>
      <c r="H1016" s="4">
        <v>6473.67</v>
      </c>
      <c r="I1016" t="str">
        <f>TEXT(Dataset_Analysis_Table[[#This Row],[Order Date]], "mmmm yyyy")</f>
        <v>August 2024</v>
      </c>
      <c r="J1016" s="4">
        <f>IF(Dataset_Analysis_Table[[#This Row],[Units Sold]]&lt;&gt;0,Dataset_Analysis_Table[[#This Row],[Revenue]]/Dataset_Analysis_Table[[#This Row],[Units Sold]],"Invalid")</f>
        <v>924.81000000000006</v>
      </c>
      <c r="K1016" s="4" t="str">
        <f>IF(Dataset_Analysis_Table[[#This Row],[Revenue]]&gt;5000,"Yes","No")</f>
        <v>Yes</v>
      </c>
      <c r="L1016" s="4" t="str" cm="1">
        <f t="array" ref="L1016">_xlfn.IFS(
  Dataset_Analysis_Table[[#This Row],[Revenue]]&gt;=10000, "Platinum Tier",
  Dataset_Analysis_Table[[#This Row],[Revenue]]&gt;=5000, "Gold Tier",
  Dataset_Analysis_Table[[#This Row],[Revenue]]&lt;5000, "Standard Tier"
)</f>
        <v>Gold Tier</v>
      </c>
      <c r="M1016" s="4" t="str">
        <f>Dataset_Analysis_Table[[#This Row],[Region]]&amp;" - "&amp;Dataset_Analysis_Table[[#This Row],[Category]]</f>
        <v>North - Electronics</v>
      </c>
    </row>
    <row r="1017" spans="1:13" x14ac:dyDescent="0.3">
      <c r="A1017">
        <v>1018</v>
      </c>
      <c r="B1017" s="1">
        <v>45867</v>
      </c>
      <c r="C1017" t="s">
        <v>12</v>
      </c>
      <c r="D1017" t="s">
        <v>6</v>
      </c>
      <c r="E1017" t="s">
        <v>4</v>
      </c>
      <c r="F1017">
        <v>10</v>
      </c>
      <c r="G1017" s="4">
        <v>95.62</v>
      </c>
      <c r="H1017" s="4">
        <v>956.2</v>
      </c>
      <c r="I1017" t="str">
        <f>TEXT(Dataset_Analysis_Table[[#This Row],[Order Date]], "mmmm yyyy")</f>
        <v>July 2025</v>
      </c>
      <c r="J1017" s="4">
        <f>IF(Dataset_Analysis_Table[[#This Row],[Units Sold]]&lt;&gt;0,Dataset_Analysis_Table[[#This Row],[Revenue]]/Dataset_Analysis_Table[[#This Row],[Units Sold]],"Invalid")</f>
        <v>95.62</v>
      </c>
      <c r="K1017" s="4" t="str">
        <f>IF(Dataset_Analysis_Table[[#This Row],[Revenue]]&gt;5000,"Yes","No")</f>
        <v>No</v>
      </c>
      <c r="L1017" s="4" t="str" cm="1">
        <f t="array" ref="L1017">_xlfn.IFS(
  Dataset_Analysis_Table[[#This Row],[Revenue]]&gt;=10000, "Platinum Tier",
  Dataset_Analysis_Table[[#This Row],[Revenue]]&gt;=5000, "Gold Tier",
  Dataset_Analysis_Table[[#This Row],[Revenue]]&lt;5000, "Standard Tier"
)</f>
        <v>Standard Tier</v>
      </c>
      <c r="M1017" s="4" t="str">
        <f>Dataset_Analysis_Table[[#This Row],[Region]]&amp;" - "&amp;Dataset_Analysis_Table[[#This Row],[Category]]</f>
        <v>East - Electronics</v>
      </c>
    </row>
    <row r="1018" spans="1:13" x14ac:dyDescent="0.3">
      <c r="A1018">
        <v>1019</v>
      </c>
      <c r="B1018" s="1">
        <v>45794</v>
      </c>
      <c r="C1018" t="s">
        <v>11</v>
      </c>
      <c r="D1018" t="s">
        <v>9</v>
      </c>
      <c r="E1018" t="s">
        <v>10</v>
      </c>
      <c r="F1018">
        <v>8</v>
      </c>
      <c r="G1018" s="4">
        <v>664.07</v>
      </c>
      <c r="H1018" s="4">
        <v>5312.56</v>
      </c>
      <c r="I1018" t="str">
        <f>TEXT(Dataset_Analysis_Table[[#This Row],[Order Date]], "mmmm yyyy")</f>
        <v>May 2025</v>
      </c>
      <c r="J1018" s="4">
        <f>IF(Dataset_Analysis_Table[[#This Row],[Units Sold]]&lt;&gt;0,Dataset_Analysis_Table[[#This Row],[Revenue]]/Dataset_Analysis_Table[[#This Row],[Units Sold]],"Invalid")</f>
        <v>664.07</v>
      </c>
      <c r="K1018" s="4" t="str">
        <f>IF(Dataset_Analysis_Table[[#This Row],[Revenue]]&gt;5000,"Yes","No")</f>
        <v>Yes</v>
      </c>
      <c r="L1018" s="4" t="str" cm="1">
        <f t="array" ref="L1018">_xlfn.IFS(
  Dataset_Analysis_Table[[#This Row],[Revenue]]&gt;=10000, "Platinum Tier",
  Dataset_Analysis_Table[[#This Row],[Revenue]]&gt;=5000, "Gold Tier",
  Dataset_Analysis_Table[[#This Row],[Revenue]]&lt;5000, "Standard Tier"
)</f>
        <v>Gold Tier</v>
      </c>
      <c r="M1018" s="4" t="str">
        <f>Dataset_Analysis_Table[[#This Row],[Region]]&amp;" - "&amp;Dataset_Analysis_Table[[#This Row],[Category]]</f>
        <v>South - Accessories</v>
      </c>
    </row>
    <row r="1019" spans="1:13" x14ac:dyDescent="0.3">
      <c r="A1019">
        <v>1020</v>
      </c>
      <c r="B1019" s="1">
        <v>45338</v>
      </c>
      <c r="C1019" t="s">
        <v>12</v>
      </c>
      <c r="D1019" t="s">
        <v>18</v>
      </c>
      <c r="E1019" t="s">
        <v>4</v>
      </c>
      <c r="F1019">
        <v>1</v>
      </c>
      <c r="G1019" s="4">
        <v>1178.0999999999999</v>
      </c>
      <c r="H1019" s="4">
        <v>1178.0999999999999</v>
      </c>
      <c r="I1019" t="str">
        <f>TEXT(Dataset_Analysis_Table[[#This Row],[Order Date]], "mmmm yyyy")</f>
        <v>February 2024</v>
      </c>
      <c r="J1019" s="4">
        <f>IF(Dataset_Analysis_Table[[#This Row],[Units Sold]]&lt;&gt;0,Dataset_Analysis_Table[[#This Row],[Revenue]]/Dataset_Analysis_Table[[#This Row],[Units Sold]],"Invalid")</f>
        <v>1178.0999999999999</v>
      </c>
      <c r="K1019" s="4" t="str">
        <f>IF(Dataset_Analysis_Table[[#This Row],[Revenue]]&gt;5000,"Yes","No")</f>
        <v>No</v>
      </c>
      <c r="L1019" s="4" t="str" cm="1">
        <f t="array" ref="L1019">_xlfn.IFS(
  Dataset_Analysis_Table[[#This Row],[Revenue]]&gt;=10000, "Platinum Tier",
  Dataset_Analysis_Table[[#This Row],[Revenue]]&gt;=5000, "Gold Tier",
  Dataset_Analysis_Table[[#This Row],[Revenue]]&lt;5000, "Standard Tier"
)</f>
        <v>Standard Tier</v>
      </c>
      <c r="M1019" s="4" t="str">
        <f>Dataset_Analysis_Table[[#This Row],[Region]]&amp;" - "&amp;Dataset_Analysis_Table[[#This Row],[Category]]</f>
        <v>East - Electronics</v>
      </c>
    </row>
    <row r="1020" spans="1:13" x14ac:dyDescent="0.3">
      <c r="A1020">
        <v>1021</v>
      </c>
      <c r="B1020" s="1">
        <v>45768</v>
      </c>
      <c r="C1020" t="s">
        <v>11</v>
      </c>
      <c r="D1020" t="s">
        <v>6</v>
      </c>
      <c r="E1020" t="s">
        <v>4</v>
      </c>
      <c r="F1020">
        <v>3</v>
      </c>
      <c r="G1020" s="4">
        <v>1014.3</v>
      </c>
      <c r="H1020" s="4">
        <v>3042.9</v>
      </c>
      <c r="I1020" t="str">
        <f>TEXT(Dataset_Analysis_Table[[#This Row],[Order Date]], "mmmm yyyy")</f>
        <v>April 2025</v>
      </c>
      <c r="J1020" s="4">
        <f>IF(Dataset_Analysis_Table[[#This Row],[Units Sold]]&lt;&gt;0,Dataset_Analysis_Table[[#This Row],[Revenue]]/Dataset_Analysis_Table[[#This Row],[Units Sold]],"Invalid")</f>
        <v>1014.3000000000001</v>
      </c>
      <c r="K1020" s="4" t="str">
        <f>IF(Dataset_Analysis_Table[[#This Row],[Revenue]]&gt;5000,"Yes","No")</f>
        <v>No</v>
      </c>
      <c r="L1020" s="4" t="str" cm="1">
        <f t="array" ref="L1020">_xlfn.IFS(
  Dataset_Analysis_Table[[#This Row],[Revenue]]&gt;=10000, "Platinum Tier",
  Dataset_Analysis_Table[[#This Row],[Revenue]]&gt;=5000, "Gold Tier",
  Dataset_Analysis_Table[[#This Row],[Revenue]]&lt;5000, "Standard Tier"
)</f>
        <v>Standard Tier</v>
      </c>
      <c r="M1020" s="4" t="str">
        <f>Dataset_Analysis_Table[[#This Row],[Region]]&amp;" - "&amp;Dataset_Analysis_Table[[#This Row],[Category]]</f>
        <v>South - Electronics</v>
      </c>
    </row>
    <row r="1021" spans="1:13" x14ac:dyDescent="0.3">
      <c r="A1021">
        <v>1022</v>
      </c>
      <c r="B1021" s="1">
        <v>45809</v>
      </c>
      <c r="C1021" t="s">
        <v>11</v>
      </c>
      <c r="D1021" t="s">
        <v>21</v>
      </c>
      <c r="E1021" t="s">
        <v>4</v>
      </c>
      <c r="F1021">
        <v>1</v>
      </c>
      <c r="G1021" s="4">
        <v>1463.71</v>
      </c>
      <c r="H1021" s="4">
        <v>1463.71</v>
      </c>
      <c r="I1021" t="str">
        <f>TEXT(Dataset_Analysis_Table[[#This Row],[Order Date]], "mmmm yyyy")</f>
        <v>June 2025</v>
      </c>
      <c r="J1021" s="4">
        <f>IF(Dataset_Analysis_Table[[#This Row],[Units Sold]]&lt;&gt;0,Dataset_Analysis_Table[[#This Row],[Revenue]]/Dataset_Analysis_Table[[#This Row],[Units Sold]],"Invalid")</f>
        <v>1463.71</v>
      </c>
      <c r="K1021" s="4" t="str">
        <f>IF(Dataset_Analysis_Table[[#This Row],[Revenue]]&gt;5000,"Yes","No")</f>
        <v>No</v>
      </c>
      <c r="L1021" s="4" t="str" cm="1">
        <f t="array" ref="L1021">_xlfn.IFS(
  Dataset_Analysis_Table[[#This Row],[Revenue]]&gt;=10000, "Platinum Tier",
  Dataset_Analysis_Table[[#This Row],[Revenue]]&gt;=5000, "Gold Tier",
  Dataset_Analysis_Table[[#This Row],[Revenue]]&lt;5000, "Standard Tier"
)</f>
        <v>Standard Tier</v>
      </c>
      <c r="M1021" s="4" t="str">
        <f>Dataset_Analysis_Table[[#This Row],[Region]]&amp;" - "&amp;Dataset_Analysis_Table[[#This Row],[Category]]</f>
        <v>South - Electronics</v>
      </c>
    </row>
    <row r="1022" spans="1:13" x14ac:dyDescent="0.3">
      <c r="A1022">
        <v>1023</v>
      </c>
      <c r="B1022" s="1">
        <v>45548</v>
      </c>
      <c r="C1022" t="s">
        <v>12</v>
      </c>
      <c r="D1022" t="s">
        <v>13</v>
      </c>
      <c r="E1022" t="s">
        <v>4</v>
      </c>
      <c r="F1022">
        <v>6</v>
      </c>
      <c r="G1022" s="4">
        <v>1007.8</v>
      </c>
      <c r="H1022" s="4">
        <v>6046.8</v>
      </c>
      <c r="I1022" t="str">
        <f>TEXT(Dataset_Analysis_Table[[#This Row],[Order Date]], "mmmm yyyy")</f>
        <v>September 2024</v>
      </c>
      <c r="J1022" s="4">
        <f>IF(Dataset_Analysis_Table[[#This Row],[Units Sold]]&lt;&gt;0,Dataset_Analysis_Table[[#This Row],[Revenue]]/Dataset_Analysis_Table[[#This Row],[Units Sold]],"Invalid")</f>
        <v>1007.8000000000001</v>
      </c>
      <c r="K1022" s="4" t="str">
        <f>IF(Dataset_Analysis_Table[[#This Row],[Revenue]]&gt;5000,"Yes","No")</f>
        <v>Yes</v>
      </c>
      <c r="L1022" s="4" t="str" cm="1">
        <f t="array" ref="L1022">_xlfn.IFS(
  Dataset_Analysis_Table[[#This Row],[Revenue]]&gt;=10000, "Platinum Tier",
  Dataset_Analysis_Table[[#This Row],[Revenue]]&gt;=5000, "Gold Tier",
  Dataset_Analysis_Table[[#This Row],[Revenue]]&lt;5000, "Standard Tier"
)</f>
        <v>Gold Tier</v>
      </c>
      <c r="M1022" s="4" t="str">
        <f>Dataset_Analysis_Table[[#This Row],[Region]]&amp;" - "&amp;Dataset_Analysis_Table[[#This Row],[Category]]</f>
        <v>East - Electronics</v>
      </c>
    </row>
    <row r="1023" spans="1:13" x14ac:dyDescent="0.3">
      <c r="A1023">
        <v>1024</v>
      </c>
      <c r="B1023" s="1">
        <v>45669</v>
      </c>
      <c r="C1023" t="s">
        <v>11</v>
      </c>
      <c r="D1023" t="s">
        <v>5</v>
      </c>
      <c r="E1023" t="s">
        <v>4</v>
      </c>
      <c r="F1023">
        <v>1</v>
      </c>
      <c r="G1023" s="4">
        <v>1108.02</v>
      </c>
      <c r="H1023" s="4">
        <v>1108.02</v>
      </c>
      <c r="I1023" t="str">
        <f>TEXT(Dataset_Analysis_Table[[#This Row],[Order Date]], "mmmm yyyy")</f>
        <v>January 2025</v>
      </c>
      <c r="J1023" s="4">
        <f>IF(Dataset_Analysis_Table[[#This Row],[Units Sold]]&lt;&gt;0,Dataset_Analysis_Table[[#This Row],[Revenue]]/Dataset_Analysis_Table[[#This Row],[Units Sold]],"Invalid")</f>
        <v>1108.02</v>
      </c>
      <c r="K1023" s="4" t="str">
        <f>IF(Dataset_Analysis_Table[[#This Row],[Revenue]]&gt;5000,"Yes","No")</f>
        <v>No</v>
      </c>
      <c r="L1023" s="4" t="str" cm="1">
        <f t="array" ref="L1023">_xlfn.IFS(
  Dataset_Analysis_Table[[#This Row],[Revenue]]&gt;=10000, "Platinum Tier",
  Dataset_Analysis_Table[[#This Row],[Revenue]]&gt;=5000, "Gold Tier",
  Dataset_Analysis_Table[[#This Row],[Revenue]]&lt;5000, "Standard Tier"
)</f>
        <v>Standard Tier</v>
      </c>
      <c r="M1023" s="4" t="str">
        <f>Dataset_Analysis_Table[[#This Row],[Region]]&amp;" - "&amp;Dataset_Analysis_Table[[#This Row],[Category]]</f>
        <v>South - Electronics</v>
      </c>
    </row>
    <row r="1024" spans="1:13" x14ac:dyDescent="0.3">
      <c r="A1024">
        <v>1025</v>
      </c>
      <c r="B1024" s="1">
        <v>45701</v>
      </c>
      <c r="C1024" t="s">
        <v>0</v>
      </c>
      <c r="D1024" t="s">
        <v>13</v>
      </c>
      <c r="E1024" t="s">
        <v>4</v>
      </c>
      <c r="F1024">
        <v>5</v>
      </c>
      <c r="G1024" s="4">
        <v>1091.95</v>
      </c>
      <c r="H1024" s="4">
        <v>5459.75</v>
      </c>
      <c r="I1024" t="str">
        <f>TEXT(Dataset_Analysis_Table[[#This Row],[Order Date]], "mmmm yyyy")</f>
        <v>February 2025</v>
      </c>
      <c r="J1024" s="4">
        <f>IF(Dataset_Analysis_Table[[#This Row],[Units Sold]]&lt;&gt;0,Dataset_Analysis_Table[[#This Row],[Revenue]]/Dataset_Analysis_Table[[#This Row],[Units Sold]],"Invalid")</f>
        <v>1091.95</v>
      </c>
      <c r="K1024" s="4" t="str">
        <f>IF(Dataset_Analysis_Table[[#This Row],[Revenue]]&gt;5000,"Yes","No")</f>
        <v>Yes</v>
      </c>
      <c r="L1024" s="4" t="str" cm="1">
        <f t="array" ref="L1024">_xlfn.IFS(
  Dataset_Analysis_Table[[#This Row],[Revenue]]&gt;=10000, "Platinum Tier",
  Dataset_Analysis_Table[[#This Row],[Revenue]]&gt;=5000, "Gold Tier",
  Dataset_Analysis_Table[[#This Row],[Revenue]]&lt;5000, "Standard Tier"
)</f>
        <v>Gold Tier</v>
      </c>
      <c r="M1024" s="4" t="str">
        <f>Dataset_Analysis_Table[[#This Row],[Region]]&amp;" - "&amp;Dataset_Analysis_Table[[#This Row],[Category]]</f>
        <v>North - Electronics</v>
      </c>
    </row>
    <row r="1025" spans="1:13" x14ac:dyDescent="0.3">
      <c r="A1025">
        <v>1026</v>
      </c>
      <c r="B1025" s="1">
        <v>45494</v>
      </c>
      <c r="C1025" t="s">
        <v>12</v>
      </c>
      <c r="D1025" t="s">
        <v>6</v>
      </c>
      <c r="E1025" t="s">
        <v>4</v>
      </c>
      <c r="F1025">
        <v>5</v>
      </c>
      <c r="G1025" s="4">
        <v>347.18</v>
      </c>
      <c r="H1025" s="4">
        <v>1735.9</v>
      </c>
      <c r="I1025" t="str">
        <f>TEXT(Dataset_Analysis_Table[[#This Row],[Order Date]], "mmmm yyyy")</f>
        <v>July 2024</v>
      </c>
      <c r="J1025" s="4">
        <f>IF(Dataset_Analysis_Table[[#This Row],[Units Sold]]&lt;&gt;0,Dataset_Analysis_Table[[#This Row],[Revenue]]/Dataset_Analysis_Table[[#This Row],[Units Sold]],"Invalid")</f>
        <v>347.18</v>
      </c>
      <c r="K1025" s="4" t="str">
        <f>IF(Dataset_Analysis_Table[[#This Row],[Revenue]]&gt;5000,"Yes","No")</f>
        <v>No</v>
      </c>
      <c r="L1025" s="4" t="str" cm="1">
        <f t="array" ref="L1025">_xlfn.IFS(
  Dataset_Analysis_Table[[#This Row],[Revenue]]&gt;=10000, "Platinum Tier",
  Dataset_Analysis_Table[[#This Row],[Revenue]]&gt;=5000, "Gold Tier",
  Dataset_Analysis_Table[[#This Row],[Revenue]]&lt;5000, "Standard Tier"
)</f>
        <v>Standard Tier</v>
      </c>
      <c r="M1025" s="4" t="str">
        <f>Dataset_Analysis_Table[[#This Row],[Region]]&amp;" - "&amp;Dataset_Analysis_Table[[#This Row],[Category]]</f>
        <v>East - Electronics</v>
      </c>
    </row>
    <row r="1026" spans="1:13" x14ac:dyDescent="0.3">
      <c r="A1026">
        <v>1027</v>
      </c>
      <c r="B1026" s="1">
        <v>45552</v>
      </c>
      <c r="C1026" t="s">
        <v>7</v>
      </c>
      <c r="D1026" t="s">
        <v>18</v>
      </c>
      <c r="E1026" t="s">
        <v>4</v>
      </c>
      <c r="F1026">
        <v>10</v>
      </c>
      <c r="G1026" s="4">
        <v>16.93</v>
      </c>
      <c r="H1026" s="4">
        <v>169.3</v>
      </c>
      <c r="I1026" t="str">
        <f>TEXT(Dataset_Analysis_Table[[#This Row],[Order Date]], "mmmm yyyy")</f>
        <v>September 2024</v>
      </c>
      <c r="J1026" s="4">
        <f>IF(Dataset_Analysis_Table[[#This Row],[Units Sold]]&lt;&gt;0,Dataset_Analysis_Table[[#This Row],[Revenue]]/Dataset_Analysis_Table[[#This Row],[Units Sold]],"Invalid")</f>
        <v>16.93</v>
      </c>
      <c r="K1026" s="4" t="str">
        <f>IF(Dataset_Analysis_Table[[#This Row],[Revenue]]&gt;5000,"Yes","No")</f>
        <v>No</v>
      </c>
      <c r="L1026" s="4" t="str" cm="1">
        <f t="array" ref="L1026">_xlfn.IFS(
  Dataset_Analysis_Table[[#This Row],[Revenue]]&gt;=10000, "Platinum Tier",
  Dataset_Analysis_Table[[#This Row],[Revenue]]&gt;=5000, "Gold Tier",
  Dataset_Analysis_Table[[#This Row],[Revenue]]&lt;5000, "Standard Tier"
)</f>
        <v>Standard Tier</v>
      </c>
      <c r="M1026" s="4" t="str">
        <f>Dataset_Analysis_Table[[#This Row],[Region]]&amp;" - "&amp;Dataset_Analysis_Table[[#This Row],[Category]]</f>
        <v>West - Electronics</v>
      </c>
    </row>
    <row r="1027" spans="1:13" x14ac:dyDescent="0.3">
      <c r="A1027">
        <v>1028</v>
      </c>
      <c r="B1027" s="1">
        <v>45657</v>
      </c>
      <c r="C1027" t="s">
        <v>7</v>
      </c>
      <c r="D1027" t="s">
        <v>3</v>
      </c>
      <c r="E1027" t="s">
        <v>4</v>
      </c>
      <c r="F1027">
        <v>2</v>
      </c>
      <c r="G1027" s="4">
        <v>842.36</v>
      </c>
      <c r="H1027" s="4">
        <v>1684.72</v>
      </c>
      <c r="I1027" t="str">
        <f>TEXT(Dataset_Analysis_Table[[#This Row],[Order Date]], "mmmm yyyy")</f>
        <v>December 2024</v>
      </c>
      <c r="J1027" s="4">
        <f>IF(Dataset_Analysis_Table[[#This Row],[Units Sold]]&lt;&gt;0,Dataset_Analysis_Table[[#This Row],[Revenue]]/Dataset_Analysis_Table[[#This Row],[Units Sold]],"Invalid")</f>
        <v>842.36</v>
      </c>
      <c r="K1027" s="4" t="str">
        <f>IF(Dataset_Analysis_Table[[#This Row],[Revenue]]&gt;5000,"Yes","No")</f>
        <v>No</v>
      </c>
      <c r="L1027" s="4" t="str" cm="1">
        <f t="array" ref="L1027">_xlfn.IFS(
  Dataset_Analysis_Table[[#This Row],[Revenue]]&gt;=10000, "Platinum Tier",
  Dataset_Analysis_Table[[#This Row],[Revenue]]&gt;=5000, "Gold Tier",
  Dataset_Analysis_Table[[#This Row],[Revenue]]&lt;5000, "Standard Tier"
)</f>
        <v>Standard Tier</v>
      </c>
      <c r="M1027" s="4" t="str">
        <f>Dataset_Analysis_Table[[#This Row],[Region]]&amp;" - "&amp;Dataset_Analysis_Table[[#This Row],[Category]]</f>
        <v>West - Electronics</v>
      </c>
    </row>
    <row r="1028" spans="1:13" x14ac:dyDescent="0.3">
      <c r="A1028">
        <v>1029</v>
      </c>
      <c r="B1028" s="1">
        <v>45487</v>
      </c>
      <c r="C1028" t="s">
        <v>12</v>
      </c>
      <c r="D1028" t="s">
        <v>6</v>
      </c>
      <c r="E1028" t="s">
        <v>4</v>
      </c>
      <c r="F1028">
        <v>2</v>
      </c>
      <c r="G1028" s="4">
        <v>1206.3800000000001</v>
      </c>
      <c r="H1028" s="4">
        <v>2412.7600000000002</v>
      </c>
      <c r="I1028" t="str">
        <f>TEXT(Dataset_Analysis_Table[[#This Row],[Order Date]], "mmmm yyyy")</f>
        <v>July 2024</v>
      </c>
      <c r="J1028" s="4">
        <f>IF(Dataset_Analysis_Table[[#This Row],[Units Sold]]&lt;&gt;0,Dataset_Analysis_Table[[#This Row],[Revenue]]/Dataset_Analysis_Table[[#This Row],[Units Sold]],"Invalid")</f>
        <v>1206.3800000000001</v>
      </c>
      <c r="K1028" s="4" t="str">
        <f>IF(Dataset_Analysis_Table[[#This Row],[Revenue]]&gt;5000,"Yes","No")</f>
        <v>No</v>
      </c>
      <c r="L1028" s="4" t="str" cm="1">
        <f t="array" ref="L1028">_xlfn.IFS(
  Dataset_Analysis_Table[[#This Row],[Revenue]]&gt;=10000, "Platinum Tier",
  Dataset_Analysis_Table[[#This Row],[Revenue]]&gt;=5000, "Gold Tier",
  Dataset_Analysis_Table[[#This Row],[Revenue]]&lt;5000, "Standard Tier"
)</f>
        <v>Standard Tier</v>
      </c>
      <c r="M1028" s="4" t="str">
        <f>Dataset_Analysis_Table[[#This Row],[Region]]&amp;" - "&amp;Dataset_Analysis_Table[[#This Row],[Category]]</f>
        <v>East - Electronics</v>
      </c>
    </row>
    <row r="1029" spans="1:13" x14ac:dyDescent="0.3">
      <c r="A1029">
        <v>1030</v>
      </c>
      <c r="B1029" s="1">
        <v>45849</v>
      </c>
      <c r="C1029" t="s">
        <v>12</v>
      </c>
      <c r="D1029" t="s">
        <v>22</v>
      </c>
      <c r="E1029" t="s">
        <v>4</v>
      </c>
      <c r="F1029">
        <v>8</v>
      </c>
      <c r="G1029" s="4">
        <v>1449.42</v>
      </c>
      <c r="H1029" s="4">
        <v>11595.36</v>
      </c>
      <c r="I1029" t="str">
        <f>TEXT(Dataset_Analysis_Table[[#This Row],[Order Date]], "mmmm yyyy")</f>
        <v>July 2025</v>
      </c>
      <c r="J1029" s="4">
        <f>IF(Dataset_Analysis_Table[[#This Row],[Units Sold]]&lt;&gt;0,Dataset_Analysis_Table[[#This Row],[Revenue]]/Dataset_Analysis_Table[[#This Row],[Units Sold]],"Invalid")</f>
        <v>1449.42</v>
      </c>
      <c r="K1029" s="4" t="str">
        <f>IF(Dataset_Analysis_Table[[#This Row],[Revenue]]&gt;5000,"Yes","No")</f>
        <v>Yes</v>
      </c>
      <c r="L1029" s="4" t="str" cm="1">
        <f t="array" ref="L1029">_xlfn.IFS(
  Dataset_Analysis_Table[[#This Row],[Revenue]]&gt;=10000, "Platinum Tier",
  Dataset_Analysis_Table[[#This Row],[Revenue]]&gt;=5000, "Gold Tier",
  Dataset_Analysis_Table[[#This Row],[Revenue]]&lt;5000, "Standard Tier"
)</f>
        <v>Platinum Tier</v>
      </c>
      <c r="M1029" s="4" t="str">
        <f>Dataset_Analysis_Table[[#This Row],[Region]]&amp;" - "&amp;Dataset_Analysis_Table[[#This Row],[Category]]</f>
        <v>East - Electronics</v>
      </c>
    </row>
    <row r="1030" spans="1:13" x14ac:dyDescent="0.3">
      <c r="A1030">
        <v>1031</v>
      </c>
      <c r="B1030" s="1">
        <v>45388</v>
      </c>
      <c r="C1030" t="s">
        <v>7</v>
      </c>
      <c r="D1030" t="s">
        <v>15</v>
      </c>
      <c r="E1030" t="s">
        <v>4</v>
      </c>
      <c r="F1030">
        <v>6</v>
      </c>
      <c r="G1030" s="4">
        <v>1442.25</v>
      </c>
      <c r="H1030" s="4">
        <v>8653.5</v>
      </c>
      <c r="I1030" t="str">
        <f>TEXT(Dataset_Analysis_Table[[#This Row],[Order Date]], "mmmm yyyy")</f>
        <v>April 2024</v>
      </c>
      <c r="J1030" s="4">
        <f>IF(Dataset_Analysis_Table[[#This Row],[Units Sold]]&lt;&gt;0,Dataset_Analysis_Table[[#This Row],[Revenue]]/Dataset_Analysis_Table[[#This Row],[Units Sold]],"Invalid")</f>
        <v>1442.25</v>
      </c>
      <c r="K1030" s="4" t="str">
        <f>IF(Dataset_Analysis_Table[[#This Row],[Revenue]]&gt;5000,"Yes","No")</f>
        <v>Yes</v>
      </c>
      <c r="L1030" s="4" t="str" cm="1">
        <f t="array" ref="L1030">_xlfn.IFS(
  Dataset_Analysis_Table[[#This Row],[Revenue]]&gt;=10000, "Platinum Tier",
  Dataset_Analysis_Table[[#This Row],[Revenue]]&gt;=5000, "Gold Tier",
  Dataset_Analysis_Table[[#This Row],[Revenue]]&lt;5000, "Standard Tier"
)</f>
        <v>Gold Tier</v>
      </c>
      <c r="M1030" s="4" t="str">
        <f>Dataset_Analysis_Table[[#This Row],[Region]]&amp;" - "&amp;Dataset_Analysis_Table[[#This Row],[Category]]</f>
        <v>West - Electronics</v>
      </c>
    </row>
    <row r="1031" spans="1:13" x14ac:dyDescent="0.3">
      <c r="A1031">
        <v>1032</v>
      </c>
      <c r="B1031" s="1">
        <v>45739</v>
      </c>
      <c r="C1031" t="s">
        <v>7</v>
      </c>
      <c r="D1031" t="s">
        <v>20</v>
      </c>
      <c r="E1031" t="s">
        <v>4</v>
      </c>
      <c r="F1031">
        <v>1</v>
      </c>
      <c r="G1031" s="4">
        <v>728.14</v>
      </c>
      <c r="H1031" s="4">
        <v>728.14</v>
      </c>
      <c r="I1031" t="str">
        <f>TEXT(Dataset_Analysis_Table[[#This Row],[Order Date]], "mmmm yyyy")</f>
        <v>March 2025</v>
      </c>
      <c r="J1031" s="4">
        <f>IF(Dataset_Analysis_Table[[#This Row],[Units Sold]]&lt;&gt;0,Dataset_Analysis_Table[[#This Row],[Revenue]]/Dataset_Analysis_Table[[#This Row],[Units Sold]],"Invalid")</f>
        <v>728.14</v>
      </c>
      <c r="K1031" s="4" t="str">
        <f>IF(Dataset_Analysis_Table[[#This Row],[Revenue]]&gt;5000,"Yes","No")</f>
        <v>No</v>
      </c>
      <c r="L1031" s="4" t="str" cm="1">
        <f t="array" ref="L1031">_xlfn.IFS(
  Dataset_Analysis_Table[[#This Row],[Revenue]]&gt;=10000, "Platinum Tier",
  Dataset_Analysis_Table[[#This Row],[Revenue]]&gt;=5000, "Gold Tier",
  Dataset_Analysis_Table[[#This Row],[Revenue]]&lt;5000, "Standard Tier"
)</f>
        <v>Standard Tier</v>
      </c>
      <c r="M1031" s="4" t="str">
        <f>Dataset_Analysis_Table[[#This Row],[Region]]&amp;" - "&amp;Dataset_Analysis_Table[[#This Row],[Category]]</f>
        <v>West - Electronics</v>
      </c>
    </row>
    <row r="1032" spans="1:13" x14ac:dyDescent="0.3">
      <c r="A1032">
        <v>1033</v>
      </c>
      <c r="B1032" s="1">
        <v>45530</v>
      </c>
      <c r="C1032" t="s">
        <v>0</v>
      </c>
      <c r="D1032" t="s">
        <v>22</v>
      </c>
      <c r="E1032" t="s">
        <v>4</v>
      </c>
      <c r="F1032">
        <v>4</v>
      </c>
      <c r="G1032" s="4">
        <v>1018.6</v>
      </c>
      <c r="H1032" s="4">
        <v>4074.4</v>
      </c>
      <c r="I1032" t="str">
        <f>TEXT(Dataset_Analysis_Table[[#This Row],[Order Date]], "mmmm yyyy")</f>
        <v>August 2024</v>
      </c>
      <c r="J1032" s="4">
        <f>IF(Dataset_Analysis_Table[[#This Row],[Units Sold]]&lt;&gt;0,Dataset_Analysis_Table[[#This Row],[Revenue]]/Dataset_Analysis_Table[[#This Row],[Units Sold]],"Invalid")</f>
        <v>1018.6</v>
      </c>
      <c r="K1032" s="4" t="str">
        <f>IF(Dataset_Analysis_Table[[#This Row],[Revenue]]&gt;5000,"Yes","No")</f>
        <v>No</v>
      </c>
      <c r="L1032" s="4" t="str" cm="1">
        <f t="array" ref="L1032">_xlfn.IFS(
  Dataset_Analysis_Table[[#This Row],[Revenue]]&gt;=10000, "Platinum Tier",
  Dataset_Analysis_Table[[#This Row],[Revenue]]&gt;=5000, "Gold Tier",
  Dataset_Analysis_Table[[#This Row],[Revenue]]&lt;5000, "Standard Tier"
)</f>
        <v>Standard Tier</v>
      </c>
      <c r="M1032" s="4" t="str">
        <f>Dataset_Analysis_Table[[#This Row],[Region]]&amp;" - "&amp;Dataset_Analysis_Table[[#This Row],[Category]]</f>
        <v>North - Electronics</v>
      </c>
    </row>
    <row r="1033" spans="1:13" x14ac:dyDescent="0.3">
      <c r="A1033">
        <v>1034</v>
      </c>
      <c r="B1033" s="1">
        <v>45561</v>
      </c>
      <c r="C1033" t="s">
        <v>12</v>
      </c>
      <c r="D1033" t="s">
        <v>18</v>
      </c>
      <c r="E1033" t="s">
        <v>4</v>
      </c>
      <c r="F1033">
        <v>6</v>
      </c>
      <c r="G1033" s="4">
        <v>779.59</v>
      </c>
      <c r="H1033" s="4">
        <v>4677.54</v>
      </c>
      <c r="I1033" t="str">
        <f>TEXT(Dataset_Analysis_Table[[#This Row],[Order Date]], "mmmm yyyy")</f>
        <v>September 2024</v>
      </c>
      <c r="J1033" s="4">
        <f>IF(Dataset_Analysis_Table[[#This Row],[Units Sold]]&lt;&gt;0,Dataset_Analysis_Table[[#This Row],[Revenue]]/Dataset_Analysis_Table[[#This Row],[Units Sold]],"Invalid")</f>
        <v>779.59</v>
      </c>
      <c r="K1033" s="4" t="str">
        <f>IF(Dataset_Analysis_Table[[#This Row],[Revenue]]&gt;5000,"Yes","No")</f>
        <v>No</v>
      </c>
      <c r="L1033" s="4" t="str" cm="1">
        <f t="array" ref="L1033">_xlfn.IFS(
  Dataset_Analysis_Table[[#This Row],[Revenue]]&gt;=10000, "Platinum Tier",
  Dataset_Analysis_Table[[#This Row],[Revenue]]&gt;=5000, "Gold Tier",
  Dataset_Analysis_Table[[#This Row],[Revenue]]&lt;5000, "Standard Tier"
)</f>
        <v>Standard Tier</v>
      </c>
      <c r="M1033" s="4" t="str">
        <f>Dataset_Analysis_Table[[#This Row],[Region]]&amp;" - "&amp;Dataset_Analysis_Table[[#This Row],[Category]]</f>
        <v>East - Electronics</v>
      </c>
    </row>
    <row r="1034" spans="1:13" x14ac:dyDescent="0.3">
      <c r="A1034">
        <v>1035</v>
      </c>
      <c r="B1034" s="1">
        <v>45393</v>
      </c>
      <c r="C1034" t="s">
        <v>12</v>
      </c>
      <c r="D1034" t="s">
        <v>14</v>
      </c>
      <c r="E1034" t="s">
        <v>4</v>
      </c>
      <c r="F1034">
        <v>5</v>
      </c>
      <c r="G1034" s="4">
        <v>148.58000000000001</v>
      </c>
      <c r="H1034" s="4">
        <v>742.9</v>
      </c>
      <c r="I1034" t="str">
        <f>TEXT(Dataset_Analysis_Table[[#This Row],[Order Date]], "mmmm yyyy")</f>
        <v>April 2024</v>
      </c>
      <c r="J1034" s="4">
        <f>IF(Dataset_Analysis_Table[[#This Row],[Units Sold]]&lt;&gt;0,Dataset_Analysis_Table[[#This Row],[Revenue]]/Dataset_Analysis_Table[[#This Row],[Units Sold]],"Invalid")</f>
        <v>148.57999999999998</v>
      </c>
      <c r="K1034" s="4" t="str">
        <f>IF(Dataset_Analysis_Table[[#This Row],[Revenue]]&gt;5000,"Yes","No")</f>
        <v>No</v>
      </c>
      <c r="L1034" s="4" t="str" cm="1">
        <f t="array" ref="L1034">_xlfn.IFS(
  Dataset_Analysis_Table[[#This Row],[Revenue]]&gt;=10000, "Platinum Tier",
  Dataset_Analysis_Table[[#This Row],[Revenue]]&gt;=5000, "Gold Tier",
  Dataset_Analysis_Table[[#This Row],[Revenue]]&lt;5000, "Standard Tier"
)</f>
        <v>Standard Tier</v>
      </c>
      <c r="M1034" s="4" t="str">
        <f>Dataset_Analysis_Table[[#This Row],[Region]]&amp;" - "&amp;Dataset_Analysis_Table[[#This Row],[Category]]</f>
        <v>East - Electronics</v>
      </c>
    </row>
    <row r="1035" spans="1:13" x14ac:dyDescent="0.3">
      <c r="A1035">
        <v>1036</v>
      </c>
      <c r="B1035" s="1">
        <v>45216</v>
      </c>
      <c r="C1035" t="s">
        <v>12</v>
      </c>
      <c r="D1035" t="s">
        <v>1</v>
      </c>
      <c r="E1035" t="s">
        <v>2</v>
      </c>
      <c r="F1035">
        <v>9</v>
      </c>
      <c r="G1035" s="4">
        <v>1397.78</v>
      </c>
      <c r="H1035" s="4">
        <v>12580.02</v>
      </c>
      <c r="I1035" t="str">
        <f>TEXT(Dataset_Analysis_Table[[#This Row],[Order Date]], "mmmm yyyy")</f>
        <v>October 2023</v>
      </c>
      <c r="J1035" s="4">
        <f>IF(Dataset_Analysis_Table[[#This Row],[Units Sold]]&lt;&gt;0,Dataset_Analysis_Table[[#This Row],[Revenue]]/Dataset_Analysis_Table[[#This Row],[Units Sold]],"Invalid")</f>
        <v>1397.78</v>
      </c>
      <c r="K1035" s="4" t="str">
        <f>IF(Dataset_Analysis_Table[[#This Row],[Revenue]]&gt;5000,"Yes","No")</f>
        <v>Yes</v>
      </c>
      <c r="L1035" s="4" t="str" cm="1">
        <f t="array" ref="L1035">_xlfn.IFS(
  Dataset_Analysis_Table[[#This Row],[Revenue]]&gt;=10000, "Platinum Tier",
  Dataset_Analysis_Table[[#This Row],[Revenue]]&gt;=5000, "Gold Tier",
  Dataset_Analysis_Table[[#This Row],[Revenue]]&lt;5000, "Standard Tier"
)</f>
        <v>Platinum Tier</v>
      </c>
      <c r="M1035" s="4" t="str">
        <f>Dataset_Analysis_Table[[#This Row],[Region]]&amp;" - "&amp;Dataset_Analysis_Table[[#This Row],[Category]]</f>
        <v>East - Apparel</v>
      </c>
    </row>
    <row r="1036" spans="1:13" x14ac:dyDescent="0.3">
      <c r="A1036">
        <v>1037</v>
      </c>
      <c r="B1036" s="1">
        <v>45501</v>
      </c>
      <c r="C1036" t="s">
        <v>12</v>
      </c>
      <c r="D1036" t="s">
        <v>20</v>
      </c>
      <c r="E1036" t="s">
        <v>4</v>
      </c>
      <c r="F1036">
        <v>4</v>
      </c>
      <c r="G1036" s="4">
        <v>1342.53</v>
      </c>
      <c r="H1036" s="4">
        <v>5370.12</v>
      </c>
      <c r="I1036" t="str">
        <f>TEXT(Dataset_Analysis_Table[[#This Row],[Order Date]], "mmmm yyyy")</f>
        <v>July 2024</v>
      </c>
      <c r="J1036" s="4">
        <f>IF(Dataset_Analysis_Table[[#This Row],[Units Sold]]&lt;&gt;0,Dataset_Analysis_Table[[#This Row],[Revenue]]/Dataset_Analysis_Table[[#This Row],[Units Sold]],"Invalid")</f>
        <v>1342.53</v>
      </c>
      <c r="K1036" s="4" t="str">
        <f>IF(Dataset_Analysis_Table[[#This Row],[Revenue]]&gt;5000,"Yes","No")</f>
        <v>Yes</v>
      </c>
      <c r="L1036" s="4" t="str" cm="1">
        <f t="array" ref="L1036">_xlfn.IFS(
  Dataset_Analysis_Table[[#This Row],[Revenue]]&gt;=10000, "Platinum Tier",
  Dataset_Analysis_Table[[#This Row],[Revenue]]&gt;=5000, "Gold Tier",
  Dataset_Analysis_Table[[#This Row],[Revenue]]&lt;5000, "Standard Tier"
)</f>
        <v>Gold Tier</v>
      </c>
      <c r="M1036" s="4" t="str">
        <f>Dataset_Analysis_Table[[#This Row],[Region]]&amp;" - "&amp;Dataset_Analysis_Table[[#This Row],[Category]]</f>
        <v>East - Electronics</v>
      </c>
    </row>
    <row r="1037" spans="1:13" x14ac:dyDescent="0.3">
      <c r="A1037">
        <v>1038</v>
      </c>
      <c r="B1037" s="1">
        <v>45838</v>
      </c>
      <c r="C1037" t="s">
        <v>11</v>
      </c>
      <c r="D1037" t="s">
        <v>22</v>
      </c>
      <c r="E1037" t="s">
        <v>4</v>
      </c>
      <c r="F1037">
        <v>4</v>
      </c>
      <c r="G1037" s="4">
        <v>753.51</v>
      </c>
      <c r="H1037" s="4">
        <v>3014.04</v>
      </c>
      <c r="I1037" t="str">
        <f>TEXT(Dataset_Analysis_Table[[#This Row],[Order Date]], "mmmm yyyy")</f>
        <v>June 2025</v>
      </c>
      <c r="J1037" s="4">
        <f>IF(Dataset_Analysis_Table[[#This Row],[Units Sold]]&lt;&gt;0,Dataset_Analysis_Table[[#This Row],[Revenue]]/Dataset_Analysis_Table[[#This Row],[Units Sold]],"Invalid")</f>
        <v>753.51</v>
      </c>
      <c r="K1037" s="4" t="str">
        <f>IF(Dataset_Analysis_Table[[#This Row],[Revenue]]&gt;5000,"Yes","No")</f>
        <v>No</v>
      </c>
      <c r="L1037" s="4" t="str" cm="1">
        <f t="array" ref="L1037">_xlfn.IFS(
  Dataset_Analysis_Table[[#This Row],[Revenue]]&gt;=10000, "Platinum Tier",
  Dataset_Analysis_Table[[#This Row],[Revenue]]&gt;=5000, "Gold Tier",
  Dataset_Analysis_Table[[#This Row],[Revenue]]&lt;5000, "Standard Tier"
)</f>
        <v>Standard Tier</v>
      </c>
      <c r="M1037" s="4" t="str">
        <f>Dataset_Analysis_Table[[#This Row],[Region]]&amp;" - "&amp;Dataset_Analysis_Table[[#This Row],[Category]]</f>
        <v>South - Electronics</v>
      </c>
    </row>
    <row r="1038" spans="1:13" x14ac:dyDescent="0.3">
      <c r="A1038">
        <v>1039</v>
      </c>
      <c r="B1038" s="1">
        <v>45386</v>
      </c>
      <c r="C1038" t="s">
        <v>11</v>
      </c>
      <c r="D1038" t="s">
        <v>18</v>
      </c>
      <c r="E1038" t="s">
        <v>4</v>
      </c>
      <c r="F1038">
        <v>5</v>
      </c>
      <c r="G1038" s="4">
        <v>318.10000000000002</v>
      </c>
      <c r="H1038" s="4">
        <v>1590.5</v>
      </c>
      <c r="I1038" t="str">
        <f>TEXT(Dataset_Analysis_Table[[#This Row],[Order Date]], "mmmm yyyy")</f>
        <v>April 2024</v>
      </c>
      <c r="J1038" s="4">
        <f>IF(Dataset_Analysis_Table[[#This Row],[Units Sold]]&lt;&gt;0,Dataset_Analysis_Table[[#This Row],[Revenue]]/Dataset_Analysis_Table[[#This Row],[Units Sold]],"Invalid")</f>
        <v>318.10000000000002</v>
      </c>
      <c r="K1038" s="4" t="str">
        <f>IF(Dataset_Analysis_Table[[#This Row],[Revenue]]&gt;5000,"Yes","No")</f>
        <v>No</v>
      </c>
      <c r="L1038" s="4" t="str" cm="1">
        <f t="array" ref="L1038">_xlfn.IFS(
  Dataset_Analysis_Table[[#This Row],[Revenue]]&gt;=10000, "Platinum Tier",
  Dataset_Analysis_Table[[#This Row],[Revenue]]&gt;=5000, "Gold Tier",
  Dataset_Analysis_Table[[#This Row],[Revenue]]&lt;5000, "Standard Tier"
)</f>
        <v>Standard Tier</v>
      </c>
      <c r="M1038" s="4" t="str">
        <f>Dataset_Analysis_Table[[#This Row],[Region]]&amp;" - "&amp;Dataset_Analysis_Table[[#This Row],[Category]]</f>
        <v>South - Electronics</v>
      </c>
    </row>
    <row r="1039" spans="1:13" x14ac:dyDescent="0.3">
      <c r="A1039">
        <v>1040</v>
      </c>
      <c r="B1039" s="1">
        <v>45772</v>
      </c>
      <c r="C1039" t="s">
        <v>11</v>
      </c>
      <c r="D1039" t="s">
        <v>18</v>
      </c>
      <c r="E1039" t="s">
        <v>4</v>
      </c>
      <c r="F1039">
        <v>6</v>
      </c>
      <c r="G1039" s="4">
        <v>242.43</v>
      </c>
      <c r="H1039" s="4">
        <v>1454.58</v>
      </c>
      <c r="I1039" t="str">
        <f>TEXT(Dataset_Analysis_Table[[#This Row],[Order Date]], "mmmm yyyy")</f>
        <v>April 2025</v>
      </c>
      <c r="J1039" s="4">
        <f>IF(Dataset_Analysis_Table[[#This Row],[Units Sold]]&lt;&gt;0,Dataset_Analysis_Table[[#This Row],[Revenue]]/Dataset_Analysis_Table[[#This Row],[Units Sold]],"Invalid")</f>
        <v>242.42999999999998</v>
      </c>
      <c r="K1039" s="4" t="str">
        <f>IF(Dataset_Analysis_Table[[#This Row],[Revenue]]&gt;5000,"Yes","No")</f>
        <v>No</v>
      </c>
      <c r="L1039" s="4" t="str" cm="1">
        <f t="array" ref="L1039">_xlfn.IFS(
  Dataset_Analysis_Table[[#This Row],[Revenue]]&gt;=10000, "Platinum Tier",
  Dataset_Analysis_Table[[#This Row],[Revenue]]&gt;=5000, "Gold Tier",
  Dataset_Analysis_Table[[#This Row],[Revenue]]&lt;5000, "Standard Tier"
)</f>
        <v>Standard Tier</v>
      </c>
      <c r="M1039" s="4" t="str">
        <f>Dataset_Analysis_Table[[#This Row],[Region]]&amp;" - "&amp;Dataset_Analysis_Table[[#This Row],[Category]]</f>
        <v>South - Electronics</v>
      </c>
    </row>
    <row r="1040" spans="1:13" x14ac:dyDescent="0.3">
      <c r="A1040">
        <v>1041</v>
      </c>
      <c r="B1040" s="1">
        <v>45219</v>
      </c>
      <c r="C1040" t="s">
        <v>0</v>
      </c>
      <c r="D1040" t="s">
        <v>13</v>
      </c>
      <c r="E1040" t="s">
        <v>4</v>
      </c>
      <c r="F1040">
        <v>8</v>
      </c>
      <c r="G1040" s="4">
        <v>924.6</v>
      </c>
      <c r="H1040" s="4">
        <v>7396.8</v>
      </c>
      <c r="I1040" t="str">
        <f>TEXT(Dataset_Analysis_Table[[#This Row],[Order Date]], "mmmm yyyy")</f>
        <v>October 2023</v>
      </c>
      <c r="J1040" s="4">
        <f>IF(Dataset_Analysis_Table[[#This Row],[Units Sold]]&lt;&gt;0,Dataset_Analysis_Table[[#This Row],[Revenue]]/Dataset_Analysis_Table[[#This Row],[Units Sold]],"Invalid")</f>
        <v>924.6</v>
      </c>
      <c r="K1040" s="4" t="str">
        <f>IF(Dataset_Analysis_Table[[#This Row],[Revenue]]&gt;5000,"Yes","No")</f>
        <v>Yes</v>
      </c>
      <c r="L1040" s="4" t="str" cm="1">
        <f t="array" ref="L1040">_xlfn.IFS(
  Dataset_Analysis_Table[[#This Row],[Revenue]]&gt;=10000, "Platinum Tier",
  Dataset_Analysis_Table[[#This Row],[Revenue]]&gt;=5000, "Gold Tier",
  Dataset_Analysis_Table[[#This Row],[Revenue]]&lt;5000, "Standard Tier"
)</f>
        <v>Gold Tier</v>
      </c>
      <c r="M1040" s="4" t="str">
        <f>Dataset_Analysis_Table[[#This Row],[Region]]&amp;" - "&amp;Dataset_Analysis_Table[[#This Row],[Category]]</f>
        <v>North - Electronics</v>
      </c>
    </row>
    <row r="1041" spans="1:13" x14ac:dyDescent="0.3">
      <c r="A1041">
        <v>1042</v>
      </c>
      <c r="B1041" s="1">
        <v>45632</v>
      </c>
      <c r="C1041" t="s">
        <v>0</v>
      </c>
      <c r="D1041" t="s">
        <v>9</v>
      </c>
      <c r="E1041" t="s">
        <v>10</v>
      </c>
      <c r="F1041">
        <v>6</v>
      </c>
      <c r="G1041" s="4">
        <v>934.79</v>
      </c>
      <c r="H1041" s="4">
        <v>5608.74</v>
      </c>
      <c r="I1041" t="str">
        <f>TEXT(Dataset_Analysis_Table[[#This Row],[Order Date]], "mmmm yyyy")</f>
        <v>December 2024</v>
      </c>
      <c r="J1041" s="4">
        <f>IF(Dataset_Analysis_Table[[#This Row],[Units Sold]]&lt;&gt;0,Dataset_Analysis_Table[[#This Row],[Revenue]]/Dataset_Analysis_Table[[#This Row],[Units Sold]],"Invalid")</f>
        <v>934.79</v>
      </c>
      <c r="K1041" s="4" t="str">
        <f>IF(Dataset_Analysis_Table[[#This Row],[Revenue]]&gt;5000,"Yes","No")</f>
        <v>Yes</v>
      </c>
      <c r="L1041" s="4" t="str" cm="1">
        <f t="array" ref="L1041">_xlfn.IFS(
  Dataset_Analysis_Table[[#This Row],[Revenue]]&gt;=10000, "Platinum Tier",
  Dataset_Analysis_Table[[#This Row],[Revenue]]&gt;=5000, "Gold Tier",
  Dataset_Analysis_Table[[#This Row],[Revenue]]&lt;5000, "Standard Tier"
)</f>
        <v>Gold Tier</v>
      </c>
      <c r="M1041" s="4" t="str">
        <f>Dataset_Analysis_Table[[#This Row],[Region]]&amp;" - "&amp;Dataset_Analysis_Table[[#This Row],[Category]]</f>
        <v>North - Accessories</v>
      </c>
    </row>
    <row r="1042" spans="1:13" x14ac:dyDescent="0.3">
      <c r="A1042">
        <v>1043</v>
      </c>
      <c r="B1042" s="1">
        <v>45641</v>
      </c>
      <c r="C1042" t="s">
        <v>12</v>
      </c>
      <c r="D1042" t="s">
        <v>20</v>
      </c>
      <c r="E1042" t="s">
        <v>4</v>
      </c>
      <c r="F1042">
        <v>3</v>
      </c>
      <c r="G1042" s="4">
        <v>1476.75</v>
      </c>
      <c r="H1042" s="4">
        <v>4430.25</v>
      </c>
      <c r="I1042" t="str">
        <f>TEXT(Dataset_Analysis_Table[[#This Row],[Order Date]], "mmmm yyyy")</f>
        <v>December 2024</v>
      </c>
      <c r="J1042" s="4">
        <f>IF(Dataset_Analysis_Table[[#This Row],[Units Sold]]&lt;&gt;0,Dataset_Analysis_Table[[#This Row],[Revenue]]/Dataset_Analysis_Table[[#This Row],[Units Sold]],"Invalid")</f>
        <v>1476.75</v>
      </c>
      <c r="K1042" s="4" t="str">
        <f>IF(Dataset_Analysis_Table[[#This Row],[Revenue]]&gt;5000,"Yes","No")</f>
        <v>No</v>
      </c>
      <c r="L1042" s="4" t="str" cm="1">
        <f t="array" ref="L1042">_xlfn.IFS(
  Dataset_Analysis_Table[[#This Row],[Revenue]]&gt;=10000, "Platinum Tier",
  Dataset_Analysis_Table[[#This Row],[Revenue]]&gt;=5000, "Gold Tier",
  Dataset_Analysis_Table[[#This Row],[Revenue]]&lt;5000, "Standard Tier"
)</f>
        <v>Standard Tier</v>
      </c>
      <c r="M1042" s="4" t="str">
        <f>Dataset_Analysis_Table[[#This Row],[Region]]&amp;" - "&amp;Dataset_Analysis_Table[[#This Row],[Category]]</f>
        <v>East - Electronics</v>
      </c>
    </row>
    <row r="1043" spans="1:13" x14ac:dyDescent="0.3">
      <c r="A1043">
        <v>1044</v>
      </c>
      <c r="B1043" s="1">
        <v>45546</v>
      </c>
      <c r="C1043" t="s">
        <v>12</v>
      </c>
      <c r="D1043" t="s">
        <v>17</v>
      </c>
      <c r="E1043" t="s">
        <v>10</v>
      </c>
      <c r="F1043">
        <v>4</v>
      </c>
      <c r="G1043" s="4">
        <v>1127.75</v>
      </c>
      <c r="H1043" s="4">
        <v>4511</v>
      </c>
      <c r="I1043" t="str">
        <f>TEXT(Dataset_Analysis_Table[[#This Row],[Order Date]], "mmmm yyyy")</f>
        <v>September 2024</v>
      </c>
      <c r="J1043" s="4">
        <f>IF(Dataset_Analysis_Table[[#This Row],[Units Sold]]&lt;&gt;0,Dataset_Analysis_Table[[#This Row],[Revenue]]/Dataset_Analysis_Table[[#This Row],[Units Sold]],"Invalid")</f>
        <v>1127.75</v>
      </c>
      <c r="K1043" s="4" t="str">
        <f>IF(Dataset_Analysis_Table[[#This Row],[Revenue]]&gt;5000,"Yes","No")</f>
        <v>No</v>
      </c>
      <c r="L1043" s="4" t="str" cm="1">
        <f t="array" ref="L1043">_xlfn.IFS(
  Dataset_Analysis_Table[[#This Row],[Revenue]]&gt;=10000, "Platinum Tier",
  Dataset_Analysis_Table[[#This Row],[Revenue]]&gt;=5000, "Gold Tier",
  Dataset_Analysis_Table[[#This Row],[Revenue]]&lt;5000, "Standard Tier"
)</f>
        <v>Standard Tier</v>
      </c>
      <c r="M1043" s="4" t="str">
        <f>Dataset_Analysis_Table[[#This Row],[Region]]&amp;" - "&amp;Dataset_Analysis_Table[[#This Row],[Category]]</f>
        <v>East - Accessories</v>
      </c>
    </row>
    <row r="1044" spans="1:13" x14ac:dyDescent="0.3">
      <c r="A1044">
        <v>1045</v>
      </c>
      <c r="B1044" s="1">
        <v>45677</v>
      </c>
      <c r="C1044" t="s">
        <v>0</v>
      </c>
      <c r="D1044" t="s">
        <v>3</v>
      </c>
      <c r="E1044" t="s">
        <v>4</v>
      </c>
      <c r="F1044">
        <v>7</v>
      </c>
      <c r="G1044" s="4">
        <v>722.7</v>
      </c>
      <c r="H1044" s="4">
        <v>5058.8999999999996</v>
      </c>
      <c r="I1044" t="str">
        <f>TEXT(Dataset_Analysis_Table[[#This Row],[Order Date]], "mmmm yyyy")</f>
        <v>January 2025</v>
      </c>
      <c r="J1044" s="4">
        <f>IF(Dataset_Analysis_Table[[#This Row],[Units Sold]]&lt;&gt;0,Dataset_Analysis_Table[[#This Row],[Revenue]]/Dataset_Analysis_Table[[#This Row],[Units Sold]],"Invalid")</f>
        <v>722.69999999999993</v>
      </c>
      <c r="K1044" s="4" t="str">
        <f>IF(Dataset_Analysis_Table[[#This Row],[Revenue]]&gt;5000,"Yes","No")</f>
        <v>Yes</v>
      </c>
      <c r="L1044" s="4" t="str" cm="1">
        <f t="array" ref="L1044">_xlfn.IFS(
  Dataset_Analysis_Table[[#This Row],[Revenue]]&gt;=10000, "Platinum Tier",
  Dataset_Analysis_Table[[#This Row],[Revenue]]&gt;=5000, "Gold Tier",
  Dataset_Analysis_Table[[#This Row],[Revenue]]&lt;5000, "Standard Tier"
)</f>
        <v>Gold Tier</v>
      </c>
      <c r="M1044" s="4" t="str">
        <f>Dataset_Analysis_Table[[#This Row],[Region]]&amp;" - "&amp;Dataset_Analysis_Table[[#This Row],[Category]]</f>
        <v>North - Electronics</v>
      </c>
    </row>
    <row r="1045" spans="1:13" x14ac:dyDescent="0.3">
      <c r="A1045">
        <v>1046</v>
      </c>
      <c r="B1045" s="1">
        <v>45653</v>
      </c>
      <c r="C1045" t="s">
        <v>0</v>
      </c>
      <c r="D1045" t="s">
        <v>6</v>
      </c>
      <c r="E1045" t="s">
        <v>4</v>
      </c>
      <c r="F1045">
        <v>6</v>
      </c>
      <c r="G1045" s="4">
        <v>596.64</v>
      </c>
      <c r="H1045" s="4">
        <v>3579.84</v>
      </c>
      <c r="I1045" t="str">
        <f>TEXT(Dataset_Analysis_Table[[#This Row],[Order Date]], "mmmm yyyy")</f>
        <v>December 2024</v>
      </c>
      <c r="J1045" s="4">
        <f>IF(Dataset_Analysis_Table[[#This Row],[Units Sold]]&lt;&gt;0,Dataset_Analysis_Table[[#This Row],[Revenue]]/Dataset_Analysis_Table[[#This Row],[Units Sold]],"Invalid")</f>
        <v>596.64</v>
      </c>
      <c r="K1045" s="4" t="str">
        <f>IF(Dataset_Analysis_Table[[#This Row],[Revenue]]&gt;5000,"Yes","No")</f>
        <v>No</v>
      </c>
      <c r="L1045" s="4" t="str" cm="1">
        <f t="array" ref="L1045">_xlfn.IFS(
  Dataset_Analysis_Table[[#This Row],[Revenue]]&gt;=10000, "Platinum Tier",
  Dataset_Analysis_Table[[#This Row],[Revenue]]&gt;=5000, "Gold Tier",
  Dataset_Analysis_Table[[#This Row],[Revenue]]&lt;5000, "Standard Tier"
)</f>
        <v>Standard Tier</v>
      </c>
      <c r="M1045" s="4" t="str">
        <f>Dataset_Analysis_Table[[#This Row],[Region]]&amp;" - "&amp;Dataset_Analysis_Table[[#This Row],[Category]]</f>
        <v>North - Electronics</v>
      </c>
    </row>
    <row r="1046" spans="1:13" x14ac:dyDescent="0.3">
      <c r="A1046">
        <v>1047</v>
      </c>
      <c r="B1046" s="1">
        <v>45607</v>
      </c>
      <c r="C1046" t="s">
        <v>11</v>
      </c>
      <c r="D1046" t="s">
        <v>1</v>
      </c>
      <c r="E1046" t="s">
        <v>2</v>
      </c>
      <c r="F1046">
        <v>2</v>
      </c>
      <c r="G1046" s="4">
        <v>1050.3800000000001</v>
      </c>
      <c r="H1046" s="4">
        <v>2100.7600000000002</v>
      </c>
      <c r="I1046" t="str">
        <f>TEXT(Dataset_Analysis_Table[[#This Row],[Order Date]], "mmmm yyyy")</f>
        <v>November 2024</v>
      </c>
      <c r="J1046" s="4">
        <f>IF(Dataset_Analysis_Table[[#This Row],[Units Sold]]&lt;&gt;0,Dataset_Analysis_Table[[#This Row],[Revenue]]/Dataset_Analysis_Table[[#This Row],[Units Sold]],"Invalid")</f>
        <v>1050.3800000000001</v>
      </c>
      <c r="K1046" s="4" t="str">
        <f>IF(Dataset_Analysis_Table[[#This Row],[Revenue]]&gt;5000,"Yes","No")</f>
        <v>No</v>
      </c>
      <c r="L1046" s="4" t="str" cm="1">
        <f t="array" ref="L1046">_xlfn.IFS(
  Dataset_Analysis_Table[[#This Row],[Revenue]]&gt;=10000, "Platinum Tier",
  Dataset_Analysis_Table[[#This Row],[Revenue]]&gt;=5000, "Gold Tier",
  Dataset_Analysis_Table[[#This Row],[Revenue]]&lt;5000, "Standard Tier"
)</f>
        <v>Standard Tier</v>
      </c>
      <c r="M1046" s="4" t="str">
        <f>Dataset_Analysis_Table[[#This Row],[Region]]&amp;" - "&amp;Dataset_Analysis_Table[[#This Row],[Category]]</f>
        <v>South - Apparel</v>
      </c>
    </row>
    <row r="1047" spans="1:13" x14ac:dyDescent="0.3">
      <c r="A1047">
        <v>1048</v>
      </c>
      <c r="B1047" s="1">
        <v>45844</v>
      </c>
      <c r="C1047" t="s">
        <v>12</v>
      </c>
      <c r="D1047" t="s">
        <v>20</v>
      </c>
      <c r="E1047" t="s">
        <v>4</v>
      </c>
      <c r="F1047">
        <v>1</v>
      </c>
      <c r="G1047" s="4">
        <v>27.61</v>
      </c>
      <c r="H1047" s="4">
        <v>27.61</v>
      </c>
      <c r="I1047" t="str">
        <f>TEXT(Dataset_Analysis_Table[[#This Row],[Order Date]], "mmmm yyyy")</f>
        <v>July 2025</v>
      </c>
      <c r="J1047" s="4">
        <f>IF(Dataset_Analysis_Table[[#This Row],[Units Sold]]&lt;&gt;0,Dataset_Analysis_Table[[#This Row],[Revenue]]/Dataset_Analysis_Table[[#This Row],[Units Sold]],"Invalid")</f>
        <v>27.61</v>
      </c>
      <c r="K1047" s="4" t="str">
        <f>IF(Dataset_Analysis_Table[[#This Row],[Revenue]]&gt;5000,"Yes","No")</f>
        <v>No</v>
      </c>
      <c r="L1047" s="4" t="str" cm="1">
        <f t="array" ref="L1047">_xlfn.IFS(
  Dataset_Analysis_Table[[#This Row],[Revenue]]&gt;=10000, "Platinum Tier",
  Dataset_Analysis_Table[[#This Row],[Revenue]]&gt;=5000, "Gold Tier",
  Dataset_Analysis_Table[[#This Row],[Revenue]]&lt;5000, "Standard Tier"
)</f>
        <v>Standard Tier</v>
      </c>
      <c r="M1047" s="4" t="str">
        <f>Dataset_Analysis_Table[[#This Row],[Region]]&amp;" - "&amp;Dataset_Analysis_Table[[#This Row],[Category]]</f>
        <v>East - Electronics</v>
      </c>
    </row>
    <row r="1048" spans="1:13" x14ac:dyDescent="0.3">
      <c r="A1048">
        <v>1049</v>
      </c>
      <c r="B1048" s="1">
        <v>45733</v>
      </c>
      <c r="C1048" t="s">
        <v>7</v>
      </c>
      <c r="D1048" t="s">
        <v>18</v>
      </c>
      <c r="E1048" t="s">
        <v>4</v>
      </c>
      <c r="F1048">
        <v>2</v>
      </c>
      <c r="G1048" s="4">
        <v>494.9</v>
      </c>
      <c r="H1048" s="4">
        <v>989.8</v>
      </c>
      <c r="I1048" t="str">
        <f>TEXT(Dataset_Analysis_Table[[#This Row],[Order Date]], "mmmm yyyy")</f>
        <v>March 2025</v>
      </c>
      <c r="J1048" s="4">
        <f>IF(Dataset_Analysis_Table[[#This Row],[Units Sold]]&lt;&gt;0,Dataset_Analysis_Table[[#This Row],[Revenue]]/Dataset_Analysis_Table[[#This Row],[Units Sold]],"Invalid")</f>
        <v>494.9</v>
      </c>
      <c r="K1048" s="4" t="str">
        <f>IF(Dataset_Analysis_Table[[#This Row],[Revenue]]&gt;5000,"Yes","No")</f>
        <v>No</v>
      </c>
      <c r="L1048" s="4" t="str" cm="1">
        <f t="array" ref="L1048">_xlfn.IFS(
  Dataset_Analysis_Table[[#This Row],[Revenue]]&gt;=10000, "Platinum Tier",
  Dataset_Analysis_Table[[#This Row],[Revenue]]&gt;=5000, "Gold Tier",
  Dataset_Analysis_Table[[#This Row],[Revenue]]&lt;5000, "Standard Tier"
)</f>
        <v>Standard Tier</v>
      </c>
      <c r="M1048" s="4" t="str">
        <f>Dataset_Analysis_Table[[#This Row],[Region]]&amp;" - "&amp;Dataset_Analysis_Table[[#This Row],[Category]]</f>
        <v>West - Electronics</v>
      </c>
    </row>
    <row r="1049" spans="1:13" x14ac:dyDescent="0.3">
      <c r="A1049">
        <v>1050</v>
      </c>
      <c r="B1049" s="1">
        <v>45330</v>
      </c>
      <c r="C1049" t="s">
        <v>12</v>
      </c>
      <c r="D1049" t="s">
        <v>15</v>
      </c>
      <c r="E1049" t="s">
        <v>4</v>
      </c>
      <c r="F1049">
        <v>9</v>
      </c>
      <c r="G1049" s="4">
        <v>401.65</v>
      </c>
      <c r="H1049" s="4">
        <v>3614.85</v>
      </c>
      <c r="I1049" t="str">
        <f>TEXT(Dataset_Analysis_Table[[#This Row],[Order Date]], "mmmm yyyy")</f>
        <v>February 2024</v>
      </c>
      <c r="J1049" s="4">
        <f>IF(Dataset_Analysis_Table[[#This Row],[Units Sold]]&lt;&gt;0,Dataset_Analysis_Table[[#This Row],[Revenue]]/Dataset_Analysis_Table[[#This Row],[Units Sold]],"Invalid")</f>
        <v>401.65</v>
      </c>
      <c r="K1049" s="4" t="str">
        <f>IF(Dataset_Analysis_Table[[#This Row],[Revenue]]&gt;5000,"Yes","No")</f>
        <v>No</v>
      </c>
      <c r="L1049" s="4" t="str" cm="1">
        <f t="array" ref="L1049">_xlfn.IFS(
  Dataset_Analysis_Table[[#This Row],[Revenue]]&gt;=10000, "Platinum Tier",
  Dataset_Analysis_Table[[#This Row],[Revenue]]&gt;=5000, "Gold Tier",
  Dataset_Analysis_Table[[#This Row],[Revenue]]&lt;5000, "Standard Tier"
)</f>
        <v>Standard Tier</v>
      </c>
      <c r="M1049" s="4" t="str">
        <f>Dataset_Analysis_Table[[#This Row],[Region]]&amp;" - "&amp;Dataset_Analysis_Table[[#This Row],[Category]]</f>
        <v>East - Electronics</v>
      </c>
    </row>
    <row r="1050" spans="1:13" x14ac:dyDescent="0.3">
      <c r="A1050">
        <v>1051</v>
      </c>
      <c r="B1050" s="1">
        <v>45766</v>
      </c>
      <c r="C1050" t="s">
        <v>7</v>
      </c>
      <c r="D1050" t="s">
        <v>22</v>
      </c>
      <c r="E1050" t="s">
        <v>4</v>
      </c>
      <c r="F1050">
        <v>6</v>
      </c>
      <c r="G1050" s="4">
        <v>555.23</v>
      </c>
      <c r="H1050" s="4">
        <v>3331.38</v>
      </c>
      <c r="I1050" t="str">
        <f>TEXT(Dataset_Analysis_Table[[#This Row],[Order Date]], "mmmm yyyy")</f>
        <v>April 2025</v>
      </c>
      <c r="J1050" s="4">
        <f>IF(Dataset_Analysis_Table[[#This Row],[Units Sold]]&lt;&gt;0,Dataset_Analysis_Table[[#This Row],[Revenue]]/Dataset_Analysis_Table[[#This Row],[Units Sold]],"Invalid")</f>
        <v>555.23</v>
      </c>
      <c r="K1050" s="4" t="str">
        <f>IF(Dataset_Analysis_Table[[#This Row],[Revenue]]&gt;5000,"Yes","No")</f>
        <v>No</v>
      </c>
      <c r="L1050" s="4" t="str" cm="1">
        <f t="array" ref="L1050">_xlfn.IFS(
  Dataset_Analysis_Table[[#This Row],[Revenue]]&gt;=10000, "Platinum Tier",
  Dataset_Analysis_Table[[#This Row],[Revenue]]&gt;=5000, "Gold Tier",
  Dataset_Analysis_Table[[#This Row],[Revenue]]&lt;5000, "Standard Tier"
)</f>
        <v>Standard Tier</v>
      </c>
      <c r="M1050" s="4" t="str">
        <f>Dataset_Analysis_Table[[#This Row],[Region]]&amp;" - "&amp;Dataset_Analysis_Table[[#This Row],[Category]]</f>
        <v>West - Electronics</v>
      </c>
    </row>
    <row r="1051" spans="1:13" x14ac:dyDescent="0.3">
      <c r="A1051">
        <v>1052</v>
      </c>
      <c r="B1051" s="1">
        <v>45354</v>
      </c>
      <c r="C1051" t="s">
        <v>7</v>
      </c>
      <c r="D1051" t="s">
        <v>20</v>
      </c>
      <c r="E1051" t="s">
        <v>4</v>
      </c>
      <c r="F1051">
        <v>7</v>
      </c>
      <c r="G1051" s="4">
        <v>1054.06</v>
      </c>
      <c r="H1051" s="4">
        <v>7378.42</v>
      </c>
      <c r="I1051" t="str">
        <f>TEXT(Dataset_Analysis_Table[[#This Row],[Order Date]], "mmmm yyyy")</f>
        <v>March 2024</v>
      </c>
      <c r="J1051" s="4">
        <f>IF(Dataset_Analysis_Table[[#This Row],[Units Sold]]&lt;&gt;0,Dataset_Analysis_Table[[#This Row],[Revenue]]/Dataset_Analysis_Table[[#This Row],[Units Sold]],"Invalid")</f>
        <v>1054.06</v>
      </c>
      <c r="K1051" s="4" t="str">
        <f>IF(Dataset_Analysis_Table[[#This Row],[Revenue]]&gt;5000,"Yes","No")</f>
        <v>Yes</v>
      </c>
      <c r="L1051" s="4" t="str" cm="1">
        <f t="array" ref="L1051">_xlfn.IFS(
  Dataset_Analysis_Table[[#This Row],[Revenue]]&gt;=10000, "Platinum Tier",
  Dataset_Analysis_Table[[#This Row],[Revenue]]&gt;=5000, "Gold Tier",
  Dataset_Analysis_Table[[#This Row],[Revenue]]&lt;5000, "Standard Tier"
)</f>
        <v>Gold Tier</v>
      </c>
      <c r="M1051" s="4" t="str">
        <f>Dataset_Analysis_Table[[#This Row],[Region]]&amp;" - "&amp;Dataset_Analysis_Table[[#This Row],[Category]]</f>
        <v>West - Electronics</v>
      </c>
    </row>
    <row r="1052" spans="1:13" x14ac:dyDescent="0.3">
      <c r="A1052">
        <v>1053</v>
      </c>
      <c r="B1052" s="1">
        <v>45549</v>
      </c>
      <c r="C1052" t="s">
        <v>12</v>
      </c>
      <c r="D1052" t="s">
        <v>21</v>
      </c>
      <c r="E1052" t="s">
        <v>4</v>
      </c>
      <c r="F1052">
        <v>5</v>
      </c>
      <c r="G1052" s="4">
        <v>681.59</v>
      </c>
      <c r="H1052" s="4">
        <v>3407.95</v>
      </c>
      <c r="I1052" t="str">
        <f>TEXT(Dataset_Analysis_Table[[#This Row],[Order Date]], "mmmm yyyy")</f>
        <v>September 2024</v>
      </c>
      <c r="J1052" s="4">
        <f>IF(Dataset_Analysis_Table[[#This Row],[Units Sold]]&lt;&gt;0,Dataset_Analysis_Table[[#This Row],[Revenue]]/Dataset_Analysis_Table[[#This Row],[Units Sold]],"Invalid")</f>
        <v>681.58999999999992</v>
      </c>
      <c r="K1052" s="4" t="str">
        <f>IF(Dataset_Analysis_Table[[#This Row],[Revenue]]&gt;5000,"Yes","No")</f>
        <v>No</v>
      </c>
      <c r="L1052" s="4" t="str" cm="1">
        <f t="array" ref="L1052">_xlfn.IFS(
  Dataset_Analysis_Table[[#This Row],[Revenue]]&gt;=10000, "Platinum Tier",
  Dataset_Analysis_Table[[#This Row],[Revenue]]&gt;=5000, "Gold Tier",
  Dataset_Analysis_Table[[#This Row],[Revenue]]&lt;5000, "Standard Tier"
)</f>
        <v>Standard Tier</v>
      </c>
      <c r="M1052" s="4" t="str">
        <f>Dataset_Analysis_Table[[#This Row],[Region]]&amp;" - "&amp;Dataset_Analysis_Table[[#This Row],[Category]]</f>
        <v>East - Electronics</v>
      </c>
    </row>
    <row r="1053" spans="1:13" x14ac:dyDescent="0.3">
      <c r="A1053">
        <v>1054</v>
      </c>
      <c r="B1053" s="1">
        <v>45728</v>
      </c>
      <c r="C1053" t="s">
        <v>11</v>
      </c>
      <c r="D1053" t="s">
        <v>15</v>
      </c>
      <c r="E1053" t="s">
        <v>4</v>
      </c>
      <c r="F1053">
        <v>4</v>
      </c>
      <c r="G1053" s="4">
        <v>1223.1400000000001</v>
      </c>
      <c r="H1053" s="4">
        <v>4892.5600000000004</v>
      </c>
      <c r="I1053" t="str">
        <f>TEXT(Dataset_Analysis_Table[[#This Row],[Order Date]], "mmmm yyyy")</f>
        <v>March 2025</v>
      </c>
      <c r="J1053" s="4">
        <f>IF(Dataset_Analysis_Table[[#This Row],[Units Sold]]&lt;&gt;0,Dataset_Analysis_Table[[#This Row],[Revenue]]/Dataset_Analysis_Table[[#This Row],[Units Sold]],"Invalid")</f>
        <v>1223.1400000000001</v>
      </c>
      <c r="K1053" s="4" t="str">
        <f>IF(Dataset_Analysis_Table[[#This Row],[Revenue]]&gt;5000,"Yes","No")</f>
        <v>No</v>
      </c>
      <c r="L1053" s="4" t="str" cm="1">
        <f t="array" ref="L1053">_xlfn.IFS(
  Dataset_Analysis_Table[[#This Row],[Revenue]]&gt;=10000, "Platinum Tier",
  Dataset_Analysis_Table[[#This Row],[Revenue]]&gt;=5000, "Gold Tier",
  Dataset_Analysis_Table[[#This Row],[Revenue]]&lt;5000, "Standard Tier"
)</f>
        <v>Standard Tier</v>
      </c>
      <c r="M1053" s="4" t="str">
        <f>Dataset_Analysis_Table[[#This Row],[Region]]&amp;" - "&amp;Dataset_Analysis_Table[[#This Row],[Category]]</f>
        <v>South - Electronics</v>
      </c>
    </row>
    <row r="1054" spans="1:13" x14ac:dyDescent="0.3">
      <c r="A1054">
        <v>1055</v>
      </c>
      <c r="B1054" s="1">
        <v>45380</v>
      </c>
      <c r="C1054" t="s">
        <v>12</v>
      </c>
      <c r="D1054" t="s">
        <v>8</v>
      </c>
      <c r="E1054" t="s">
        <v>2</v>
      </c>
      <c r="F1054">
        <v>9</v>
      </c>
      <c r="G1054" s="4">
        <v>654.01</v>
      </c>
      <c r="H1054" s="4">
        <v>5886.09</v>
      </c>
      <c r="I1054" t="str">
        <f>TEXT(Dataset_Analysis_Table[[#This Row],[Order Date]], "mmmm yyyy")</f>
        <v>March 2024</v>
      </c>
      <c r="J1054" s="4">
        <f>IF(Dataset_Analysis_Table[[#This Row],[Units Sold]]&lt;&gt;0,Dataset_Analysis_Table[[#This Row],[Revenue]]/Dataset_Analysis_Table[[#This Row],[Units Sold]],"Invalid")</f>
        <v>654.01</v>
      </c>
      <c r="K1054" s="4" t="str">
        <f>IF(Dataset_Analysis_Table[[#This Row],[Revenue]]&gt;5000,"Yes","No")</f>
        <v>Yes</v>
      </c>
      <c r="L1054" s="4" t="str" cm="1">
        <f t="array" ref="L1054">_xlfn.IFS(
  Dataset_Analysis_Table[[#This Row],[Revenue]]&gt;=10000, "Platinum Tier",
  Dataset_Analysis_Table[[#This Row],[Revenue]]&gt;=5000, "Gold Tier",
  Dataset_Analysis_Table[[#This Row],[Revenue]]&lt;5000, "Standard Tier"
)</f>
        <v>Gold Tier</v>
      </c>
      <c r="M1054" s="4" t="str">
        <f>Dataset_Analysis_Table[[#This Row],[Region]]&amp;" - "&amp;Dataset_Analysis_Table[[#This Row],[Category]]</f>
        <v>East - Apparel</v>
      </c>
    </row>
    <row r="1055" spans="1:13" x14ac:dyDescent="0.3">
      <c r="A1055">
        <v>1056</v>
      </c>
      <c r="B1055" s="1">
        <v>45288</v>
      </c>
      <c r="C1055" t="s">
        <v>11</v>
      </c>
      <c r="D1055" t="s">
        <v>5</v>
      </c>
      <c r="E1055" t="s">
        <v>4</v>
      </c>
      <c r="F1055">
        <v>3</v>
      </c>
      <c r="G1055" s="4">
        <v>714.75</v>
      </c>
      <c r="H1055" s="4">
        <v>2144.25</v>
      </c>
      <c r="I1055" t="str">
        <f>TEXT(Dataset_Analysis_Table[[#This Row],[Order Date]], "mmmm yyyy")</f>
        <v>December 2023</v>
      </c>
      <c r="J1055" s="4">
        <f>IF(Dataset_Analysis_Table[[#This Row],[Units Sold]]&lt;&gt;0,Dataset_Analysis_Table[[#This Row],[Revenue]]/Dataset_Analysis_Table[[#This Row],[Units Sold]],"Invalid")</f>
        <v>714.75</v>
      </c>
      <c r="K1055" s="4" t="str">
        <f>IF(Dataset_Analysis_Table[[#This Row],[Revenue]]&gt;5000,"Yes","No")</f>
        <v>No</v>
      </c>
      <c r="L1055" s="4" t="str" cm="1">
        <f t="array" ref="L1055">_xlfn.IFS(
  Dataset_Analysis_Table[[#This Row],[Revenue]]&gt;=10000, "Platinum Tier",
  Dataset_Analysis_Table[[#This Row],[Revenue]]&gt;=5000, "Gold Tier",
  Dataset_Analysis_Table[[#This Row],[Revenue]]&lt;5000, "Standard Tier"
)</f>
        <v>Standard Tier</v>
      </c>
      <c r="M1055" s="4" t="str">
        <f>Dataset_Analysis_Table[[#This Row],[Region]]&amp;" - "&amp;Dataset_Analysis_Table[[#This Row],[Category]]</f>
        <v>South - Electronics</v>
      </c>
    </row>
    <row r="1056" spans="1:13" x14ac:dyDescent="0.3">
      <c r="A1056">
        <v>1057</v>
      </c>
      <c r="B1056" s="1">
        <v>45570</v>
      </c>
      <c r="C1056" t="s">
        <v>11</v>
      </c>
      <c r="D1056" t="s">
        <v>14</v>
      </c>
      <c r="E1056" t="s">
        <v>4</v>
      </c>
      <c r="F1056">
        <v>8</v>
      </c>
      <c r="G1056" s="4">
        <v>210.36</v>
      </c>
      <c r="H1056" s="4">
        <v>1682.88</v>
      </c>
      <c r="I1056" t="str">
        <f>TEXT(Dataset_Analysis_Table[[#This Row],[Order Date]], "mmmm yyyy")</f>
        <v>October 2024</v>
      </c>
      <c r="J1056" s="4">
        <f>IF(Dataset_Analysis_Table[[#This Row],[Units Sold]]&lt;&gt;0,Dataset_Analysis_Table[[#This Row],[Revenue]]/Dataset_Analysis_Table[[#This Row],[Units Sold]],"Invalid")</f>
        <v>210.36</v>
      </c>
      <c r="K1056" s="4" t="str">
        <f>IF(Dataset_Analysis_Table[[#This Row],[Revenue]]&gt;5000,"Yes","No")</f>
        <v>No</v>
      </c>
      <c r="L1056" s="4" t="str" cm="1">
        <f t="array" ref="L1056">_xlfn.IFS(
  Dataset_Analysis_Table[[#This Row],[Revenue]]&gt;=10000, "Platinum Tier",
  Dataset_Analysis_Table[[#This Row],[Revenue]]&gt;=5000, "Gold Tier",
  Dataset_Analysis_Table[[#This Row],[Revenue]]&lt;5000, "Standard Tier"
)</f>
        <v>Standard Tier</v>
      </c>
      <c r="M1056" s="4" t="str">
        <f>Dataset_Analysis_Table[[#This Row],[Region]]&amp;" - "&amp;Dataset_Analysis_Table[[#This Row],[Category]]</f>
        <v>South - Electronics</v>
      </c>
    </row>
    <row r="1057" spans="1:13" x14ac:dyDescent="0.3">
      <c r="A1057">
        <v>1058</v>
      </c>
      <c r="B1057" s="1">
        <v>45637</v>
      </c>
      <c r="C1057" t="s">
        <v>12</v>
      </c>
      <c r="D1057" t="s">
        <v>17</v>
      </c>
      <c r="E1057" t="s">
        <v>10</v>
      </c>
      <c r="F1057">
        <v>5</v>
      </c>
      <c r="G1057" s="4">
        <v>383.95</v>
      </c>
      <c r="H1057" s="4">
        <v>1919.75</v>
      </c>
      <c r="I1057" t="str">
        <f>TEXT(Dataset_Analysis_Table[[#This Row],[Order Date]], "mmmm yyyy")</f>
        <v>December 2024</v>
      </c>
      <c r="J1057" s="4">
        <f>IF(Dataset_Analysis_Table[[#This Row],[Units Sold]]&lt;&gt;0,Dataset_Analysis_Table[[#This Row],[Revenue]]/Dataset_Analysis_Table[[#This Row],[Units Sold]],"Invalid")</f>
        <v>383.95</v>
      </c>
      <c r="K1057" s="4" t="str">
        <f>IF(Dataset_Analysis_Table[[#This Row],[Revenue]]&gt;5000,"Yes","No")</f>
        <v>No</v>
      </c>
      <c r="L1057" s="4" t="str" cm="1">
        <f t="array" ref="L1057">_xlfn.IFS(
  Dataset_Analysis_Table[[#This Row],[Revenue]]&gt;=10000, "Platinum Tier",
  Dataset_Analysis_Table[[#This Row],[Revenue]]&gt;=5000, "Gold Tier",
  Dataset_Analysis_Table[[#This Row],[Revenue]]&lt;5000, "Standard Tier"
)</f>
        <v>Standard Tier</v>
      </c>
      <c r="M1057" s="4" t="str">
        <f>Dataset_Analysis_Table[[#This Row],[Region]]&amp;" - "&amp;Dataset_Analysis_Table[[#This Row],[Category]]</f>
        <v>East - Accessories</v>
      </c>
    </row>
    <row r="1058" spans="1:13" x14ac:dyDescent="0.3">
      <c r="A1058">
        <v>1059</v>
      </c>
      <c r="B1058" s="1">
        <v>45546</v>
      </c>
      <c r="C1058" t="s">
        <v>0</v>
      </c>
      <c r="D1058" t="s">
        <v>16</v>
      </c>
      <c r="E1058" t="s">
        <v>10</v>
      </c>
      <c r="F1058">
        <v>2</v>
      </c>
      <c r="G1058" s="4">
        <v>1038.9100000000001</v>
      </c>
      <c r="H1058" s="4">
        <v>2077.8200000000002</v>
      </c>
      <c r="I1058" t="str">
        <f>TEXT(Dataset_Analysis_Table[[#This Row],[Order Date]], "mmmm yyyy")</f>
        <v>September 2024</v>
      </c>
      <c r="J1058" s="4">
        <f>IF(Dataset_Analysis_Table[[#This Row],[Units Sold]]&lt;&gt;0,Dataset_Analysis_Table[[#This Row],[Revenue]]/Dataset_Analysis_Table[[#This Row],[Units Sold]],"Invalid")</f>
        <v>1038.9100000000001</v>
      </c>
      <c r="K1058" s="4" t="str">
        <f>IF(Dataset_Analysis_Table[[#This Row],[Revenue]]&gt;5000,"Yes","No")</f>
        <v>No</v>
      </c>
      <c r="L1058" s="4" t="str" cm="1">
        <f t="array" ref="L1058">_xlfn.IFS(
  Dataset_Analysis_Table[[#This Row],[Revenue]]&gt;=10000, "Platinum Tier",
  Dataset_Analysis_Table[[#This Row],[Revenue]]&gt;=5000, "Gold Tier",
  Dataset_Analysis_Table[[#This Row],[Revenue]]&lt;5000, "Standard Tier"
)</f>
        <v>Standard Tier</v>
      </c>
      <c r="M1058" s="4" t="str">
        <f>Dataset_Analysis_Table[[#This Row],[Region]]&amp;" - "&amp;Dataset_Analysis_Table[[#This Row],[Category]]</f>
        <v>North - Accessories</v>
      </c>
    </row>
    <row r="1059" spans="1:13" x14ac:dyDescent="0.3">
      <c r="A1059">
        <v>1060</v>
      </c>
      <c r="B1059" s="1">
        <v>45399</v>
      </c>
      <c r="C1059" t="s">
        <v>11</v>
      </c>
      <c r="D1059" t="s">
        <v>14</v>
      </c>
      <c r="E1059" t="s">
        <v>4</v>
      </c>
      <c r="F1059">
        <v>8</v>
      </c>
      <c r="G1059" s="4">
        <v>1260.07</v>
      </c>
      <c r="H1059" s="4">
        <v>10080.56</v>
      </c>
      <c r="I1059" t="str">
        <f>TEXT(Dataset_Analysis_Table[[#This Row],[Order Date]], "mmmm yyyy")</f>
        <v>April 2024</v>
      </c>
      <c r="J1059" s="4">
        <f>IF(Dataset_Analysis_Table[[#This Row],[Units Sold]]&lt;&gt;0,Dataset_Analysis_Table[[#This Row],[Revenue]]/Dataset_Analysis_Table[[#This Row],[Units Sold]],"Invalid")</f>
        <v>1260.07</v>
      </c>
      <c r="K1059" s="4" t="str">
        <f>IF(Dataset_Analysis_Table[[#This Row],[Revenue]]&gt;5000,"Yes","No")</f>
        <v>Yes</v>
      </c>
      <c r="L1059" s="4" t="str" cm="1">
        <f t="array" ref="L1059">_xlfn.IFS(
  Dataset_Analysis_Table[[#This Row],[Revenue]]&gt;=10000, "Platinum Tier",
  Dataset_Analysis_Table[[#This Row],[Revenue]]&gt;=5000, "Gold Tier",
  Dataset_Analysis_Table[[#This Row],[Revenue]]&lt;5000, "Standard Tier"
)</f>
        <v>Platinum Tier</v>
      </c>
      <c r="M1059" s="4" t="str">
        <f>Dataset_Analysis_Table[[#This Row],[Region]]&amp;" - "&amp;Dataset_Analysis_Table[[#This Row],[Category]]</f>
        <v>South - Electronics</v>
      </c>
    </row>
    <row r="1060" spans="1:13" x14ac:dyDescent="0.3">
      <c r="A1060">
        <v>1061</v>
      </c>
      <c r="B1060" s="1">
        <v>45481</v>
      </c>
      <c r="C1060" t="s">
        <v>7</v>
      </c>
      <c r="D1060" t="s">
        <v>13</v>
      </c>
      <c r="E1060" t="s">
        <v>4</v>
      </c>
      <c r="F1060">
        <v>5</v>
      </c>
      <c r="G1060" s="4">
        <v>547.83000000000004</v>
      </c>
      <c r="H1060" s="4">
        <v>2739.15</v>
      </c>
      <c r="I1060" t="str">
        <f>TEXT(Dataset_Analysis_Table[[#This Row],[Order Date]], "mmmm yyyy")</f>
        <v>July 2024</v>
      </c>
      <c r="J1060" s="4">
        <f>IF(Dataset_Analysis_Table[[#This Row],[Units Sold]]&lt;&gt;0,Dataset_Analysis_Table[[#This Row],[Revenue]]/Dataset_Analysis_Table[[#This Row],[Units Sold]],"Invalid")</f>
        <v>547.83000000000004</v>
      </c>
      <c r="K1060" s="4" t="str">
        <f>IF(Dataset_Analysis_Table[[#This Row],[Revenue]]&gt;5000,"Yes","No")</f>
        <v>No</v>
      </c>
      <c r="L1060" s="4" t="str" cm="1">
        <f t="array" ref="L1060">_xlfn.IFS(
  Dataset_Analysis_Table[[#This Row],[Revenue]]&gt;=10000, "Platinum Tier",
  Dataset_Analysis_Table[[#This Row],[Revenue]]&gt;=5000, "Gold Tier",
  Dataset_Analysis_Table[[#This Row],[Revenue]]&lt;5000, "Standard Tier"
)</f>
        <v>Standard Tier</v>
      </c>
      <c r="M1060" s="4" t="str">
        <f>Dataset_Analysis_Table[[#This Row],[Region]]&amp;" - "&amp;Dataset_Analysis_Table[[#This Row],[Category]]</f>
        <v>West - Electronics</v>
      </c>
    </row>
    <row r="1061" spans="1:13" x14ac:dyDescent="0.3">
      <c r="A1061">
        <v>1062</v>
      </c>
      <c r="B1061" s="1">
        <v>45491</v>
      </c>
      <c r="C1061" t="s">
        <v>12</v>
      </c>
      <c r="D1061" t="s">
        <v>6</v>
      </c>
      <c r="E1061" t="s">
        <v>4</v>
      </c>
      <c r="F1061">
        <v>1</v>
      </c>
      <c r="G1061" s="4">
        <v>623.52</v>
      </c>
      <c r="H1061" s="4">
        <v>623.52</v>
      </c>
      <c r="I1061" t="str">
        <f>TEXT(Dataset_Analysis_Table[[#This Row],[Order Date]], "mmmm yyyy")</f>
        <v>July 2024</v>
      </c>
      <c r="J1061" s="4">
        <f>IF(Dataset_Analysis_Table[[#This Row],[Units Sold]]&lt;&gt;0,Dataset_Analysis_Table[[#This Row],[Revenue]]/Dataset_Analysis_Table[[#This Row],[Units Sold]],"Invalid")</f>
        <v>623.52</v>
      </c>
      <c r="K1061" s="4" t="str">
        <f>IF(Dataset_Analysis_Table[[#This Row],[Revenue]]&gt;5000,"Yes","No")</f>
        <v>No</v>
      </c>
      <c r="L1061" s="4" t="str" cm="1">
        <f t="array" ref="L1061">_xlfn.IFS(
  Dataset_Analysis_Table[[#This Row],[Revenue]]&gt;=10000, "Platinum Tier",
  Dataset_Analysis_Table[[#This Row],[Revenue]]&gt;=5000, "Gold Tier",
  Dataset_Analysis_Table[[#This Row],[Revenue]]&lt;5000, "Standard Tier"
)</f>
        <v>Standard Tier</v>
      </c>
      <c r="M1061" s="4" t="str">
        <f>Dataset_Analysis_Table[[#This Row],[Region]]&amp;" - "&amp;Dataset_Analysis_Table[[#This Row],[Category]]</f>
        <v>East - Electronics</v>
      </c>
    </row>
    <row r="1062" spans="1:13" x14ac:dyDescent="0.3">
      <c r="A1062">
        <v>1063</v>
      </c>
      <c r="B1062" s="1">
        <v>45729</v>
      </c>
      <c r="C1062" t="s">
        <v>11</v>
      </c>
      <c r="D1062" t="s">
        <v>21</v>
      </c>
      <c r="E1062" t="s">
        <v>4</v>
      </c>
      <c r="F1062">
        <v>10</v>
      </c>
      <c r="G1062" s="4">
        <v>978.3</v>
      </c>
      <c r="H1062" s="4">
        <v>9783</v>
      </c>
      <c r="I1062" t="str">
        <f>TEXT(Dataset_Analysis_Table[[#This Row],[Order Date]], "mmmm yyyy")</f>
        <v>March 2025</v>
      </c>
      <c r="J1062" s="4">
        <f>IF(Dataset_Analysis_Table[[#This Row],[Units Sold]]&lt;&gt;0,Dataset_Analysis_Table[[#This Row],[Revenue]]/Dataset_Analysis_Table[[#This Row],[Units Sold]],"Invalid")</f>
        <v>978.3</v>
      </c>
      <c r="K1062" s="4" t="str">
        <f>IF(Dataset_Analysis_Table[[#This Row],[Revenue]]&gt;5000,"Yes","No")</f>
        <v>Yes</v>
      </c>
      <c r="L1062" s="4" t="str" cm="1">
        <f t="array" ref="L1062">_xlfn.IFS(
  Dataset_Analysis_Table[[#This Row],[Revenue]]&gt;=10000, "Platinum Tier",
  Dataset_Analysis_Table[[#This Row],[Revenue]]&gt;=5000, "Gold Tier",
  Dataset_Analysis_Table[[#This Row],[Revenue]]&lt;5000, "Standard Tier"
)</f>
        <v>Gold Tier</v>
      </c>
      <c r="M1062" s="4" t="str">
        <f>Dataset_Analysis_Table[[#This Row],[Region]]&amp;" - "&amp;Dataset_Analysis_Table[[#This Row],[Category]]</f>
        <v>South - Electronics</v>
      </c>
    </row>
    <row r="1063" spans="1:13" x14ac:dyDescent="0.3">
      <c r="A1063">
        <v>1064</v>
      </c>
      <c r="B1063" s="1">
        <v>45430</v>
      </c>
      <c r="C1063" t="s">
        <v>11</v>
      </c>
      <c r="D1063" t="s">
        <v>6</v>
      </c>
      <c r="E1063" t="s">
        <v>4</v>
      </c>
      <c r="F1063">
        <v>6</v>
      </c>
      <c r="G1063" s="4">
        <v>494.38</v>
      </c>
      <c r="H1063" s="4">
        <v>2966.28</v>
      </c>
      <c r="I1063" t="str">
        <f>TEXT(Dataset_Analysis_Table[[#This Row],[Order Date]], "mmmm yyyy")</f>
        <v>May 2024</v>
      </c>
      <c r="J1063" s="4">
        <f>IF(Dataset_Analysis_Table[[#This Row],[Units Sold]]&lt;&gt;0,Dataset_Analysis_Table[[#This Row],[Revenue]]/Dataset_Analysis_Table[[#This Row],[Units Sold]],"Invalid")</f>
        <v>494.38000000000005</v>
      </c>
      <c r="K1063" s="4" t="str">
        <f>IF(Dataset_Analysis_Table[[#This Row],[Revenue]]&gt;5000,"Yes","No")</f>
        <v>No</v>
      </c>
      <c r="L1063" s="4" t="str" cm="1">
        <f t="array" ref="L1063">_xlfn.IFS(
  Dataset_Analysis_Table[[#This Row],[Revenue]]&gt;=10000, "Platinum Tier",
  Dataset_Analysis_Table[[#This Row],[Revenue]]&gt;=5000, "Gold Tier",
  Dataset_Analysis_Table[[#This Row],[Revenue]]&lt;5000, "Standard Tier"
)</f>
        <v>Standard Tier</v>
      </c>
      <c r="M1063" s="4" t="str">
        <f>Dataset_Analysis_Table[[#This Row],[Region]]&amp;" - "&amp;Dataset_Analysis_Table[[#This Row],[Category]]</f>
        <v>South - Electronics</v>
      </c>
    </row>
    <row r="1064" spans="1:13" x14ac:dyDescent="0.3">
      <c r="A1064">
        <v>1065</v>
      </c>
      <c r="B1064" s="1">
        <v>45596</v>
      </c>
      <c r="C1064" t="s">
        <v>7</v>
      </c>
      <c r="D1064" t="s">
        <v>6</v>
      </c>
      <c r="E1064" t="s">
        <v>4</v>
      </c>
      <c r="F1064">
        <v>2</v>
      </c>
      <c r="G1064" s="4">
        <v>577.79999999999995</v>
      </c>
      <c r="H1064" s="4">
        <v>1155.5999999999999</v>
      </c>
      <c r="I1064" t="str">
        <f>TEXT(Dataset_Analysis_Table[[#This Row],[Order Date]], "mmmm yyyy")</f>
        <v>October 2024</v>
      </c>
      <c r="J1064" s="4">
        <f>IF(Dataset_Analysis_Table[[#This Row],[Units Sold]]&lt;&gt;0,Dataset_Analysis_Table[[#This Row],[Revenue]]/Dataset_Analysis_Table[[#This Row],[Units Sold]],"Invalid")</f>
        <v>577.79999999999995</v>
      </c>
      <c r="K1064" s="4" t="str">
        <f>IF(Dataset_Analysis_Table[[#This Row],[Revenue]]&gt;5000,"Yes","No")</f>
        <v>No</v>
      </c>
      <c r="L1064" s="4" t="str" cm="1">
        <f t="array" ref="L1064">_xlfn.IFS(
  Dataset_Analysis_Table[[#This Row],[Revenue]]&gt;=10000, "Platinum Tier",
  Dataset_Analysis_Table[[#This Row],[Revenue]]&gt;=5000, "Gold Tier",
  Dataset_Analysis_Table[[#This Row],[Revenue]]&lt;5000, "Standard Tier"
)</f>
        <v>Standard Tier</v>
      </c>
      <c r="M1064" s="4" t="str">
        <f>Dataset_Analysis_Table[[#This Row],[Region]]&amp;" - "&amp;Dataset_Analysis_Table[[#This Row],[Category]]</f>
        <v>West - Electronics</v>
      </c>
    </row>
    <row r="1065" spans="1:13" x14ac:dyDescent="0.3">
      <c r="A1065">
        <v>1066</v>
      </c>
      <c r="B1065" s="1">
        <v>45785</v>
      </c>
      <c r="C1065" t="s">
        <v>7</v>
      </c>
      <c r="D1065" t="s">
        <v>22</v>
      </c>
      <c r="E1065" t="s">
        <v>4</v>
      </c>
      <c r="F1065">
        <v>3</v>
      </c>
      <c r="G1065" s="4">
        <v>1303.7</v>
      </c>
      <c r="H1065" s="4">
        <v>3911.1</v>
      </c>
      <c r="I1065" t="str">
        <f>TEXT(Dataset_Analysis_Table[[#This Row],[Order Date]], "mmmm yyyy")</f>
        <v>May 2025</v>
      </c>
      <c r="J1065" s="4">
        <f>IF(Dataset_Analysis_Table[[#This Row],[Units Sold]]&lt;&gt;0,Dataset_Analysis_Table[[#This Row],[Revenue]]/Dataset_Analysis_Table[[#This Row],[Units Sold]],"Invalid")</f>
        <v>1303.7</v>
      </c>
      <c r="K1065" s="4" t="str">
        <f>IF(Dataset_Analysis_Table[[#This Row],[Revenue]]&gt;5000,"Yes","No")</f>
        <v>No</v>
      </c>
      <c r="L1065" s="4" t="str" cm="1">
        <f t="array" ref="L1065">_xlfn.IFS(
  Dataset_Analysis_Table[[#This Row],[Revenue]]&gt;=10000, "Platinum Tier",
  Dataset_Analysis_Table[[#This Row],[Revenue]]&gt;=5000, "Gold Tier",
  Dataset_Analysis_Table[[#This Row],[Revenue]]&lt;5000, "Standard Tier"
)</f>
        <v>Standard Tier</v>
      </c>
      <c r="M1065" s="4" t="str">
        <f>Dataset_Analysis_Table[[#This Row],[Region]]&amp;" - "&amp;Dataset_Analysis_Table[[#This Row],[Category]]</f>
        <v>West - Electronics</v>
      </c>
    </row>
    <row r="1066" spans="1:13" x14ac:dyDescent="0.3">
      <c r="A1066">
        <v>1067</v>
      </c>
      <c r="B1066" s="1">
        <v>45570</v>
      </c>
      <c r="C1066" t="s">
        <v>12</v>
      </c>
      <c r="D1066" t="s">
        <v>1</v>
      </c>
      <c r="E1066" t="s">
        <v>2</v>
      </c>
      <c r="F1066">
        <v>10</v>
      </c>
      <c r="G1066" s="4">
        <v>861.74</v>
      </c>
      <c r="H1066" s="4">
        <v>8617.4</v>
      </c>
      <c r="I1066" t="str">
        <f>TEXT(Dataset_Analysis_Table[[#This Row],[Order Date]], "mmmm yyyy")</f>
        <v>October 2024</v>
      </c>
      <c r="J1066" s="4">
        <f>IF(Dataset_Analysis_Table[[#This Row],[Units Sold]]&lt;&gt;0,Dataset_Analysis_Table[[#This Row],[Revenue]]/Dataset_Analysis_Table[[#This Row],[Units Sold]],"Invalid")</f>
        <v>861.74</v>
      </c>
      <c r="K1066" s="4" t="str">
        <f>IF(Dataset_Analysis_Table[[#This Row],[Revenue]]&gt;5000,"Yes","No")</f>
        <v>Yes</v>
      </c>
      <c r="L1066" s="4" t="str" cm="1">
        <f t="array" ref="L1066">_xlfn.IFS(
  Dataset_Analysis_Table[[#This Row],[Revenue]]&gt;=10000, "Platinum Tier",
  Dataset_Analysis_Table[[#This Row],[Revenue]]&gt;=5000, "Gold Tier",
  Dataset_Analysis_Table[[#This Row],[Revenue]]&lt;5000, "Standard Tier"
)</f>
        <v>Gold Tier</v>
      </c>
      <c r="M1066" s="4" t="str">
        <f>Dataset_Analysis_Table[[#This Row],[Region]]&amp;" - "&amp;Dataset_Analysis_Table[[#This Row],[Category]]</f>
        <v>East - Apparel</v>
      </c>
    </row>
    <row r="1067" spans="1:13" x14ac:dyDescent="0.3">
      <c r="A1067">
        <v>1068</v>
      </c>
      <c r="B1067" s="1">
        <v>45220</v>
      </c>
      <c r="C1067" t="s">
        <v>0</v>
      </c>
      <c r="D1067" t="s">
        <v>16</v>
      </c>
      <c r="E1067" t="s">
        <v>10</v>
      </c>
      <c r="F1067">
        <v>3</v>
      </c>
      <c r="G1067" s="4">
        <v>522</v>
      </c>
      <c r="H1067" s="4">
        <v>1566</v>
      </c>
      <c r="I1067" t="str">
        <f>TEXT(Dataset_Analysis_Table[[#This Row],[Order Date]], "mmmm yyyy")</f>
        <v>October 2023</v>
      </c>
      <c r="J1067" s="4">
        <f>IF(Dataset_Analysis_Table[[#This Row],[Units Sold]]&lt;&gt;0,Dataset_Analysis_Table[[#This Row],[Revenue]]/Dataset_Analysis_Table[[#This Row],[Units Sold]],"Invalid")</f>
        <v>522</v>
      </c>
      <c r="K1067" s="4" t="str">
        <f>IF(Dataset_Analysis_Table[[#This Row],[Revenue]]&gt;5000,"Yes","No")</f>
        <v>No</v>
      </c>
      <c r="L1067" s="4" t="str" cm="1">
        <f t="array" ref="L1067">_xlfn.IFS(
  Dataset_Analysis_Table[[#This Row],[Revenue]]&gt;=10000, "Platinum Tier",
  Dataset_Analysis_Table[[#This Row],[Revenue]]&gt;=5000, "Gold Tier",
  Dataset_Analysis_Table[[#This Row],[Revenue]]&lt;5000, "Standard Tier"
)</f>
        <v>Standard Tier</v>
      </c>
      <c r="M1067" s="4" t="str">
        <f>Dataset_Analysis_Table[[#This Row],[Region]]&amp;" - "&amp;Dataset_Analysis_Table[[#This Row],[Category]]</f>
        <v>North - Accessories</v>
      </c>
    </row>
    <row r="1068" spans="1:13" x14ac:dyDescent="0.3">
      <c r="A1068">
        <v>1069</v>
      </c>
      <c r="B1068" s="1">
        <v>45807</v>
      </c>
      <c r="C1068" t="s">
        <v>12</v>
      </c>
      <c r="D1068" t="s">
        <v>21</v>
      </c>
      <c r="E1068" t="s">
        <v>4</v>
      </c>
      <c r="F1068">
        <v>5</v>
      </c>
      <c r="G1068" s="4">
        <v>1068.55</v>
      </c>
      <c r="H1068" s="4">
        <v>5342.75</v>
      </c>
      <c r="I1068" t="str">
        <f>TEXT(Dataset_Analysis_Table[[#This Row],[Order Date]], "mmmm yyyy")</f>
        <v>May 2025</v>
      </c>
      <c r="J1068" s="4">
        <f>IF(Dataset_Analysis_Table[[#This Row],[Units Sold]]&lt;&gt;0,Dataset_Analysis_Table[[#This Row],[Revenue]]/Dataset_Analysis_Table[[#This Row],[Units Sold]],"Invalid")</f>
        <v>1068.55</v>
      </c>
      <c r="K1068" s="4" t="str">
        <f>IF(Dataset_Analysis_Table[[#This Row],[Revenue]]&gt;5000,"Yes","No")</f>
        <v>Yes</v>
      </c>
      <c r="L1068" s="4" t="str" cm="1">
        <f t="array" ref="L1068">_xlfn.IFS(
  Dataset_Analysis_Table[[#This Row],[Revenue]]&gt;=10000, "Platinum Tier",
  Dataset_Analysis_Table[[#This Row],[Revenue]]&gt;=5000, "Gold Tier",
  Dataset_Analysis_Table[[#This Row],[Revenue]]&lt;5000, "Standard Tier"
)</f>
        <v>Gold Tier</v>
      </c>
      <c r="M1068" s="4" t="str">
        <f>Dataset_Analysis_Table[[#This Row],[Region]]&amp;" - "&amp;Dataset_Analysis_Table[[#This Row],[Category]]</f>
        <v>East - Electronics</v>
      </c>
    </row>
    <row r="1069" spans="1:13" x14ac:dyDescent="0.3">
      <c r="A1069">
        <v>1070</v>
      </c>
      <c r="B1069" s="1">
        <v>45416</v>
      </c>
      <c r="C1069" t="s">
        <v>7</v>
      </c>
      <c r="D1069" t="s">
        <v>15</v>
      </c>
      <c r="E1069" t="s">
        <v>4</v>
      </c>
      <c r="F1069">
        <v>8</v>
      </c>
      <c r="G1069" s="4">
        <v>1173.6500000000001</v>
      </c>
      <c r="H1069" s="4">
        <v>9389.2000000000007</v>
      </c>
      <c r="I1069" t="str">
        <f>TEXT(Dataset_Analysis_Table[[#This Row],[Order Date]], "mmmm yyyy")</f>
        <v>May 2024</v>
      </c>
      <c r="J1069" s="4">
        <f>IF(Dataset_Analysis_Table[[#This Row],[Units Sold]]&lt;&gt;0,Dataset_Analysis_Table[[#This Row],[Revenue]]/Dataset_Analysis_Table[[#This Row],[Units Sold]],"Invalid")</f>
        <v>1173.6500000000001</v>
      </c>
      <c r="K1069" s="4" t="str">
        <f>IF(Dataset_Analysis_Table[[#This Row],[Revenue]]&gt;5000,"Yes","No")</f>
        <v>Yes</v>
      </c>
      <c r="L1069" s="4" t="str" cm="1">
        <f t="array" ref="L1069">_xlfn.IFS(
  Dataset_Analysis_Table[[#This Row],[Revenue]]&gt;=10000, "Platinum Tier",
  Dataset_Analysis_Table[[#This Row],[Revenue]]&gt;=5000, "Gold Tier",
  Dataset_Analysis_Table[[#This Row],[Revenue]]&lt;5000, "Standard Tier"
)</f>
        <v>Gold Tier</v>
      </c>
      <c r="M1069" s="4" t="str">
        <f>Dataset_Analysis_Table[[#This Row],[Region]]&amp;" - "&amp;Dataset_Analysis_Table[[#This Row],[Category]]</f>
        <v>West - Electronics</v>
      </c>
    </row>
    <row r="1070" spans="1:13" x14ac:dyDescent="0.3">
      <c r="A1070">
        <v>1071</v>
      </c>
      <c r="B1070" s="1">
        <v>45562</v>
      </c>
      <c r="C1070" t="s">
        <v>7</v>
      </c>
      <c r="D1070" t="s">
        <v>21</v>
      </c>
      <c r="E1070" t="s">
        <v>4</v>
      </c>
      <c r="F1070">
        <v>3</v>
      </c>
      <c r="G1070" s="4">
        <v>283.99</v>
      </c>
      <c r="H1070" s="4">
        <v>851.97</v>
      </c>
      <c r="I1070" t="str">
        <f>TEXT(Dataset_Analysis_Table[[#This Row],[Order Date]], "mmmm yyyy")</f>
        <v>September 2024</v>
      </c>
      <c r="J1070" s="4">
        <f>IF(Dataset_Analysis_Table[[#This Row],[Units Sold]]&lt;&gt;0,Dataset_Analysis_Table[[#This Row],[Revenue]]/Dataset_Analysis_Table[[#This Row],[Units Sold]],"Invalid")</f>
        <v>283.99</v>
      </c>
      <c r="K1070" s="4" t="str">
        <f>IF(Dataset_Analysis_Table[[#This Row],[Revenue]]&gt;5000,"Yes","No")</f>
        <v>No</v>
      </c>
      <c r="L1070" s="4" t="str" cm="1">
        <f t="array" ref="L1070">_xlfn.IFS(
  Dataset_Analysis_Table[[#This Row],[Revenue]]&gt;=10000, "Platinum Tier",
  Dataset_Analysis_Table[[#This Row],[Revenue]]&gt;=5000, "Gold Tier",
  Dataset_Analysis_Table[[#This Row],[Revenue]]&lt;5000, "Standard Tier"
)</f>
        <v>Standard Tier</v>
      </c>
      <c r="M1070" s="4" t="str">
        <f>Dataset_Analysis_Table[[#This Row],[Region]]&amp;" - "&amp;Dataset_Analysis_Table[[#This Row],[Category]]</f>
        <v>West - Electronics</v>
      </c>
    </row>
    <row r="1071" spans="1:13" x14ac:dyDescent="0.3">
      <c r="A1071">
        <v>1072</v>
      </c>
      <c r="B1071" s="1">
        <v>45379</v>
      </c>
      <c r="C1071" t="s">
        <v>11</v>
      </c>
      <c r="D1071" t="s">
        <v>14</v>
      </c>
      <c r="E1071" t="s">
        <v>4</v>
      </c>
      <c r="F1071">
        <v>5</v>
      </c>
      <c r="G1071" s="4">
        <v>1411.25</v>
      </c>
      <c r="H1071" s="4">
        <v>7056.25</v>
      </c>
      <c r="I1071" t="str">
        <f>TEXT(Dataset_Analysis_Table[[#This Row],[Order Date]], "mmmm yyyy")</f>
        <v>March 2024</v>
      </c>
      <c r="J1071" s="4">
        <f>IF(Dataset_Analysis_Table[[#This Row],[Units Sold]]&lt;&gt;0,Dataset_Analysis_Table[[#This Row],[Revenue]]/Dataset_Analysis_Table[[#This Row],[Units Sold]],"Invalid")</f>
        <v>1411.25</v>
      </c>
      <c r="K1071" s="4" t="str">
        <f>IF(Dataset_Analysis_Table[[#This Row],[Revenue]]&gt;5000,"Yes","No")</f>
        <v>Yes</v>
      </c>
      <c r="L1071" s="4" t="str" cm="1">
        <f t="array" ref="L1071">_xlfn.IFS(
  Dataset_Analysis_Table[[#This Row],[Revenue]]&gt;=10000, "Platinum Tier",
  Dataset_Analysis_Table[[#This Row],[Revenue]]&gt;=5000, "Gold Tier",
  Dataset_Analysis_Table[[#This Row],[Revenue]]&lt;5000, "Standard Tier"
)</f>
        <v>Gold Tier</v>
      </c>
      <c r="M1071" s="4" t="str">
        <f>Dataset_Analysis_Table[[#This Row],[Region]]&amp;" - "&amp;Dataset_Analysis_Table[[#This Row],[Category]]</f>
        <v>South - Electronics</v>
      </c>
    </row>
    <row r="1072" spans="1:13" x14ac:dyDescent="0.3">
      <c r="A1072">
        <v>1073</v>
      </c>
      <c r="B1072" s="1">
        <v>45354</v>
      </c>
      <c r="C1072" t="s">
        <v>0</v>
      </c>
      <c r="D1072" t="s">
        <v>8</v>
      </c>
      <c r="E1072" t="s">
        <v>2</v>
      </c>
      <c r="F1072">
        <v>3</v>
      </c>
      <c r="G1072" s="4">
        <v>601.6</v>
      </c>
      <c r="H1072" s="4">
        <v>1804.8</v>
      </c>
      <c r="I1072" t="str">
        <f>TEXT(Dataset_Analysis_Table[[#This Row],[Order Date]], "mmmm yyyy")</f>
        <v>March 2024</v>
      </c>
      <c r="J1072" s="4">
        <f>IF(Dataset_Analysis_Table[[#This Row],[Units Sold]]&lt;&gt;0,Dataset_Analysis_Table[[#This Row],[Revenue]]/Dataset_Analysis_Table[[#This Row],[Units Sold]],"Invalid")</f>
        <v>601.6</v>
      </c>
      <c r="K1072" s="4" t="str">
        <f>IF(Dataset_Analysis_Table[[#This Row],[Revenue]]&gt;5000,"Yes","No")</f>
        <v>No</v>
      </c>
      <c r="L1072" s="4" t="str" cm="1">
        <f t="array" ref="L1072">_xlfn.IFS(
  Dataset_Analysis_Table[[#This Row],[Revenue]]&gt;=10000, "Platinum Tier",
  Dataset_Analysis_Table[[#This Row],[Revenue]]&gt;=5000, "Gold Tier",
  Dataset_Analysis_Table[[#This Row],[Revenue]]&lt;5000, "Standard Tier"
)</f>
        <v>Standard Tier</v>
      </c>
      <c r="M1072" s="4" t="str">
        <f>Dataset_Analysis_Table[[#This Row],[Region]]&amp;" - "&amp;Dataset_Analysis_Table[[#This Row],[Category]]</f>
        <v>North - Apparel</v>
      </c>
    </row>
    <row r="1073" spans="1:13" x14ac:dyDescent="0.3">
      <c r="A1073">
        <v>1074</v>
      </c>
      <c r="B1073" s="1">
        <v>45623</v>
      </c>
      <c r="C1073" t="s">
        <v>0</v>
      </c>
      <c r="D1073" t="s">
        <v>13</v>
      </c>
      <c r="E1073" t="s">
        <v>4</v>
      </c>
      <c r="F1073">
        <v>9</v>
      </c>
      <c r="G1073" s="4">
        <v>90.2</v>
      </c>
      <c r="H1073" s="4">
        <v>811.8</v>
      </c>
      <c r="I1073" t="str">
        <f>TEXT(Dataset_Analysis_Table[[#This Row],[Order Date]], "mmmm yyyy")</f>
        <v>November 2024</v>
      </c>
      <c r="J1073" s="4">
        <f>IF(Dataset_Analysis_Table[[#This Row],[Units Sold]]&lt;&gt;0,Dataset_Analysis_Table[[#This Row],[Revenue]]/Dataset_Analysis_Table[[#This Row],[Units Sold]],"Invalid")</f>
        <v>90.199999999999989</v>
      </c>
      <c r="K1073" s="4" t="str">
        <f>IF(Dataset_Analysis_Table[[#This Row],[Revenue]]&gt;5000,"Yes","No")</f>
        <v>No</v>
      </c>
      <c r="L1073" s="4" t="str" cm="1">
        <f t="array" ref="L1073">_xlfn.IFS(
  Dataset_Analysis_Table[[#This Row],[Revenue]]&gt;=10000, "Platinum Tier",
  Dataset_Analysis_Table[[#This Row],[Revenue]]&gt;=5000, "Gold Tier",
  Dataset_Analysis_Table[[#This Row],[Revenue]]&lt;5000, "Standard Tier"
)</f>
        <v>Standard Tier</v>
      </c>
      <c r="M1073" s="4" t="str">
        <f>Dataset_Analysis_Table[[#This Row],[Region]]&amp;" - "&amp;Dataset_Analysis_Table[[#This Row],[Category]]</f>
        <v>North - Electronics</v>
      </c>
    </row>
    <row r="1074" spans="1:13" x14ac:dyDescent="0.3">
      <c r="A1074">
        <v>1075</v>
      </c>
      <c r="B1074" s="1">
        <v>45675</v>
      </c>
      <c r="C1074" t="s">
        <v>7</v>
      </c>
      <c r="D1074" t="s">
        <v>9</v>
      </c>
      <c r="E1074" t="s">
        <v>10</v>
      </c>
      <c r="F1074">
        <v>2</v>
      </c>
      <c r="G1074" s="4">
        <v>164.85</v>
      </c>
      <c r="H1074" s="4">
        <v>329.7</v>
      </c>
      <c r="I1074" t="str">
        <f>TEXT(Dataset_Analysis_Table[[#This Row],[Order Date]], "mmmm yyyy")</f>
        <v>January 2025</v>
      </c>
      <c r="J1074" s="4">
        <f>IF(Dataset_Analysis_Table[[#This Row],[Units Sold]]&lt;&gt;0,Dataset_Analysis_Table[[#This Row],[Revenue]]/Dataset_Analysis_Table[[#This Row],[Units Sold]],"Invalid")</f>
        <v>164.85</v>
      </c>
      <c r="K1074" s="4" t="str">
        <f>IF(Dataset_Analysis_Table[[#This Row],[Revenue]]&gt;5000,"Yes","No")</f>
        <v>No</v>
      </c>
      <c r="L1074" s="4" t="str" cm="1">
        <f t="array" ref="L1074">_xlfn.IFS(
  Dataset_Analysis_Table[[#This Row],[Revenue]]&gt;=10000, "Platinum Tier",
  Dataset_Analysis_Table[[#This Row],[Revenue]]&gt;=5000, "Gold Tier",
  Dataset_Analysis_Table[[#This Row],[Revenue]]&lt;5000, "Standard Tier"
)</f>
        <v>Standard Tier</v>
      </c>
      <c r="M1074" s="4" t="str">
        <f>Dataset_Analysis_Table[[#This Row],[Region]]&amp;" - "&amp;Dataset_Analysis_Table[[#This Row],[Category]]</f>
        <v>West - Accessories</v>
      </c>
    </row>
    <row r="1075" spans="1:13" x14ac:dyDescent="0.3">
      <c r="A1075">
        <v>1076</v>
      </c>
      <c r="B1075" s="1">
        <v>45225</v>
      </c>
      <c r="C1075" t="s">
        <v>11</v>
      </c>
      <c r="D1075" t="s">
        <v>15</v>
      </c>
      <c r="E1075" t="s">
        <v>4</v>
      </c>
      <c r="F1075">
        <v>7</v>
      </c>
      <c r="G1075" s="4">
        <v>470.96</v>
      </c>
      <c r="H1075" s="4">
        <v>3296.72</v>
      </c>
      <c r="I1075" t="str">
        <f>TEXT(Dataset_Analysis_Table[[#This Row],[Order Date]], "mmmm yyyy")</f>
        <v>October 2023</v>
      </c>
      <c r="J1075" s="4">
        <f>IF(Dataset_Analysis_Table[[#This Row],[Units Sold]]&lt;&gt;0,Dataset_Analysis_Table[[#This Row],[Revenue]]/Dataset_Analysis_Table[[#This Row],[Units Sold]],"Invalid")</f>
        <v>470.96</v>
      </c>
      <c r="K1075" s="4" t="str">
        <f>IF(Dataset_Analysis_Table[[#This Row],[Revenue]]&gt;5000,"Yes","No")</f>
        <v>No</v>
      </c>
      <c r="L1075" s="4" t="str" cm="1">
        <f t="array" ref="L1075">_xlfn.IFS(
  Dataset_Analysis_Table[[#This Row],[Revenue]]&gt;=10000, "Platinum Tier",
  Dataset_Analysis_Table[[#This Row],[Revenue]]&gt;=5000, "Gold Tier",
  Dataset_Analysis_Table[[#This Row],[Revenue]]&lt;5000, "Standard Tier"
)</f>
        <v>Standard Tier</v>
      </c>
      <c r="M1075" s="4" t="str">
        <f>Dataset_Analysis_Table[[#This Row],[Region]]&amp;" - "&amp;Dataset_Analysis_Table[[#This Row],[Category]]</f>
        <v>South - Electronics</v>
      </c>
    </row>
    <row r="1076" spans="1:13" x14ac:dyDescent="0.3">
      <c r="A1076">
        <v>1077</v>
      </c>
      <c r="B1076" s="1">
        <v>45592</v>
      </c>
      <c r="C1076" t="s">
        <v>12</v>
      </c>
      <c r="D1076" t="s">
        <v>18</v>
      </c>
      <c r="E1076" t="s">
        <v>4</v>
      </c>
      <c r="F1076">
        <v>3</v>
      </c>
      <c r="G1076" s="4">
        <v>205.6</v>
      </c>
      <c r="H1076" s="4">
        <v>616.79999999999995</v>
      </c>
      <c r="I1076" t="str">
        <f>TEXT(Dataset_Analysis_Table[[#This Row],[Order Date]], "mmmm yyyy")</f>
        <v>October 2024</v>
      </c>
      <c r="J1076" s="4">
        <f>IF(Dataset_Analysis_Table[[#This Row],[Units Sold]]&lt;&gt;0,Dataset_Analysis_Table[[#This Row],[Revenue]]/Dataset_Analysis_Table[[#This Row],[Units Sold]],"Invalid")</f>
        <v>205.6</v>
      </c>
      <c r="K1076" s="4" t="str">
        <f>IF(Dataset_Analysis_Table[[#This Row],[Revenue]]&gt;5000,"Yes","No")</f>
        <v>No</v>
      </c>
      <c r="L1076" s="4" t="str" cm="1">
        <f t="array" ref="L1076">_xlfn.IFS(
  Dataset_Analysis_Table[[#This Row],[Revenue]]&gt;=10000, "Platinum Tier",
  Dataset_Analysis_Table[[#This Row],[Revenue]]&gt;=5000, "Gold Tier",
  Dataset_Analysis_Table[[#This Row],[Revenue]]&lt;5000, "Standard Tier"
)</f>
        <v>Standard Tier</v>
      </c>
      <c r="M1076" s="4" t="str">
        <f>Dataset_Analysis_Table[[#This Row],[Region]]&amp;" - "&amp;Dataset_Analysis_Table[[#This Row],[Category]]</f>
        <v>East - Electronics</v>
      </c>
    </row>
    <row r="1077" spans="1:13" x14ac:dyDescent="0.3">
      <c r="A1077">
        <v>1078</v>
      </c>
      <c r="B1077" s="1">
        <v>45168</v>
      </c>
      <c r="C1077" t="s">
        <v>11</v>
      </c>
      <c r="D1077" t="s">
        <v>16</v>
      </c>
      <c r="E1077" t="s">
        <v>10</v>
      </c>
      <c r="F1077">
        <v>1</v>
      </c>
      <c r="G1077" s="4">
        <v>998.69</v>
      </c>
      <c r="H1077" s="4">
        <v>998.69</v>
      </c>
      <c r="I1077" t="str">
        <f>TEXT(Dataset_Analysis_Table[[#This Row],[Order Date]], "mmmm yyyy")</f>
        <v>August 2023</v>
      </c>
      <c r="J1077" s="4">
        <f>IF(Dataset_Analysis_Table[[#This Row],[Units Sold]]&lt;&gt;0,Dataset_Analysis_Table[[#This Row],[Revenue]]/Dataset_Analysis_Table[[#This Row],[Units Sold]],"Invalid")</f>
        <v>998.69</v>
      </c>
      <c r="K1077" s="4" t="str">
        <f>IF(Dataset_Analysis_Table[[#This Row],[Revenue]]&gt;5000,"Yes","No")</f>
        <v>No</v>
      </c>
      <c r="L1077" s="4" t="str" cm="1">
        <f t="array" ref="L1077">_xlfn.IFS(
  Dataset_Analysis_Table[[#This Row],[Revenue]]&gt;=10000, "Platinum Tier",
  Dataset_Analysis_Table[[#This Row],[Revenue]]&gt;=5000, "Gold Tier",
  Dataset_Analysis_Table[[#This Row],[Revenue]]&lt;5000, "Standard Tier"
)</f>
        <v>Standard Tier</v>
      </c>
      <c r="M1077" s="4" t="str">
        <f>Dataset_Analysis_Table[[#This Row],[Region]]&amp;" - "&amp;Dataset_Analysis_Table[[#This Row],[Category]]</f>
        <v>South - Accessories</v>
      </c>
    </row>
    <row r="1078" spans="1:13" x14ac:dyDescent="0.3">
      <c r="A1078">
        <v>1079</v>
      </c>
      <c r="B1078" s="1">
        <v>45626</v>
      </c>
      <c r="C1078" t="s">
        <v>12</v>
      </c>
      <c r="D1078" t="s">
        <v>16</v>
      </c>
      <c r="E1078" t="s">
        <v>10</v>
      </c>
      <c r="F1078">
        <v>8</v>
      </c>
      <c r="G1078" s="4">
        <v>1462.72</v>
      </c>
      <c r="H1078" s="4">
        <v>11701.76</v>
      </c>
      <c r="I1078" t="str">
        <f>TEXT(Dataset_Analysis_Table[[#This Row],[Order Date]], "mmmm yyyy")</f>
        <v>November 2024</v>
      </c>
      <c r="J1078" s="4">
        <f>IF(Dataset_Analysis_Table[[#This Row],[Units Sold]]&lt;&gt;0,Dataset_Analysis_Table[[#This Row],[Revenue]]/Dataset_Analysis_Table[[#This Row],[Units Sold]],"Invalid")</f>
        <v>1462.72</v>
      </c>
      <c r="K1078" s="4" t="str">
        <f>IF(Dataset_Analysis_Table[[#This Row],[Revenue]]&gt;5000,"Yes","No")</f>
        <v>Yes</v>
      </c>
      <c r="L1078" s="4" t="str" cm="1">
        <f t="array" ref="L1078">_xlfn.IFS(
  Dataset_Analysis_Table[[#This Row],[Revenue]]&gt;=10000, "Platinum Tier",
  Dataset_Analysis_Table[[#This Row],[Revenue]]&gt;=5000, "Gold Tier",
  Dataset_Analysis_Table[[#This Row],[Revenue]]&lt;5000, "Standard Tier"
)</f>
        <v>Platinum Tier</v>
      </c>
      <c r="M1078" s="4" t="str">
        <f>Dataset_Analysis_Table[[#This Row],[Region]]&amp;" - "&amp;Dataset_Analysis_Table[[#This Row],[Category]]</f>
        <v>East - Accessories</v>
      </c>
    </row>
    <row r="1079" spans="1:13" x14ac:dyDescent="0.3">
      <c r="A1079">
        <v>1080</v>
      </c>
      <c r="B1079" s="1">
        <v>45700</v>
      </c>
      <c r="C1079" t="s">
        <v>12</v>
      </c>
      <c r="D1079" t="s">
        <v>6</v>
      </c>
      <c r="E1079" t="s">
        <v>4</v>
      </c>
      <c r="F1079">
        <v>8</v>
      </c>
      <c r="G1079" s="4">
        <v>211.32</v>
      </c>
      <c r="H1079" s="4">
        <v>1690.56</v>
      </c>
      <c r="I1079" t="str">
        <f>TEXT(Dataset_Analysis_Table[[#This Row],[Order Date]], "mmmm yyyy")</f>
        <v>February 2025</v>
      </c>
      <c r="J1079" s="4">
        <f>IF(Dataset_Analysis_Table[[#This Row],[Units Sold]]&lt;&gt;0,Dataset_Analysis_Table[[#This Row],[Revenue]]/Dataset_Analysis_Table[[#This Row],[Units Sold]],"Invalid")</f>
        <v>211.32</v>
      </c>
      <c r="K1079" s="4" t="str">
        <f>IF(Dataset_Analysis_Table[[#This Row],[Revenue]]&gt;5000,"Yes","No")</f>
        <v>No</v>
      </c>
      <c r="L1079" s="4" t="str" cm="1">
        <f t="array" ref="L1079">_xlfn.IFS(
  Dataset_Analysis_Table[[#This Row],[Revenue]]&gt;=10000, "Platinum Tier",
  Dataset_Analysis_Table[[#This Row],[Revenue]]&gt;=5000, "Gold Tier",
  Dataset_Analysis_Table[[#This Row],[Revenue]]&lt;5000, "Standard Tier"
)</f>
        <v>Standard Tier</v>
      </c>
      <c r="M1079" s="4" t="str">
        <f>Dataset_Analysis_Table[[#This Row],[Region]]&amp;" - "&amp;Dataset_Analysis_Table[[#This Row],[Category]]</f>
        <v>East - Electronics</v>
      </c>
    </row>
    <row r="1080" spans="1:13" x14ac:dyDescent="0.3">
      <c r="A1080">
        <v>1081</v>
      </c>
      <c r="B1080" s="1">
        <v>45744</v>
      </c>
      <c r="C1080" t="s">
        <v>11</v>
      </c>
      <c r="D1080" t="s">
        <v>8</v>
      </c>
      <c r="E1080" t="s">
        <v>2</v>
      </c>
      <c r="F1080">
        <v>10</v>
      </c>
      <c r="G1080" s="4">
        <v>690.25</v>
      </c>
      <c r="H1080" s="4">
        <v>6902.5</v>
      </c>
      <c r="I1080" t="str">
        <f>TEXT(Dataset_Analysis_Table[[#This Row],[Order Date]], "mmmm yyyy")</f>
        <v>March 2025</v>
      </c>
      <c r="J1080" s="4">
        <f>IF(Dataset_Analysis_Table[[#This Row],[Units Sold]]&lt;&gt;0,Dataset_Analysis_Table[[#This Row],[Revenue]]/Dataset_Analysis_Table[[#This Row],[Units Sold]],"Invalid")</f>
        <v>690.25</v>
      </c>
      <c r="K1080" s="4" t="str">
        <f>IF(Dataset_Analysis_Table[[#This Row],[Revenue]]&gt;5000,"Yes","No")</f>
        <v>Yes</v>
      </c>
      <c r="L1080" s="4" t="str" cm="1">
        <f t="array" ref="L1080">_xlfn.IFS(
  Dataset_Analysis_Table[[#This Row],[Revenue]]&gt;=10000, "Platinum Tier",
  Dataset_Analysis_Table[[#This Row],[Revenue]]&gt;=5000, "Gold Tier",
  Dataset_Analysis_Table[[#This Row],[Revenue]]&lt;5000, "Standard Tier"
)</f>
        <v>Gold Tier</v>
      </c>
      <c r="M1080" s="4" t="str">
        <f>Dataset_Analysis_Table[[#This Row],[Region]]&amp;" - "&amp;Dataset_Analysis_Table[[#This Row],[Category]]</f>
        <v>South - Apparel</v>
      </c>
    </row>
    <row r="1081" spans="1:13" x14ac:dyDescent="0.3">
      <c r="A1081">
        <v>1082</v>
      </c>
      <c r="B1081" s="1">
        <v>45675</v>
      </c>
      <c r="C1081" t="s">
        <v>7</v>
      </c>
      <c r="D1081" t="s">
        <v>8</v>
      </c>
      <c r="E1081" t="s">
        <v>2</v>
      </c>
      <c r="F1081">
        <v>9</v>
      </c>
      <c r="G1081" s="4">
        <v>471.4</v>
      </c>
      <c r="H1081" s="4">
        <v>4242.6000000000004</v>
      </c>
      <c r="I1081" t="str">
        <f>TEXT(Dataset_Analysis_Table[[#This Row],[Order Date]], "mmmm yyyy")</f>
        <v>January 2025</v>
      </c>
      <c r="J1081" s="4">
        <f>IF(Dataset_Analysis_Table[[#This Row],[Units Sold]]&lt;&gt;0,Dataset_Analysis_Table[[#This Row],[Revenue]]/Dataset_Analysis_Table[[#This Row],[Units Sold]],"Invalid")</f>
        <v>471.40000000000003</v>
      </c>
      <c r="K1081" s="4" t="str">
        <f>IF(Dataset_Analysis_Table[[#This Row],[Revenue]]&gt;5000,"Yes","No")</f>
        <v>No</v>
      </c>
      <c r="L1081" s="4" t="str" cm="1">
        <f t="array" ref="L1081">_xlfn.IFS(
  Dataset_Analysis_Table[[#This Row],[Revenue]]&gt;=10000, "Platinum Tier",
  Dataset_Analysis_Table[[#This Row],[Revenue]]&gt;=5000, "Gold Tier",
  Dataset_Analysis_Table[[#This Row],[Revenue]]&lt;5000, "Standard Tier"
)</f>
        <v>Standard Tier</v>
      </c>
      <c r="M1081" s="4" t="str">
        <f>Dataset_Analysis_Table[[#This Row],[Region]]&amp;" - "&amp;Dataset_Analysis_Table[[#This Row],[Category]]</f>
        <v>West - Apparel</v>
      </c>
    </row>
    <row r="1082" spans="1:13" x14ac:dyDescent="0.3">
      <c r="A1082">
        <v>1083</v>
      </c>
      <c r="B1082" s="1">
        <v>45691</v>
      </c>
      <c r="C1082" t="s">
        <v>7</v>
      </c>
      <c r="D1082" t="s">
        <v>21</v>
      </c>
      <c r="E1082" t="s">
        <v>4</v>
      </c>
      <c r="F1082">
        <v>4</v>
      </c>
      <c r="G1082" s="4">
        <v>1209.01</v>
      </c>
      <c r="H1082" s="4">
        <v>4836.04</v>
      </c>
      <c r="I1082" t="str">
        <f>TEXT(Dataset_Analysis_Table[[#This Row],[Order Date]], "mmmm yyyy")</f>
        <v>February 2025</v>
      </c>
      <c r="J1082" s="4">
        <f>IF(Dataset_Analysis_Table[[#This Row],[Units Sold]]&lt;&gt;0,Dataset_Analysis_Table[[#This Row],[Revenue]]/Dataset_Analysis_Table[[#This Row],[Units Sold]],"Invalid")</f>
        <v>1209.01</v>
      </c>
      <c r="K1082" s="4" t="str">
        <f>IF(Dataset_Analysis_Table[[#This Row],[Revenue]]&gt;5000,"Yes","No")</f>
        <v>No</v>
      </c>
      <c r="L1082" s="4" t="str" cm="1">
        <f t="array" ref="L1082">_xlfn.IFS(
  Dataset_Analysis_Table[[#This Row],[Revenue]]&gt;=10000, "Platinum Tier",
  Dataset_Analysis_Table[[#This Row],[Revenue]]&gt;=5000, "Gold Tier",
  Dataset_Analysis_Table[[#This Row],[Revenue]]&lt;5000, "Standard Tier"
)</f>
        <v>Standard Tier</v>
      </c>
      <c r="M1082" s="4" t="str">
        <f>Dataset_Analysis_Table[[#This Row],[Region]]&amp;" - "&amp;Dataset_Analysis_Table[[#This Row],[Category]]</f>
        <v>West - Electronics</v>
      </c>
    </row>
    <row r="1083" spans="1:13" x14ac:dyDescent="0.3">
      <c r="A1083">
        <v>1084</v>
      </c>
      <c r="B1083" s="1">
        <v>45513</v>
      </c>
      <c r="C1083" t="s">
        <v>12</v>
      </c>
      <c r="D1083" t="s">
        <v>20</v>
      </c>
      <c r="E1083" t="s">
        <v>4</v>
      </c>
      <c r="F1083">
        <v>7</v>
      </c>
      <c r="G1083" s="4">
        <v>397.11</v>
      </c>
      <c r="H1083" s="4">
        <v>2779.77</v>
      </c>
      <c r="I1083" t="str">
        <f>TEXT(Dataset_Analysis_Table[[#This Row],[Order Date]], "mmmm yyyy")</f>
        <v>August 2024</v>
      </c>
      <c r="J1083" s="4">
        <f>IF(Dataset_Analysis_Table[[#This Row],[Units Sold]]&lt;&gt;0,Dataset_Analysis_Table[[#This Row],[Revenue]]/Dataset_Analysis_Table[[#This Row],[Units Sold]],"Invalid")</f>
        <v>397.11</v>
      </c>
      <c r="K1083" s="4" t="str">
        <f>IF(Dataset_Analysis_Table[[#This Row],[Revenue]]&gt;5000,"Yes","No")</f>
        <v>No</v>
      </c>
      <c r="L1083" s="4" t="str" cm="1">
        <f t="array" ref="L1083">_xlfn.IFS(
  Dataset_Analysis_Table[[#This Row],[Revenue]]&gt;=10000, "Platinum Tier",
  Dataset_Analysis_Table[[#This Row],[Revenue]]&gt;=5000, "Gold Tier",
  Dataset_Analysis_Table[[#This Row],[Revenue]]&lt;5000, "Standard Tier"
)</f>
        <v>Standard Tier</v>
      </c>
      <c r="M1083" s="4" t="str">
        <f>Dataset_Analysis_Table[[#This Row],[Region]]&amp;" - "&amp;Dataset_Analysis_Table[[#This Row],[Category]]</f>
        <v>East - Electronics</v>
      </c>
    </row>
    <row r="1084" spans="1:13" x14ac:dyDescent="0.3">
      <c r="A1084">
        <v>1085</v>
      </c>
      <c r="B1084" s="1">
        <v>45139</v>
      </c>
      <c r="C1084" t="s">
        <v>0</v>
      </c>
      <c r="D1084" t="s">
        <v>22</v>
      </c>
      <c r="E1084" t="s">
        <v>4</v>
      </c>
      <c r="F1084">
        <v>9</v>
      </c>
      <c r="G1084" s="4">
        <v>1224.92</v>
      </c>
      <c r="H1084" s="4">
        <v>11024.28</v>
      </c>
      <c r="I1084" t="str">
        <f>TEXT(Dataset_Analysis_Table[[#This Row],[Order Date]], "mmmm yyyy")</f>
        <v>August 2023</v>
      </c>
      <c r="J1084" s="4">
        <f>IF(Dataset_Analysis_Table[[#This Row],[Units Sold]]&lt;&gt;0,Dataset_Analysis_Table[[#This Row],[Revenue]]/Dataset_Analysis_Table[[#This Row],[Units Sold]],"Invalid")</f>
        <v>1224.92</v>
      </c>
      <c r="K1084" s="4" t="str">
        <f>IF(Dataset_Analysis_Table[[#This Row],[Revenue]]&gt;5000,"Yes","No")</f>
        <v>Yes</v>
      </c>
      <c r="L1084" s="4" t="str" cm="1">
        <f t="array" ref="L1084">_xlfn.IFS(
  Dataset_Analysis_Table[[#This Row],[Revenue]]&gt;=10000, "Platinum Tier",
  Dataset_Analysis_Table[[#This Row],[Revenue]]&gt;=5000, "Gold Tier",
  Dataset_Analysis_Table[[#This Row],[Revenue]]&lt;5000, "Standard Tier"
)</f>
        <v>Platinum Tier</v>
      </c>
      <c r="M1084" s="4" t="str">
        <f>Dataset_Analysis_Table[[#This Row],[Region]]&amp;" - "&amp;Dataset_Analysis_Table[[#This Row],[Category]]</f>
        <v>North - Electronics</v>
      </c>
    </row>
    <row r="1085" spans="1:13" x14ac:dyDescent="0.3">
      <c r="A1085">
        <v>1086</v>
      </c>
      <c r="B1085" s="1">
        <v>45491</v>
      </c>
      <c r="C1085" t="s">
        <v>11</v>
      </c>
      <c r="D1085" t="s">
        <v>16</v>
      </c>
      <c r="E1085" t="s">
        <v>10</v>
      </c>
      <c r="F1085">
        <v>5</v>
      </c>
      <c r="G1085" s="4">
        <v>709.1</v>
      </c>
      <c r="H1085" s="4">
        <v>3545.5</v>
      </c>
      <c r="I1085" t="str">
        <f>TEXT(Dataset_Analysis_Table[[#This Row],[Order Date]], "mmmm yyyy")</f>
        <v>July 2024</v>
      </c>
      <c r="J1085" s="4">
        <f>IF(Dataset_Analysis_Table[[#This Row],[Units Sold]]&lt;&gt;0,Dataset_Analysis_Table[[#This Row],[Revenue]]/Dataset_Analysis_Table[[#This Row],[Units Sold]],"Invalid")</f>
        <v>709.1</v>
      </c>
      <c r="K1085" s="4" t="str">
        <f>IF(Dataset_Analysis_Table[[#This Row],[Revenue]]&gt;5000,"Yes","No")</f>
        <v>No</v>
      </c>
      <c r="L1085" s="4" t="str" cm="1">
        <f t="array" ref="L1085">_xlfn.IFS(
  Dataset_Analysis_Table[[#This Row],[Revenue]]&gt;=10000, "Platinum Tier",
  Dataset_Analysis_Table[[#This Row],[Revenue]]&gt;=5000, "Gold Tier",
  Dataset_Analysis_Table[[#This Row],[Revenue]]&lt;5000, "Standard Tier"
)</f>
        <v>Standard Tier</v>
      </c>
      <c r="M1085" s="4" t="str">
        <f>Dataset_Analysis_Table[[#This Row],[Region]]&amp;" - "&amp;Dataset_Analysis_Table[[#This Row],[Category]]</f>
        <v>South - Accessories</v>
      </c>
    </row>
    <row r="1086" spans="1:13" x14ac:dyDescent="0.3">
      <c r="A1086">
        <v>1087</v>
      </c>
      <c r="B1086" s="1">
        <v>45627</v>
      </c>
      <c r="C1086" t="s">
        <v>7</v>
      </c>
      <c r="D1086" t="s">
        <v>14</v>
      </c>
      <c r="E1086" t="s">
        <v>4</v>
      </c>
      <c r="F1086">
        <v>5</v>
      </c>
      <c r="G1086" s="4">
        <v>23.61</v>
      </c>
      <c r="H1086" s="4">
        <v>118.05</v>
      </c>
      <c r="I1086" t="str">
        <f>TEXT(Dataset_Analysis_Table[[#This Row],[Order Date]], "mmmm yyyy")</f>
        <v>December 2024</v>
      </c>
      <c r="J1086" s="4">
        <f>IF(Dataset_Analysis_Table[[#This Row],[Units Sold]]&lt;&gt;0,Dataset_Analysis_Table[[#This Row],[Revenue]]/Dataset_Analysis_Table[[#This Row],[Units Sold]],"Invalid")</f>
        <v>23.61</v>
      </c>
      <c r="K1086" s="4" t="str">
        <f>IF(Dataset_Analysis_Table[[#This Row],[Revenue]]&gt;5000,"Yes","No")</f>
        <v>No</v>
      </c>
      <c r="L1086" s="4" t="str" cm="1">
        <f t="array" ref="L1086">_xlfn.IFS(
  Dataset_Analysis_Table[[#This Row],[Revenue]]&gt;=10000, "Platinum Tier",
  Dataset_Analysis_Table[[#This Row],[Revenue]]&gt;=5000, "Gold Tier",
  Dataset_Analysis_Table[[#This Row],[Revenue]]&lt;5000, "Standard Tier"
)</f>
        <v>Standard Tier</v>
      </c>
      <c r="M1086" s="4" t="str">
        <f>Dataset_Analysis_Table[[#This Row],[Region]]&amp;" - "&amp;Dataset_Analysis_Table[[#This Row],[Category]]</f>
        <v>West - Electronics</v>
      </c>
    </row>
    <row r="1087" spans="1:13" x14ac:dyDescent="0.3">
      <c r="A1087">
        <v>1088</v>
      </c>
      <c r="B1087" s="1">
        <v>45750</v>
      </c>
      <c r="C1087" t="s">
        <v>12</v>
      </c>
      <c r="D1087" t="s">
        <v>5</v>
      </c>
      <c r="E1087" t="s">
        <v>4</v>
      </c>
      <c r="F1087">
        <v>4</v>
      </c>
      <c r="G1087" s="4">
        <v>1197.18</v>
      </c>
      <c r="H1087" s="4">
        <v>4788.72</v>
      </c>
      <c r="I1087" t="str">
        <f>TEXT(Dataset_Analysis_Table[[#This Row],[Order Date]], "mmmm yyyy")</f>
        <v>April 2025</v>
      </c>
      <c r="J1087" s="4">
        <f>IF(Dataset_Analysis_Table[[#This Row],[Units Sold]]&lt;&gt;0,Dataset_Analysis_Table[[#This Row],[Revenue]]/Dataset_Analysis_Table[[#This Row],[Units Sold]],"Invalid")</f>
        <v>1197.18</v>
      </c>
      <c r="K1087" s="4" t="str">
        <f>IF(Dataset_Analysis_Table[[#This Row],[Revenue]]&gt;5000,"Yes","No")</f>
        <v>No</v>
      </c>
      <c r="L1087" s="4" t="str" cm="1">
        <f t="array" ref="L1087">_xlfn.IFS(
  Dataset_Analysis_Table[[#This Row],[Revenue]]&gt;=10000, "Platinum Tier",
  Dataset_Analysis_Table[[#This Row],[Revenue]]&gt;=5000, "Gold Tier",
  Dataset_Analysis_Table[[#This Row],[Revenue]]&lt;5000, "Standard Tier"
)</f>
        <v>Standard Tier</v>
      </c>
      <c r="M1087" s="4" t="str">
        <f>Dataset_Analysis_Table[[#This Row],[Region]]&amp;" - "&amp;Dataset_Analysis_Table[[#This Row],[Category]]</f>
        <v>East - Electronics</v>
      </c>
    </row>
    <row r="1088" spans="1:13" x14ac:dyDescent="0.3">
      <c r="A1088">
        <v>1089</v>
      </c>
      <c r="B1088" s="1">
        <v>45332</v>
      </c>
      <c r="C1088" t="s">
        <v>12</v>
      </c>
      <c r="D1088" t="s">
        <v>6</v>
      </c>
      <c r="E1088" t="s">
        <v>4</v>
      </c>
      <c r="F1088">
        <v>7</v>
      </c>
      <c r="G1088" s="4">
        <v>1324.42</v>
      </c>
      <c r="H1088" s="4">
        <v>9270.94</v>
      </c>
      <c r="I1088" t="str">
        <f>TEXT(Dataset_Analysis_Table[[#This Row],[Order Date]], "mmmm yyyy")</f>
        <v>February 2024</v>
      </c>
      <c r="J1088" s="4">
        <f>IF(Dataset_Analysis_Table[[#This Row],[Units Sold]]&lt;&gt;0,Dataset_Analysis_Table[[#This Row],[Revenue]]/Dataset_Analysis_Table[[#This Row],[Units Sold]],"Invalid")</f>
        <v>1324.42</v>
      </c>
      <c r="K1088" s="4" t="str">
        <f>IF(Dataset_Analysis_Table[[#This Row],[Revenue]]&gt;5000,"Yes","No")</f>
        <v>Yes</v>
      </c>
      <c r="L1088" s="4" t="str" cm="1">
        <f t="array" ref="L1088">_xlfn.IFS(
  Dataset_Analysis_Table[[#This Row],[Revenue]]&gt;=10000, "Platinum Tier",
  Dataset_Analysis_Table[[#This Row],[Revenue]]&gt;=5000, "Gold Tier",
  Dataset_Analysis_Table[[#This Row],[Revenue]]&lt;5000, "Standard Tier"
)</f>
        <v>Gold Tier</v>
      </c>
      <c r="M1088" s="4" t="str">
        <f>Dataset_Analysis_Table[[#This Row],[Region]]&amp;" - "&amp;Dataset_Analysis_Table[[#This Row],[Category]]</f>
        <v>East - Electronics</v>
      </c>
    </row>
    <row r="1089" spans="1:13" x14ac:dyDescent="0.3">
      <c r="A1089">
        <v>1090</v>
      </c>
      <c r="B1089" s="1">
        <v>45394</v>
      </c>
      <c r="C1089" t="s">
        <v>7</v>
      </c>
      <c r="D1089" t="s">
        <v>5</v>
      </c>
      <c r="E1089" t="s">
        <v>4</v>
      </c>
      <c r="F1089">
        <v>3</v>
      </c>
      <c r="G1089" s="4">
        <v>1075.26</v>
      </c>
      <c r="H1089" s="4">
        <v>3225.78</v>
      </c>
      <c r="I1089" t="str">
        <f>TEXT(Dataset_Analysis_Table[[#This Row],[Order Date]], "mmmm yyyy")</f>
        <v>April 2024</v>
      </c>
      <c r="J1089" s="4">
        <f>IF(Dataset_Analysis_Table[[#This Row],[Units Sold]]&lt;&gt;0,Dataset_Analysis_Table[[#This Row],[Revenue]]/Dataset_Analysis_Table[[#This Row],[Units Sold]],"Invalid")</f>
        <v>1075.26</v>
      </c>
      <c r="K1089" s="4" t="str">
        <f>IF(Dataset_Analysis_Table[[#This Row],[Revenue]]&gt;5000,"Yes","No")</f>
        <v>No</v>
      </c>
      <c r="L1089" s="4" t="str" cm="1">
        <f t="array" ref="L1089">_xlfn.IFS(
  Dataset_Analysis_Table[[#This Row],[Revenue]]&gt;=10000, "Platinum Tier",
  Dataset_Analysis_Table[[#This Row],[Revenue]]&gt;=5000, "Gold Tier",
  Dataset_Analysis_Table[[#This Row],[Revenue]]&lt;5000, "Standard Tier"
)</f>
        <v>Standard Tier</v>
      </c>
      <c r="M1089" s="4" t="str">
        <f>Dataset_Analysis_Table[[#This Row],[Region]]&amp;" - "&amp;Dataset_Analysis_Table[[#This Row],[Category]]</f>
        <v>West - Electronics</v>
      </c>
    </row>
    <row r="1090" spans="1:13" x14ac:dyDescent="0.3">
      <c r="A1090">
        <v>1091</v>
      </c>
      <c r="B1090" s="1">
        <v>45526</v>
      </c>
      <c r="C1090" t="s">
        <v>7</v>
      </c>
      <c r="D1090" t="s">
        <v>1</v>
      </c>
      <c r="E1090" t="s">
        <v>2</v>
      </c>
      <c r="F1090">
        <v>4</v>
      </c>
      <c r="G1090" s="4">
        <v>401.84</v>
      </c>
      <c r="H1090" s="4">
        <v>1607.36</v>
      </c>
      <c r="I1090" t="str">
        <f>TEXT(Dataset_Analysis_Table[[#This Row],[Order Date]], "mmmm yyyy")</f>
        <v>August 2024</v>
      </c>
      <c r="J1090" s="4">
        <f>IF(Dataset_Analysis_Table[[#This Row],[Units Sold]]&lt;&gt;0,Dataset_Analysis_Table[[#This Row],[Revenue]]/Dataset_Analysis_Table[[#This Row],[Units Sold]],"Invalid")</f>
        <v>401.84</v>
      </c>
      <c r="K1090" s="4" t="str">
        <f>IF(Dataset_Analysis_Table[[#This Row],[Revenue]]&gt;5000,"Yes","No")</f>
        <v>No</v>
      </c>
      <c r="L1090" s="4" t="str" cm="1">
        <f t="array" ref="L1090">_xlfn.IFS(
  Dataset_Analysis_Table[[#This Row],[Revenue]]&gt;=10000, "Platinum Tier",
  Dataset_Analysis_Table[[#This Row],[Revenue]]&gt;=5000, "Gold Tier",
  Dataset_Analysis_Table[[#This Row],[Revenue]]&lt;5000, "Standard Tier"
)</f>
        <v>Standard Tier</v>
      </c>
      <c r="M1090" s="4" t="str">
        <f>Dataset_Analysis_Table[[#This Row],[Region]]&amp;" - "&amp;Dataset_Analysis_Table[[#This Row],[Category]]</f>
        <v>West - Apparel</v>
      </c>
    </row>
    <row r="1091" spans="1:13" x14ac:dyDescent="0.3">
      <c r="A1091">
        <v>1092</v>
      </c>
      <c r="B1091" s="1">
        <v>45668</v>
      </c>
      <c r="C1091" t="s">
        <v>11</v>
      </c>
      <c r="D1091" t="s">
        <v>5</v>
      </c>
      <c r="E1091" t="s">
        <v>4</v>
      </c>
      <c r="F1091">
        <v>10</v>
      </c>
      <c r="G1091" s="4">
        <v>1213.29</v>
      </c>
      <c r="H1091" s="4">
        <v>12132.9</v>
      </c>
      <c r="I1091" t="str">
        <f>TEXT(Dataset_Analysis_Table[[#This Row],[Order Date]], "mmmm yyyy")</f>
        <v>January 2025</v>
      </c>
      <c r="J1091" s="4">
        <f>IF(Dataset_Analysis_Table[[#This Row],[Units Sold]]&lt;&gt;0,Dataset_Analysis_Table[[#This Row],[Revenue]]/Dataset_Analysis_Table[[#This Row],[Units Sold]],"Invalid")</f>
        <v>1213.29</v>
      </c>
      <c r="K1091" s="4" t="str">
        <f>IF(Dataset_Analysis_Table[[#This Row],[Revenue]]&gt;5000,"Yes","No")</f>
        <v>Yes</v>
      </c>
      <c r="L1091" s="4" t="str" cm="1">
        <f t="array" ref="L1091">_xlfn.IFS(
  Dataset_Analysis_Table[[#This Row],[Revenue]]&gt;=10000, "Platinum Tier",
  Dataset_Analysis_Table[[#This Row],[Revenue]]&gt;=5000, "Gold Tier",
  Dataset_Analysis_Table[[#This Row],[Revenue]]&lt;5000, "Standard Tier"
)</f>
        <v>Platinum Tier</v>
      </c>
      <c r="M1091" s="4" t="str">
        <f>Dataset_Analysis_Table[[#This Row],[Region]]&amp;" - "&amp;Dataset_Analysis_Table[[#This Row],[Category]]</f>
        <v>South - Electronics</v>
      </c>
    </row>
    <row r="1092" spans="1:13" x14ac:dyDescent="0.3">
      <c r="A1092">
        <v>1093</v>
      </c>
      <c r="B1092" s="1">
        <v>45430</v>
      </c>
      <c r="C1092" t="s">
        <v>12</v>
      </c>
      <c r="D1092" t="s">
        <v>1</v>
      </c>
      <c r="E1092" t="s">
        <v>2</v>
      </c>
      <c r="F1092">
        <v>9</v>
      </c>
      <c r="G1092" s="4">
        <v>1215.1199999999999</v>
      </c>
      <c r="H1092" s="4">
        <v>10936.08</v>
      </c>
      <c r="I1092" t="str">
        <f>TEXT(Dataset_Analysis_Table[[#This Row],[Order Date]], "mmmm yyyy")</f>
        <v>May 2024</v>
      </c>
      <c r="J1092" s="4">
        <f>IF(Dataset_Analysis_Table[[#This Row],[Units Sold]]&lt;&gt;0,Dataset_Analysis_Table[[#This Row],[Revenue]]/Dataset_Analysis_Table[[#This Row],[Units Sold]],"Invalid")</f>
        <v>1215.1199999999999</v>
      </c>
      <c r="K1092" s="4" t="str">
        <f>IF(Dataset_Analysis_Table[[#This Row],[Revenue]]&gt;5000,"Yes","No")</f>
        <v>Yes</v>
      </c>
      <c r="L1092" s="4" t="str" cm="1">
        <f t="array" ref="L1092">_xlfn.IFS(
  Dataset_Analysis_Table[[#This Row],[Revenue]]&gt;=10000, "Platinum Tier",
  Dataset_Analysis_Table[[#This Row],[Revenue]]&gt;=5000, "Gold Tier",
  Dataset_Analysis_Table[[#This Row],[Revenue]]&lt;5000, "Standard Tier"
)</f>
        <v>Platinum Tier</v>
      </c>
      <c r="M1092" s="4" t="str">
        <f>Dataset_Analysis_Table[[#This Row],[Region]]&amp;" - "&amp;Dataset_Analysis_Table[[#This Row],[Category]]</f>
        <v>East - Apparel</v>
      </c>
    </row>
    <row r="1093" spans="1:13" x14ac:dyDescent="0.3">
      <c r="A1093">
        <v>1094</v>
      </c>
      <c r="B1093" s="1">
        <v>45209</v>
      </c>
      <c r="C1093" t="s">
        <v>11</v>
      </c>
      <c r="D1093" t="s">
        <v>5</v>
      </c>
      <c r="E1093" t="s">
        <v>4</v>
      </c>
      <c r="F1093">
        <v>3</v>
      </c>
      <c r="G1093" s="4">
        <v>213.57</v>
      </c>
      <c r="H1093" s="4">
        <v>640.71</v>
      </c>
      <c r="I1093" t="str">
        <f>TEXT(Dataset_Analysis_Table[[#This Row],[Order Date]], "mmmm yyyy")</f>
        <v>October 2023</v>
      </c>
      <c r="J1093" s="4">
        <f>IF(Dataset_Analysis_Table[[#This Row],[Units Sold]]&lt;&gt;0,Dataset_Analysis_Table[[#This Row],[Revenue]]/Dataset_Analysis_Table[[#This Row],[Units Sold]],"Invalid")</f>
        <v>213.57000000000002</v>
      </c>
      <c r="K1093" s="4" t="str">
        <f>IF(Dataset_Analysis_Table[[#This Row],[Revenue]]&gt;5000,"Yes","No")</f>
        <v>No</v>
      </c>
      <c r="L1093" s="4" t="str" cm="1">
        <f t="array" ref="L1093">_xlfn.IFS(
  Dataset_Analysis_Table[[#This Row],[Revenue]]&gt;=10000, "Platinum Tier",
  Dataset_Analysis_Table[[#This Row],[Revenue]]&gt;=5000, "Gold Tier",
  Dataset_Analysis_Table[[#This Row],[Revenue]]&lt;5000, "Standard Tier"
)</f>
        <v>Standard Tier</v>
      </c>
      <c r="M1093" s="4" t="str">
        <f>Dataset_Analysis_Table[[#This Row],[Region]]&amp;" - "&amp;Dataset_Analysis_Table[[#This Row],[Category]]</f>
        <v>South - Electronics</v>
      </c>
    </row>
    <row r="1094" spans="1:13" x14ac:dyDescent="0.3">
      <c r="A1094">
        <v>1095</v>
      </c>
      <c r="B1094" s="1">
        <v>45771</v>
      </c>
      <c r="C1094" t="s">
        <v>7</v>
      </c>
      <c r="D1094" t="s">
        <v>13</v>
      </c>
      <c r="E1094" t="s">
        <v>4</v>
      </c>
      <c r="F1094">
        <v>8</v>
      </c>
      <c r="G1094" s="4">
        <v>415.48</v>
      </c>
      <c r="H1094" s="4">
        <v>3323.84</v>
      </c>
      <c r="I1094" t="str">
        <f>TEXT(Dataset_Analysis_Table[[#This Row],[Order Date]], "mmmm yyyy")</f>
        <v>April 2025</v>
      </c>
      <c r="J1094" s="4">
        <f>IF(Dataset_Analysis_Table[[#This Row],[Units Sold]]&lt;&gt;0,Dataset_Analysis_Table[[#This Row],[Revenue]]/Dataset_Analysis_Table[[#This Row],[Units Sold]],"Invalid")</f>
        <v>415.48</v>
      </c>
      <c r="K1094" s="4" t="str">
        <f>IF(Dataset_Analysis_Table[[#This Row],[Revenue]]&gt;5000,"Yes","No")</f>
        <v>No</v>
      </c>
      <c r="L1094" s="4" t="str" cm="1">
        <f t="array" ref="L1094">_xlfn.IFS(
  Dataset_Analysis_Table[[#This Row],[Revenue]]&gt;=10000, "Platinum Tier",
  Dataset_Analysis_Table[[#This Row],[Revenue]]&gt;=5000, "Gold Tier",
  Dataset_Analysis_Table[[#This Row],[Revenue]]&lt;5000, "Standard Tier"
)</f>
        <v>Standard Tier</v>
      </c>
      <c r="M1094" s="4" t="str">
        <f>Dataset_Analysis_Table[[#This Row],[Region]]&amp;" - "&amp;Dataset_Analysis_Table[[#This Row],[Category]]</f>
        <v>West - Electronics</v>
      </c>
    </row>
    <row r="1095" spans="1:13" x14ac:dyDescent="0.3">
      <c r="A1095">
        <v>1096</v>
      </c>
      <c r="B1095" s="1">
        <v>45331</v>
      </c>
      <c r="C1095" t="s">
        <v>7</v>
      </c>
      <c r="D1095" t="s">
        <v>15</v>
      </c>
      <c r="E1095" t="s">
        <v>4</v>
      </c>
      <c r="F1095">
        <v>6</v>
      </c>
      <c r="G1095" s="4">
        <v>38.9</v>
      </c>
      <c r="H1095" s="4">
        <v>233.4</v>
      </c>
      <c r="I1095" t="str">
        <f>TEXT(Dataset_Analysis_Table[[#This Row],[Order Date]], "mmmm yyyy")</f>
        <v>February 2024</v>
      </c>
      <c r="J1095" s="4">
        <f>IF(Dataset_Analysis_Table[[#This Row],[Units Sold]]&lt;&gt;0,Dataset_Analysis_Table[[#This Row],[Revenue]]/Dataset_Analysis_Table[[#This Row],[Units Sold]],"Invalid")</f>
        <v>38.9</v>
      </c>
      <c r="K1095" s="4" t="str">
        <f>IF(Dataset_Analysis_Table[[#This Row],[Revenue]]&gt;5000,"Yes","No")</f>
        <v>No</v>
      </c>
      <c r="L1095" s="4" t="str" cm="1">
        <f t="array" ref="L1095">_xlfn.IFS(
  Dataset_Analysis_Table[[#This Row],[Revenue]]&gt;=10000, "Platinum Tier",
  Dataset_Analysis_Table[[#This Row],[Revenue]]&gt;=5000, "Gold Tier",
  Dataset_Analysis_Table[[#This Row],[Revenue]]&lt;5000, "Standard Tier"
)</f>
        <v>Standard Tier</v>
      </c>
      <c r="M1095" s="4" t="str">
        <f>Dataset_Analysis_Table[[#This Row],[Region]]&amp;" - "&amp;Dataset_Analysis_Table[[#This Row],[Category]]</f>
        <v>West - Electronics</v>
      </c>
    </row>
    <row r="1096" spans="1:13" x14ac:dyDescent="0.3">
      <c r="A1096">
        <v>1097</v>
      </c>
      <c r="B1096" s="1">
        <v>45329</v>
      </c>
      <c r="C1096" t="s">
        <v>0</v>
      </c>
      <c r="D1096" t="s">
        <v>14</v>
      </c>
      <c r="E1096" t="s">
        <v>4</v>
      </c>
      <c r="F1096">
        <v>2</v>
      </c>
      <c r="G1096" s="4">
        <v>430.35</v>
      </c>
      <c r="H1096" s="4">
        <v>860.7</v>
      </c>
      <c r="I1096" t="str">
        <f>TEXT(Dataset_Analysis_Table[[#This Row],[Order Date]], "mmmm yyyy")</f>
        <v>February 2024</v>
      </c>
      <c r="J1096" s="4">
        <f>IF(Dataset_Analysis_Table[[#This Row],[Units Sold]]&lt;&gt;0,Dataset_Analysis_Table[[#This Row],[Revenue]]/Dataset_Analysis_Table[[#This Row],[Units Sold]],"Invalid")</f>
        <v>430.35</v>
      </c>
      <c r="K1096" s="4" t="str">
        <f>IF(Dataset_Analysis_Table[[#This Row],[Revenue]]&gt;5000,"Yes","No")</f>
        <v>No</v>
      </c>
      <c r="L1096" s="4" t="str" cm="1">
        <f t="array" ref="L1096">_xlfn.IFS(
  Dataset_Analysis_Table[[#This Row],[Revenue]]&gt;=10000, "Platinum Tier",
  Dataset_Analysis_Table[[#This Row],[Revenue]]&gt;=5000, "Gold Tier",
  Dataset_Analysis_Table[[#This Row],[Revenue]]&lt;5000, "Standard Tier"
)</f>
        <v>Standard Tier</v>
      </c>
      <c r="M1096" s="4" t="str">
        <f>Dataset_Analysis_Table[[#This Row],[Region]]&amp;" - "&amp;Dataset_Analysis_Table[[#This Row],[Category]]</f>
        <v>North - Electronics</v>
      </c>
    </row>
    <row r="1097" spans="1:13" x14ac:dyDescent="0.3">
      <c r="A1097">
        <v>1098</v>
      </c>
      <c r="B1097" s="1">
        <v>45147</v>
      </c>
      <c r="C1097" t="s">
        <v>7</v>
      </c>
      <c r="D1097" t="s">
        <v>3</v>
      </c>
      <c r="E1097" t="s">
        <v>4</v>
      </c>
      <c r="F1097">
        <v>4</v>
      </c>
      <c r="G1097" s="4">
        <v>144.38999999999999</v>
      </c>
      <c r="H1097" s="4">
        <v>577.55999999999995</v>
      </c>
      <c r="I1097" t="str">
        <f>TEXT(Dataset_Analysis_Table[[#This Row],[Order Date]], "mmmm yyyy")</f>
        <v>August 2023</v>
      </c>
      <c r="J1097" s="4">
        <f>IF(Dataset_Analysis_Table[[#This Row],[Units Sold]]&lt;&gt;0,Dataset_Analysis_Table[[#This Row],[Revenue]]/Dataset_Analysis_Table[[#This Row],[Units Sold]],"Invalid")</f>
        <v>144.38999999999999</v>
      </c>
      <c r="K1097" s="4" t="str">
        <f>IF(Dataset_Analysis_Table[[#This Row],[Revenue]]&gt;5000,"Yes","No")</f>
        <v>No</v>
      </c>
      <c r="L1097" s="4" t="str" cm="1">
        <f t="array" ref="L1097">_xlfn.IFS(
  Dataset_Analysis_Table[[#This Row],[Revenue]]&gt;=10000, "Platinum Tier",
  Dataset_Analysis_Table[[#This Row],[Revenue]]&gt;=5000, "Gold Tier",
  Dataset_Analysis_Table[[#This Row],[Revenue]]&lt;5000, "Standard Tier"
)</f>
        <v>Standard Tier</v>
      </c>
      <c r="M1097" s="4" t="str">
        <f>Dataset_Analysis_Table[[#This Row],[Region]]&amp;" - "&amp;Dataset_Analysis_Table[[#This Row],[Category]]</f>
        <v>West - Electronics</v>
      </c>
    </row>
    <row r="1098" spans="1:13" x14ac:dyDescent="0.3">
      <c r="A1098">
        <v>1099</v>
      </c>
      <c r="B1098" s="1">
        <v>45361</v>
      </c>
      <c r="C1098" t="s">
        <v>7</v>
      </c>
      <c r="D1098" t="s">
        <v>14</v>
      </c>
      <c r="E1098" t="s">
        <v>4</v>
      </c>
      <c r="F1098">
        <v>6</v>
      </c>
      <c r="G1098" s="4">
        <v>636.16</v>
      </c>
      <c r="H1098" s="4">
        <v>3816.96</v>
      </c>
      <c r="I1098" t="str">
        <f>TEXT(Dataset_Analysis_Table[[#This Row],[Order Date]], "mmmm yyyy")</f>
        <v>March 2024</v>
      </c>
      <c r="J1098" s="4">
        <f>IF(Dataset_Analysis_Table[[#This Row],[Units Sold]]&lt;&gt;0,Dataset_Analysis_Table[[#This Row],[Revenue]]/Dataset_Analysis_Table[[#This Row],[Units Sold]],"Invalid")</f>
        <v>636.16</v>
      </c>
      <c r="K1098" s="4" t="str">
        <f>IF(Dataset_Analysis_Table[[#This Row],[Revenue]]&gt;5000,"Yes","No")</f>
        <v>No</v>
      </c>
      <c r="L1098" s="4" t="str" cm="1">
        <f t="array" ref="L1098">_xlfn.IFS(
  Dataset_Analysis_Table[[#This Row],[Revenue]]&gt;=10000, "Platinum Tier",
  Dataset_Analysis_Table[[#This Row],[Revenue]]&gt;=5000, "Gold Tier",
  Dataset_Analysis_Table[[#This Row],[Revenue]]&lt;5000, "Standard Tier"
)</f>
        <v>Standard Tier</v>
      </c>
      <c r="M1098" s="4" t="str">
        <f>Dataset_Analysis_Table[[#This Row],[Region]]&amp;" - "&amp;Dataset_Analysis_Table[[#This Row],[Category]]</f>
        <v>West - Electronics</v>
      </c>
    </row>
    <row r="1099" spans="1:13" x14ac:dyDescent="0.3">
      <c r="A1099">
        <v>1100</v>
      </c>
      <c r="B1099" s="1">
        <v>45519</v>
      </c>
      <c r="C1099" t="s">
        <v>7</v>
      </c>
      <c r="D1099" t="s">
        <v>9</v>
      </c>
      <c r="E1099" t="s">
        <v>10</v>
      </c>
      <c r="F1099">
        <v>8</v>
      </c>
      <c r="G1099" s="4">
        <v>1048.43</v>
      </c>
      <c r="H1099" s="4">
        <v>8387.44</v>
      </c>
      <c r="I1099" t="str">
        <f>TEXT(Dataset_Analysis_Table[[#This Row],[Order Date]], "mmmm yyyy")</f>
        <v>August 2024</v>
      </c>
      <c r="J1099" s="4">
        <f>IF(Dataset_Analysis_Table[[#This Row],[Units Sold]]&lt;&gt;0,Dataset_Analysis_Table[[#This Row],[Revenue]]/Dataset_Analysis_Table[[#This Row],[Units Sold]],"Invalid")</f>
        <v>1048.43</v>
      </c>
      <c r="K1099" s="4" t="str">
        <f>IF(Dataset_Analysis_Table[[#This Row],[Revenue]]&gt;5000,"Yes","No")</f>
        <v>Yes</v>
      </c>
      <c r="L1099" s="4" t="str" cm="1">
        <f t="array" ref="L1099">_xlfn.IFS(
  Dataset_Analysis_Table[[#This Row],[Revenue]]&gt;=10000, "Platinum Tier",
  Dataset_Analysis_Table[[#This Row],[Revenue]]&gt;=5000, "Gold Tier",
  Dataset_Analysis_Table[[#This Row],[Revenue]]&lt;5000, "Standard Tier"
)</f>
        <v>Gold Tier</v>
      </c>
      <c r="M1099" s="4" t="str">
        <f>Dataset_Analysis_Table[[#This Row],[Region]]&amp;" - "&amp;Dataset_Analysis_Table[[#This Row],[Category]]</f>
        <v>West - Accessories</v>
      </c>
    </row>
    <row r="1100" spans="1:13" x14ac:dyDescent="0.3">
      <c r="A1100">
        <v>1101</v>
      </c>
      <c r="B1100" s="1">
        <v>45221</v>
      </c>
      <c r="C1100" t="s">
        <v>12</v>
      </c>
      <c r="D1100" t="s">
        <v>14</v>
      </c>
      <c r="E1100" t="s">
        <v>4</v>
      </c>
      <c r="F1100">
        <v>3</v>
      </c>
      <c r="G1100" s="4">
        <v>93.5</v>
      </c>
      <c r="H1100" s="4">
        <v>280.5</v>
      </c>
      <c r="I1100" t="str">
        <f>TEXT(Dataset_Analysis_Table[[#This Row],[Order Date]], "mmmm yyyy")</f>
        <v>October 2023</v>
      </c>
      <c r="J1100" s="4">
        <f>IF(Dataset_Analysis_Table[[#This Row],[Units Sold]]&lt;&gt;0,Dataset_Analysis_Table[[#This Row],[Revenue]]/Dataset_Analysis_Table[[#This Row],[Units Sold]],"Invalid")</f>
        <v>93.5</v>
      </c>
      <c r="K1100" s="4" t="str">
        <f>IF(Dataset_Analysis_Table[[#This Row],[Revenue]]&gt;5000,"Yes","No")</f>
        <v>No</v>
      </c>
      <c r="L1100" s="4" t="str" cm="1">
        <f t="array" ref="L1100">_xlfn.IFS(
  Dataset_Analysis_Table[[#This Row],[Revenue]]&gt;=10000, "Platinum Tier",
  Dataset_Analysis_Table[[#This Row],[Revenue]]&gt;=5000, "Gold Tier",
  Dataset_Analysis_Table[[#This Row],[Revenue]]&lt;5000, "Standard Tier"
)</f>
        <v>Standard Tier</v>
      </c>
      <c r="M1100" s="4" t="str">
        <f>Dataset_Analysis_Table[[#This Row],[Region]]&amp;" - "&amp;Dataset_Analysis_Table[[#This Row],[Category]]</f>
        <v>East - Electronics</v>
      </c>
    </row>
    <row r="1101" spans="1:13" x14ac:dyDescent="0.3">
      <c r="A1101">
        <v>1102</v>
      </c>
      <c r="B1101" s="1">
        <v>45212</v>
      </c>
      <c r="C1101" t="s">
        <v>7</v>
      </c>
      <c r="D1101" t="s">
        <v>9</v>
      </c>
      <c r="E1101" t="s">
        <v>10</v>
      </c>
      <c r="F1101">
        <v>9</v>
      </c>
      <c r="G1101" s="4">
        <v>710.52</v>
      </c>
      <c r="H1101" s="4">
        <v>6394.68</v>
      </c>
      <c r="I1101" t="str">
        <f>TEXT(Dataset_Analysis_Table[[#This Row],[Order Date]], "mmmm yyyy")</f>
        <v>October 2023</v>
      </c>
      <c r="J1101" s="4">
        <f>IF(Dataset_Analysis_Table[[#This Row],[Units Sold]]&lt;&gt;0,Dataset_Analysis_Table[[#This Row],[Revenue]]/Dataset_Analysis_Table[[#This Row],[Units Sold]],"Invalid")</f>
        <v>710.52</v>
      </c>
      <c r="K1101" s="4" t="str">
        <f>IF(Dataset_Analysis_Table[[#This Row],[Revenue]]&gt;5000,"Yes","No")</f>
        <v>Yes</v>
      </c>
      <c r="L1101" s="4" t="str" cm="1">
        <f t="array" ref="L1101">_xlfn.IFS(
  Dataset_Analysis_Table[[#This Row],[Revenue]]&gt;=10000, "Platinum Tier",
  Dataset_Analysis_Table[[#This Row],[Revenue]]&gt;=5000, "Gold Tier",
  Dataset_Analysis_Table[[#This Row],[Revenue]]&lt;5000, "Standard Tier"
)</f>
        <v>Gold Tier</v>
      </c>
      <c r="M1101" s="4" t="str">
        <f>Dataset_Analysis_Table[[#This Row],[Region]]&amp;" - "&amp;Dataset_Analysis_Table[[#This Row],[Category]]</f>
        <v>West - Accessories</v>
      </c>
    </row>
    <row r="1102" spans="1:13" x14ac:dyDescent="0.3">
      <c r="A1102">
        <v>1103</v>
      </c>
      <c r="B1102" s="1">
        <v>45529</v>
      </c>
      <c r="C1102" t="s">
        <v>12</v>
      </c>
      <c r="D1102" t="s">
        <v>18</v>
      </c>
      <c r="E1102" t="s">
        <v>4</v>
      </c>
      <c r="F1102">
        <v>1</v>
      </c>
      <c r="G1102" s="4">
        <v>191.72</v>
      </c>
      <c r="H1102" s="4">
        <v>191.72</v>
      </c>
      <c r="I1102" t="str">
        <f>TEXT(Dataset_Analysis_Table[[#This Row],[Order Date]], "mmmm yyyy")</f>
        <v>August 2024</v>
      </c>
      <c r="J1102" s="4">
        <f>IF(Dataset_Analysis_Table[[#This Row],[Units Sold]]&lt;&gt;0,Dataset_Analysis_Table[[#This Row],[Revenue]]/Dataset_Analysis_Table[[#This Row],[Units Sold]],"Invalid")</f>
        <v>191.72</v>
      </c>
      <c r="K1102" s="4" t="str">
        <f>IF(Dataset_Analysis_Table[[#This Row],[Revenue]]&gt;5000,"Yes","No")</f>
        <v>No</v>
      </c>
      <c r="L1102" s="4" t="str" cm="1">
        <f t="array" ref="L1102">_xlfn.IFS(
  Dataset_Analysis_Table[[#This Row],[Revenue]]&gt;=10000, "Platinum Tier",
  Dataset_Analysis_Table[[#This Row],[Revenue]]&gt;=5000, "Gold Tier",
  Dataset_Analysis_Table[[#This Row],[Revenue]]&lt;5000, "Standard Tier"
)</f>
        <v>Standard Tier</v>
      </c>
      <c r="M1102" s="4" t="str">
        <f>Dataset_Analysis_Table[[#This Row],[Region]]&amp;" - "&amp;Dataset_Analysis_Table[[#This Row],[Category]]</f>
        <v>East - Electronics</v>
      </c>
    </row>
    <row r="1103" spans="1:13" x14ac:dyDescent="0.3">
      <c r="A1103">
        <v>1104</v>
      </c>
      <c r="B1103" s="1">
        <v>45533</v>
      </c>
      <c r="C1103" t="s">
        <v>11</v>
      </c>
      <c r="D1103" t="s">
        <v>9</v>
      </c>
      <c r="E1103" t="s">
        <v>10</v>
      </c>
      <c r="F1103">
        <v>8</v>
      </c>
      <c r="G1103" s="4">
        <v>378.27</v>
      </c>
      <c r="H1103" s="4">
        <v>3026.16</v>
      </c>
      <c r="I1103" t="str">
        <f>TEXT(Dataset_Analysis_Table[[#This Row],[Order Date]], "mmmm yyyy")</f>
        <v>August 2024</v>
      </c>
      <c r="J1103" s="4">
        <f>IF(Dataset_Analysis_Table[[#This Row],[Units Sold]]&lt;&gt;0,Dataset_Analysis_Table[[#This Row],[Revenue]]/Dataset_Analysis_Table[[#This Row],[Units Sold]],"Invalid")</f>
        <v>378.27</v>
      </c>
      <c r="K1103" s="4" t="str">
        <f>IF(Dataset_Analysis_Table[[#This Row],[Revenue]]&gt;5000,"Yes","No")</f>
        <v>No</v>
      </c>
      <c r="L1103" s="4" t="str" cm="1">
        <f t="array" ref="L1103">_xlfn.IFS(
  Dataset_Analysis_Table[[#This Row],[Revenue]]&gt;=10000, "Platinum Tier",
  Dataset_Analysis_Table[[#This Row],[Revenue]]&gt;=5000, "Gold Tier",
  Dataset_Analysis_Table[[#This Row],[Revenue]]&lt;5000, "Standard Tier"
)</f>
        <v>Standard Tier</v>
      </c>
      <c r="M1103" s="4" t="str">
        <f>Dataset_Analysis_Table[[#This Row],[Region]]&amp;" - "&amp;Dataset_Analysis_Table[[#This Row],[Category]]</f>
        <v>South - Accessories</v>
      </c>
    </row>
    <row r="1104" spans="1:13" x14ac:dyDescent="0.3">
      <c r="A1104">
        <v>1105</v>
      </c>
      <c r="B1104" s="1">
        <v>45610</v>
      </c>
      <c r="C1104" t="s">
        <v>11</v>
      </c>
      <c r="D1104" t="s">
        <v>14</v>
      </c>
      <c r="E1104" t="s">
        <v>4</v>
      </c>
      <c r="F1104">
        <v>2</v>
      </c>
      <c r="G1104" s="4">
        <v>786.5</v>
      </c>
      <c r="H1104" s="4">
        <v>1573</v>
      </c>
      <c r="I1104" t="str">
        <f>TEXT(Dataset_Analysis_Table[[#This Row],[Order Date]], "mmmm yyyy")</f>
        <v>November 2024</v>
      </c>
      <c r="J1104" s="4">
        <f>IF(Dataset_Analysis_Table[[#This Row],[Units Sold]]&lt;&gt;0,Dataset_Analysis_Table[[#This Row],[Revenue]]/Dataset_Analysis_Table[[#This Row],[Units Sold]],"Invalid")</f>
        <v>786.5</v>
      </c>
      <c r="K1104" s="4" t="str">
        <f>IF(Dataset_Analysis_Table[[#This Row],[Revenue]]&gt;5000,"Yes","No")</f>
        <v>No</v>
      </c>
      <c r="L1104" s="4" t="str" cm="1">
        <f t="array" ref="L1104">_xlfn.IFS(
  Dataset_Analysis_Table[[#This Row],[Revenue]]&gt;=10000, "Platinum Tier",
  Dataset_Analysis_Table[[#This Row],[Revenue]]&gt;=5000, "Gold Tier",
  Dataset_Analysis_Table[[#This Row],[Revenue]]&lt;5000, "Standard Tier"
)</f>
        <v>Standard Tier</v>
      </c>
      <c r="M1104" s="4" t="str">
        <f>Dataset_Analysis_Table[[#This Row],[Region]]&amp;" - "&amp;Dataset_Analysis_Table[[#This Row],[Category]]</f>
        <v>South - Electronics</v>
      </c>
    </row>
    <row r="1105" spans="1:13" x14ac:dyDescent="0.3">
      <c r="A1105">
        <v>1106</v>
      </c>
      <c r="B1105" s="1">
        <v>45537</v>
      </c>
      <c r="C1105" t="s">
        <v>7</v>
      </c>
      <c r="D1105" t="s">
        <v>18</v>
      </c>
      <c r="E1105" t="s">
        <v>4</v>
      </c>
      <c r="F1105">
        <v>5</v>
      </c>
      <c r="G1105" s="4">
        <v>1404.96</v>
      </c>
      <c r="H1105" s="4">
        <v>7024.8</v>
      </c>
      <c r="I1105" t="str">
        <f>TEXT(Dataset_Analysis_Table[[#This Row],[Order Date]], "mmmm yyyy")</f>
        <v>September 2024</v>
      </c>
      <c r="J1105" s="4">
        <f>IF(Dataset_Analysis_Table[[#This Row],[Units Sold]]&lt;&gt;0,Dataset_Analysis_Table[[#This Row],[Revenue]]/Dataset_Analysis_Table[[#This Row],[Units Sold]],"Invalid")</f>
        <v>1404.96</v>
      </c>
      <c r="K1105" s="4" t="str">
        <f>IF(Dataset_Analysis_Table[[#This Row],[Revenue]]&gt;5000,"Yes","No")</f>
        <v>Yes</v>
      </c>
      <c r="L1105" s="4" t="str" cm="1">
        <f t="array" ref="L1105">_xlfn.IFS(
  Dataset_Analysis_Table[[#This Row],[Revenue]]&gt;=10000, "Platinum Tier",
  Dataset_Analysis_Table[[#This Row],[Revenue]]&gt;=5000, "Gold Tier",
  Dataset_Analysis_Table[[#This Row],[Revenue]]&lt;5000, "Standard Tier"
)</f>
        <v>Gold Tier</v>
      </c>
      <c r="M1105" s="4" t="str">
        <f>Dataset_Analysis_Table[[#This Row],[Region]]&amp;" - "&amp;Dataset_Analysis_Table[[#This Row],[Category]]</f>
        <v>West - Electronics</v>
      </c>
    </row>
    <row r="1106" spans="1:13" x14ac:dyDescent="0.3">
      <c r="A1106">
        <v>1107</v>
      </c>
      <c r="B1106" s="1">
        <v>45701</v>
      </c>
      <c r="C1106" t="s">
        <v>0</v>
      </c>
      <c r="D1106" t="s">
        <v>3</v>
      </c>
      <c r="E1106" t="s">
        <v>4</v>
      </c>
      <c r="F1106">
        <v>9</v>
      </c>
      <c r="G1106" s="4">
        <v>191.99</v>
      </c>
      <c r="H1106" s="4">
        <v>1727.91</v>
      </c>
      <c r="I1106" t="str">
        <f>TEXT(Dataset_Analysis_Table[[#This Row],[Order Date]], "mmmm yyyy")</f>
        <v>February 2025</v>
      </c>
      <c r="J1106" s="4">
        <f>IF(Dataset_Analysis_Table[[#This Row],[Units Sold]]&lt;&gt;0,Dataset_Analysis_Table[[#This Row],[Revenue]]/Dataset_Analysis_Table[[#This Row],[Units Sold]],"Invalid")</f>
        <v>191.99</v>
      </c>
      <c r="K1106" s="4" t="str">
        <f>IF(Dataset_Analysis_Table[[#This Row],[Revenue]]&gt;5000,"Yes","No")</f>
        <v>No</v>
      </c>
      <c r="L1106" s="4" t="str" cm="1">
        <f t="array" ref="L1106">_xlfn.IFS(
  Dataset_Analysis_Table[[#This Row],[Revenue]]&gt;=10000, "Platinum Tier",
  Dataset_Analysis_Table[[#This Row],[Revenue]]&gt;=5000, "Gold Tier",
  Dataset_Analysis_Table[[#This Row],[Revenue]]&lt;5000, "Standard Tier"
)</f>
        <v>Standard Tier</v>
      </c>
      <c r="M1106" s="4" t="str">
        <f>Dataset_Analysis_Table[[#This Row],[Region]]&amp;" - "&amp;Dataset_Analysis_Table[[#This Row],[Category]]</f>
        <v>North - Electronics</v>
      </c>
    </row>
    <row r="1107" spans="1:13" x14ac:dyDescent="0.3">
      <c r="A1107">
        <v>1108</v>
      </c>
      <c r="B1107" s="1">
        <v>45342</v>
      </c>
      <c r="C1107" t="s">
        <v>12</v>
      </c>
      <c r="D1107" t="s">
        <v>20</v>
      </c>
      <c r="E1107" t="s">
        <v>4</v>
      </c>
      <c r="F1107">
        <v>6</v>
      </c>
      <c r="G1107" s="4">
        <v>1332.4</v>
      </c>
      <c r="H1107" s="4">
        <v>7994.4</v>
      </c>
      <c r="I1107" t="str">
        <f>TEXT(Dataset_Analysis_Table[[#This Row],[Order Date]], "mmmm yyyy")</f>
        <v>February 2024</v>
      </c>
      <c r="J1107" s="4">
        <f>IF(Dataset_Analysis_Table[[#This Row],[Units Sold]]&lt;&gt;0,Dataset_Analysis_Table[[#This Row],[Revenue]]/Dataset_Analysis_Table[[#This Row],[Units Sold]],"Invalid")</f>
        <v>1332.3999999999999</v>
      </c>
      <c r="K1107" s="4" t="str">
        <f>IF(Dataset_Analysis_Table[[#This Row],[Revenue]]&gt;5000,"Yes","No")</f>
        <v>Yes</v>
      </c>
      <c r="L1107" s="4" t="str" cm="1">
        <f t="array" ref="L1107">_xlfn.IFS(
  Dataset_Analysis_Table[[#This Row],[Revenue]]&gt;=10000, "Platinum Tier",
  Dataset_Analysis_Table[[#This Row],[Revenue]]&gt;=5000, "Gold Tier",
  Dataset_Analysis_Table[[#This Row],[Revenue]]&lt;5000, "Standard Tier"
)</f>
        <v>Gold Tier</v>
      </c>
      <c r="M1107" s="4" t="str">
        <f>Dataset_Analysis_Table[[#This Row],[Region]]&amp;" - "&amp;Dataset_Analysis_Table[[#This Row],[Category]]</f>
        <v>East - Electronics</v>
      </c>
    </row>
    <row r="1108" spans="1:13" x14ac:dyDescent="0.3">
      <c r="A1108">
        <v>1109</v>
      </c>
      <c r="B1108" s="1">
        <v>45254</v>
      </c>
      <c r="C1108" t="s">
        <v>11</v>
      </c>
      <c r="D1108" t="s">
        <v>16</v>
      </c>
      <c r="E1108" t="s">
        <v>10</v>
      </c>
      <c r="F1108">
        <v>4</v>
      </c>
      <c r="G1108" s="4">
        <v>953.03</v>
      </c>
      <c r="H1108" s="4">
        <v>3812.12</v>
      </c>
      <c r="I1108" t="str">
        <f>TEXT(Dataset_Analysis_Table[[#This Row],[Order Date]], "mmmm yyyy")</f>
        <v>November 2023</v>
      </c>
      <c r="J1108" s="4">
        <f>IF(Dataset_Analysis_Table[[#This Row],[Units Sold]]&lt;&gt;0,Dataset_Analysis_Table[[#This Row],[Revenue]]/Dataset_Analysis_Table[[#This Row],[Units Sold]],"Invalid")</f>
        <v>953.03</v>
      </c>
      <c r="K1108" s="4" t="str">
        <f>IF(Dataset_Analysis_Table[[#This Row],[Revenue]]&gt;5000,"Yes","No")</f>
        <v>No</v>
      </c>
      <c r="L1108" s="4" t="str" cm="1">
        <f t="array" ref="L1108">_xlfn.IFS(
  Dataset_Analysis_Table[[#This Row],[Revenue]]&gt;=10000, "Platinum Tier",
  Dataset_Analysis_Table[[#This Row],[Revenue]]&gt;=5000, "Gold Tier",
  Dataset_Analysis_Table[[#This Row],[Revenue]]&lt;5000, "Standard Tier"
)</f>
        <v>Standard Tier</v>
      </c>
      <c r="M1108" s="4" t="str">
        <f>Dataset_Analysis_Table[[#This Row],[Region]]&amp;" - "&amp;Dataset_Analysis_Table[[#This Row],[Category]]</f>
        <v>South - Accessories</v>
      </c>
    </row>
    <row r="1109" spans="1:13" x14ac:dyDescent="0.3">
      <c r="A1109">
        <v>1110</v>
      </c>
      <c r="B1109" s="1">
        <v>45310</v>
      </c>
      <c r="C1109" t="s">
        <v>0</v>
      </c>
      <c r="D1109" t="s">
        <v>21</v>
      </c>
      <c r="E1109" t="s">
        <v>4</v>
      </c>
      <c r="F1109">
        <v>5</v>
      </c>
      <c r="G1109" s="4">
        <v>881.2</v>
      </c>
      <c r="H1109" s="4">
        <v>4406</v>
      </c>
      <c r="I1109" t="str">
        <f>TEXT(Dataset_Analysis_Table[[#This Row],[Order Date]], "mmmm yyyy")</f>
        <v>January 2024</v>
      </c>
      <c r="J1109" s="4">
        <f>IF(Dataset_Analysis_Table[[#This Row],[Units Sold]]&lt;&gt;0,Dataset_Analysis_Table[[#This Row],[Revenue]]/Dataset_Analysis_Table[[#This Row],[Units Sold]],"Invalid")</f>
        <v>881.2</v>
      </c>
      <c r="K1109" s="4" t="str">
        <f>IF(Dataset_Analysis_Table[[#This Row],[Revenue]]&gt;5000,"Yes","No")</f>
        <v>No</v>
      </c>
      <c r="L1109" s="4" t="str" cm="1">
        <f t="array" ref="L1109">_xlfn.IFS(
  Dataset_Analysis_Table[[#This Row],[Revenue]]&gt;=10000, "Platinum Tier",
  Dataset_Analysis_Table[[#This Row],[Revenue]]&gt;=5000, "Gold Tier",
  Dataset_Analysis_Table[[#This Row],[Revenue]]&lt;5000, "Standard Tier"
)</f>
        <v>Standard Tier</v>
      </c>
      <c r="M1109" s="4" t="str">
        <f>Dataset_Analysis_Table[[#This Row],[Region]]&amp;" - "&amp;Dataset_Analysis_Table[[#This Row],[Category]]</f>
        <v>North - Electronics</v>
      </c>
    </row>
    <row r="1110" spans="1:13" x14ac:dyDescent="0.3">
      <c r="A1110">
        <v>1111</v>
      </c>
      <c r="B1110" s="1">
        <v>45148</v>
      </c>
      <c r="C1110" t="s">
        <v>11</v>
      </c>
      <c r="D1110" t="s">
        <v>5</v>
      </c>
      <c r="E1110" t="s">
        <v>4</v>
      </c>
      <c r="F1110">
        <v>1</v>
      </c>
      <c r="G1110" s="4">
        <v>875.8</v>
      </c>
      <c r="H1110" s="4">
        <v>875.8</v>
      </c>
      <c r="I1110" t="str">
        <f>TEXT(Dataset_Analysis_Table[[#This Row],[Order Date]], "mmmm yyyy")</f>
        <v>August 2023</v>
      </c>
      <c r="J1110" s="4">
        <f>IF(Dataset_Analysis_Table[[#This Row],[Units Sold]]&lt;&gt;0,Dataset_Analysis_Table[[#This Row],[Revenue]]/Dataset_Analysis_Table[[#This Row],[Units Sold]],"Invalid")</f>
        <v>875.8</v>
      </c>
      <c r="K1110" s="4" t="str">
        <f>IF(Dataset_Analysis_Table[[#This Row],[Revenue]]&gt;5000,"Yes","No")</f>
        <v>No</v>
      </c>
      <c r="L1110" s="4" t="str" cm="1">
        <f t="array" ref="L1110">_xlfn.IFS(
  Dataset_Analysis_Table[[#This Row],[Revenue]]&gt;=10000, "Platinum Tier",
  Dataset_Analysis_Table[[#This Row],[Revenue]]&gt;=5000, "Gold Tier",
  Dataset_Analysis_Table[[#This Row],[Revenue]]&lt;5000, "Standard Tier"
)</f>
        <v>Standard Tier</v>
      </c>
      <c r="M1110" s="4" t="str">
        <f>Dataset_Analysis_Table[[#This Row],[Region]]&amp;" - "&amp;Dataset_Analysis_Table[[#This Row],[Category]]</f>
        <v>South - Electronics</v>
      </c>
    </row>
    <row r="1111" spans="1:13" x14ac:dyDescent="0.3">
      <c r="A1111">
        <v>1112</v>
      </c>
      <c r="B1111" s="1">
        <v>45843</v>
      </c>
      <c r="C1111" t="s">
        <v>7</v>
      </c>
      <c r="D1111" t="s">
        <v>8</v>
      </c>
      <c r="E1111" t="s">
        <v>2</v>
      </c>
      <c r="F1111">
        <v>10</v>
      </c>
      <c r="G1111" s="4">
        <v>240.94</v>
      </c>
      <c r="H1111" s="4">
        <v>2409.4</v>
      </c>
      <c r="I1111" t="str">
        <f>TEXT(Dataset_Analysis_Table[[#This Row],[Order Date]], "mmmm yyyy")</f>
        <v>July 2025</v>
      </c>
      <c r="J1111" s="4">
        <f>IF(Dataset_Analysis_Table[[#This Row],[Units Sold]]&lt;&gt;0,Dataset_Analysis_Table[[#This Row],[Revenue]]/Dataset_Analysis_Table[[#This Row],[Units Sold]],"Invalid")</f>
        <v>240.94</v>
      </c>
      <c r="K1111" s="4" t="str">
        <f>IF(Dataset_Analysis_Table[[#This Row],[Revenue]]&gt;5000,"Yes","No")</f>
        <v>No</v>
      </c>
      <c r="L1111" s="4" t="str" cm="1">
        <f t="array" ref="L1111">_xlfn.IFS(
  Dataset_Analysis_Table[[#This Row],[Revenue]]&gt;=10000, "Platinum Tier",
  Dataset_Analysis_Table[[#This Row],[Revenue]]&gt;=5000, "Gold Tier",
  Dataset_Analysis_Table[[#This Row],[Revenue]]&lt;5000, "Standard Tier"
)</f>
        <v>Standard Tier</v>
      </c>
      <c r="M1111" s="4" t="str">
        <f>Dataset_Analysis_Table[[#This Row],[Region]]&amp;" - "&amp;Dataset_Analysis_Table[[#This Row],[Category]]</f>
        <v>West - Apparel</v>
      </c>
    </row>
    <row r="1112" spans="1:13" x14ac:dyDescent="0.3">
      <c r="A1112">
        <v>1113</v>
      </c>
      <c r="B1112" s="1">
        <v>45393</v>
      </c>
      <c r="C1112" t="s">
        <v>0</v>
      </c>
      <c r="D1112" t="s">
        <v>9</v>
      </c>
      <c r="E1112" t="s">
        <v>10</v>
      </c>
      <c r="F1112">
        <v>3</v>
      </c>
      <c r="G1112" s="4">
        <v>754.88</v>
      </c>
      <c r="H1112" s="4">
        <v>2264.64</v>
      </c>
      <c r="I1112" t="str">
        <f>TEXT(Dataset_Analysis_Table[[#This Row],[Order Date]], "mmmm yyyy")</f>
        <v>April 2024</v>
      </c>
      <c r="J1112" s="4">
        <f>IF(Dataset_Analysis_Table[[#This Row],[Units Sold]]&lt;&gt;0,Dataset_Analysis_Table[[#This Row],[Revenue]]/Dataset_Analysis_Table[[#This Row],[Units Sold]],"Invalid")</f>
        <v>754.88</v>
      </c>
      <c r="K1112" s="4" t="str">
        <f>IF(Dataset_Analysis_Table[[#This Row],[Revenue]]&gt;5000,"Yes","No")</f>
        <v>No</v>
      </c>
      <c r="L1112" s="4" t="str" cm="1">
        <f t="array" ref="L1112">_xlfn.IFS(
  Dataset_Analysis_Table[[#This Row],[Revenue]]&gt;=10000, "Platinum Tier",
  Dataset_Analysis_Table[[#This Row],[Revenue]]&gt;=5000, "Gold Tier",
  Dataset_Analysis_Table[[#This Row],[Revenue]]&lt;5000, "Standard Tier"
)</f>
        <v>Standard Tier</v>
      </c>
      <c r="M1112" s="4" t="str">
        <f>Dataset_Analysis_Table[[#This Row],[Region]]&amp;" - "&amp;Dataset_Analysis_Table[[#This Row],[Category]]</f>
        <v>North - Accessories</v>
      </c>
    </row>
    <row r="1113" spans="1:13" x14ac:dyDescent="0.3">
      <c r="A1113">
        <v>1114</v>
      </c>
      <c r="B1113" s="1">
        <v>45779</v>
      </c>
      <c r="C1113" t="s">
        <v>12</v>
      </c>
      <c r="D1113" t="s">
        <v>1</v>
      </c>
      <c r="E1113" t="s">
        <v>2</v>
      </c>
      <c r="F1113">
        <v>1</v>
      </c>
      <c r="G1113" s="4">
        <v>99.06</v>
      </c>
      <c r="H1113" s="4">
        <v>99.06</v>
      </c>
      <c r="I1113" t="str">
        <f>TEXT(Dataset_Analysis_Table[[#This Row],[Order Date]], "mmmm yyyy")</f>
        <v>May 2025</v>
      </c>
      <c r="J1113" s="4">
        <f>IF(Dataset_Analysis_Table[[#This Row],[Units Sold]]&lt;&gt;0,Dataset_Analysis_Table[[#This Row],[Revenue]]/Dataset_Analysis_Table[[#This Row],[Units Sold]],"Invalid")</f>
        <v>99.06</v>
      </c>
      <c r="K1113" s="4" t="str">
        <f>IF(Dataset_Analysis_Table[[#This Row],[Revenue]]&gt;5000,"Yes","No")</f>
        <v>No</v>
      </c>
      <c r="L1113" s="4" t="str" cm="1">
        <f t="array" ref="L1113">_xlfn.IFS(
  Dataset_Analysis_Table[[#This Row],[Revenue]]&gt;=10000, "Platinum Tier",
  Dataset_Analysis_Table[[#This Row],[Revenue]]&gt;=5000, "Gold Tier",
  Dataset_Analysis_Table[[#This Row],[Revenue]]&lt;5000, "Standard Tier"
)</f>
        <v>Standard Tier</v>
      </c>
      <c r="M1113" s="4" t="str">
        <f>Dataset_Analysis_Table[[#This Row],[Region]]&amp;" - "&amp;Dataset_Analysis_Table[[#This Row],[Category]]</f>
        <v>East - Apparel</v>
      </c>
    </row>
    <row r="1114" spans="1:13" x14ac:dyDescent="0.3">
      <c r="A1114">
        <v>1115</v>
      </c>
      <c r="B1114" s="1">
        <v>45857</v>
      </c>
      <c r="C1114" t="s">
        <v>11</v>
      </c>
      <c r="D1114" t="s">
        <v>1</v>
      </c>
      <c r="E1114" t="s">
        <v>2</v>
      </c>
      <c r="F1114">
        <v>9</v>
      </c>
      <c r="G1114" s="4">
        <v>1189.28</v>
      </c>
      <c r="H1114" s="4">
        <v>10703.52</v>
      </c>
      <c r="I1114" t="str">
        <f>TEXT(Dataset_Analysis_Table[[#This Row],[Order Date]], "mmmm yyyy")</f>
        <v>July 2025</v>
      </c>
      <c r="J1114" s="4">
        <f>IF(Dataset_Analysis_Table[[#This Row],[Units Sold]]&lt;&gt;0,Dataset_Analysis_Table[[#This Row],[Revenue]]/Dataset_Analysis_Table[[#This Row],[Units Sold]],"Invalid")</f>
        <v>1189.28</v>
      </c>
      <c r="K1114" s="4" t="str">
        <f>IF(Dataset_Analysis_Table[[#This Row],[Revenue]]&gt;5000,"Yes","No")</f>
        <v>Yes</v>
      </c>
      <c r="L1114" s="4" t="str" cm="1">
        <f t="array" ref="L1114">_xlfn.IFS(
  Dataset_Analysis_Table[[#This Row],[Revenue]]&gt;=10000, "Platinum Tier",
  Dataset_Analysis_Table[[#This Row],[Revenue]]&gt;=5000, "Gold Tier",
  Dataset_Analysis_Table[[#This Row],[Revenue]]&lt;5000, "Standard Tier"
)</f>
        <v>Platinum Tier</v>
      </c>
      <c r="M1114" s="4" t="str">
        <f>Dataset_Analysis_Table[[#This Row],[Region]]&amp;" - "&amp;Dataset_Analysis_Table[[#This Row],[Category]]</f>
        <v>South - Apparel</v>
      </c>
    </row>
    <row r="1115" spans="1:13" x14ac:dyDescent="0.3">
      <c r="A1115">
        <v>1116</v>
      </c>
      <c r="B1115" s="1">
        <v>45377</v>
      </c>
      <c r="C1115" t="s">
        <v>7</v>
      </c>
      <c r="D1115" t="s">
        <v>3</v>
      </c>
      <c r="E1115" t="s">
        <v>4</v>
      </c>
      <c r="F1115">
        <v>6</v>
      </c>
      <c r="G1115" s="4">
        <v>1472.7</v>
      </c>
      <c r="H1115" s="4">
        <v>8836.2000000000007</v>
      </c>
      <c r="I1115" t="str">
        <f>TEXT(Dataset_Analysis_Table[[#This Row],[Order Date]], "mmmm yyyy")</f>
        <v>March 2024</v>
      </c>
      <c r="J1115" s="4">
        <f>IF(Dataset_Analysis_Table[[#This Row],[Units Sold]]&lt;&gt;0,Dataset_Analysis_Table[[#This Row],[Revenue]]/Dataset_Analysis_Table[[#This Row],[Units Sold]],"Invalid")</f>
        <v>1472.7</v>
      </c>
      <c r="K1115" s="4" t="str">
        <f>IF(Dataset_Analysis_Table[[#This Row],[Revenue]]&gt;5000,"Yes","No")</f>
        <v>Yes</v>
      </c>
      <c r="L1115" s="4" t="str" cm="1">
        <f t="array" ref="L1115">_xlfn.IFS(
  Dataset_Analysis_Table[[#This Row],[Revenue]]&gt;=10000, "Platinum Tier",
  Dataset_Analysis_Table[[#This Row],[Revenue]]&gt;=5000, "Gold Tier",
  Dataset_Analysis_Table[[#This Row],[Revenue]]&lt;5000, "Standard Tier"
)</f>
        <v>Gold Tier</v>
      </c>
      <c r="M1115" s="4" t="str">
        <f>Dataset_Analysis_Table[[#This Row],[Region]]&amp;" - "&amp;Dataset_Analysis_Table[[#This Row],[Category]]</f>
        <v>West - Electronics</v>
      </c>
    </row>
    <row r="1116" spans="1:13" x14ac:dyDescent="0.3">
      <c r="A1116">
        <v>1117</v>
      </c>
      <c r="B1116" s="1">
        <v>45588</v>
      </c>
      <c r="C1116" t="s">
        <v>12</v>
      </c>
      <c r="D1116" t="s">
        <v>9</v>
      </c>
      <c r="E1116" t="s">
        <v>10</v>
      </c>
      <c r="F1116">
        <v>4</v>
      </c>
      <c r="G1116" s="4">
        <v>41.82</v>
      </c>
      <c r="H1116" s="4">
        <v>167.28</v>
      </c>
      <c r="I1116" t="str">
        <f>TEXT(Dataset_Analysis_Table[[#This Row],[Order Date]], "mmmm yyyy")</f>
        <v>October 2024</v>
      </c>
      <c r="J1116" s="4">
        <f>IF(Dataset_Analysis_Table[[#This Row],[Units Sold]]&lt;&gt;0,Dataset_Analysis_Table[[#This Row],[Revenue]]/Dataset_Analysis_Table[[#This Row],[Units Sold]],"Invalid")</f>
        <v>41.82</v>
      </c>
      <c r="K1116" s="4" t="str">
        <f>IF(Dataset_Analysis_Table[[#This Row],[Revenue]]&gt;5000,"Yes","No")</f>
        <v>No</v>
      </c>
      <c r="L1116" s="4" t="str" cm="1">
        <f t="array" ref="L1116">_xlfn.IFS(
  Dataset_Analysis_Table[[#This Row],[Revenue]]&gt;=10000, "Platinum Tier",
  Dataset_Analysis_Table[[#This Row],[Revenue]]&gt;=5000, "Gold Tier",
  Dataset_Analysis_Table[[#This Row],[Revenue]]&lt;5000, "Standard Tier"
)</f>
        <v>Standard Tier</v>
      </c>
      <c r="M1116" s="4" t="str">
        <f>Dataset_Analysis_Table[[#This Row],[Region]]&amp;" - "&amp;Dataset_Analysis_Table[[#This Row],[Category]]</f>
        <v>East - Accessories</v>
      </c>
    </row>
    <row r="1117" spans="1:13" x14ac:dyDescent="0.3">
      <c r="A1117">
        <v>1118</v>
      </c>
      <c r="B1117" s="1">
        <v>45276</v>
      </c>
      <c r="C1117" t="s">
        <v>12</v>
      </c>
      <c r="D1117" t="s">
        <v>5</v>
      </c>
      <c r="E1117" t="s">
        <v>4</v>
      </c>
      <c r="F1117">
        <v>5</v>
      </c>
      <c r="G1117" s="4">
        <v>1349.01</v>
      </c>
      <c r="H1117" s="4">
        <v>6745.05</v>
      </c>
      <c r="I1117" t="str">
        <f>TEXT(Dataset_Analysis_Table[[#This Row],[Order Date]], "mmmm yyyy")</f>
        <v>December 2023</v>
      </c>
      <c r="J1117" s="4">
        <f>IF(Dataset_Analysis_Table[[#This Row],[Units Sold]]&lt;&gt;0,Dataset_Analysis_Table[[#This Row],[Revenue]]/Dataset_Analysis_Table[[#This Row],[Units Sold]],"Invalid")</f>
        <v>1349.01</v>
      </c>
      <c r="K1117" s="4" t="str">
        <f>IF(Dataset_Analysis_Table[[#This Row],[Revenue]]&gt;5000,"Yes","No")</f>
        <v>Yes</v>
      </c>
      <c r="L1117" s="4" t="str" cm="1">
        <f t="array" ref="L1117">_xlfn.IFS(
  Dataset_Analysis_Table[[#This Row],[Revenue]]&gt;=10000, "Platinum Tier",
  Dataset_Analysis_Table[[#This Row],[Revenue]]&gt;=5000, "Gold Tier",
  Dataset_Analysis_Table[[#This Row],[Revenue]]&lt;5000, "Standard Tier"
)</f>
        <v>Gold Tier</v>
      </c>
      <c r="M1117" s="4" t="str">
        <f>Dataset_Analysis_Table[[#This Row],[Region]]&amp;" - "&amp;Dataset_Analysis_Table[[#This Row],[Category]]</f>
        <v>East - Electronics</v>
      </c>
    </row>
    <row r="1118" spans="1:13" x14ac:dyDescent="0.3">
      <c r="A1118">
        <v>1119</v>
      </c>
      <c r="B1118" s="1">
        <v>45711</v>
      </c>
      <c r="C1118" t="s">
        <v>7</v>
      </c>
      <c r="D1118" t="s">
        <v>20</v>
      </c>
      <c r="E1118" t="s">
        <v>4</v>
      </c>
      <c r="F1118">
        <v>5</v>
      </c>
      <c r="G1118" s="4">
        <v>818.67</v>
      </c>
      <c r="H1118" s="4">
        <v>4093.35</v>
      </c>
      <c r="I1118" t="str">
        <f>TEXT(Dataset_Analysis_Table[[#This Row],[Order Date]], "mmmm yyyy")</f>
        <v>February 2025</v>
      </c>
      <c r="J1118" s="4">
        <f>IF(Dataset_Analysis_Table[[#This Row],[Units Sold]]&lt;&gt;0,Dataset_Analysis_Table[[#This Row],[Revenue]]/Dataset_Analysis_Table[[#This Row],[Units Sold]],"Invalid")</f>
        <v>818.67</v>
      </c>
      <c r="K1118" s="4" t="str">
        <f>IF(Dataset_Analysis_Table[[#This Row],[Revenue]]&gt;5000,"Yes","No")</f>
        <v>No</v>
      </c>
      <c r="L1118" s="4" t="str" cm="1">
        <f t="array" ref="L1118">_xlfn.IFS(
  Dataset_Analysis_Table[[#This Row],[Revenue]]&gt;=10000, "Platinum Tier",
  Dataset_Analysis_Table[[#This Row],[Revenue]]&gt;=5000, "Gold Tier",
  Dataset_Analysis_Table[[#This Row],[Revenue]]&lt;5000, "Standard Tier"
)</f>
        <v>Standard Tier</v>
      </c>
      <c r="M1118" s="4" t="str">
        <f>Dataset_Analysis_Table[[#This Row],[Region]]&amp;" - "&amp;Dataset_Analysis_Table[[#This Row],[Category]]</f>
        <v>West - Electronics</v>
      </c>
    </row>
    <row r="1119" spans="1:13" x14ac:dyDescent="0.3">
      <c r="A1119">
        <v>1120</v>
      </c>
      <c r="B1119" s="1">
        <v>45719</v>
      </c>
      <c r="C1119" t="s">
        <v>11</v>
      </c>
      <c r="D1119" t="s">
        <v>20</v>
      </c>
      <c r="E1119" t="s">
        <v>4</v>
      </c>
      <c r="F1119">
        <v>3</v>
      </c>
      <c r="G1119" s="4">
        <v>819.99</v>
      </c>
      <c r="H1119" s="4">
        <v>2459.9699999999998</v>
      </c>
      <c r="I1119" t="str">
        <f>TEXT(Dataset_Analysis_Table[[#This Row],[Order Date]], "mmmm yyyy")</f>
        <v>March 2025</v>
      </c>
      <c r="J1119" s="4">
        <f>IF(Dataset_Analysis_Table[[#This Row],[Units Sold]]&lt;&gt;0,Dataset_Analysis_Table[[#This Row],[Revenue]]/Dataset_Analysis_Table[[#This Row],[Units Sold]],"Invalid")</f>
        <v>819.9899999999999</v>
      </c>
      <c r="K1119" s="4" t="str">
        <f>IF(Dataset_Analysis_Table[[#This Row],[Revenue]]&gt;5000,"Yes","No")</f>
        <v>No</v>
      </c>
      <c r="L1119" s="4" t="str" cm="1">
        <f t="array" ref="L1119">_xlfn.IFS(
  Dataset_Analysis_Table[[#This Row],[Revenue]]&gt;=10000, "Platinum Tier",
  Dataset_Analysis_Table[[#This Row],[Revenue]]&gt;=5000, "Gold Tier",
  Dataset_Analysis_Table[[#This Row],[Revenue]]&lt;5000, "Standard Tier"
)</f>
        <v>Standard Tier</v>
      </c>
      <c r="M1119" s="4" t="str">
        <f>Dataset_Analysis_Table[[#This Row],[Region]]&amp;" - "&amp;Dataset_Analysis_Table[[#This Row],[Category]]</f>
        <v>South - Electronics</v>
      </c>
    </row>
    <row r="1120" spans="1:13" x14ac:dyDescent="0.3">
      <c r="A1120">
        <v>1121</v>
      </c>
      <c r="B1120" s="1">
        <v>45420</v>
      </c>
      <c r="C1120" t="s">
        <v>7</v>
      </c>
      <c r="D1120" t="s">
        <v>21</v>
      </c>
      <c r="E1120" t="s">
        <v>4</v>
      </c>
      <c r="F1120">
        <v>10</v>
      </c>
      <c r="G1120" s="4">
        <v>1372.57</v>
      </c>
      <c r="H1120" s="4">
        <v>13725.7</v>
      </c>
      <c r="I1120" t="str">
        <f>TEXT(Dataset_Analysis_Table[[#This Row],[Order Date]], "mmmm yyyy")</f>
        <v>May 2024</v>
      </c>
      <c r="J1120" s="4">
        <f>IF(Dataset_Analysis_Table[[#This Row],[Units Sold]]&lt;&gt;0,Dataset_Analysis_Table[[#This Row],[Revenue]]/Dataset_Analysis_Table[[#This Row],[Units Sold]],"Invalid")</f>
        <v>1372.5700000000002</v>
      </c>
      <c r="K1120" s="4" t="str">
        <f>IF(Dataset_Analysis_Table[[#This Row],[Revenue]]&gt;5000,"Yes","No")</f>
        <v>Yes</v>
      </c>
      <c r="L1120" s="4" t="str" cm="1">
        <f t="array" ref="L1120">_xlfn.IFS(
  Dataset_Analysis_Table[[#This Row],[Revenue]]&gt;=10000, "Platinum Tier",
  Dataset_Analysis_Table[[#This Row],[Revenue]]&gt;=5000, "Gold Tier",
  Dataset_Analysis_Table[[#This Row],[Revenue]]&lt;5000, "Standard Tier"
)</f>
        <v>Platinum Tier</v>
      </c>
      <c r="M1120" s="4" t="str">
        <f>Dataset_Analysis_Table[[#This Row],[Region]]&amp;" - "&amp;Dataset_Analysis_Table[[#This Row],[Category]]</f>
        <v>West - Electronics</v>
      </c>
    </row>
    <row r="1121" spans="1:13" x14ac:dyDescent="0.3">
      <c r="A1121">
        <v>1122</v>
      </c>
      <c r="B1121" s="1">
        <v>45209</v>
      </c>
      <c r="C1121" t="s">
        <v>11</v>
      </c>
      <c r="D1121" t="s">
        <v>6</v>
      </c>
      <c r="E1121" t="s">
        <v>4</v>
      </c>
      <c r="F1121">
        <v>9</v>
      </c>
      <c r="G1121" s="4">
        <v>240.99</v>
      </c>
      <c r="H1121" s="4">
        <v>2168.91</v>
      </c>
      <c r="I1121" t="str">
        <f>TEXT(Dataset_Analysis_Table[[#This Row],[Order Date]], "mmmm yyyy")</f>
        <v>October 2023</v>
      </c>
      <c r="J1121" s="4">
        <f>IF(Dataset_Analysis_Table[[#This Row],[Units Sold]]&lt;&gt;0,Dataset_Analysis_Table[[#This Row],[Revenue]]/Dataset_Analysis_Table[[#This Row],[Units Sold]],"Invalid")</f>
        <v>240.98999999999998</v>
      </c>
      <c r="K1121" s="4" t="str">
        <f>IF(Dataset_Analysis_Table[[#This Row],[Revenue]]&gt;5000,"Yes","No")</f>
        <v>No</v>
      </c>
      <c r="L1121" s="4" t="str" cm="1">
        <f t="array" ref="L1121">_xlfn.IFS(
  Dataset_Analysis_Table[[#This Row],[Revenue]]&gt;=10000, "Platinum Tier",
  Dataset_Analysis_Table[[#This Row],[Revenue]]&gt;=5000, "Gold Tier",
  Dataset_Analysis_Table[[#This Row],[Revenue]]&lt;5000, "Standard Tier"
)</f>
        <v>Standard Tier</v>
      </c>
      <c r="M1121" s="4" t="str">
        <f>Dataset_Analysis_Table[[#This Row],[Region]]&amp;" - "&amp;Dataset_Analysis_Table[[#This Row],[Category]]</f>
        <v>South - Electronics</v>
      </c>
    </row>
    <row r="1122" spans="1:13" x14ac:dyDescent="0.3">
      <c r="A1122">
        <v>1123</v>
      </c>
      <c r="B1122" s="1">
        <v>45693</v>
      </c>
      <c r="C1122" t="s">
        <v>12</v>
      </c>
      <c r="D1122" t="s">
        <v>22</v>
      </c>
      <c r="E1122" t="s">
        <v>4</v>
      </c>
      <c r="F1122">
        <v>6</v>
      </c>
      <c r="G1122" s="4">
        <v>686.58</v>
      </c>
      <c r="H1122" s="4">
        <v>4119.4799999999996</v>
      </c>
      <c r="I1122" t="str">
        <f>TEXT(Dataset_Analysis_Table[[#This Row],[Order Date]], "mmmm yyyy")</f>
        <v>February 2025</v>
      </c>
      <c r="J1122" s="4">
        <f>IF(Dataset_Analysis_Table[[#This Row],[Units Sold]]&lt;&gt;0,Dataset_Analysis_Table[[#This Row],[Revenue]]/Dataset_Analysis_Table[[#This Row],[Units Sold]],"Invalid")</f>
        <v>686.57999999999993</v>
      </c>
      <c r="K1122" s="4" t="str">
        <f>IF(Dataset_Analysis_Table[[#This Row],[Revenue]]&gt;5000,"Yes","No")</f>
        <v>No</v>
      </c>
      <c r="L1122" s="4" t="str" cm="1">
        <f t="array" ref="L1122">_xlfn.IFS(
  Dataset_Analysis_Table[[#This Row],[Revenue]]&gt;=10000, "Platinum Tier",
  Dataset_Analysis_Table[[#This Row],[Revenue]]&gt;=5000, "Gold Tier",
  Dataset_Analysis_Table[[#This Row],[Revenue]]&lt;5000, "Standard Tier"
)</f>
        <v>Standard Tier</v>
      </c>
      <c r="M1122" s="4" t="str">
        <f>Dataset_Analysis_Table[[#This Row],[Region]]&amp;" - "&amp;Dataset_Analysis_Table[[#This Row],[Category]]</f>
        <v>East - Electronics</v>
      </c>
    </row>
    <row r="1123" spans="1:13" x14ac:dyDescent="0.3">
      <c r="A1123">
        <v>1124</v>
      </c>
      <c r="B1123" s="1">
        <v>45328</v>
      </c>
      <c r="C1123" t="s">
        <v>7</v>
      </c>
      <c r="D1123" t="s">
        <v>9</v>
      </c>
      <c r="E1123" t="s">
        <v>10</v>
      </c>
      <c r="F1123">
        <v>1</v>
      </c>
      <c r="G1123" s="4">
        <v>933.4</v>
      </c>
      <c r="H1123" s="4">
        <v>933.4</v>
      </c>
      <c r="I1123" t="str">
        <f>TEXT(Dataset_Analysis_Table[[#This Row],[Order Date]], "mmmm yyyy")</f>
        <v>February 2024</v>
      </c>
      <c r="J1123" s="4">
        <f>IF(Dataset_Analysis_Table[[#This Row],[Units Sold]]&lt;&gt;0,Dataset_Analysis_Table[[#This Row],[Revenue]]/Dataset_Analysis_Table[[#This Row],[Units Sold]],"Invalid")</f>
        <v>933.4</v>
      </c>
      <c r="K1123" s="4" t="str">
        <f>IF(Dataset_Analysis_Table[[#This Row],[Revenue]]&gt;5000,"Yes","No")</f>
        <v>No</v>
      </c>
      <c r="L1123" s="4" t="str" cm="1">
        <f t="array" ref="L1123">_xlfn.IFS(
  Dataset_Analysis_Table[[#This Row],[Revenue]]&gt;=10000, "Platinum Tier",
  Dataset_Analysis_Table[[#This Row],[Revenue]]&gt;=5000, "Gold Tier",
  Dataset_Analysis_Table[[#This Row],[Revenue]]&lt;5000, "Standard Tier"
)</f>
        <v>Standard Tier</v>
      </c>
      <c r="M1123" s="4" t="str">
        <f>Dataset_Analysis_Table[[#This Row],[Region]]&amp;" - "&amp;Dataset_Analysis_Table[[#This Row],[Category]]</f>
        <v>West - Accessories</v>
      </c>
    </row>
    <row r="1124" spans="1:13" x14ac:dyDescent="0.3">
      <c r="A1124">
        <v>1125</v>
      </c>
      <c r="B1124" s="1">
        <v>45467</v>
      </c>
      <c r="C1124" t="s">
        <v>11</v>
      </c>
      <c r="D1124" t="s">
        <v>21</v>
      </c>
      <c r="E1124" t="s">
        <v>4</v>
      </c>
      <c r="F1124">
        <v>2</v>
      </c>
      <c r="G1124" s="4">
        <v>990.85</v>
      </c>
      <c r="H1124" s="4">
        <v>1981.7</v>
      </c>
      <c r="I1124" t="str">
        <f>TEXT(Dataset_Analysis_Table[[#This Row],[Order Date]], "mmmm yyyy")</f>
        <v>June 2024</v>
      </c>
      <c r="J1124" s="4">
        <f>IF(Dataset_Analysis_Table[[#This Row],[Units Sold]]&lt;&gt;0,Dataset_Analysis_Table[[#This Row],[Revenue]]/Dataset_Analysis_Table[[#This Row],[Units Sold]],"Invalid")</f>
        <v>990.85</v>
      </c>
      <c r="K1124" s="4" t="str">
        <f>IF(Dataset_Analysis_Table[[#This Row],[Revenue]]&gt;5000,"Yes","No")</f>
        <v>No</v>
      </c>
      <c r="L1124" s="4" t="str" cm="1">
        <f t="array" ref="L1124">_xlfn.IFS(
  Dataset_Analysis_Table[[#This Row],[Revenue]]&gt;=10000, "Platinum Tier",
  Dataset_Analysis_Table[[#This Row],[Revenue]]&gt;=5000, "Gold Tier",
  Dataset_Analysis_Table[[#This Row],[Revenue]]&lt;5000, "Standard Tier"
)</f>
        <v>Standard Tier</v>
      </c>
      <c r="M1124" s="4" t="str">
        <f>Dataset_Analysis_Table[[#This Row],[Region]]&amp;" - "&amp;Dataset_Analysis_Table[[#This Row],[Category]]</f>
        <v>South - Electronics</v>
      </c>
    </row>
    <row r="1125" spans="1:13" x14ac:dyDescent="0.3">
      <c r="A1125">
        <v>1126</v>
      </c>
      <c r="B1125" s="1">
        <v>45333</v>
      </c>
      <c r="C1125" t="s">
        <v>7</v>
      </c>
      <c r="D1125" t="s">
        <v>6</v>
      </c>
      <c r="E1125" t="s">
        <v>4</v>
      </c>
      <c r="F1125">
        <v>9</v>
      </c>
      <c r="G1125" s="4">
        <v>1028</v>
      </c>
      <c r="H1125" s="4">
        <v>9252</v>
      </c>
      <c r="I1125" t="str">
        <f>TEXT(Dataset_Analysis_Table[[#This Row],[Order Date]], "mmmm yyyy")</f>
        <v>February 2024</v>
      </c>
      <c r="J1125" s="4">
        <f>IF(Dataset_Analysis_Table[[#This Row],[Units Sold]]&lt;&gt;0,Dataset_Analysis_Table[[#This Row],[Revenue]]/Dataset_Analysis_Table[[#This Row],[Units Sold]],"Invalid")</f>
        <v>1028</v>
      </c>
      <c r="K1125" s="4" t="str">
        <f>IF(Dataset_Analysis_Table[[#This Row],[Revenue]]&gt;5000,"Yes","No")</f>
        <v>Yes</v>
      </c>
      <c r="L1125" s="4" t="str" cm="1">
        <f t="array" ref="L1125">_xlfn.IFS(
  Dataset_Analysis_Table[[#This Row],[Revenue]]&gt;=10000, "Platinum Tier",
  Dataset_Analysis_Table[[#This Row],[Revenue]]&gt;=5000, "Gold Tier",
  Dataset_Analysis_Table[[#This Row],[Revenue]]&lt;5000, "Standard Tier"
)</f>
        <v>Gold Tier</v>
      </c>
      <c r="M1125" s="4" t="str">
        <f>Dataset_Analysis_Table[[#This Row],[Region]]&amp;" - "&amp;Dataset_Analysis_Table[[#This Row],[Category]]</f>
        <v>West - Electronics</v>
      </c>
    </row>
    <row r="1126" spans="1:13" x14ac:dyDescent="0.3">
      <c r="A1126">
        <v>1127</v>
      </c>
      <c r="B1126" s="1">
        <v>45766</v>
      </c>
      <c r="C1126" t="s">
        <v>11</v>
      </c>
      <c r="D1126" t="s">
        <v>9</v>
      </c>
      <c r="E1126" t="s">
        <v>10</v>
      </c>
      <c r="F1126">
        <v>5</v>
      </c>
      <c r="G1126" s="4">
        <v>490.67</v>
      </c>
      <c r="H1126" s="4">
        <v>2453.35</v>
      </c>
      <c r="I1126" t="str">
        <f>TEXT(Dataset_Analysis_Table[[#This Row],[Order Date]], "mmmm yyyy")</f>
        <v>April 2025</v>
      </c>
      <c r="J1126" s="4">
        <f>IF(Dataset_Analysis_Table[[#This Row],[Units Sold]]&lt;&gt;0,Dataset_Analysis_Table[[#This Row],[Revenue]]/Dataset_Analysis_Table[[#This Row],[Units Sold]],"Invalid")</f>
        <v>490.66999999999996</v>
      </c>
      <c r="K1126" s="4" t="str">
        <f>IF(Dataset_Analysis_Table[[#This Row],[Revenue]]&gt;5000,"Yes","No")</f>
        <v>No</v>
      </c>
      <c r="L1126" s="4" t="str" cm="1">
        <f t="array" ref="L1126">_xlfn.IFS(
  Dataset_Analysis_Table[[#This Row],[Revenue]]&gt;=10000, "Platinum Tier",
  Dataset_Analysis_Table[[#This Row],[Revenue]]&gt;=5000, "Gold Tier",
  Dataset_Analysis_Table[[#This Row],[Revenue]]&lt;5000, "Standard Tier"
)</f>
        <v>Standard Tier</v>
      </c>
      <c r="M1126" s="4" t="str">
        <f>Dataset_Analysis_Table[[#This Row],[Region]]&amp;" - "&amp;Dataset_Analysis_Table[[#This Row],[Category]]</f>
        <v>South - Accessories</v>
      </c>
    </row>
    <row r="1127" spans="1:13" x14ac:dyDescent="0.3">
      <c r="A1127">
        <v>1128</v>
      </c>
      <c r="B1127" s="1">
        <v>45252</v>
      </c>
      <c r="C1127" t="s">
        <v>12</v>
      </c>
      <c r="D1127" t="s">
        <v>1</v>
      </c>
      <c r="E1127" t="s">
        <v>2</v>
      </c>
      <c r="F1127">
        <v>2</v>
      </c>
      <c r="G1127" s="4">
        <v>789.57</v>
      </c>
      <c r="H1127" s="4">
        <v>1579.14</v>
      </c>
      <c r="I1127" t="str">
        <f>TEXT(Dataset_Analysis_Table[[#This Row],[Order Date]], "mmmm yyyy")</f>
        <v>November 2023</v>
      </c>
      <c r="J1127" s="4">
        <f>IF(Dataset_Analysis_Table[[#This Row],[Units Sold]]&lt;&gt;0,Dataset_Analysis_Table[[#This Row],[Revenue]]/Dataset_Analysis_Table[[#This Row],[Units Sold]],"Invalid")</f>
        <v>789.57</v>
      </c>
      <c r="K1127" s="4" t="str">
        <f>IF(Dataset_Analysis_Table[[#This Row],[Revenue]]&gt;5000,"Yes","No")</f>
        <v>No</v>
      </c>
      <c r="L1127" s="4" t="str" cm="1">
        <f t="array" ref="L1127">_xlfn.IFS(
  Dataset_Analysis_Table[[#This Row],[Revenue]]&gt;=10000, "Platinum Tier",
  Dataset_Analysis_Table[[#This Row],[Revenue]]&gt;=5000, "Gold Tier",
  Dataset_Analysis_Table[[#This Row],[Revenue]]&lt;5000, "Standard Tier"
)</f>
        <v>Standard Tier</v>
      </c>
      <c r="M1127" s="4" t="str">
        <f>Dataset_Analysis_Table[[#This Row],[Region]]&amp;" - "&amp;Dataset_Analysis_Table[[#This Row],[Category]]</f>
        <v>East - Apparel</v>
      </c>
    </row>
    <row r="1128" spans="1:13" x14ac:dyDescent="0.3">
      <c r="A1128">
        <v>1129</v>
      </c>
      <c r="B1128" s="1">
        <v>45271</v>
      </c>
      <c r="C1128" t="s">
        <v>0</v>
      </c>
      <c r="D1128" t="s">
        <v>13</v>
      </c>
      <c r="E1128" t="s">
        <v>4</v>
      </c>
      <c r="F1128">
        <v>3</v>
      </c>
      <c r="G1128" s="4">
        <v>1311.5</v>
      </c>
      <c r="H1128" s="4">
        <v>3934.5</v>
      </c>
      <c r="I1128" t="str">
        <f>TEXT(Dataset_Analysis_Table[[#This Row],[Order Date]], "mmmm yyyy")</f>
        <v>December 2023</v>
      </c>
      <c r="J1128" s="4">
        <f>IF(Dataset_Analysis_Table[[#This Row],[Units Sold]]&lt;&gt;0,Dataset_Analysis_Table[[#This Row],[Revenue]]/Dataset_Analysis_Table[[#This Row],[Units Sold]],"Invalid")</f>
        <v>1311.5</v>
      </c>
      <c r="K1128" s="4" t="str">
        <f>IF(Dataset_Analysis_Table[[#This Row],[Revenue]]&gt;5000,"Yes","No")</f>
        <v>No</v>
      </c>
      <c r="L1128" s="4" t="str" cm="1">
        <f t="array" ref="L1128">_xlfn.IFS(
  Dataset_Analysis_Table[[#This Row],[Revenue]]&gt;=10000, "Platinum Tier",
  Dataset_Analysis_Table[[#This Row],[Revenue]]&gt;=5000, "Gold Tier",
  Dataset_Analysis_Table[[#This Row],[Revenue]]&lt;5000, "Standard Tier"
)</f>
        <v>Standard Tier</v>
      </c>
      <c r="M1128" s="4" t="str">
        <f>Dataset_Analysis_Table[[#This Row],[Region]]&amp;" - "&amp;Dataset_Analysis_Table[[#This Row],[Category]]</f>
        <v>North - Electronics</v>
      </c>
    </row>
    <row r="1129" spans="1:13" x14ac:dyDescent="0.3">
      <c r="A1129">
        <v>1130</v>
      </c>
      <c r="B1129" s="1">
        <v>45636</v>
      </c>
      <c r="C1129" t="s">
        <v>0</v>
      </c>
      <c r="D1129" t="s">
        <v>18</v>
      </c>
      <c r="E1129" t="s">
        <v>4</v>
      </c>
      <c r="F1129">
        <v>4</v>
      </c>
      <c r="G1129" s="4">
        <v>157.13999999999999</v>
      </c>
      <c r="H1129" s="4">
        <v>628.55999999999995</v>
      </c>
      <c r="I1129" t="str">
        <f>TEXT(Dataset_Analysis_Table[[#This Row],[Order Date]], "mmmm yyyy")</f>
        <v>December 2024</v>
      </c>
      <c r="J1129" s="4">
        <f>IF(Dataset_Analysis_Table[[#This Row],[Units Sold]]&lt;&gt;0,Dataset_Analysis_Table[[#This Row],[Revenue]]/Dataset_Analysis_Table[[#This Row],[Units Sold]],"Invalid")</f>
        <v>157.13999999999999</v>
      </c>
      <c r="K1129" s="4" t="str">
        <f>IF(Dataset_Analysis_Table[[#This Row],[Revenue]]&gt;5000,"Yes","No")</f>
        <v>No</v>
      </c>
      <c r="L1129" s="4" t="str" cm="1">
        <f t="array" ref="L1129">_xlfn.IFS(
  Dataset_Analysis_Table[[#This Row],[Revenue]]&gt;=10000, "Platinum Tier",
  Dataset_Analysis_Table[[#This Row],[Revenue]]&gt;=5000, "Gold Tier",
  Dataset_Analysis_Table[[#This Row],[Revenue]]&lt;5000, "Standard Tier"
)</f>
        <v>Standard Tier</v>
      </c>
      <c r="M1129" s="4" t="str">
        <f>Dataset_Analysis_Table[[#This Row],[Region]]&amp;" - "&amp;Dataset_Analysis_Table[[#This Row],[Category]]</f>
        <v>North - Electronics</v>
      </c>
    </row>
    <row r="1130" spans="1:13" x14ac:dyDescent="0.3">
      <c r="A1130">
        <v>1131</v>
      </c>
      <c r="B1130" s="1">
        <v>45812</v>
      </c>
      <c r="C1130" t="s">
        <v>7</v>
      </c>
      <c r="D1130" t="s">
        <v>15</v>
      </c>
      <c r="E1130" t="s">
        <v>4</v>
      </c>
      <c r="F1130">
        <v>8</v>
      </c>
      <c r="G1130" s="4">
        <v>793.47</v>
      </c>
      <c r="H1130" s="4">
        <v>6347.76</v>
      </c>
      <c r="I1130" t="str">
        <f>TEXT(Dataset_Analysis_Table[[#This Row],[Order Date]], "mmmm yyyy")</f>
        <v>June 2025</v>
      </c>
      <c r="J1130" s="4">
        <f>IF(Dataset_Analysis_Table[[#This Row],[Units Sold]]&lt;&gt;0,Dataset_Analysis_Table[[#This Row],[Revenue]]/Dataset_Analysis_Table[[#This Row],[Units Sold]],"Invalid")</f>
        <v>793.47</v>
      </c>
      <c r="K1130" s="4" t="str">
        <f>IF(Dataset_Analysis_Table[[#This Row],[Revenue]]&gt;5000,"Yes","No")</f>
        <v>Yes</v>
      </c>
      <c r="L1130" s="4" t="str" cm="1">
        <f t="array" ref="L1130">_xlfn.IFS(
  Dataset_Analysis_Table[[#This Row],[Revenue]]&gt;=10000, "Platinum Tier",
  Dataset_Analysis_Table[[#This Row],[Revenue]]&gt;=5000, "Gold Tier",
  Dataset_Analysis_Table[[#This Row],[Revenue]]&lt;5000, "Standard Tier"
)</f>
        <v>Gold Tier</v>
      </c>
      <c r="M1130" s="4" t="str">
        <f>Dataset_Analysis_Table[[#This Row],[Region]]&amp;" - "&amp;Dataset_Analysis_Table[[#This Row],[Category]]</f>
        <v>West - Electronics</v>
      </c>
    </row>
    <row r="1131" spans="1:13" x14ac:dyDescent="0.3">
      <c r="A1131">
        <v>1132</v>
      </c>
      <c r="B1131" s="1">
        <v>45189</v>
      </c>
      <c r="C1131" t="s">
        <v>12</v>
      </c>
      <c r="D1131" t="s">
        <v>8</v>
      </c>
      <c r="E1131" t="s">
        <v>2</v>
      </c>
      <c r="F1131">
        <v>6</v>
      </c>
      <c r="G1131" s="4">
        <v>338.88</v>
      </c>
      <c r="H1131" s="4">
        <v>2033.28</v>
      </c>
      <c r="I1131" t="str">
        <f>TEXT(Dataset_Analysis_Table[[#This Row],[Order Date]], "mmmm yyyy")</f>
        <v>September 2023</v>
      </c>
      <c r="J1131" s="4">
        <f>IF(Dataset_Analysis_Table[[#This Row],[Units Sold]]&lt;&gt;0,Dataset_Analysis_Table[[#This Row],[Revenue]]/Dataset_Analysis_Table[[#This Row],[Units Sold]],"Invalid")</f>
        <v>338.88</v>
      </c>
      <c r="K1131" s="4" t="str">
        <f>IF(Dataset_Analysis_Table[[#This Row],[Revenue]]&gt;5000,"Yes","No")</f>
        <v>No</v>
      </c>
      <c r="L1131" s="4" t="str" cm="1">
        <f t="array" ref="L1131">_xlfn.IFS(
  Dataset_Analysis_Table[[#This Row],[Revenue]]&gt;=10000, "Platinum Tier",
  Dataset_Analysis_Table[[#This Row],[Revenue]]&gt;=5000, "Gold Tier",
  Dataset_Analysis_Table[[#This Row],[Revenue]]&lt;5000, "Standard Tier"
)</f>
        <v>Standard Tier</v>
      </c>
      <c r="M1131" s="4" t="str">
        <f>Dataset_Analysis_Table[[#This Row],[Region]]&amp;" - "&amp;Dataset_Analysis_Table[[#This Row],[Category]]</f>
        <v>East - Apparel</v>
      </c>
    </row>
    <row r="1132" spans="1:13" x14ac:dyDescent="0.3">
      <c r="A1132">
        <v>1133</v>
      </c>
      <c r="B1132" s="1">
        <v>45152</v>
      </c>
      <c r="C1132" t="s">
        <v>0</v>
      </c>
      <c r="D1132" t="s">
        <v>8</v>
      </c>
      <c r="E1132" t="s">
        <v>2</v>
      </c>
      <c r="F1132">
        <v>4</v>
      </c>
      <c r="G1132" s="4">
        <v>987.07</v>
      </c>
      <c r="H1132" s="4">
        <v>3948.28</v>
      </c>
      <c r="I1132" t="str">
        <f>TEXT(Dataset_Analysis_Table[[#This Row],[Order Date]], "mmmm yyyy")</f>
        <v>August 2023</v>
      </c>
      <c r="J1132" s="4">
        <f>IF(Dataset_Analysis_Table[[#This Row],[Units Sold]]&lt;&gt;0,Dataset_Analysis_Table[[#This Row],[Revenue]]/Dataset_Analysis_Table[[#This Row],[Units Sold]],"Invalid")</f>
        <v>987.07</v>
      </c>
      <c r="K1132" s="4" t="str">
        <f>IF(Dataset_Analysis_Table[[#This Row],[Revenue]]&gt;5000,"Yes","No")</f>
        <v>No</v>
      </c>
      <c r="L1132" s="4" t="str" cm="1">
        <f t="array" ref="L1132">_xlfn.IFS(
  Dataset_Analysis_Table[[#This Row],[Revenue]]&gt;=10000, "Platinum Tier",
  Dataset_Analysis_Table[[#This Row],[Revenue]]&gt;=5000, "Gold Tier",
  Dataset_Analysis_Table[[#This Row],[Revenue]]&lt;5000, "Standard Tier"
)</f>
        <v>Standard Tier</v>
      </c>
      <c r="M1132" s="4" t="str">
        <f>Dataset_Analysis_Table[[#This Row],[Region]]&amp;" - "&amp;Dataset_Analysis_Table[[#This Row],[Category]]</f>
        <v>North - Apparel</v>
      </c>
    </row>
    <row r="1133" spans="1:13" x14ac:dyDescent="0.3">
      <c r="A1133">
        <v>1134</v>
      </c>
      <c r="B1133" s="1">
        <v>45618</v>
      </c>
      <c r="C1133" t="s">
        <v>0</v>
      </c>
      <c r="D1133" t="s">
        <v>17</v>
      </c>
      <c r="E1133" t="s">
        <v>10</v>
      </c>
      <c r="F1133">
        <v>1</v>
      </c>
      <c r="G1133" s="4">
        <v>547.78</v>
      </c>
      <c r="H1133" s="4">
        <v>547.78</v>
      </c>
      <c r="I1133" t="str">
        <f>TEXT(Dataset_Analysis_Table[[#This Row],[Order Date]], "mmmm yyyy")</f>
        <v>November 2024</v>
      </c>
      <c r="J1133" s="4">
        <f>IF(Dataset_Analysis_Table[[#This Row],[Units Sold]]&lt;&gt;0,Dataset_Analysis_Table[[#This Row],[Revenue]]/Dataset_Analysis_Table[[#This Row],[Units Sold]],"Invalid")</f>
        <v>547.78</v>
      </c>
      <c r="K1133" s="4" t="str">
        <f>IF(Dataset_Analysis_Table[[#This Row],[Revenue]]&gt;5000,"Yes","No")</f>
        <v>No</v>
      </c>
      <c r="L1133" s="4" t="str" cm="1">
        <f t="array" ref="L1133">_xlfn.IFS(
  Dataset_Analysis_Table[[#This Row],[Revenue]]&gt;=10000, "Platinum Tier",
  Dataset_Analysis_Table[[#This Row],[Revenue]]&gt;=5000, "Gold Tier",
  Dataset_Analysis_Table[[#This Row],[Revenue]]&lt;5000, "Standard Tier"
)</f>
        <v>Standard Tier</v>
      </c>
      <c r="M1133" s="4" t="str">
        <f>Dataset_Analysis_Table[[#This Row],[Region]]&amp;" - "&amp;Dataset_Analysis_Table[[#This Row],[Category]]</f>
        <v>North - Accessories</v>
      </c>
    </row>
    <row r="1134" spans="1:13" x14ac:dyDescent="0.3">
      <c r="A1134">
        <v>1135</v>
      </c>
      <c r="B1134" s="1">
        <v>45516</v>
      </c>
      <c r="C1134" t="s">
        <v>7</v>
      </c>
      <c r="D1134" t="s">
        <v>8</v>
      </c>
      <c r="E1134" t="s">
        <v>2</v>
      </c>
      <c r="F1134">
        <v>1</v>
      </c>
      <c r="G1134" s="4">
        <v>1237.23</v>
      </c>
      <c r="H1134" s="4">
        <v>1237.23</v>
      </c>
      <c r="I1134" t="str">
        <f>TEXT(Dataset_Analysis_Table[[#This Row],[Order Date]], "mmmm yyyy")</f>
        <v>August 2024</v>
      </c>
      <c r="J1134" s="4">
        <f>IF(Dataset_Analysis_Table[[#This Row],[Units Sold]]&lt;&gt;0,Dataset_Analysis_Table[[#This Row],[Revenue]]/Dataset_Analysis_Table[[#This Row],[Units Sold]],"Invalid")</f>
        <v>1237.23</v>
      </c>
      <c r="K1134" s="4" t="str">
        <f>IF(Dataset_Analysis_Table[[#This Row],[Revenue]]&gt;5000,"Yes","No")</f>
        <v>No</v>
      </c>
      <c r="L1134" s="4" t="str" cm="1">
        <f t="array" ref="L1134">_xlfn.IFS(
  Dataset_Analysis_Table[[#This Row],[Revenue]]&gt;=10000, "Platinum Tier",
  Dataset_Analysis_Table[[#This Row],[Revenue]]&gt;=5000, "Gold Tier",
  Dataset_Analysis_Table[[#This Row],[Revenue]]&lt;5000, "Standard Tier"
)</f>
        <v>Standard Tier</v>
      </c>
      <c r="M1134" s="4" t="str">
        <f>Dataset_Analysis_Table[[#This Row],[Region]]&amp;" - "&amp;Dataset_Analysis_Table[[#This Row],[Category]]</f>
        <v>West - Apparel</v>
      </c>
    </row>
    <row r="1135" spans="1:13" x14ac:dyDescent="0.3">
      <c r="A1135">
        <v>1136</v>
      </c>
      <c r="B1135" s="1">
        <v>45211</v>
      </c>
      <c r="C1135" t="s">
        <v>0</v>
      </c>
      <c r="D1135" t="s">
        <v>22</v>
      </c>
      <c r="E1135" t="s">
        <v>4</v>
      </c>
      <c r="F1135">
        <v>5</v>
      </c>
      <c r="G1135" s="4">
        <v>126.12</v>
      </c>
      <c r="H1135" s="4">
        <v>630.6</v>
      </c>
      <c r="I1135" t="str">
        <f>TEXT(Dataset_Analysis_Table[[#This Row],[Order Date]], "mmmm yyyy")</f>
        <v>October 2023</v>
      </c>
      <c r="J1135" s="4">
        <f>IF(Dataset_Analysis_Table[[#This Row],[Units Sold]]&lt;&gt;0,Dataset_Analysis_Table[[#This Row],[Revenue]]/Dataset_Analysis_Table[[#This Row],[Units Sold]],"Invalid")</f>
        <v>126.12</v>
      </c>
      <c r="K1135" s="4" t="str">
        <f>IF(Dataset_Analysis_Table[[#This Row],[Revenue]]&gt;5000,"Yes","No")</f>
        <v>No</v>
      </c>
      <c r="L1135" s="4" t="str" cm="1">
        <f t="array" ref="L1135">_xlfn.IFS(
  Dataset_Analysis_Table[[#This Row],[Revenue]]&gt;=10000, "Platinum Tier",
  Dataset_Analysis_Table[[#This Row],[Revenue]]&gt;=5000, "Gold Tier",
  Dataset_Analysis_Table[[#This Row],[Revenue]]&lt;5000, "Standard Tier"
)</f>
        <v>Standard Tier</v>
      </c>
      <c r="M1135" s="4" t="str">
        <f>Dataset_Analysis_Table[[#This Row],[Region]]&amp;" - "&amp;Dataset_Analysis_Table[[#This Row],[Category]]</f>
        <v>North - Electronics</v>
      </c>
    </row>
    <row r="1136" spans="1:13" x14ac:dyDescent="0.3">
      <c r="A1136">
        <v>1137</v>
      </c>
      <c r="B1136" s="1">
        <v>45242</v>
      </c>
      <c r="C1136" t="s">
        <v>0</v>
      </c>
      <c r="D1136" t="s">
        <v>18</v>
      </c>
      <c r="E1136" t="s">
        <v>4</v>
      </c>
      <c r="F1136">
        <v>4</v>
      </c>
      <c r="G1136" s="4">
        <v>802.17</v>
      </c>
      <c r="H1136" s="4">
        <v>3208.68</v>
      </c>
      <c r="I1136" t="str">
        <f>TEXT(Dataset_Analysis_Table[[#This Row],[Order Date]], "mmmm yyyy")</f>
        <v>November 2023</v>
      </c>
      <c r="J1136" s="4">
        <f>IF(Dataset_Analysis_Table[[#This Row],[Units Sold]]&lt;&gt;0,Dataset_Analysis_Table[[#This Row],[Revenue]]/Dataset_Analysis_Table[[#This Row],[Units Sold]],"Invalid")</f>
        <v>802.17</v>
      </c>
      <c r="K1136" s="4" t="str">
        <f>IF(Dataset_Analysis_Table[[#This Row],[Revenue]]&gt;5000,"Yes","No")</f>
        <v>No</v>
      </c>
      <c r="L1136" s="4" t="str" cm="1">
        <f t="array" ref="L1136">_xlfn.IFS(
  Dataset_Analysis_Table[[#This Row],[Revenue]]&gt;=10000, "Platinum Tier",
  Dataset_Analysis_Table[[#This Row],[Revenue]]&gt;=5000, "Gold Tier",
  Dataset_Analysis_Table[[#This Row],[Revenue]]&lt;5000, "Standard Tier"
)</f>
        <v>Standard Tier</v>
      </c>
      <c r="M1136" s="4" t="str">
        <f>Dataset_Analysis_Table[[#This Row],[Region]]&amp;" - "&amp;Dataset_Analysis_Table[[#This Row],[Category]]</f>
        <v>North - Electronics</v>
      </c>
    </row>
    <row r="1137" spans="1:13" x14ac:dyDescent="0.3">
      <c r="A1137">
        <v>1138</v>
      </c>
      <c r="B1137" s="1">
        <v>45677</v>
      </c>
      <c r="C1137" t="s">
        <v>11</v>
      </c>
      <c r="D1137" t="s">
        <v>18</v>
      </c>
      <c r="E1137" t="s">
        <v>4</v>
      </c>
      <c r="F1137">
        <v>4</v>
      </c>
      <c r="G1137" s="4">
        <v>859.34</v>
      </c>
      <c r="H1137" s="4">
        <v>3437.36</v>
      </c>
      <c r="I1137" t="str">
        <f>TEXT(Dataset_Analysis_Table[[#This Row],[Order Date]], "mmmm yyyy")</f>
        <v>January 2025</v>
      </c>
      <c r="J1137" s="4">
        <f>IF(Dataset_Analysis_Table[[#This Row],[Units Sold]]&lt;&gt;0,Dataset_Analysis_Table[[#This Row],[Revenue]]/Dataset_Analysis_Table[[#This Row],[Units Sold]],"Invalid")</f>
        <v>859.34</v>
      </c>
      <c r="K1137" s="4" t="str">
        <f>IF(Dataset_Analysis_Table[[#This Row],[Revenue]]&gt;5000,"Yes","No")</f>
        <v>No</v>
      </c>
      <c r="L1137" s="4" t="str" cm="1">
        <f t="array" ref="L1137">_xlfn.IFS(
  Dataset_Analysis_Table[[#This Row],[Revenue]]&gt;=10000, "Platinum Tier",
  Dataset_Analysis_Table[[#This Row],[Revenue]]&gt;=5000, "Gold Tier",
  Dataset_Analysis_Table[[#This Row],[Revenue]]&lt;5000, "Standard Tier"
)</f>
        <v>Standard Tier</v>
      </c>
      <c r="M1137" s="4" t="str">
        <f>Dataset_Analysis_Table[[#This Row],[Region]]&amp;" - "&amp;Dataset_Analysis_Table[[#This Row],[Category]]</f>
        <v>South - Electronics</v>
      </c>
    </row>
    <row r="1138" spans="1:13" x14ac:dyDescent="0.3">
      <c r="A1138">
        <v>1139</v>
      </c>
      <c r="B1138" s="1">
        <v>45247</v>
      </c>
      <c r="C1138" t="s">
        <v>7</v>
      </c>
      <c r="D1138" t="s">
        <v>3</v>
      </c>
      <c r="E1138" t="s">
        <v>4</v>
      </c>
      <c r="F1138">
        <v>10</v>
      </c>
      <c r="G1138" s="4">
        <v>543.37</v>
      </c>
      <c r="H1138" s="4">
        <v>5433.7</v>
      </c>
      <c r="I1138" t="str">
        <f>TEXT(Dataset_Analysis_Table[[#This Row],[Order Date]], "mmmm yyyy")</f>
        <v>November 2023</v>
      </c>
      <c r="J1138" s="4">
        <f>IF(Dataset_Analysis_Table[[#This Row],[Units Sold]]&lt;&gt;0,Dataset_Analysis_Table[[#This Row],[Revenue]]/Dataset_Analysis_Table[[#This Row],[Units Sold]],"Invalid")</f>
        <v>543.37</v>
      </c>
      <c r="K1138" s="4" t="str">
        <f>IF(Dataset_Analysis_Table[[#This Row],[Revenue]]&gt;5000,"Yes","No")</f>
        <v>Yes</v>
      </c>
      <c r="L1138" s="4" t="str" cm="1">
        <f t="array" ref="L1138">_xlfn.IFS(
  Dataset_Analysis_Table[[#This Row],[Revenue]]&gt;=10000, "Platinum Tier",
  Dataset_Analysis_Table[[#This Row],[Revenue]]&gt;=5000, "Gold Tier",
  Dataset_Analysis_Table[[#This Row],[Revenue]]&lt;5000, "Standard Tier"
)</f>
        <v>Gold Tier</v>
      </c>
      <c r="M1138" s="4" t="str">
        <f>Dataset_Analysis_Table[[#This Row],[Region]]&amp;" - "&amp;Dataset_Analysis_Table[[#This Row],[Category]]</f>
        <v>West - Electronics</v>
      </c>
    </row>
    <row r="1139" spans="1:13" x14ac:dyDescent="0.3">
      <c r="A1139">
        <v>1140</v>
      </c>
      <c r="B1139" s="1">
        <v>45245</v>
      </c>
      <c r="C1139" t="s">
        <v>7</v>
      </c>
      <c r="D1139" t="s">
        <v>20</v>
      </c>
      <c r="E1139" t="s">
        <v>4</v>
      </c>
      <c r="F1139">
        <v>3</v>
      </c>
      <c r="G1139" s="4">
        <v>1190.77</v>
      </c>
      <c r="H1139" s="4">
        <v>3572.31</v>
      </c>
      <c r="I1139" t="str">
        <f>TEXT(Dataset_Analysis_Table[[#This Row],[Order Date]], "mmmm yyyy")</f>
        <v>November 2023</v>
      </c>
      <c r="J1139" s="4">
        <f>IF(Dataset_Analysis_Table[[#This Row],[Units Sold]]&lt;&gt;0,Dataset_Analysis_Table[[#This Row],[Revenue]]/Dataset_Analysis_Table[[#This Row],[Units Sold]],"Invalid")</f>
        <v>1190.77</v>
      </c>
      <c r="K1139" s="4" t="str">
        <f>IF(Dataset_Analysis_Table[[#This Row],[Revenue]]&gt;5000,"Yes","No")</f>
        <v>No</v>
      </c>
      <c r="L1139" s="4" t="str" cm="1">
        <f t="array" ref="L1139">_xlfn.IFS(
  Dataset_Analysis_Table[[#This Row],[Revenue]]&gt;=10000, "Platinum Tier",
  Dataset_Analysis_Table[[#This Row],[Revenue]]&gt;=5000, "Gold Tier",
  Dataset_Analysis_Table[[#This Row],[Revenue]]&lt;5000, "Standard Tier"
)</f>
        <v>Standard Tier</v>
      </c>
      <c r="M1139" s="4" t="str">
        <f>Dataset_Analysis_Table[[#This Row],[Region]]&amp;" - "&amp;Dataset_Analysis_Table[[#This Row],[Category]]</f>
        <v>West - Electronics</v>
      </c>
    </row>
    <row r="1140" spans="1:13" x14ac:dyDescent="0.3">
      <c r="A1140">
        <v>1141</v>
      </c>
      <c r="B1140" s="1">
        <v>45655</v>
      </c>
      <c r="C1140" t="s">
        <v>7</v>
      </c>
      <c r="D1140" t="s">
        <v>6</v>
      </c>
      <c r="E1140" t="s">
        <v>4</v>
      </c>
      <c r="F1140">
        <v>6</v>
      </c>
      <c r="G1140" s="4">
        <v>989.72</v>
      </c>
      <c r="H1140" s="4">
        <v>5938.32</v>
      </c>
      <c r="I1140" t="str">
        <f>TEXT(Dataset_Analysis_Table[[#This Row],[Order Date]], "mmmm yyyy")</f>
        <v>December 2024</v>
      </c>
      <c r="J1140" s="4">
        <f>IF(Dataset_Analysis_Table[[#This Row],[Units Sold]]&lt;&gt;0,Dataset_Analysis_Table[[#This Row],[Revenue]]/Dataset_Analysis_Table[[#This Row],[Units Sold]],"Invalid")</f>
        <v>989.71999999999991</v>
      </c>
      <c r="K1140" s="4" t="str">
        <f>IF(Dataset_Analysis_Table[[#This Row],[Revenue]]&gt;5000,"Yes","No")</f>
        <v>Yes</v>
      </c>
      <c r="L1140" s="4" t="str" cm="1">
        <f t="array" ref="L1140">_xlfn.IFS(
  Dataset_Analysis_Table[[#This Row],[Revenue]]&gt;=10000, "Platinum Tier",
  Dataset_Analysis_Table[[#This Row],[Revenue]]&gt;=5000, "Gold Tier",
  Dataset_Analysis_Table[[#This Row],[Revenue]]&lt;5000, "Standard Tier"
)</f>
        <v>Gold Tier</v>
      </c>
      <c r="M1140" s="4" t="str">
        <f>Dataset_Analysis_Table[[#This Row],[Region]]&amp;" - "&amp;Dataset_Analysis_Table[[#This Row],[Category]]</f>
        <v>West - Electronics</v>
      </c>
    </row>
    <row r="1141" spans="1:13" x14ac:dyDescent="0.3">
      <c r="A1141">
        <v>1142</v>
      </c>
      <c r="B1141" s="1">
        <v>45499</v>
      </c>
      <c r="C1141" t="s">
        <v>7</v>
      </c>
      <c r="D1141" t="s">
        <v>6</v>
      </c>
      <c r="E1141" t="s">
        <v>4</v>
      </c>
      <c r="F1141">
        <v>6</v>
      </c>
      <c r="G1141" s="4">
        <v>829.62</v>
      </c>
      <c r="H1141" s="4">
        <v>4977.72</v>
      </c>
      <c r="I1141" t="str">
        <f>TEXT(Dataset_Analysis_Table[[#This Row],[Order Date]], "mmmm yyyy")</f>
        <v>July 2024</v>
      </c>
      <c r="J1141" s="4">
        <f>IF(Dataset_Analysis_Table[[#This Row],[Units Sold]]&lt;&gt;0,Dataset_Analysis_Table[[#This Row],[Revenue]]/Dataset_Analysis_Table[[#This Row],[Units Sold]],"Invalid")</f>
        <v>829.62</v>
      </c>
      <c r="K1141" s="4" t="str">
        <f>IF(Dataset_Analysis_Table[[#This Row],[Revenue]]&gt;5000,"Yes","No")</f>
        <v>No</v>
      </c>
      <c r="L1141" s="4" t="str" cm="1">
        <f t="array" ref="L1141">_xlfn.IFS(
  Dataset_Analysis_Table[[#This Row],[Revenue]]&gt;=10000, "Platinum Tier",
  Dataset_Analysis_Table[[#This Row],[Revenue]]&gt;=5000, "Gold Tier",
  Dataset_Analysis_Table[[#This Row],[Revenue]]&lt;5000, "Standard Tier"
)</f>
        <v>Standard Tier</v>
      </c>
      <c r="M1141" s="4" t="str">
        <f>Dataset_Analysis_Table[[#This Row],[Region]]&amp;" - "&amp;Dataset_Analysis_Table[[#This Row],[Category]]</f>
        <v>West - Electronics</v>
      </c>
    </row>
    <row r="1142" spans="1:13" x14ac:dyDescent="0.3">
      <c r="A1142">
        <v>1143</v>
      </c>
      <c r="B1142" s="1">
        <v>45561</v>
      </c>
      <c r="C1142" t="s">
        <v>12</v>
      </c>
      <c r="D1142" t="s">
        <v>21</v>
      </c>
      <c r="E1142" t="s">
        <v>4</v>
      </c>
      <c r="F1142">
        <v>7</v>
      </c>
      <c r="G1142" s="4">
        <v>1240.97</v>
      </c>
      <c r="H1142" s="4">
        <v>8686.7900000000009</v>
      </c>
      <c r="I1142" t="str">
        <f>TEXT(Dataset_Analysis_Table[[#This Row],[Order Date]], "mmmm yyyy")</f>
        <v>September 2024</v>
      </c>
      <c r="J1142" s="4">
        <f>IF(Dataset_Analysis_Table[[#This Row],[Units Sold]]&lt;&gt;0,Dataset_Analysis_Table[[#This Row],[Revenue]]/Dataset_Analysis_Table[[#This Row],[Units Sold]],"Invalid")</f>
        <v>1240.97</v>
      </c>
      <c r="K1142" s="4" t="str">
        <f>IF(Dataset_Analysis_Table[[#This Row],[Revenue]]&gt;5000,"Yes","No")</f>
        <v>Yes</v>
      </c>
      <c r="L1142" s="4" t="str" cm="1">
        <f t="array" ref="L1142">_xlfn.IFS(
  Dataset_Analysis_Table[[#This Row],[Revenue]]&gt;=10000, "Platinum Tier",
  Dataset_Analysis_Table[[#This Row],[Revenue]]&gt;=5000, "Gold Tier",
  Dataset_Analysis_Table[[#This Row],[Revenue]]&lt;5000, "Standard Tier"
)</f>
        <v>Gold Tier</v>
      </c>
      <c r="M1142" s="4" t="str">
        <f>Dataset_Analysis_Table[[#This Row],[Region]]&amp;" - "&amp;Dataset_Analysis_Table[[#This Row],[Category]]</f>
        <v>East - Electronics</v>
      </c>
    </row>
    <row r="1143" spans="1:13" x14ac:dyDescent="0.3">
      <c r="A1143">
        <v>1144</v>
      </c>
      <c r="B1143" s="1">
        <v>45715</v>
      </c>
      <c r="C1143" t="s">
        <v>11</v>
      </c>
      <c r="D1143" t="s">
        <v>21</v>
      </c>
      <c r="E1143" t="s">
        <v>4</v>
      </c>
      <c r="F1143">
        <v>9</v>
      </c>
      <c r="G1143" s="4">
        <v>328.75</v>
      </c>
      <c r="H1143" s="4">
        <v>2958.75</v>
      </c>
      <c r="I1143" t="str">
        <f>TEXT(Dataset_Analysis_Table[[#This Row],[Order Date]], "mmmm yyyy")</f>
        <v>February 2025</v>
      </c>
      <c r="J1143" s="4">
        <f>IF(Dataset_Analysis_Table[[#This Row],[Units Sold]]&lt;&gt;0,Dataset_Analysis_Table[[#This Row],[Revenue]]/Dataset_Analysis_Table[[#This Row],[Units Sold]],"Invalid")</f>
        <v>328.75</v>
      </c>
      <c r="K1143" s="4" t="str">
        <f>IF(Dataset_Analysis_Table[[#This Row],[Revenue]]&gt;5000,"Yes","No")</f>
        <v>No</v>
      </c>
      <c r="L1143" s="4" t="str" cm="1">
        <f t="array" ref="L1143">_xlfn.IFS(
  Dataset_Analysis_Table[[#This Row],[Revenue]]&gt;=10000, "Platinum Tier",
  Dataset_Analysis_Table[[#This Row],[Revenue]]&gt;=5000, "Gold Tier",
  Dataset_Analysis_Table[[#This Row],[Revenue]]&lt;5000, "Standard Tier"
)</f>
        <v>Standard Tier</v>
      </c>
      <c r="M1143" s="4" t="str">
        <f>Dataset_Analysis_Table[[#This Row],[Region]]&amp;" - "&amp;Dataset_Analysis_Table[[#This Row],[Category]]</f>
        <v>South - Electronics</v>
      </c>
    </row>
    <row r="1144" spans="1:13" x14ac:dyDescent="0.3">
      <c r="A1144">
        <v>1145</v>
      </c>
      <c r="B1144" s="1">
        <v>45507</v>
      </c>
      <c r="C1144" t="s">
        <v>12</v>
      </c>
      <c r="D1144" t="s">
        <v>9</v>
      </c>
      <c r="E1144" t="s">
        <v>10</v>
      </c>
      <c r="F1144">
        <v>8</v>
      </c>
      <c r="G1144" s="4">
        <v>676.77</v>
      </c>
      <c r="H1144" s="4">
        <v>5414.16</v>
      </c>
      <c r="I1144" t="str">
        <f>TEXT(Dataset_Analysis_Table[[#This Row],[Order Date]], "mmmm yyyy")</f>
        <v>August 2024</v>
      </c>
      <c r="J1144" s="4">
        <f>IF(Dataset_Analysis_Table[[#This Row],[Units Sold]]&lt;&gt;0,Dataset_Analysis_Table[[#This Row],[Revenue]]/Dataset_Analysis_Table[[#This Row],[Units Sold]],"Invalid")</f>
        <v>676.77</v>
      </c>
      <c r="K1144" s="4" t="str">
        <f>IF(Dataset_Analysis_Table[[#This Row],[Revenue]]&gt;5000,"Yes","No")</f>
        <v>Yes</v>
      </c>
      <c r="L1144" s="4" t="str" cm="1">
        <f t="array" ref="L1144">_xlfn.IFS(
  Dataset_Analysis_Table[[#This Row],[Revenue]]&gt;=10000, "Platinum Tier",
  Dataset_Analysis_Table[[#This Row],[Revenue]]&gt;=5000, "Gold Tier",
  Dataset_Analysis_Table[[#This Row],[Revenue]]&lt;5000, "Standard Tier"
)</f>
        <v>Gold Tier</v>
      </c>
      <c r="M1144" s="4" t="str">
        <f>Dataset_Analysis_Table[[#This Row],[Region]]&amp;" - "&amp;Dataset_Analysis_Table[[#This Row],[Category]]</f>
        <v>East - Accessories</v>
      </c>
    </row>
    <row r="1145" spans="1:13" x14ac:dyDescent="0.3">
      <c r="A1145">
        <v>1146</v>
      </c>
      <c r="B1145" s="1">
        <v>45174</v>
      </c>
      <c r="C1145" t="s">
        <v>0</v>
      </c>
      <c r="D1145" t="s">
        <v>5</v>
      </c>
      <c r="E1145" t="s">
        <v>4</v>
      </c>
      <c r="F1145">
        <v>5</v>
      </c>
      <c r="G1145" s="4">
        <v>897.69</v>
      </c>
      <c r="H1145" s="4">
        <v>4488.45</v>
      </c>
      <c r="I1145" t="str">
        <f>TEXT(Dataset_Analysis_Table[[#This Row],[Order Date]], "mmmm yyyy")</f>
        <v>September 2023</v>
      </c>
      <c r="J1145" s="4">
        <f>IF(Dataset_Analysis_Table[[#This Row],[Units Sold]]&lt;&gt;0,Dataset_Analysis_Table[[#This Row],[Revenue]]/Dataset_Analysis_Table[[#This Row],[Units Sold]],"Invalid")</f>
        <v>897.68999999999994</v>
      </c>
      <c r="K1145" s="4" t="str">
        <f>IF(Dataset_Analysis_Table[[#This Row],[Revenue]]&gt;5000,"Yes","No")</f>
        <v>No</v>
      </c>
      <c r="L1145" s="4" t="str" cm="1">
        <f t="array" ref="L1145">_xlfn.IFS(
  Dataset_Analysis_Table[[#This Row],[Revenue]]&gt;=10000, "Platinum Tier",
  Dataset_Analysis_Table[[#This Row],[Revenue]]&gt;=5000, "Gold Tier",
  Dataset_Analysis_Table[[#This Row],[Revenue]]&lt;5000, "Standard Tier"
)</f>
        <v>Standard Tier</v>
      </c>
      <c r="M1145" s="4" t="str">
        <f>Dataset_Analysis_Table[[#This Row],[Region]]&amp;" - "&amp;Dataset_Analysis_Table[[#This Row],[Category]]</f>
        <v>North - Electronics</v>
      </c>
    </row>
    <row r="1146" spans="1:13" x14ac:dyDescent="0.3">
      <c r="A1146">
        <v>1147</v>
      </c>
      <c r="B1146" s="1">
        <v>45448</v>
      </c>
      <c r="C1146" t="s">
        <v>11</v>
      </c>
      <c r="D1146" t="s">
        <v>6</v>
      </c>
      <c r="E1146" t="s">
        <v>4</v>
      </c>
      <c r="F1146">
        <v>1</v>
      </c>
      <c r="G1146" s="4">
        <v>457.5</v>
      </c>
      <c r="H1146" s="4">
        <v>457.5</v>
      </c>
      <c r="I1146" t="str">
        <f>TEXT(Dataset_Analysis_Table[[#This Row],[Order Date]], "mmmm yyyy")</f>
        <v>June 2024</v>
      </c>
      <c r="J1146" s="4">
        <f>IF(Dataset_Analysis_Table[[#This Row],[Units Sold]]&lt;&gt;0,Dataset_Analysis_Table[[#This Row],[Revenue]]/Dataset_Analysis_Table[[#This Row],[Units Sold]],"Invalid")</f>
        <v>457.5</v>
      </c>
      <c r="K1146" s="4" t="str">
        <f>IF(Dataset_Analysis_Table[[#This Row],[Revenue]]&gt;5000,"Yes","No")</f>
        <v>No</v>
      </c>
      <c r="L1146" s="4" t="str" cm="1">
        <f t="array" ref="L1146">_xlfn.IFS(
  Dataset_Analysis_Table[[#This Row],[Revenue]]&gt;=10000, "Platinum Tier",
  Dataset_Analysis_Table[[#This Row],[Revenue]]&gt;=5000, "Gold Tier",
  Dataset_Analysis_Table[[#This Row],[Revenue]]&lt;5000, "Standard Tier"
)</f>
        <v>Standard Tier</v>
      </c>
      <c r="M1146" s="4" t="str">
        <f>Dataset_Analysis_Table[[#This Row],[Region]]&amp;" - "&amp;Dataset_Analysis_Table[[#This Row],[Category]]</f>
        <v>South - Electronics</v>
      </c>
    </row>
    <row r="1147" spans="1:13" x14ac:dyDescent="0.3">
      <c r="A1147">
        <v>1148</v>
      </c>
      <c r="B1147" s="1">
        <v>45461</v>
      </c>
      <c r="C1147" t="s">
        <v>11</v>
      </c>
      <c r="D1147" t="s">
        <v>18</v>
      </c>
      <c r="E1147" t="s">
        <v>4</v>
      </c>
      <c r="F1147">
        <v>1</v>
      </c>
      <c r="G1147" s="4">
        <v>1159.57</v>
      </c>
      <c r="H1147" s="4">
        <v>1159.57</v>
      </c>
      <c r="I1147" t="str">
        <f>TEXT(Dataset_Analysis_Table[[#This Row],[Order Date]], "mmmm yyyy")</f>
        <v>June 2024</v>
      </c>
      <c r="J1147" s="4">
        <f>IF(Dataset_Analysis_Table[[#This Row],[Units Sold]]&lt;&gt;0,Dataset_Analysis_Table[[#This Row],[Revenue]]/Dataset_Analysis_Table[[#This Row],[Units Sold]],"Invalid")</f>
        <v>1159.57</v>
      </c>
      <c r="K1147" s="4" t="str">
        <f>IF(Dataset_Analysis_Table[[#This Row],[Revenue]]&gt;5000,"Yes","No")</f>
        <v>No</v>
      </c>
      <c r="L1147" s="4" t="str" cm="1">
        <f t="array" ref="L1147">_xlfn.IFS(
  Dataset_Analysis_Table[[#This Row],[Revenue]]&gt;=10000, "Platinum Tier",
  Dataset_Analysis_Table[[#This Row],[Revenue]]&gt;=5000, "Gold Tier",
  Dataset_Analysis_Table[[#This Row],[Revenue]]&lt;5000, "Standard Tier"
)</f>
        <v>Standard Tier</v>
      </c>
      <c r="M1147" s="4" t="str">
        <f>Dataset_Analysis_Table[[#This Row],[Region]]&amp;" - "&amp;Dataset_Analysis_Table[[#This Row],[Category]]</f>
        <v>South - Electronics</v>
      </c>
    </row>
    <row r="1148" spans="1:13" x14ac:dyDescent="0.3">
      <c r="A1148">
        <v>1149</v>
      </c>
      <c r="B1148" s="1">
        <v>45705</v>
      </c>
      <c r="C1148" t="s">
        <v>12</v>
      </c>
      <c r="D1148" t="s">
        <v>8</v>
      </c>
      <c r="E1148" t="s">
        <v>2</v>
      </c>
      <c r="F1148">
        <v>9</v>
      </c>
      <c r="G1148" s="4">
        <v>838.92</v>
      </c>
      <c r="H1148" s="4">
        <v>7550.28</v>
      </c>
      <c r="I1148" t="str">
        <f>TEXT(Dataset_Analysis_Table[[#This Row],[Order Date]], "mmmm yyyy")</f>
        <v>February 2025</v>
      </c>
      <c r="J1148" s="4">
        <f>IF(Dataset_Analysis_Table[[#This Row],[Units Sold]]&lt;&gt;0,Dataset_Analysis_Table[[#This Row],[Revenue]]/Dataset_Analysis_Table[[#This Row],[Units Sold]],"Invalid")</f>
        <v>838.92</v>
      </c>
      <c r="K1148" s="4" t="str">
        <f>IF(Dataset_Analysis_Table[[#This Row],[Revenue]]&gt;5000,"Yes","No")</f>
        <v>Yes</v>
      </c>
      <c r="L1148" s="4" t="str" cm="1">
        <f t="array" ref="L1148">_xlfn.IFS(
  Dataset_Analysis_Table[[#This Row],[Revenue]]&gt;=10000, "Platinum Tier",
  Dataset_Analysis_Table[[#This Row],[Revenue]]&gt;=5000, "Gold Tier",
  Dataset_Analysis_Table[[#This Row],[Revenue]]&lt;5000, "Standard Tier"
)</f>
        <v>Gold Tier</v>
      </c>
      <c r="M1148" s="4" t="str">
        <f>Dataset_Analysis_Table[[#This Row],[Region]]&amp;" - "&amp;Dataset_Analysis_Table[[#This Row],[Category]]</f>
        <v>East - Apparel</v>
      </c>
    </row>
    <row r="1149" spans="1:13" x14ac:dyDescent="0.3">
      <c r="A1149">
        <v>1150</v>
      </c>
      <c r="B1149" s="1">
        <v>45235</v>
      </c>
      <c r="C1149" t="s">
        <v>11</v>
      </c>
      <c r="D1149" t="s">
        <v>17</v>
      </c>
      <c r="E1149" t="s">
        <v>10</v>
      </c>
      <c r="F1149">
        <v>1</v>
      </c>
      <c r="G1149" s="4">
        <v>695.95</v>
      </c>
      <c r="H1149" s="4">
        <v>695.95</v>
      </c>
      <c r="I1149" t="str">
        <f>TEXT(Dataset_Analysis_Table[[#This Row],[Order Date]], "mmmm yyyy")</f>
        <v>November 2023</v>
      </c>
      <c r="J1149" s="4">
        <f>IF(Dataset_Analysis_Table[[#This Row],[Units Sold]]&lt;&gt;0,Dataset_Analysis_Table[[#This Row],[Revenue]]/Dataset_Analysis_Table[[#This Row],[Units Sold]],"Invalid")</f>
        <v>695.95</v>
      </c>
      <c r="K1149" s="4" t="str">
        <f>IF(Dataset_Analysis_Table[[#This Row],[Revenue]]&gt;5000,"Yes","No")</f>
        <v>No</v>
      </c>
      <c r="L1149" s="4" t="str" cm="1">
        <f t="array" ref="L1149">_xlfn.IFS(
  Dataset_Analysis_Table[[#This Row],[Revenue]]&gt;=10000, "Platinum Tier",
  Dataset_Analysis_Table[[#This Row],[Revenue]]&gt;=5000, "Gold Tier",
  Dataset_Analysis_Table[[#This Row],[Revenue]]&lt;5000, "Standard Tier"
)</f>
        <v>Standard Tier</v>
      </c>
      <c r="M1149" s="4" t="str">
        <f>Dataset_Analysis_Table[[#This Row],[Region]]&amp;" - "&amp;Dataset_Analysis_Table[[#This Row],[Category]]</f>
        <v>South - Accessories</v>
      </c>
    </row>
    <row r="1150" spans="1:13" x14ac:dyDescent="0.3">
      <c r="A1150">
        <v>1151</v>
      </c>
      <c r="B1150" s="1">
        <v>45410</v>
      </c>
      <c r="C1150" t="s">
        <v>11</v>
      </c>
      <c r="D1150" t="s">
        <v>3</v>
      </c>
      <c r="E1150" t="s">
        <v>4</v>
      </c>
      <c r="F1150">
        <v>6</v>
      </c>
      <c r="G1150" s="4">
        <v>1335.54</v>
      </c>
      <c r="H1150" s="4">
        <v>8013.24</v>
      </c>
      <c r="I1150" t="str">
        <f>TEXT(Dataset_Analysis_Table[[#This Row],[Order Date]], "mmmm yyyy")</f>
        <v>April 2024</v>
      </c>
      <c r="J1150" s="4">
        <f>IF(Dataset_Analysis_Table[[#This Row],[Units Sold]]&lt;&gt;0,Dataset_Analysis_Table[[#This Row],[Revenue]]/Dataset_Analysis_Table[[#This Row],[Units Sold]],"Invalid")</f>
        <v>1335.54</v>
      </c>
      <c r="K1150" s="4" t="str">
        <f>IF(Dataset_Analysis_Table[[#This Row],[Revenue]]&gt;5000,"Yes","No")</f>
        <v>Yes</v>
      </c>
      <c r="L1150" s="4" t="str" cm="1">
        <f t="array" ref="L1150">_xlfn.IFS(
  Dataset_Analysis_Table[[#This Row],[Revenue]]&gt;=10000, "Platinum Tier",
  Dataset_Analysis_Table[[#This Row],[Revenue]]&gt;=5000, "Gold Tier",
  Dataset_Analysis_Table[[#This Row],[Revenue]]&lt;5000, "Standard Tier"
)</f>
        <v>Gold Tier</v>
      </c>
      <c r="M1150" s="4" t="str">
        <f>Dataset_Analysis_Table[[#This Row],[Region]]&amp;" - "&amp;Dataset_Analysis_Table[[#This Row],[Category]]</f>
        <v>South - Electronics</v>
      </c>
    </row>
    <row r="1151" spans="1:13" x14ac:dyDescent="0.3">
      <c r="A1151">
        <v>1152</v>
      </c>
      <c r="B1151" s="1">
        <v>45401</v>
      </c>
      <c r="C1151" t="s">
        <v>11</v>
      </c>
      <c r="D1151" t="s">
        <v>18</v>
      </c>
      <c r="E1151" t="s">
        <v>4</v>
      </c>
      <c r="F1151">
        <v>5</v>
      </c>
      <c r="G1151" s="4">
        <v>146.94</v>
      </c>
      <c r="H1151" s="4">
        <v>734.7</v>
      </c>
      <c r="I1151" t="str">
        <f>TEXT(Dataset_Analysis_Table[[#This Row],[Order Date]], "mmmm yyyy")</f>
        <v>April 2024</v>
      </c>
      <c r="J1151" s="4">
        <f>IF(Dataset_Analysis_Table[[#This Row],[Units Sold]]&lt;&gt;0,Dataset_Analysis_Table[[#This Row],[Revenue]]/Dataset_Analysis_Table[[#This Row],[Units Sold]],"Invalid")</f>
        <v>146.94</v>
      </c>
      <c r="K1151" s="4" t="str">
        <f>IF(Dataset_Analysis_Table[[#This Row],[Revenue]]&gt;5000,"Yes","No")</f>
        <v>No</v>
      </c>
      <c r="L1151" s="4" t="str" cm="1">
        <f t="array" ref="L1151">_xlfn.IFS(
  Dataset_Analysis_Table[[#This Row],[Revenue]]&gt;=10000, "Platinum Tier",
  Dataset_Analysis_Table[[#This Row],[Revenue]]&gt;=5000, "Gold Tier",
  Dataset_Analysis_Table[[#This Row],[Revenue]]&lt;5000, "Standard Tier"
)</f>
        <v>Standard Tier</v>
      </c>
      <c r="M1151" s="4" t="str">
        <f>Dataset_Analysis_Table[[#This Row],[Region]]&amp;" - "&amp;Dataset_Analysis_Table[[#This Row],[Category]]</f>
        <v>South - Electronics</v>
      </c>
    </row>
    <row r="1152" spans="1:13" x14ac:dyDescent="0.3">
      <c r="A1152">
        <v>1153</v>
      </c>
      <c r="B1152" s="1">
        <v>45218</v>
      </c>
      <c r="C1152" t="s">
        <v>11</v>
      </c>
      <c r="D1152" t="s">
        <v>5</v>
      </c>
      <c r="E1152" t="s">
        <v>4</v>
      </c>
      <c r="F1152">
        <v>6</v>
      </c>
      <c r="G1152" s="4">
        <v>1191.43</v>
      </c>
      <c r="H1152" s="4">
        <v>7148.58</v>
      </c>
      <c r="I1152" t="str">
        <f>TEXT(Dataset_Analysis_Table[[#This Row],[Order Date]], "mmmm yyyy")</f>
        <v>October 2023</v>
      </c>
      <c r="J1152" s="4">
        <f>IF(Dataset_Analysis_Table[[#This Row],[Units Sold]]&lt;&gt;0,Dataset_Analysis_Table[[#This Row],[Revenue]]/Dataset_Analysis_Table[[#This Row],[Units Sold]],"Invalid")</f>
        <v>1191.43</v>
      </c>
      <c r="K1152" s="4" t="str">
        <f>IF(Dataset_Analysis_Table[[#This Row],[Revenue]]&gt;5000,"Yes","No")</f>
        <v>Yes</v>
      </c>
      <c r="L1152" s="4" t="str" cm="1">
        <f t="array" ref="L1152">_xlfn.IFS(
  Dataset_Analysis_Table[[#This Row],[Revenue]]&gt;=10000, "Platinum Tier",
  Dataset_Analysis_Table[[#This Row],[Revenue]]&gt;=5000, "Gold Tier",
  Dataset_Analysis_Table[[#This Row],[Revenue]]&lt;5000, "Standard Tier"
)</f>
        <v>Gold Tier</v>
      </c>
      <c r="M1152" s="4" t="str">
        <f>Dataset_Analysis_Table[[#This Row],[Region]]&amp;" - "&amp;Dataset_Analysis_Table[[#This Row],[Category]]</f>
        <v>South - Electronics</v>
      </c>
    </row>
    <row r="1153" spans="1:13" x14ac:dyDescent="0.3">
      <c r="A1153">
        <v>1154</v>
      </c>
      <c r="B1153" s="1">
        <v>45845</v>
      </c>
      <c r="C1153" t="s">
        <v>7</v>
      </c>
      <c r="D1153" t="s">
        <v>3</v>
      </c>
      <c r="E1153" t="s">
        <v>4</v>
      </c>
      <c r="F1153">
        <v>10</v>
      </c>
      <c r="G1153" s="4">
        <v>1231.08</v>
      </c>
      <c r="H1153" s="4">
        <v>12310.8</v>
      </c>
      <c r="I1153" t="str">
        <f>TEXT(Dataset_Analysis_Table[[#This Row],[Order Date]], "mmmm yyyy")</f>
        <v>July 2025</v>
      </c>
      <c r="J1153" s="4">
        <f>IF(Dataset_Analysis_Table[[#This Row],[Units Sold]]&lt;&gt;0,Dataset_Analysis_Table[[#This Row],[Revenue]]/Dataset_Analysis_Table[[#This Row],[Units Sold]],"Invalid")</f>
        <v>1231.08</v>
      </c>
      <c r="K1153" s="4" t="str">
        <f>IF(Dataset_Analysis_Table[[#This Row],[Revenue]]&gt;5000,"Yes","No")</f>
        <v>Yes</v>
      </c>
      <c r="L1153" s="4" t="str" cm="1">
        <f t="array" ref="L1153">_xlfn.IFS(
  Dataset_Analysis_Table[[#This Row],[Revenue]]&gt;=10000, "Platinum Tier",
  Dataset_Analysis_Table[[#This Row],[Revenue]]&gt;=5000, "Gold Tier",
  Dataset_Analysis_Table[[#This Row],[Revenue]]&lt;5000, "Standard Tier"
)</f>
        <v>Platinum Tier</v>
      </c>
      <c r="M1153" s="4" t="str">
        <f>Dataset_Analysis_Table[[#This Row],[Region]]&amp;" - "&amp;Dataset_Analysis_Table[[#This Row],[Category]]</f>
        <v>West - Electronics</v>
      </c>
    </row>
    <row r="1154" spans="1:13" x14ac:dyDescent="0.3">
      <c r="A1154">
        <v>1155</v>
      </c>
      <c r="B1154" s="1">
        <v>45177</v>
      </c>
      <c r="C1154" t="s">
        <v>12</v>
      </c>
      <c r="D1154" t="s">
        <v>13</v>
      </c>
      <c r="E1154" t="s">
        <v>4</v>
      </c>
      <c r="F1154">
        <v>10</v>
      </c>
      <c r="G1154" s="4">
        <v>578.5</v>
      </c>
      <c r="H1154" s="4">
        <v>5785</v>
      </c>
      <c r="I1154" t="str">
        <f>TEXT(Dataset_Analysis_Table[[#This Row],[Order Date]], "mmmm yyyy")</f>
        <v>September 2023</v>
      </c>
      <c r="J1154" s="4">
        <f>IF(Dataset_Analysis_Table[[#This Row],[Units Sold]]&lt;&gt;0,Dataset_Analysis_Table[[#This Row],[Revenue]]/Dataset_Analysis_Table[[#This Row],[Units Sold]],"Invalid")</f>
        <v>578.5</v>
      </c>
      <c r="K1154" s="4" t="str">
        <f>IF(Dataset_Analysis_Table[[#This Row],[Revenue]]&gt;5000,"Yes","No")</f>
        <v>Yes</v>
      </c>
      <c r="L1154" s="4" t="str" cm="1">
        <f t="array" ref="L1154">_xlfn.IFS(
  Dataset_Analysis_Table[[#This Row],[Revenue]]&gt;=10000, "Platinum Tier",
  Dataset_Analysis_Table[[#This Row],[Revenue]]&gt;=5000, "Gold Tier",
  Dataset_Analysis_Table[[#This Row],[Revenue]]&lt;5000, "Standard Tier"
)</f>
        <v>Gold Tier</v>
      </c>
      <c r="M1154" s="4" t="str">
        <f>Dataset_Analysis_Table[[#This Row],[Region]]&amp;" - "&amp;Dataset_Analysis_Table[[#This Row],[Category]]</f>
        <v>East - Electronics</v>
      </c>
    </row>
    <row r="1155" spans="1:13" x14ac:dyDescent="0.3">
      <c r="A1155">
        <v>1156</v>
      </c>
      <c r="B1155" s="1">
        <v>45481</v>
      </c>
      <c r="C1155" t="s">
        <v>0</v>
      </c>
      <c r="D1155" t="s">
        <v>9</v>
      </c>
      <c r="E1155" t="s">
        <v>10</v>
      </c>
      <c r="F1155">
        <v>6</v>
      </c>
      <c r="G1155" s="4">
        <v>1320.89</v>
      </c>
      <c r="H1155" s="4">
        <v>7925.34</v>
      </c>
      <c r="I1155" t="str">
        <f>TEXT(Dataset_Analysis_Table[[#This Row],[Order Date]], "mmmm yyyy")</f>
        <v>July 2024</v>
      </c>
      <c r="J1155" s="4">
        <f>IF(Dataset_Analysis_Table[[#This Row],[Units Sold]]&lt;&gt;0,Dataset_Analysis_Table[[#This Row],[Revenue]]/Dataset_Analysis_Table[[#This Row],[Units Sold]],"Invalid")</f>
        <v>1320.89</v>
      </c>
      <c r="K1155" s="4" t="str">
        <f>IF(Dataset_Analysis_Table[[#This Row],[Revenue]]&gt;5000,"Yes","No")</f>
        <v>Yes</v>
      </c>
      <c r="L1155" s="4" t="str" cm="1">
        <f t="array" ref="L1155">_xlfn.IFS(
  Dataset_Analysis_Table[[#This Row],[Revenue]]&gt;=10000, "Platinum Tier",
  Dataset_Analysis_Table[[#This Row],[Revenue]]&gt;=5000, "Gold Tier",
  Dataset_Analysis_Table[[#This Row],[Revenue]]&lt;5000, "Standard Tier"
)</f>
        <v>Gold Tier</v>
      </c>
      <c r="M1155" s="4" t="str">
        <f>Dataset_Analysis_Table[[#This Row],[Region]]&amp;" - "&amp;Dataset_Analysis_Table[[#This Row],[Category]]</f>
        <v>North - Accessories</v>
      </c>
    </row>
    <row r="1156" spans="1:13" x14ac:dyDescent="0.3">
      <c r="A1156">
        <v>1157</v>
      </c>
      <c r="B1156" s="1">
        <v>45262</v>
      </c>
      <c r="C1156" t="s">
        <v>7</v>
      </c>
      <c r="D1156" t="s">
        <v>5</v>
      </c>
      <c r="E1156" t="s">
        <v>4</v>
      </c>
      <c r="F1156">
        <v>4</v>
      </c>
      <c r="G1156" s="4">
        <v>1124.04</v>
      </c>
      <c r="H1156" s="4">
        <v>4496.16</v>
      </c>
      <c r="I1156" t="str">
        <f>TEXT(Dataset_Analysis_Table[[#This Row],[Order Date]], "mmmm yyyy")</f>
        <v>December 2023</v>
      </c>
      <c r="J1156" s="4">
        <f>IF(Dataset_Analysis_Table[[#This Row],[Units Sold]]&lt;&gt;0,Dataset_Analysis_Table[[#This Row],[Revenue]]/Dataset_Analysis_Table[[#This Row],[Units Sold]],"Invalid")</f>
        <v>1124.04</v>
      </c>
      <c r="K1156" s="4" t="str">
        <f>IF(Dataset_Analysis_Table[[#This Row],[Revenue]]&gt;5000,"Yes","No")</f>
        <v>No</v>
      </c>
      <c r="L1156" s="4" t="str" cm="1">
        <f t="array" ref="L1156">_xlfn.IFS(
  Dataset_Analysis_Table[[#This Row],[Revenue]]&gt;=10000, "Platinum Tier",
  Dataset_Analysis_Table[[#This Row],[Revenue]]&gt;=5000, "Gold Tier",
  Dataset_Analysis_Table[[#This Row],[Revenue]]&lt;5000, "Standard Tier"
)</f>
        <v>Standard Tier</v>
      </c>
      <c r="M1156" s="4" t="str">
        <f>Dataset_Analysis_Table[[#This Row],[Region]]&amp;" - "&amp;Dataset_Analysis_Table[[#This Row],[Category]]</f>
        <v>West - Electronics</v>
      </c>
    </row>
    <row r="1157" spans="1:13" x14ac:dyDescent="0.3">
      <c r="A1157">
        <v>1158</v>
      </c>
      <c r="B1157" s="1">
        <v>45788</v>
      </c>
      <c r="C1157" t="s">
        <v>0</v>
      </c>
      <c r="D1157" t="s">
        <v>16</v>
      </c>
      <c r="E1157" t="s">
        <v>10</v>
      </c>
      <c r="F1157">
        <v>7</v>
      </c>
      <c r="G1157" s="4">
        <v>90.65</v>
      </c>
      <c r="H1157" s="4">
        <v>634.54999999999995</v>
      </c>
      <c r="I1157" t="str">
        <f>TEXT(Dataset_Analysis_Table[[#This Row],[Order Date]], "mmmm yyyy")</f>
        <v>May 2025</v>
      </c>
      <c r="J1157" s="4">
        <f>IF(Dataset_Analysis_Table[[#This Row],[Units Sold]]&lt;&gt;0,Dataset_Analysis_Table[[#This Row],[Revenue]]/Dataset_Analysis_Table[[#This Row],[Units Sold]],"Invalid")</f>
        <v>90.649999999999991</v>
      </c>
      <c r="K1157" s="4" t="str">
        <f>IF(Dataset_Analysis_Table[[#This Row],[Revenue]]&gt;5000,"Yes","No")</f>
        <v>No</v>
      </c>
      <c r="L1157" s="4" t="str" cm="1">
        <f t="array" ref="L1157">_xlfn.IFS(
  Dataset_Analysis_Table[[#This Row],[Revenue]]&gt;=10000, "Platinum Tier",
  Dataset_Analysis_Table[[#This Row],[Revenue]]&gt;=5000, "Gold Tier",
  Dataset_Analysis_Table[[#This Row],[Revenue]]&lt;5000, "Standard Tier"
)</f>
        <v>Standard Tier</v>
      </c>
      <c r="M1157" s="4" t="str">
        <f>Dataset_Analysis_Table[[#This Row],[Region]]&amp;" - "&amp;Dataset_Analysis_Table[[#This Row],[Category]]</f>
        <v>North - Accessories</v>
      </c>
    </row>
    <row r="1158" spans="1:13" x14ac:dyDescent="0.3">
      <c r="A1158">
        <v>1159</v>
      </c>
      <c r="B1158" s="1">
        <v>45465</v>
      </c>
      <c r="C1158" t="s">
        <v>0</v>
      </c>
      <c r="D1158" t="s">
        <v>6</v>
      </c>
      <c r="E1158" t="s">
        <v>4</v>
      </c>
      <c r="F1158">
        <v>9</v>
      </c>
      <c r="G1158" s="4">
        <v>851.72</v>
      </c>
      <c r="H1158" s="4">
        <v>7665.48</v>
      </c>
      <c r="I1158" t="str">
        <f>TEXT(Dataset_Analysis_Table[[#This Row],[Order Date]], "mmmm yyyy")</f>
        <v>June 2024</v>
      </c>
      <c r="J1158" s="4">
        <f>IF(Dataset_Analysis_Table[[#This Row],[Units Sold]]&lt;&gt;0,Dataset_Analysis_Table[[#This Row],[Revenue]]/Dataset_Analysis_Table[[#This Row],[Units Sold]],"Invalid")</f>
        <v>851.71999999999991</v>
      </c>
      <c r="K1158" s="4" t="str">
        <f>IF(Dataset_Analysis_Table[[#This Row],[Revenue]]&gt;5000,"Yes","No")</f>
        <v>Yes</v>
      </c>
      <c r="L1158" s="4" t="str" cm="1">
        <f t="array" ref="L1158">_xlfn.IFS(
  Dataset_Analysis_Table[[#This Row],[Revenue]]&gt;=10000, "Platinum Tier",
  Dataset_Analysis_Table[[#This Row],[Revenue]]&gt;=5000, "Gold Tier",
  Dataset_Analysis_Table[[#This Row],[Revenue]]&lt;5000, "Standard Tier"
)</f>
        <v>Gold Tier</v>
      </c>
      <c r="M1158" s="4" t="str">
        <f>Dataset_Analysis_Table[[#This Row],[Region]]&amp;" - "&amp;Dataset_Analysis_Table[[#This Row],[Category]]</f>
        <v>North - Electronics</v>
      </c>
    </row>
    <row r="1159" spans="1:13" x14ac:dyDescent="0.3">
      <c r="A1159">
        <v>1160</v>
      </c>
      <c r="B1159" s="1">
        <v>45295</v>
      </c>
      <c r="C1159" t="s">
        <v>11</v>
      </c>
      <c r="D1159" t="s">
        <v>21</v>
      </c>
      <c r="E1159" t="s">
        <v>4</v>
      </c>
      <c r="F1159">
        <v>1</v>
      </c>
      <c r="G1159" s="4">
        <v>1013.72</v>
      </c>
      <c r="H1159" s="4">
        <v>1013.72</v>
      </c>
      <c r="I1159" t="str">
        <f>TEXT(Dataset_Analysis_Table[[#This Row],[Order Date]], "mmmm yyyy")</f>
        <v>January 2024</v>
      </c>
      <c r="J1159" s="4">
        <f>IF(Dataset_Analysis_Table[[#This Row],[Units Sold]]&lt;&gt;0,Dataset_Analysis_Table[[#This Row],[Revenue]]/Dataset_Analysis_Table[[#This Row],[Units Sold]],"Invalid")</f>
        <v>1013.72</v>
      </c>
      <c r="K1159" s="4" t="str">
        <f>IF(Dataset_Analysis_Table[[#This Row],[Revenue]]&gt;5000,"Yes","No")</f>
        <v>No</v>
      </c>
      <c r="L1159" s="4" t="str" cm="1">
        <f t="array" ref="L1159">_xlfn.IFS(
  Dataset_Analysis_Table[[#This Row],[Revenue]]&gt;=10000, "Platinum Tier",
  Dataset_Analysis_Table[[#This Row],[Revenue]]&gt;=5000, "Gold Tier",
  Dataset_Analysis_Table[[#This Row],[Revenue]]&lt;5000, "Standard Tier"
)</f>
        <v>Standard Tier</v>
      </c>
      <c r="M1159" s="4" t="str">
        <f>Dataset_Analysis_Table[[#This Row],[Region]]&amp;" - "&amp;Dataset_Analysis_Table[[#This Row],[Category]]</f>
        <v>South - Electronics</v>
      </c>
    </row>
    <row r="1160" spans="1:13" x14ac:dyDescent="0.3">
      <c r="A1160">
        <v>1161</v>
      </c>
      <c r="B1160" s="1">
        <v>45748</v>
      </c>
      <c r="C1160" t="s">
        <v>7</v>
      </c>
      <c r="D1160" t="s">
        <v>5</v>
      </c>
      <c r="E1160" t="s">
        <v>4</v>
      </c>
      <c r="F1160">
        <v>10</v>
      </c>
      <c r="G1160" s="4">
        <v>762.05</v>
      </c>
      <c r="H1160" s="4">
        <v>7620.5</v>
      </c>
      <c r="I1160" t="str">
        <f>TEXT(Dataset_Analysis_Table[[#This Row],[Order Date]], "mmmm yyyy")</f>
        <v>April 2025</v>
      </c>
      <c r="J1160" s="4">
        <f>IF(Dataset_Analysis_Table[[#This Row],[Units Sold]]&lt;&gt;0,Dataset_Analysis_Table[[#This Row],[Revenue]]/Dataset_Analysis_Table[[#This Row],[Units Sold]],"Invalid")</f>
        <v>762.05</v>
      </c>
      <c r="K1160" s="4" t="str">
        <f>IF(Dataset_Analysis_Table[[#This Row],[Revenue]]&gt;5000,"Yes","No")</f>
        <v>Yes</v>
      </c>
      <c r="L1160" s="4" t="str" cm="1">
        <f t="array" ref="L1160">_xlfn.IFS(
  Dataset_Analysis_Table[[#This Row],[Revenue]]&gt;=10000, "Platinum Tier",
  Dataset_Analysis_Table[[#This Row],[Revenue]]&gt;=5000, "Gold Tier",
  Dataset_Analysis_Table[[#This Row],[Revenue]]&lt;5000, "Standard Tier"
)</f>
        <v>Gold Tier</v>
      </c>
      <c r="M1160" s="4" t="str">
        <f>Dataset_Analysis_Table[[#This Row],[Region]]&amp;" - "&amp;Dataset_Analysis_Table[[#This Row],[Category]]</f>
        <v>West - Electronics</v>
      </c>
    </row>
    <row r="1161" spans="1:13" x14ac:dyDescent="0.3">
      <c r="A1161">
        <v>1162</v>
      </c>
      <c r="B1161" s="1">
        <v>45435</v>
      </c>
      <c r="C1161" t="s">
        <v>7</v>
      </c>
      <c r="D1161" t="s">
        <v>18</v>
      </c>
      <c r="E1161" t="s">
        <v>4</v>
      </c>
      <c r="F1161">
        <v>7</v>
      </c>
      <c r="G1161" s="4">
        <v>230.54</v>
      </c>
      <c r="H1161" s="4">
        <v>1613.78</v>
      </c>
      <c r="I1161" t="str">
        <f>TEXT(Dataset_Analysis_Table[[#This Row],[Order Date]], "mmmm yyyy")</f>
        <v>May 2024</v>
      </c>
      <c r="J1161" s="4">
        <f>IF(Dataset_Analysis_Table[[#This Row],[Units Sold]]&lt;&gt;0,Dataset_Analysis_Table[[#This Row],[Revenue]]/Dataset_Analysis_Table[[#This Row],[Units Sold]],"Invalid")</f>
        <v>230.54</v>
      </c>
      <c r="K1161" s="4" t="str">
        <f>IF(Dataset_Analysis_Table[[#This Row],[Revenue]]&gt;5000,"Yes","No")</f>
        <v>No</v>
      </c>
      <c r="L1161" s="4" t="str" cm="1">
        <f t="array" ref="L1161">_xlfn.IFS(
  Dataset_Analysis_Table[[#This Row],[Revenue]]&gt;=10000, "Platinum Tier",
  Dataset_Analysis_Table[[#This Row],[Revenue]]&gt;=5000, "Gold Tier",
  Dataset_Analysis_Table[[#This Row],[Revenue]]&lt;5000, "Standard Tier"
)</f>
        <v>Standard Tier</v>
      </c>
      <c r="M1161" s="4" t="str">
        <f>Dataset_Analysis_Table[[#This Row],[Region]]&amp;" - "&amp;Dataset_Analysis_Table[[#This Row],[Category]]</f>
        <v>West - Electronics</v>
      </c>
    </row>
    <row r="1162" spans="1:13" x14ac:dyDescent="0.3">
      <c r="A1162">
        <v>1163</v>
      </c>
      <c r="B1162" s="1">
        <v>45626</v>
      </c>
      <c r="C1162" t="s">
        <v>0</v>
      </c>
      <c r="D1162" t="s">
        <v>21</v>
      </c>
      <c r="E1162" t="s">
        <v>4</v>
      </c>
      <c r="F1162">
        <v>10</v>
      </c>
      <c r="G1162" s="4">
        <v>1120.52</v>
      </c>
      <c r="H1162" s="4">
        <v>11205.2</v>
      </c>
      <c r="I1162" t="str">
        <f>TEXT(Dataset_Analysis_Table[[#This Row],[Order Date]], "mmmm yyyy")</f>
        <v>November 2024</v>
      </c>
      <c r="J1162" s="4">
        <f>IF(Dataset_Analysis_Table[[#This Row],[Units Sold]]&lt;&gt;0,Dataset_Analysis_Table[[#This Row],[Revenue]]/Dataset_Analysis_Table[[#This Row],[Units Sold]],"Invalid")</f>
        <v>1120.52</v>
      </c>
      <c r="K1162" s="4" t="str">
        <f>IF(Dataset_Analysis_Table[[#This Row],[Revenue]]&gt;5000,"Yes","No")</f>
        <v>Yes</v>
      </c>
      <c r="L1162" s="4" t="str" cm="1">
        <f t="array" ref="L1162">_xlfn.IFS(
  Dataset_Analysis_Table[[#This Row],[Revenue]]&gt;=10000, "Platinum Tier",
  Dataset_Analysis_Table[[#This Row],[Revenue]]&gt;=5000, "Gold Tier",
  Dataset_Analysis_Table[[#This Row],[Revenue]]&lt;5000, "Standard Tier"
)</f>
        <v>Platinum Tier</v>
      </c>
      <c r="M1162" s="4" t="str">
        <f>Dataset_Analysis_Table[[#This Row],[Region]]&amp;" - "&amp;Dataset_Analysis_Table[[#This Row],[Category]]</f>
        <v>North - Electronics</v>
      </c>
    </row>
    <row r="1163" spans="1:13" x14ac:dyDescent="0.3">
      <c r="A1163">
        <v>1164</v>
      </c>
      <c r="B1163" s="1">
        <v>45407</v>
      </c>
      <c r="C1163" t="s">
        <v>7</v>
      </c>
      <c r="D1163" t="s">
        <v>6</v>
      </c>
      <c r="E1163" t="s">
        <v>4</v>
      </c>
      <c r="F1163">
        <v>2</v>
      </c>
      <c r="G1163" s="4">
        <v>603.80999999999995</v>
      </c>
      <c r="H1163" s="4">
        <v>1207.6199999999999</v>
      </c>
      <c r="I1163" t="str">
        <f>TEXT(Dataset_Analysis_Table[[#This Row],[Order Date]], "mmmm yyyy")</f>
        <v>April 2024</v>
      </c>
      <c r="J1163" s="4">
        <f>IF(Dataset_Analysis_Table[[#This Row],[Units Sold]]&lt;&gt;0,Dataset_Analysis_Table[[#This Row],[Revenue]]/Dataset_Analysis_Table[[#This Row],[Units Sold]],"Invalid")</f>
        <v>603.80999999999995</v>
      </c>
      <c r="K1163" s="4" t="str">
        <f>IF(Dataset_Analysis_Table[[#This Row],[Revenue]]&gt;5000,"Yes","No")</f>
        <v>No</v>
      </c>
      <c r="L1163" s="4" t="str" cm="1">
        <f t="array" ref="L1163">_xlfn.IFS(
  Dataset_Analysis_Table[[#This Row],[Revenue]]&gt;=10000, "Platinum Tier",
  Dataset_Analysis_Table[[#This Row],[Revenue]]&gt;=5000, "Gold Tier",
  Dataset_Analysis_Table[[#This Row],[Revenue]]&lt;5000, "Standard Tier"
)</f>
        <v>Standard Tier</v>
      </c>
      <c r="M1163" s="4" t="str">
        <f>Dataset_Analysis_Table[[#This Row],[Region]]&amp;" - "&amp;Dataset_Analysis_Table[[#This Row],[Category]]</f>
        <v>West - Electronics</v>
      </c>
    </row>
    <row r="1164" spans="1:13" x14ac:dyDescent="0.3">
      <c r="A1164">
        <v>1165</v>
      </c>
      <c r="B1164" s="1">
        <v>45277</v>
      </c>
      <c r="C1164" t="s">
        <v>11</v>
      </c>
      <c r="D1164" t="s">
        <v>5</v>
      </c>
      <c r="E1164" t="s">
        <v>4</v>
      </c>
      <c r="F1164">
        <v>8</v>
      </c>
      <c r="G1164" s="4">
        <v>843.35</v>
      </c>
      <c r="H1164" s="4">
        <v>6746.8</v>
      </c>
      <c r="I1164" t="str">
        <f>TEXT(Dataset_Analysis_Table[[#This Row],[Order Date]], "mmmm yyyy")</f>
        <v>December 2023</v>
      </c>
      <c r="J1164" s="4">
        <f>IF(Dataset_Analysis_Table[[#This Row],[Units Sold]]&lt;&gt;0,Dataset_Analysis_Table[[#This Row],[Revenue]]/Dataset_Analysis_Table[[#This Row],[Units Sold]],"Invalid")</f>
        <v>843.35</v>
      </c>
      <c r="K1164" s="4" t="str">
        <f>IF(Dataset_Analysis_Table[[#This Row],[Revenue]]&gt;5000,"Yes","No")</f>
        <v>Yes</v>
      </c>
      <c r="L1164" s="4" t="str" cm="1">
        <f t="array" ref="L1164">_xlfn.IFS(
  Dataset_Analysis_Table[[#This Row],[Revenue]]&gt;=10000, "Platinum Tier",
  Dataset_Analysis_Table[[#This Row],[Revenue]]&gt;=5000, "Gold Tier",
  Dataset_Analysis_Table[[#This Row],[Revenue]]&lt;5000, "Standard Tier"
)</f>
        <v>Gold Tier</v>
      </c>
      <c r="M1164" s="4" t="str">
        <f>Dataset_Analysis_Table[[#This Row],[Region]]&amp;" - "&amp;Dataset_Analysis_Table[[#This Row],[Category]]</f>
        <v>South - Electronics</v>
      </c>
    </row>
    <row r="1165" spans="1:13" x14ac:dyDescent="0.3">
      <c r="A1165">
        <v>1166</v>
      </c>
      <c r="B1165" s="1">
        <v>45806</v>
      </c>
      <c r="C1165" t="s">
        <v>7</v>
      </c>
      <c r="D1165" t="s">
        <v>20</v>
      </c>
      <c r="E1165" t="s">
        <v>4</v>
      </c>
      <c r="F1165">
        <v>10</v>
      </c>
      <c r="G1165" s="4">
        <v>302.19</v>
      </c>
      <c r="H1165" s="4">
        <v>3021.9</v>
      </c>
      <c r="I1165" t="str">
        <f>TEXT(Dataset_Analysis_Table[[#This Row],[Order Date]], "mmmm yyyy")</f>
        <v>May 2025</v>
      </c>
      <c r="J1165" s="4">
        <f>IF(Dataset_Analysis_Table[[#This Row],[Units Sold]]&lt;&gt;0,Dataset_Analysis_Table[[#This Row],[Revenue]]/Dataset_Analysis_Table[[#This Row],[Units Sold]],"Invalid")</f>
        <v>302.19</v>
      </c>
      <c r="K1165" s="4" t="str">
        <f>IF(Dataset_Analysis_Table[[#This Row],[Revenue]]&gt;5000,"Yes","No")</f>
        <v>No</v>
      </c>
      <c r="L1165" s="4" t="str" cm="1">
        <f t="array" ref="L1165">_xlfn.IFS(
  Dataset_Analysis_Table[[#This Row],[Revenue]]&gt;=10000, "Platinum Tier",
  Dataset_Analysis_Table[[#This Row],[Revenue]]&gt;=5000, "Gold Tier",
  Dataset_Analysis_Table[[#This Row],[Revenue]]&lt;5000, "Standard Tier"
)</f>
        <v>Standard Tier</v>
      </c>
      <c r="M1165" s="4" t="str">
        <f>Dataset_Analysis_Table[[#This Row],[Region]]&amp;" - "&amp;Dataset_Analysis_Table[[#This Row],[Category]]</f>
        <v>West - Electronics</v>
      </c>
    </row>
    <row r="1166" spans="1:13" x14ac:dyDescent="0.3">
      <c r="A1166">
        <v>1167</v>
      </c>
      <c r="B1166" s="1">
        <v>45387</v>
      </c>
      <c r="C1166" t="s">
        <v>11</v>
      </c>
      <c r="D1166" t="s">
        <v>15</v>
      </c>
      <c r="E1166" t="s">
        <v>4</v>
      </c>
      <c r="F1166">
        <v>2</v>
      </c>
      <c r="G1166" s="4">
        <v>406.72</v>
      </c>
      <c r="H1166" s="4">
        <v>813.44</v>
      </c>
      <c r="I1166" t="str">
        <f>TEXT(Dataset_Analysis_Table[[#This Row],[Order Date]], "mmmm yyyy")</f>
        <v>April 2024</v>
      </c>
      <c r="J1166" s="4">
        <f>IF(Dataset_Analysis_Table[[#This Row],[Units Sold]]&lt;&gt;0,Dataset_Analysis_Table[[#This Row],[Revenue]]/Dataset_Analysis_Table[[#This Row],[Units Sold]],"Invalid")</f>
        <v>406.72</v>
      </c>
      <c r="K1166" s="4" t="str">
        <f>IF(Dataset_Analysis_Table[[#This Row],[Revenue]]&gt;5000,"Yes","No")</f>
        <v>No</v>
      </c>
      <c r="L1166" s="4" t="str" cm="1">
        <f t="array" ref="L1166">_xlfn.IFS(
  Dataset_Analysis_Table[[#This Row],[Revenue]]&gt;=10000, "Platinum Tier",
  Dataset_Analysis_Table[[#This Row],[Revenue]]&gt;=5000, "Gold Tier",
  Dataset_Analysis_Table[[#This Row],[Revenue]]&lt;5000, "Standard Tier"
)</f>
        <v>Standard Tier</v>
      </c>
      <c r="M1166" s="4" t="str">
        <f>Dataset_Analysis_Table[[#This Row],[Region]]&amp;" - "&amp;Dataset_Analysis_Table[[#This Row],[Category]]</f>
        <v>South - Electronics</v>
      </c>
    </row>
    <row r="1167" spans="1:13" x14ac:dyDescent="0.3">
      <c r="A1167">
        <v>1168</v>
      </c>
      <c r="B1167" s="1">
        <v>45840</v>
      </c>
      <c r="C1167" t="s">
        <v>12</v>
      </c>
      <c r="D1167" t="s">
        <v>5</v>
      </c>
      <c r="E1167" t="s">
        <v>4</v>
      </c>
      <c r="F1167">
        <v>10</v>
      </c>
      <c r="G1167" s="4">
        <v>143.5</v>
      </c>
      <c r="H1167" s="4">
        <v>1435</v>
      </c>
      <c r="I1167" t="str">
        <f>TEXT(Dataset_Analysis_Table[[#This Row],[Order Date]], "mmmm yyyy")</f>
        <v>July 2025</v>
      </c>
      <c r="J1167" s="4">
        <f>IF(Dataset_Analysis_Table[[#This Row],[Units Sold]]&lt;&gt;0,Dataset_Analysis_Table[[#This Row],[Revenue]]/Dataset_Analysis_Table[[#This Row],[Units Sold]],"Invalid")</f>
        <v>143.5</v>
      </c>
      <c r="K1167" s="4" t="str">
        <f>IF(Dataset_Analysis_Table[[#This Row],[Revenue]]&gt;5000,"Yes","No")</f>
        <v>No</v>
      </c>
      <c r="L1167" s="4" t="str" cm="1">
        <f t="array" ref="L1167">_xlfn.IFS(
  Dataset_Analysis_Table[[#This Row],[Revenue]]&gt;=10000, "Platinum Tier",
  Dataset_Analysis_Table[[#This Row],[Revenue]]&gt;=5000, "Gold Tier",
  Dataset_Analysis_Table[[#This Row],[Revenue]]&lt;5000, "Standard Tier"
)</f>
        <v>Standard Tier</v>
      </c>
      <c r="M1167" s="4" t="str">
        <f>Dataset_Analysis_Table[[#This Row],[Region]]&amp;" - "&amp;Dataset_Analysis_Table[[#This Row],[Category]]</f>
        <v>East - Electronics</v>
      </c>
    </row>
    <row r="1168" spans="1:13" x14ac:dyDescent="0.3">
      <c r="A1168">
        <v>1169</v>
      </c>
      <c r="B1168" s="1">
        <v>45572</v>
      </c>
      <c r="C1168" t="s">
        <v>7</v>
      </c>
      <c r="D1168" t="s">
        <v>1</v>
      </c>
      <c r="E1168" t="s">
        <v>2</v>
      </c>
      <c r="F1168">
        <v>6</v>
      </c>
      <c r="G1168" s="4">
        <v>528.98</v>
      </c>
      <c r="H1168" s="4">
        <v>3173.88</v>
      </c>
      <c r="I1168" t="str">
        <f>TEXT(Dataset_Analysis_Table[[#This Row],[Order Date]], "mmmm yyyy")</f>
        <v>October 2024</v>
      </c>
      <c r="J1168" s="4">
        <f>IF(Dataset_Analysis_Table[[#This Row],[Units Sold]]&lt;&gt;0,Dataset_Analysis_Table[[#This Row],[Revenue]]/Dataset_Analysis_Table[[#This Row],[Units Sold]],"Invalid")</f>
        <v>528.98</v>
      </c>
      <c r="K1168" s="4" t="str">
        <f>IF(Dataset_Analysis_Table[[#This Row],[Revenue]]&gt;5000,"Yes","No")</f>
        <v>No</v>
      </c>
      <c r="L1168" s="4" t="str" cm="1">
        <f t="array" ref="L1168">_xlfn.IFS(
  Dataset_Analysis_Table[[#This Row],[Revenue]]&gt;=10000, "Platinum Tier",
  Dataset_Analysis_Table[[#This Row],[Revenue]]&gt;=5000, "Gold Tier",
  Dataset_Analysis_Table[[#This Row],[Revenue]]&lt;5000, "Standard Tier"
)</f>
        <v>Standard Tier</v>
      </c>
      <c r="M1168" s="4" t="str">
        <f>Dataset_Analysis_Table[[#This Row],[Region]]&amp;" - "&amp;Dataset_Analysis_Table[[#This Row],[Category]]</f>
        <v>West - Apparel</v>
      </c>
    </row>
    <row r="1169" spans="1:13" x14ac:dyDescent="0.3">
      <c r="A1169">
        <v>1170</v>
      </c>
      <c r="B1169" s="1">
        <v>45747</v>
      </c>
      <c r="C1169" t="s">
        <v>12</v>
      </c>
      <c r="D1169" t="s">
        <v>21</v>
      </c>
      <c r="E1169" t="s">
        <v>4</v>
      </c>
      <c r="F1169">
        <v>1</v>
      </c>
      <c r="G1169" s="4">
        <v>1156.83</v>
      </c>
      <c r="H1169" s="4">
        <v>1156.83</v>
      </c>
      <c r="I1169" t="str">
        <f>TEXT(Dataset_Analysis_Table[[#This Row],[Order Date]], "mmmm yyyy")</f>
        <v>March 2025</v>
      </c>
      <c r="J1169" s="4">
        <f>IF(Dataset_Analysis_Table[[#This Row],[Units Sold]]&lt;&gt;0,Dataset_Analysis_Table[[#This Row],[Revenue]]/Dataset_Analysis_Table[[#This Row],[Units Sold]],"Invalid")</f>
        <v>1156.83</v>
      </c>
      <c r="K1169" s="4" t="str">
        <f>IF(Dataset_Analysis_Table[[#This Row],[Revenue]]&gt;5000,"Yes","No")</f>
        <v>No</v>
      </c>
      <c r="L1169" s="4" t="str" cm="1">
        <f t="array" ref="L1169">_xlfn.IFS(
  Dataset_Analysis_Table[[#This Row],[Revenue]]&gt;=10000, "Platinum Tier",
  Dataset_Analysis_Table[[#This Row],[Revenue]]&gt;=5000, "Gold Tier",
  Dataset_Analysis_Table[[#This Row],[Revenue]]&lt;5000, "Standard Tier"
)</f>
        <v>Standard Tier</v>
      </c>
      <c r="M1169" s="4" t="str">
        <f>Dataset_Analysis_Table[[#This Row],[Region]]&amp;" - "&amp;Dataset_Analysis_Table[[#This Row],[Category]]</f>
        <v>East - Electronics</v>
      </c>
    </row>
    <row r="1170" spans="1:13" x14ac:dyDescent="0.3">
      <c r="A1170">
        <v>1171</v>
      </c>
      <c r="B1170" s="1">
        <v>45770</v>
      </c>
      <c r="C1170" t="s">
        <v>12</v>
      </c>
      <c r="D1170" t="s">
        <v>3</v>
      </c>
      <c r="E1170" t="s">
        <v>4</v>
      </c>
      <c r="F1170">
        <v>8</v>
      </c>
      <c r="G1170" s="4">
        <v>938.54</v>
      </c>
      <c r="H1170" s="4">
        <v>7508.32</v>
      </c>
      <c r="I1170" t="str">
        <f>TEXT(Dataset_Analysis_Table[[#This Row],[Order Date]], "mmmm yyyy")</f>
        <v>April 2025</v>
      </c>
      <c r="J1170" s="4">
        <f>IF(Dataset_Analysis_Table[[#This Row],[Units Sold]]&lt;&gt;0,Dataset_Analysis_Table[[#This Row],[Revenue]]/Dataset_Analysis_Table[[#This Row],[Units Sold]],"Invalid")</f>
        <v>938.54</v>
      </c>
      <c r="K1170" s="4" t="str">
        <f>IF(Dataset_Analysis_Table[[#This Row],[Revenue]]&gt;5000,"Yes","No")</f>
        <v>Yes</v>
      </c>
      <c r="L1170" s="4" t="str" cm="1">
        <f t="array" ref="L1170">_xlfn.IFS(
  Dataset_Analysis_Table[[#This Row],[Revenue]]&gt;=10000, "Platinum Tier",
  Dataset_Analysis_Table[[#This Row],[Revenue]]&gt;=5000, "Gold Tier",
  Dataset_Analysis_Table[[#This Row],[Revenue]]&lt;5000, "Standard Tier"
)</f>
        <v>Gold Tier</v>
      </c>
      <c r="M1170" s="4" t="str">
        <f>Dataset_Analysis_Table[[#This Row],[Region]]&amp;" - "&amp;Dataset_Analysis_Table[[#This Row],[Category]]</f>
        <v>East - Electronics</v>
      </c>
    </row>
    <row r="1171" spans="1:13" x14ac:dyDescent="0.3">
      <c r="A1171">
        <v>1172</v>
      </c>
      <c r="B1171" s="1">
        <v>45378</v>
      </c>
      <c r="C1171" t="s">
        <v>0</v>
      </c>
      <c r="D1171" t="s">
        <v>20</v>
      </c>
      <c r="E1171" t="s">
        <v>4</v>
      </c>
      <c r="F1171">
        <v>4</v>
      </c>
      <c r="G1171" s="4">
        <v>1031.19</v>
      </c>
      <c r="H1171" s="4">
        <v>4124.76</v>
      </c>
      <c r="I1171" t="str">
        <f>TEXT(Dataset_Analysis_Table[[#This Row],[Order Date]], "mmmm yyyy")</f>
        <v>March 2024</v>
      </c>
      <c r="J1171" s="4">
        <f>IF(Dataset_Analysis_Table[[#This Row],[Units Sold]]&lt;&gt;0,Dataset_Analysis_Table[[#This Row],[Revenue]]/Dataset_Analysis_Table[[#This Row],[Units Sold]],"Invalid")</f>
        <v>1031.19</v>
      </c>
      <c r="K1171" s="4" t="str">
        <f>IF(Dataset_Analysis_Table[[#This Row],[Revenue]]&gt;5000,"Yes","No")</f>
        <v>No</v>
      </c>
      <c r="L1171" s="4" t="str" cm="1">
        <f t="array" ref="L1171">_xlfn.IFS(
  Dataset_Analysis_Table[[#This Row],[Revenue]]&gt;=10000, "Platinum Tier",
  Dataset_Analysis_Table[[#This Row],[Revenue]]&gt;=5000, "Gold Tier",
  Dataset_Analysis_Table[[#This Row],[Revenue]]&lt;5000, "Standard Tier"
)</f>
        <v>Standard Tier</v>
      </c>
      <c r="M1171" s="4" t="str">
        <f>Dataset_Analysis_Table[[#This Row],[Region]]&amp;" - "&amp;Dataset_Analysis_Table[[#This Row],[Category]]</f>
        <v>North - Electronics</v>
      </c>
    </row>
    <row r="1172" spans="1:13" x14ac:dyDescent="0.3">
      <c r="A1172">
        <v>1173</v>
      </c>
      <c r="B1172" s="1">
        <v>45254</v>
      </c>
      <c r="C1172" t="s">
        <v>0</v>
      </c>
      <c r="D1172" t="s">
        <v>3</v>
      </c>
      <c r="E1172" t="s">
        <v>4</v>
      </c>
      <c r="F1172">
        <v>1</v>
      </c>
      <c r="G1172" s="4">
        <v>372.14</v>
      </c>
      <c r="H1172" s="4">
        <v>372.14</v>
      </c>
      <c r="I1172" t="str">
        <f>TEXT(Dataset_Analysis_Table[[#This Row],[Order Date]], "mmmm yyyy")</f>
        <v>November 2023</v>
      </c>
      <c r="J1172" s="4">
        <f>IF(Dataset_Analysis_Table[[#This Row],[Units Sold]]&lt;&gt;0,Dataset_Analysis_Table[[#This Row],[Revenue]]/Dataset_Analysis_Table[[#This Row],[Units Sold]],"Invalid")</f>
        <v>372.14</v>
      </c>
      <c r="K1172" s="4" t="str">
        <f>IF(Dataset_Analysis_Table[[#This Row],[Revenue]]&gt;5000,"Yes","No")</f>
        <v>No</v>
      </c>
      <c r="L1172" s="4" t="str" cm="1">
        <f t="array" ref="L1172">_xlfn.IFS(
  Dataset_Analysis_Table[[#This Row],[Revenue]]&gt;=10000, "Platinum Tier",
  Dataset_Analysis_Table[[#This Row],[Revenue]]&gt;=5000, "Gold Tier",
  Dataset_Analysis_Table[[#This Row],[Revenue]]&lt;5000, "Standard Tier"
)</f>
        <v>Standard Tier</v>
      </c>
      <c r="M1172" s="4" t="str">
        <f>Dataset_Analysis_Table[[#This Row],[Region]]&amp;" - "&amp;Dataset_Analysis_Table[[#This Row],[Category]]</f>
        <v>North - Electronics</v>
      </c>
    </row>
    <row r="1173" spans="1:13" x14ac:dyDescent="0.3">
      <c r="A1173">
        <v>1174</v>
      </c>
      <c r="B1173" s="1">
        <v>45433</v>
      </c>
      <c r="C1173" t="s">
        <v>11</v>
      </c>
      <c r="D1173" t="s">
        <v>15</v>
      </c>
      <c r="E1173" t="s">
        <v>4</v>
      </c>
      <c r="F1173">
        <v>1</v>
      </c>
      <c r="G1173" s="4">
        <v>521.47</v>
      </c>
      <c r="H1173" s="4">
        <v>521.47</v>
      </c>
      <c r="I1173" t="str">
        <f>TEXT(Dataset_Analysis_Table[[#This Row],[Order Date]], "mmmm yyyy")</f>
        <v>May 2024</v>
      </c>
      <c r="J1173" s="4">
        <f>IF(Dataset_Analysis_Table[[#This Row],[Units Sold]]&lt;&gt;0,Dataset_Analysis_Table[[#This Row],[Revenue]]/Dataset_Analysis_Table[[#This Row],[Units Sold]],"Invalid")</f>
        <v>521.47</v>
      </c>
      <c r="K1173" s="4" t="str">
        <f>IF(Dataset_Analysis_Table[[#This Row],[Revenue]]&gt;5000,"Yes","No")</f>
        <v>No</v>
      </c>
      <c r="L1173" s="4" t="str" cm="1">
        <f t="array" ref="L1173">_xlfn.IFS(
  Dataset_Analysis_Table[[#This Row],[Revenue]]&gt;=10000, "Platinum Tier",
  Dataset_Analysis_Table[[#This Row],[Revenue]]&gt;=5000, "Gold Tier",
  Dataset_Analysis_Table[[#This Row],[Revenue]]&lt;5000, "Standard Tier"
)</f>
        <v>Standard Tier</v>
      </c>
      <c r="M1173" s="4" t="str">
        <f>Dataset_Analysis_Table[[#This Row],[Region]]&amp;" - "&amp;Dataset_Analysis_Table[[#This Row],[Category]]</f>
        <v>South - Electronics</v>
      </c>
    </row>
    <row r="1174" spans="1:13" x14ac:dyDescent="0.3">
      <c r="A1174">
        <v>1175</v>
      </c>
      <c r="B1174" s="1">
        <v>45451</v>
      </c>
      <c r="C1174" t="s">
        <v>0</v>
      </c>
      <c r="D1174" t="s">
        <v>9</v>
      </c>
      <c r="E1174" t="s">
        <v>10</v>
      </c>
      <c r="F1174">
        <v>8</v>
      </c>
      <c r="G1174" s="4">
        <v>712.07</v>
      </c>
      <c r="H1174" s="4">
        <v>5696.56</v>
      </c>
      <c r="I1174" t="str">
        <f>TEXT(Dataset_Analysis_Table[[#This Row],[Order Date]], "mmmm yyyy")</f>
        <v>June 2024</v>
      </c>
      <c r="J1174" s="4">
        <f>IF(Dataset_Analysis_Table[[#This Row],[Units Sold]]&lt;&gt;0,Dataset_Analysis_Table[[#This Row],[Revenue]]/Dataset_Analysis_Table[[#This Row],[Units Sold]],"Invalid")</f>
        <v>712.07</v>
      </c>
      <c r="K1174" s="4" t="str">
        <f>IF(Dataset_Analysis_Table[[#This Row],[Revenue]]&gt;5000,"Yes","No")</f>
        <v>Yes</v>
      </c>
      <c r="L1174" s="4" t="str" cm="1">
        <f t="array" ref="L1174">_xlfn.IFS(
  Dataset_Analysis_Table[[#This Row],[Revenue]]&gt;=10000, "Platinum Tier",
  Dataset_Analysis_Table[[#This Row],[Revenue]]&gt;=5000, "Gold Tier",
  Dataset_Analysis_Table[[#This Row],[Revenue]]&lt;5000, "Standard Tier"
)</f>
        <v>Gold Tier</v>
      </c>
      <c r="M1174" s="4" t="str">
        <f>Dataset_Analysis_Table[[#This Row],[Region]]&amp;" - "&amp;Dataset_Analysis_Table[[#This Row],[Category]]</f>
        <v>North - Accessories</v>
      </c>
    </row>
    <row r="1175" spans="1:13" x14ac:dyDescent="0.3">
      <c r="A1175">
        <v>1176</v>
      </c>
      <c r="B1175" s="1">
        <v>45689</v>
      </c>
      <c r="C1175" t="s">
        <v>11</v>
      </c>
      <c r="D1175" t="s">
        <v>21</v>
      </c>
      <c r="E1175" t="s">
        <v>4</v>
      </c>
      <c r="F1175">
        <v>4</v>
      </c>
      <c r="G1175" s="4">
        <v>313.66000000000003</v>
      </c>
      <c r="H1175" s="4">
        <v>1254.6400000000001</v>
      </c>
      <c r="I1175" t="str">
        <f>TEXT(Dataset_Analysis_Table[[#This Row],[Order Date]], "mmmm yyyy")</f>
        <v>February 2025</v>
      </c>
      <c r="J1175" s="4">
        <f>IF(Dataset_Analysis_Table[[#This Row],[Units Sold]]&lt;&gt;0,Dataset_Analysis_Table[[#This Row],[Revenue]]/Dataset_Analysis_Table[[#This Row],[Units Sold]],"Invalid")</f>
        <v>313.66000000000003</v>
      </c>
      <c r="K1175" s="4" t="str">
        <f>IF(Dataset_Analysis_Table[[#This Row],[Revenue]]&gt;5000,"Yes","No")</f>
        <v>No</v>
      </c>
      <c r="L1175" s="4" t="str" cm="1">
        <f t="array" ref="L1175">_xlfn.IFS(
  Dataset_Analysis_Table[[#This Row],[Revenue]]&gt;=10000, "Platinum Tier",
  Dataset_Analysis_Table[[#This Row],[Revenue]]&gt;=5000, "Gold Tier",
  Dataset_Analysis_Table[[#This Row],[Revenue]]&lt;5000, "Standard Tier"
)</f>
        <v>Standard Tier</v>
      </c>
      <c r="M1175" s="4" t="str">
        <f>Dataset_Analysis_Table[[#This Row],[Region]]&amp;" - "&amp;Dataset_Analysis_Table[[#This Row],[Category]]</f>
        <v>South - Electronics</v>
      </c>
    </row>
    <row r="1176" spans="1:13" x14ac:dyDescent="0.3">
      <c r="A1176">
        <v>1177</v>
      </c>
      <c r="B1176" s="1">
        <v>45700</v>
      </c>
      <c r="C1176" t="s">
        <v>12</v>
      </c>
      <c r="D1176" t="s">
        <v>6</v>
      </c>
      <c r="E1176" t="s">
        <v>4</v>
      </c>
      <c r="F1176">
        <v>8</v>
      </c>
      <c r="G1176" s="4">
        <v>938.33</v>
      </c>
      <c r="H1176" s="4">
        <v>7506.64</v>
      </c>
      <c r="I1176" t="str">
        <f>TEXT(Dataset_Analysis_Table[[#This Row],[Order Date]], "mmmm yyyy")</f>
        <v>February 2025</v>
      </c>
      <c r="J1176" s="4">
        <f>IF(Dataset_Analysis_Table[[#This Row],[Units Sold]]&lt;&gt;0,Dataset_Analysis_Table[[#This Row],[Revenue]]/Dataset_Analysis_Table[[#This Row],[Units Sold]],"Invalid")</f>
        <v>938.33</v>
      </c>
      <c r="K1176" s="4" t="str">
        <f>IF(Dataset_Analysis_Table[[#This Row],[Revenue]]&gt;5000,"Yes","No")</f>
        <v>Yes</v>
      </c>
      <c r="L1176" s="4" t="str" cm="1">
        <f t="array" ref="L1176">_xlfn.IFS(
  Dataset_Analysis_Table[[#This Row],[Revenue]]&gt;=10000, "Platinum Tier",
  Dataset_Analysis_Table[[#This Row],[Revenue]]&gt;=5000, "Gold Tier",
  Dataset_Analysis_Table[[#This Row],[Revenue]]&lt;5000, "Standard Tier"
)</f>
        <v>Gold Tier</v>
      </c>
      <c r="M1176" s="4" t="str">
        <f>Dataset_Analysis_Table[[#This Row],[Region]]&amp;" - "&amp;Dataset_Analysis_Table[[#This Row],[Category]]</f>
        <v>East - Electronics</v>
      </c>
    </row>
    <row r="1177" spans="1:13" x14ac:dyDescent="0.3">
      <c r="A1177">
        <v>1178</v>
      </c>
      <c r="B1177" s="1">
        <v>45524</v>
      </c>
      <c r="C1177" t="s">
        <v>0</v>
      </c>
      <c r="D1177" t="s">
        <v>3</v>
      </c>
      <c r="E1177" t="s">
        <v>4</v>
      </c>
      <c r="F1177">
        <v>10</v>
      </c>
      <c r="G1177" s="4">
        <v>1360</v>
      </c>
      <c r="H1177" s="4">
        <v>13600</v>
      </c>
      <c r="I1177" t="str">
        <f>TEXT(Dataset_Analysis_Table[[#This Row],[Order Date]], "mmmm yyyy")</f>
        <v>August 2024</v>
      </c>
      <c r="J1177" s="4">
        <f>IF(Dataset_Analysis_Table[[#This Row],[Units Sold]]&lt;&gt;0,Dataset_Analysis_Table[[#This Row],[Revenue]]/Dataset_Analysis_Table[[#This Row],[Units Sold]],"Invalid")</f>
        <v>1360</v>
      </c>
      <c r="K1177" s="4" t="str">
        <f>IF(Dataset_Analysis_Table[[#This Row],[Revenue]]&gt;5000,"Yes","No")</f>
        <v>Yes</v>
      </c>
      <c r="L1177" s="4" t="str" cm="1">
        <f t="array" ref="L1177">_xlfn.IFS(
  Dataset_Analysis_Table[[#This Row],[Revenue]]&gt;=10000, "Platinum Tier",
  Dataset_Analysis_Table[[#This Row],[Revenue]]&gt;=5000, "Gold Tier",
  Dataset_Analysis_Table[[#This Row],[Revenue]]&lt;5000, "Standard Tier"
)</f>
        <v>Platinum Tier</v>
      </c>
      <c r="M1177" s="4" t="str">
        <f>Dataset_Analysis_Table[[#This Row],[Region]]&amp;" - "&amp;Dataset_Analysis_Table[[#This Row],[Category]]</f>
        <v>North - Electronics</v>
      </c>
    </row>
    <row r="1178" spans="1:13" x14ac:dyDescent="0.3">
      <c r="A1178">
        <v>1179</v>
      </c>
      <c r="B1178" s="1">
        <v>45400</v>
      </c>
      <c r="C1178" t="s">
        <v>0</v>
      </c>
      <c r="D1178" t="s">
        <v>6</v>
      </c>
      <c r="E1178" t="s">
        <v>4</v>
      </c>
      <c r="F1178">
        <v>3</v>
      </c>
      <c r="G1178" s="4">
        <v>99.56</v>
      </c>
      <c r="H1178" s="4">
        <v>298.68</v>
      </c>
      <c r="I1178" t="str">
        <f>TEXT(Dataset_Analysis_Table[[#This Row],[Order Date]], "mmmm yyyy")</f>
        <v>April 2024</v>
      </c>
      <c r="J1178" s="4">
        <f>IF(Dataset_Analysis_Table[[#This Row],[Units Sold]]&lt;&gt;0,Dataset_Analysis_Table[[#This Row],[Revenue]]/Dataset_Analysis_Table[[#This Row],[Units Sold]],"Invalid")</f>
        <v>99.56</v>
      </c>
      <c r="K1178" s="4" t="str">
        <f>IF(Dataset_Analysis_Table[[#This Row],[Revenue]]&gt;5000,"Yes","No")</f>
        <v>No</v>
      </c>
      <c r="L1178" s="4" t="str" cm="1">
        <f t="array" ref="L1178">_xlfn.IFS(
  Dataset_Analysis_Table[[#This Row],[Revenue]]&gt;=10000, "Platinum Tier",
  Dataset_Analysis_Table[[#This Row],[Revenue]]&gt;=5000, "Gold Tier",
  Dataset_Analysis_Table[[#This Row],[Revenue]]&lt;5000, "Standard Tier"
)</f>
        <v>Standard Tier</v>
      </c>
      <c r="M1178" s="4" t="str">
        <f>Dataset_Analysis_Table[[#This Row],[Region]]&amp;" - "&amp;Dataset_Analysis_Table[[#This Row],[Category]]</f>
        <v>North - Electronics</v>
      </c>
    </row>
    <row r="1179" spans="1:13" x14ac:dyDescent="0.3">
      <c r="A1179">
        <v>1180</v>
      </c>
      <c r="B1179" s="1">
        <v>45193</v>
      </c>
      <c r="C1179" t="s">
        <v>12</v>
      </c>
      <c r="D1179" t="s">
        <v>18</v>
      </c>
      <c r="E1179" t="s">
        <v>4</v>
      </c>
      <c r="F1179">
        <v>8</v>
      </c>
      <c r="G1179" s="4">
        <v>985.59</v>
      </c>
      <c r="H1179" s="4">
        <v>7884.72</v>
      </c>
      <c r="I1179" t="str">
        <f>TEXT(Dataset_Analysis_Table[[#This Row],[Order Date]], "mmmm yyyy")</f>
        <v>September 2023</v>
      </c>
      <c r="J1179" s="4">
        <f>IF(Dataset_Analysis_Table[[#This Row],[Units Sold]]&lt;&gt;0,Dataset_Analysis_Table[[#This Row],[Revenue]]/Dataset_Analysis_Table[[#This Row],[Units Sold]],"Invalid")</f>
        <v>985.59</v>
      </c>
      <c r="K1179" s="4" t="str">
        <f>IF(Dataset_Analysis_Table[[#This Row],[Revenue]]&gt;5000,"Yes","No")</f>
        <v>Yes</v>
      </c>
      <c r="L1179" s="4" t="str" cm="1">
        <f t="array" ref="L1179">_xlfn.IFS(
  Dataset_Analysis_Table[[#This Row],[Revenue]]&gt;=10000, "Platinum Tier",
  Dataset_Analysis_Table[[#This Row],[Revenue]]&gt;=5000, "Gold Tier",
  Dataset_Analysis_Table[[#This Row],[Revenue]]&lt;5000, "Standard Tier"
)</f>
        <v>Gold Tier</v>
      </c>
      <c r="M1179" s="4" t="str">
        <f>Dataset_Analysis_Table[[#This Row],[Region]]&amp;" - "&amp;Dataset_Analysis_Table[[#This Row],[Category]]</f>
        <v>East - Electronics</v>
      </c>
    </row>
    <row r="1180" spans="1:13" x14ac:dyDescent="0.3">
      <c r="A1180">
        <v>1181</v>
      </c>
      <c r="B1180" s="1">
        <v>45536</v>
      </c>
      <c r="C1180" t="s">
        <v>0</v>
      </c>
      <c r="D1180" t="s">
        <v>14</v>
      </c>
      <c r="E1180" t="s">
        <v>4</v>
      </c>
      <c r="F1180">
        <v>5</v>
      </c>
      <c r="G1180" s="4">
        <v>997.84</v>
      </c>
      <c r="H1180" s="4">
        <v>4989.2</v>
      </c>
      <c r="I1180" t="str">
        <f>TEXT(Dataset_Analysis_Table[[#This Row],[Order Date]], "mmmm yyyy")</f>
        <v>September 2024</v>
      </c>
      <c r="J1180" s="4">
        <f>IF(Dataset_Analysis_Table[[#This Row],[Units Sold]]&lt;&gt;0,Dataset_Analysis_Table[[#This Row],[Revenue]]/Dataset_Analysis_Table[[#This Row],[Units Sold]],"Invalid")</f>
        <v>997.83999999999992</v>
      </c>
      <c r="K1180" s="4" t="str">
        <f>IF(Dataset_Analysis_Table[[#This Row],[Revenue]]&gt;5000,"Yes","No")</f>
        <v>No</v>
      </c>
      <c r="L1180" s="4" t="str" cm="1">
        <f t="array" ref="L1180">_xlfn.IFS(
  Dataset_Analysis_Table[[#This Row],[Revenue]]&gt;=10000, "Platinum Tier",
  Dataset_Analysis_Table[[#This Row],[Revenue]]&gt;=5000, "Gold Tier",
  Dataset_Analysis_Table[[#This Row],[Revenue]]&lt;5000, "Standard Tier"
)</f>
        <v>Standard Tier</v>
      </c>
      <c r="M1180" s="4" t="str">
        <f>Dataset_Analysis_Table[[#This Row],[Region]]&amp;" - "&amp;Dataset_Analysis_Table[[#This Row],[Category]]</f>
        <v>North - Electronics</v>
      </c>
    </row>
    <row r="1181" spans="1:13" x14ac:dyDescent="0.3">
      <c r="A1181">
        <v>1182</v>
      </c>
      <c r="B1181" s="1">
        <v>45249</v>
      </c>
      <c r="C1181" t="s">
        <v>12</v>
      </c>
      <c r="D1181" t="s">
        <v>17</v>
      </c>
      <c r="E1181" t="s">
        <v>10</v>
      </c>
      <c r="F1181">
        <v>1</v>
      </c>
      <c r="G1181" s="4">
        <v>445.82</v>
      </c>
      <c r="H1181" s="4">
        <v>445.82</v>
      </c>
      <c r="I1181" t="str">
        <f>TEXT(Dataset_Analysis_Table[[#This Row],[Order Date]], "mmmm yyyy")</f>
        <v>November 2023</v>
      </c>
      <c r="J1181" s="4">
        <f>IF(Dataset_Analysis_Table[[#This Row],[Units Sold]]&lt;&gt;0,Dataset_Analysis_Table[[#This Row],[Revenue]]/Dataset_Analysis_Table[[#This Row],[Units Sold]],"Invalid")</f>
        <v>445.82</v>
      </c>
      <c r="K1181" s="4" t="str">
        <f>IF(Dataset_Analysis_Table[[#This Row],[Revenue]]&gt;5000,"Yes","No")</f>
        <v>No</v>
      </c>
      <c r="L1181" s="4" t="str" cm="1">
        <f t="array" ref="L1181">_xlfn.IFS(
  Dataset_Analysis_Table[[#This Row],[Revenue]]&gt;=10000, "Platinum Tier",
  Dataset_Analysis_Table[[#This Row],[Revenue]]&gt;=5000, "Gold Tier",
  Dataset_Analysis_Table[[#This Row],[Revenue]]&lt;5000, "Standard Tier"
)</f>
        <v>Standard Tier</v>
      </c>
      <c r="M1181" s="4" t="str">
        <f>Dataset_Analysis_Table[[#This Row],[Region]]&amp;" - "&amp;Dataset_Analysis_Table[[#This Row],[Category]]</f>
        <v>East - Accessories</v>
      </c>
    </row>
    <row r="1182" spans="1:13" x14ac:dyDescent="0.3">
      <c r="A1182">
        <v>1183</v>
      </c>
      <c r="B1182" s="1">
        <v>45375</v>
      </c>
      <c r="C1182" t="s">
        <v>7</v>
      </c>
      <c r="D1182" t="s">
        <v>17</v>
      </c>
      <c r="E1182" t="s">
        <v>10</v>
      </c>
      <c r="F1182">
        <v>7</v>
      </c>
      <c r="G1182" s="4">
        <v>767.73</v>
      </c>
      <c r="H1182" s="4">
        <v>5374.11</v>
      </c>
      <c r="I1182" t="str">
        <f>TEXT(Dataset_Analysis_Table[[#This Row],[Order Date]], "mmmm yyyy")</f>
        <v>March 2024</v>
      </c>
      <c r="J1182" s="4">
        <f>IF(Dataset_Analysis_Table[[#This Row],[Units Sold]]&lt;&gt;0,Dataset_Analysis_Table[[#This Row],[Revenue]]/Dataset_Analysis_Table[[#This Row],[Units Sold]],"Invalid")</f>
        <v>767.7299999999999</v>
      </c>
      <c r="K1182" s="4" t="str">
        <f>IF(Dataset_Analysis_Table[[#This Row],[Revenue]]&gt;5000,"Yes","No")</f>
        <v>Yes</v>
      </c>
      <c r="L1182" s="4" t="str" cm="1">
        <f t="array" ref="L1182">_xlfn.IFS(
  Dataset_Analysis_Table[[#This Row],[Revenue]]&gt;=10000, "Platinum Tier",
  Dataset_Analysis_Table[[#This Row],[Revenue]]&gt;=5000, "Gold Tier",
  Dataset_Analysis_Table[[#This Row],[Revenue]]&lt;5000, "Standard Tier"
)</f>
        <v>Gold Tier</v>
      </c>
      <c r="M1182" s="4" t="str">
        <f>Dataset_Analysis_Table[[#This Row],[Region]]&amp;" - "&amp;Dataset_Analysis_Table[[#This Row],[Category]]</f>
        <v>West - Accessories</v>
      </c>
    </row>
    <row r="1183" spans="1:13" x14ac:dyDescent="0.3">
      <c r="A1183">
        <v>1184</v>
      </c>
      <c r="B1183" s="1">
        <v>45462</v>
      </c>
      <c r="C1183" t="s">
        <v>0</v>
      </c>
      <c r="D1183" t="s">
        <v>8</v>
      </c>
      <c r="E1183" t="s">
        <v>2</v>
      </c>
      <c r="F1183">
        <v>8</v>
      </c>
      <c r="G1183" s="4">
        <v>1301.49</v>
      </c>
      <c r="H1183" s="4">
        <v>10411.92</v>
      </c>
      <c r="I1183" t="str">
        <f>TEXT(Dataset_Analysis_Table[[#This Row],[Order Date]], "mmmm yyyy")</f>
        <v>June 2024</v>
      </c>
      <c r="J1183" s="4">
        <f>IF(Dataset_Analysis_Table[[#This Row],[Units Sold]]&lt;&gt;0,Dataset_Analysis_Table[[#This Row],[Revenue]]/Dataset_Analysis_Table[[#This Row],[Units Sold]],"Invalid")</f>
        <v>1301.49</v>
      </c>
      <c r="K1183" s="4" t="str">
        <f>IF(Dataset_Analysis_Table[[#This Row],[Revenue]]&gt;5000,"Yes","No")</f>
        <v>Yes</v>
      </c>
      <c r="L1183" s="4" t="str" cm="1">
        <f t="array" ref="L1183">_xlfn.IFS(
  Dataset_Analysis_Table[[#This Row],[Revenue]]&gt;=10000, "Platinum Tier",
  Dataset_Analysis_Table[[#This Row],[Revenue]]&gt;=5000, "Gold Tier",
  Dataset_Analysis_Table[[#This Row],[Revenue]]&lt;5000, "Standard Tier"
)</f>
        <v>Platinum Tier</v>
      </c>
      <c r="M1183" s="4" t="str">
        <f>Dataset_Analysis_Table[[#This Row],[Region]]&amp;" - "&amp;Dataset_Analysis_Table[[#This Row],[Category]]</f>
        <v>North - Apparel</v>
      </c>
    </row>
    <row r="1184" spans="1:13" x14ac:dyDescent="0.3">
      <c r="A1184">
        <v>1185</v>
      </c>
      <c r="B1184" s="1">
        <v>45329</v>
      </c>
      <c r="C1184" t="s">
        <v>0</v>
      </c>
      <c r="D1184" t="s">
        <v>6</v>
      </c>
      <c r="E1184" t="s">
        <v>4</v>
      </c>
      <c r="F1184">
        <v>4</v>
      </c>
      <c r="G1184" s="4">
        <v>755.97</v>
      </c>
      <c r="H1184" s="4">
        <v>3023.88</v>
      </c>
      <c r="I1184" t="str">
        <f>TEXT(Dataset_Analysis_Table[[#This Row],[Order Date]], "mmmm yyyy")</f>
        <v>February 2024</v>
      </c>
      <c r="J1184" s="4">
        <f>IF(Dataset_Analysis_Table[[#This Row],[Units Sold]]&lt;&gt;0,Dataset_Analysis_Table[[#This Row],[Revenue]]/Dataset_Analysis_Table[[#This Row],[Units Sold]],"Invalid")</f>
        <v>755.97</v>
      </c>
      <c r="K1184" s="4" t="str">
        <f>IF(Dataset_Analysis_Table[[#This Row],[Revenue]]&gt;5000,"Yes","No")</f>
        <v>No</v>
      </c>
      <c r="L1184" s="4" t="str" cm="1">
        <f t="array" ref="L1184">_xlfn.IFS(
  Dataset_Analysis_Table[[#This Row],[Revenue]]&gt;=10000, "Platinum Tier",
  Dataset_Analysis_Table[[#This Row],[Revenue]]&gt;=5000, "Gold Tier",
  Dataset_Analysis_Table[[#This Row],[Revenue]]&lt;5000, "Standard Tier"
)</f>
        <v>Standard Tier</v>
      </c>
      <c r="M1184" s="4" t="str">
        <f>Dataset_Analysis_Table[[#This Row],[Region]]&amp;" - "&amp;Dataset_Analysis_Table[[#This Row],[Category]]</f>
        <v>North - Electronics</v>
      </c>
    </row>
    <row r="1185" spans="1:13" x14ac:dyDescent="0.3">
      <c r="A1185">
        <v>1186</v>
      </c>
      <c r="B1185" s="1">
        <v>45179</v>
      </c>
      <c r="C1185" t="s">
        <v>0</v>
      </c>
      <c r="D1185" t="s">
        <v>20</v>
      </c>
      <c r="E1185" t="s">
        <v>4</v>
      </c>
      <c r="F1185">
        <v>4</v>
      </c>
      <c r="G1185" s="4">
        <v>1384.18</v>
      </c>
      <c r="H1185" s="4">
        <v>5536.72</v>
      </c>
      <c r="I1185" t="str">
        <f>TEXT(Dataset_Analysis_Table[[#This Row],[Order Date]], "mmmm yyyy")</f>
        <v>September 2023</v>
      </c>
      <c r="J1185" s="4">
        <f>IF(Dataset_Analysis_Table[[#This Row],[Units Sold]]&lt;&gt;0,Dataset_Analysis_Table[[#This Row],[Revenue]]/Dataset_Analysis_Table[[#This Row],[Units Sold]],"Invalid")</f>
        <v>1384.18</v>
      </c>
      <c r="K1185" s="4" t="str">
        <f>IF(Dataset_Analysis_Table[[#This Row],[Revenue]]&gt;5000,"Yes","No")</f>
        <v>Yes</v>
      </c>
      <c r="L1185" s="4" t="str" cm="1">
        <f t="array" ref="L1185">_xlfn.IFS(
  Dataset_Analysis_Table[[#This Row],[Revenue]]&gt;=10000, "Platinum Tier",
  Dataset_Analysis_Table[[#This Row],[Revenue]]&gt;=5000, "Gold Tier",
  Dataset_Analysis_Table[[#This Row],[Revenue]]&lt;5000, "Standard Tier"
)</f>
        <v>Gold Tier</v>
      </c>
      <c r="M1185" s="4" t="str">
        <f>Dataset_Analysis_Table[[#This Row],[Region]]&amp;" - "&amp;Dataset_Analysis_Table[[#This Row],[Category]]</f>
        <v>North - Electronics</v>
      </c>
    </row>
    <row r="1186" spans="1:13" x14ac:dyDescent="0.3">
      <c r="A1186">
        <v>1187</v>
      </c>
      <c r="B1186" s="1">
        <v>45640</v>
      </c>
      <c r="C1186" t="s">
        <v>12</v>
      </c>
      <c r="D1186" t="s">
        <v>22</v>
      </c>
      <c r="E1186" t="s">
        <v>4</v>
      </c>
      <c r="F1186">
        <v>7</v>
      </c>
      <c r="G1186" s="4">
        <v>1119.1400000000001</v>
      </c>
      <c r="H1186" s="4">
        <v>7833.98</v>
      </c>
      <c r="I1186" t="str">
        <f>TEXT(Dataset_Analysis_Table[[#This Row],[Order Date]], "mmmm yyyy")</f>
        <v>December 2024</v>
      </c>
      <c r="J1186" s="4">
        <f>IF(Dataset_Analysis_Table[[#This Row],[Units Sold]]&lt;&gt;0,Dataset_Analysis_Table[[#This Row],[Revenue]]/Dataset_Analysis_Table[[#This Row],[Units Sold]],"Invalid")</f>
        <v>1119.1399999999999</v>
      </c>
      <c r="K1186" s="4" t="str">
        <f>IF(Dataset_Analysis_Table[[#This Row],[Revenue]]&gt;5000,"Yes","No")</f>
        <v>Yes</v>
      </c>
      <c r="L1186" s="4" t="str" cm="1">
        <f t="array" ref="L1186">_xlfn.IFS(
  Dataset_Analysis_Table[[#This Row],[Revenue]]&gt;=10000, "Platinum Tier",
  Dataset_Analysis_Table[[#This Row],[Revenue]]&gt;=5000, "Gold Tier",
  Dataset_Analysis_Table[[#This Row],[Revenue]]&lt;5000, "Standard Tier"
)</f>
        <v>Gold Tier</v>
      </c>
      <c r="M1186" s="4" t="str">
        <f>Dataset_Analysis_Table[[#This Row],[Region]]&amp;" - "&amp;Dataset_Analysis_Table[[#This Row],[Category]]</f>
        <v>East - Electronics</v>
      </c>
    </row>
    <row r="1187" spans="1:13" x14ac:dyDescent="0.3">
      <c r="A1187">
        <v>1188</v>
      </c>
      <c r="B1187" s="1">
        <v>45839</v>
      </c>
      <c r="C1187" t="s">
        <v>12</v>
      </c>
      <c r="D1187" t="s">
        <v>14</v>
      </c>
      <c r="E1187" t="s">
        <v>4</v>
      </c>
      <c r="F1187">
        <v>6</v>
      </c>
      <c r="G1187" s="4">
        <v>539.51</v>
      </c>
      <c r="H1187" s="4">
        <v>3237.06</v>
      </c>
      <c r="I1187" t="str">
        <f>TEXT(Dataset_Analysis_Table[[#This Row],[Order Date]], "mmmm yyyy")</f>
        <v>July 2025</v>
      </c>
      <c r="J1187" s="4">
        <f>IF(Dataset_Analysis_Table[[#This Row],[Units Sold]]&lt;&gt;0,Dataset_Analysis_Table[[#This Row],[Revenue]]/Dataset_Analysis_Table[[#This Row],[Units Sold]],"Invalid")</f>
        <v>539.51</v>
      </c>
      <c r="K1187" s="4" t="str">
        <f>IF(Dataset_Analysis_Table[[#This Row],[Revenue]]&gt;5000,"Yes","No")</f>
        <v>No</v>
      </c>
      <c r="L1187" s="4" t="str" cm="1">
        <f t="array" ref="L1187">_xlfn.IFS(
  Dataset_Analysis_Table[[#This Row],[Revenue]]&gt;=10000, "Platinum Tier",
  Dataset_Analysis_Table[[#This Row],[Revenue]]&gt;=5000, "Gold Tier",
  Dataset_Analysis_Table[[#This Row],[Revenue]]&lt;5000, "Standard Tier"
)</f>
        <v>Standard Tier</v>
      </c>
      <c r="M1187" s="4" t="str">
        <f>Dataset_Analysis_Table[[#This Row],[Region]]&amp;" - "&amp;Dataset_Analysis_Table[[#This Row],[Category]]</f>
        <v>East - Electronics</v>
      </c>
    </row>
    <row r="1188" spans="1:13" x14ac:dyDescent="0.3">
      <c r="A1188">
        <v>1189</v>
      </c>
      <c r="B1188" s="1">
        <v>45652</v>
      </c>
      <c r="C1188" t="s">
        <v>11</v>
      </c>
      <c r="D1188" t="s">
        <v>22</v>
      </c>
      <c r="E1188" t="s">
        <v>4</v>
      </c>
      <c r="F1188">
        <v>5</v>
      </c>
      <c r="G1188" s="4">
        <v>1219.72</v>
      </c>
      <c r="H1188" s="4">
        <v>6098.6</v>
      </c>
      <c r="I1188" t="str">
        <f>TEXT(Dataset_Analysis_Table[[#This Row],[Order Date]], "mmmm yyyy")</f>
        <v>December 2024</v>
      </c>
      <c r="J1188" s="4">
        <f>IF(Dataset_Analysis_Table[[#This Row],[Units Sold]]&lt;&gt;0,Dataset_Analysis_Table[[#This Row],[Revenue]]/Dataset_Analysis_Table[[#This Row],[Units Sold]],"Invalid")</f>
        <v>1219.72</v>
      </c>
      <c r="K1188" s="4" t="str">
        <f>IF(Dataset_Analysis_Table[[#This Row],[Revenue]]&gt;5000,"Yes","No")</f>
        <v>Yes</v>
      </c>
      <c r="L1188" s="4" t="str" cm="1">
        <f t="array" ref="L1188">_xlfn.IFS(
  Dataset_Analysis_Table[[#This Row],[Revenue]]&gt;=10000, "Platinum Tier",
  Dataset_Analysis_Table[[#This Row],[Revenue]]&gt;=5000, "Gold Tier",
  Dataset_Analysis_Table[[#This Row],[Revenue]]&lt;5000, "Standard Tier"
)</f>
        <v>Gold Tier</v>
      </c>
      <c r="M1188" s="4" t="str">
        <f>Dataset_Analysis_Table[[#This Row],[Region]]&amp;" - "&amp;Dataset_Analysis_Table[[#This Row],[Category]]</f>
        <v>South - Electronics</v>
      </c>
    </row>
    <row r="1189" spans="1:13" x14ac:dyDescent="0.3">
      <c r="A1189">
        <v>1190</v>
      </c>
      <c r="B1189" s="1">
        <v>45535</v>
      </c>
      <c r="C1189" t="s">
        <v>12</v>
      </c>
      <c r="D1189" t="s">
        <v>1</v>
      </c>
      <c r="E1189" t="s">
        <v>2</v>
      </c>
      <c r="F1189">
        <v>1</v>
      </c>
      <c r="G1189" s="4">
        <v>1416.76</v>
      </c>
      <c r="H1189" s="4">
        <v>1416.76</v>
      </c>
      <c r="I1189" t="str">
        <f>TEXT(Dataset_Analysis_Table[[#This Row],[Order Date]], "mmmm yyyy")</f>
        <v>August 2024</v>
      </c>
      <c r="J1189" s="4">
        <f>IF(Dataset_Analysis_Table[[#This Row],[Units Sold]]&lt;&gt;0,Dataset_Analysis_Table[[#This Row],[Revenue]]/Dataset_Analysis_Table[[#This Row],[Units Sold]],"Invalid")</f>
        <v>1416.76</v>
      </c>
      <c r="K1189" s="4" t="str">
        <f>IF(Dataset_Analysis_Table[[#This Row],[Revenue]]&gt;5000,"Yes","No")</f>
        <v>No</v>
      </c>
      <c r="L1189" s="4" t="str" cm="1">
        <f t="array" ref="L1189">_xlfn.IFS(
  Dataset_Analysis_Table[[#This Row],[Revenue]]&gt;=10000, "Platinum Tier",
  Dataset_Analysis_Table[[#This Row],[Revenue]]&gt;=5000, "Gold Tier",
  Dataset_Analysis_Table[[#This Row],[Revenue]]&lt;5000, "Standard Tier"
)</f>
        <v>Standard Tier</v>
      </c>
      <c r="M1189" s="4" t="str">
        <f>Dataset_Analysis_Table[[#This Row],[Region]]&amp;" - "&amp;Dataset_Analysis_Table[[#This Row],[Category]]</f>
        <v>East - Apparel</v>
      </c>
    </row>
    <row r="1190" spans="1:13" x14ac:dyDescent="0.3">
      <c r="A1190">
        <v>1191</v>
      </c>
      <c r="B1190" s="1">
        <v>45294</v>
      </c>
      <c r="C1190" t="s">
        <v>11</v>
      </c>
      <c r="D1190" t="s">
        <v>22</v>
      </c>
      <c r="E1190" t="s">
        <v>4</v>
      </c>
      <c r="F1190">
        <v>6</v>
      </c>
      <c r="G1190" s="4">
        <v>1346.79</v>
      </c>
      <c r="H1190" s="4">
        <v>8080.74</v>
      </c>
      <c r="I1190" t="str">
        <f>TEXT(Dataset_Analysis_Table[[#This Row],[Order Date]], "mmmm yyyy")</f>
        <v>January 2024</v>
      </c>
      <c r="J1190" s="4">
        <f>IF(Dataset_Analysis_Table[[#This Row],[Units Sold]]&lt;&gt;0,Dataset_Analysis_Table[[#This Row],[Revenue]]/Dataset_Analysis_Table[[#This Row],[Units Sold]],"Invalid")</f>
        <v>1346.79</v>
      </c>
      <c r="K1190" s="4" t="str">
        <f>IF(Dataset_Analysis_Table[[#This Row],[Revenue]]&gt;5000,"Yes","No")</f>
        <v>Yes</v>
      </c>
      <c r="L1190" s="4" t="str" cm="1">
        <f t="array" ref="L1190">_xlfn.IFS(
  Dataset_Analysis_Table[[#This Row],[Revenue]]&gt;=10000, "Platinum Tier",
  Dataset_Analysis_Table[[#This Row],[Revenue]]&gt;=5000, "Gold Tier",
  Dataset_Analysis_Table[[#This Row],[Revenue]]&lt;5000, "Standard Tier"
)</f>
        <v>Gold Tier</v>
      </c>
      <c r="M1190" s="4" t="str">
        <f>Dataset_Analysis_Table[[#This Row],[Region]]&amp;" - "&amp;Dataset_Analysis_Table[[#This Row],[Category]]</f>
        <v>South - Electronics</v>
      </c>
    </row>
    <row r="1191" spans="1:13" x14ac:dyDescent="0.3">
      <c r="A1191">
        <v>1192</v>
      </c>
      <c r="B1191" s="1">
        <v>45228</v>
      </c>
      <c r="C1191" t="s">
        <v>11</v>
      </c>
      <c r="D1191" t="s">
        <v>1</v>
      </c>
      <c r="E1191" t="s">
        <v>2</v>
      </c>
      <c r="F1191">
        <v>7</v>
      </c>
      <c r="G1191" s="4">
        <v>785.87</v>
      </c>
      <c r="H1191" s="4">
        <v>5501.09</v>
      </c>
      <c r="I1191" t="str">
        <f>TEXT(Dataset_Analysis_Table[[#This Row],[Order Date]], "mmmm yyyy")</f>
        <v>October 2023</v>
      </c>
      <c r="J1191" s="4">
        <f>IF(Dataset_Analysis_Table[[#This Row],[Units Sold]]&lt;&gt;0,Dataset_Analysis_Table[[#This Row],[Revenue]]/Dataset_Analysis_Table[[#This Row],[Units Sold]],"Invalid")</f>
        <v>785.87</v>
      </c>
      <c r="K1191" s="4" t="str">
        <f>IF(Dataset_Analysis_Table[[#This Row],[Revenue]]&gt;5000,"Yes","No")</f>
        <v>Yes</v>
      </c>
      <c r="L1191" s="4" t="str" cm="1">
        <f t="array" ref="L1191">_xlfn.IFS(
  Dataset_Analysis_Table[[#This Row],[Revenue]]&gt;=10000, "Platinum Tier",
  Dataset_Analysis_Table[[#This Row],[Revenue]]&gt;=5000, "Gold Tier",
  Dataset_Analysis_Table[[#This Row],[Revenue]]&lt;5000, "Standard Tier"
)</f>
        <v>Gold Tier</v>
      </c>
      <c r="M1191" s="4" t="str">
        <f>Dataset_Analysis_Table[[#This Row],[Region]]&amp;" - "&amp;Dataset_Analysis_Table[[#This Row],[Category]]</f>
        <v>South - Apparel</v>
      </c>
    </row>
    <row r="1192" spans="1:13" x14ac:dyDescent="0.3">
      <c r="A1192">
        <v>1193</v>
      </c>
      <c r="B1192" s="1">
        <v>45566</v>
      </c>
      <c r="C1192" t="s">
        <v>11</v>
      </c>
      <c r="D1192" t="s">
        <v>1</v>
      </c>
      <c r="E1192" t="s">
        <v>2</v>
      </c>
      <c r="F1192">
        <v>4</v>
      </c>
      <c r="G1192" s="4">
        <v>863.62</v>
      </c>
      <c r="H1192" s="4">
        <v>3454.48</v>
      </c>
      <c r="I1192" t="str">
        <f>TEXT(Dataset_Analysis_Table[[#This Row],[Order Date]], "mmmm yyyy")</f>
        <v>October 2024</v>
      </c>
      <c r="J1192" s="4">
        <f>IF(Dataset_Analysis_Table[[#This Row],[Units Sold]]&lt;&gt;0,Dataset_Analysis_Table[[#This Row],[Revenue]]/Dataset_Analysis_Table[[#This Row],[Units Sold]],"Invalid")</f>
        <v>863.62</v>
      </c>
      <c r="K1192" s="4" t="str">
        <f>IF(Dataset_Analysis_Table[[#This Row],[Revenue]]&gt;5000,"Yes","No")</f>
        <v>No</v>
      </c>
      <c r="L1192" s="4" t="str" cm="1">
        <f t="array" ref="L1192">_xlfn.IFS(
  Dataset_Analysis_Table[[#This Row],[Revenue]]&gt;=10000, "Platinum Tier",
  Dataset_Analysis_Table[[#This Row],[Revenue]]&gt;=5000, "Gold Tier",
  Dataset_Analysis_Table[[#This Row],[Revenue]]&lt;5000, "Standard Tier"
)</f>
        <v>Standard Tier</v>
      </c>
      <c r="M1192" s="4" t="str">
        <f>Dataset_Analysis_Table[[#This Row],[Region]]&amp;" - "&amp;Dataset_Analysis_Table[[#This Row],[Category]]</f>
        <v>South - Apparel</v>
      </c>
    </row>
    <row r="1193" spans="1:13" x14ac:dyDescent="0.3">
      <c r="A1193">
        <v>1194</v>
      </c>
      <c r="B1193" s="1">
        <v>45758</v>
      </c>
      <c r="C1193" t="s">
        <v>12</v>
      </c>
      <c r="D1193" t="s">
        <v>5</v>
      </c>
      <c r="E1193" t="s">
        <v>4</v>
      </c>
      <c r="F1193">
        <v>6</v>
      </c>
      <c r="G1193" s="4">
        <v>679.26</v>
      </c>
      <c r="H1193" s="4">
        <v>4075.56</v>
      </c>
      <c r="I1193" t="str">
        <f>TEXT(Dataset_Analysis_Table[[#This Row],[Order Date]], "mmmm yyyy")</f>
        <v>April 2025</v>
      </c>
      <c r="J1193" s="4">
        <f>IF(Dataset_Analysis_Table[[#This Row],[Units Sold]]&lt;&gt;0,Dataset_Analysis_Table[[#This Row],[Revenue]]/Dataset_Analysis_Table[[#This Row],[Units Sold]],"Invalid")</f>
        <v>679.26</v>
      </c>
      <c r="K1193" s="4" t="str">
        <f>IF(Dataset_Analysis_Table[[#This Row],[Revenue]]&gt;5000,"Yes","No")</f>
        <v>No</v>
      </c>
      <c r="L1193" s="4" t="str" cm="1">
        <f t="array" ref="L1193">_xlfn.IFS(
  Dataset_Analysis_Table[[#This Row],[Revenue]]&gt;=10000, "Platinum Tier",
  Dataset_Analysis_Table[[#This Row],[Revenue]]&gt;=5000, "Gold Tier",
  Dataset_Analysis_Table[[#This Row],[Revenue]]&lt;5000, "Standard Tier"
)</f>
        <v>Standard Tier</v>
      </c>
      <c r="M1193" s="4" t="str">
        <f>Dataset_Analysis_Table[[#This Row],[Region]]&amp;" - "&amp;Dataset_Analysis_Table[[#This Row],[Category]]</f>
        <v>East - Electronics</v>
      </c>
    </row>
    <row r="1194" spans="1:13" x14ac:dyDescent="0.3">
      <c r="A1194">
        <v>1195</v>
      </c>
      <c r="B1194" s="1">
        <v>45807</v>
      </c>
      <c r="C1194" t="s">
        <v>11</v>
      </c>
      <c r="D1194" t="s">
        <v>3</v>
      </c>
      <c r="E1194" t="s">
        <v>4</v>
      </c>
      <c r="F1194">
        <v>3</v>
      </c>
      <c r="G1194" s="4">
        <v>875.74</v>
      </c>
      <c r="H1194" s="4">
        <v>2627.22</v>
      </c>
      <c r="I1194" t="str">
        <f>TEXT(Dataset_Analysis_Table[[#This Row],[Order Date]], "mmmm yyyy")</f>
        <v>May 2025</v>
      </c>
      <c r="J1194" s="4">
        <f>IF(Dataset_Analysis_Table[[#This Row],[Units Sold]]&lt;&gt;0,Dataset_Analysis_Table[[#This Row],[Revenue]]/Dataset_Analysis_Table[[#This Row],[Units Sold]],"Invalid")</f>
        <v>875.7399999999999</v>
      </c>
      <c r="K1194" s="4" t="str">
        <f>IF(Dataset_Analysis_Table[[#This Row],[Revenue]]&gt;5000,"Yes","No")</f>
        <v>No</v>
      </c>
      <c r="L1194" s="4" t="str" cm="1">
        <f t="array" ref="L1194">_xlfn.IFS(
  Dataset_Analysis_Table[[#This Row],[Revenue]]&gt;=10000, "Platinum Tier",
  Dataset_Analysis_Table[[#This Row],[Revenue]]&gt;=5000, "Gold Tier",
  Dataset_Analysis_Table[[#This Row],[Revenue]]&lt;5000, "Standard Tier"
)</f>
        <v>Standard Tier</v>
      </c>
      <c r="M1194" s="4" t="str">
        <f>Dataset_Analysis_Table[[#This Row],[Region]]&amp;" - "&amp;Dataset_Analysis_Table[[#This Row],[Category]]</f>
        <v>South - Electronics</v>
      </c>
    </row>
    <row r="1195" spans="1:13" x14ac:dyDescent="0.3">
      <c r="A1195">
        <v>1196</v>
      </c>
      <c r="B1195" s="1">
        <v>45280</v>
      </c>
      <c r="C1195" t="s">
        <v>11</v>
      </c>
      <c r="D1195" t="s">
        <v>1</v>
      </c>
      <c r="E1195" t="s">
        <v>2</v>
      </c>
      <c r="F1195">
        <v>5</v>
      </c>
      <c r="G1195" s="4">
        <v>1035.9100000000001</v>
      </c>
      <c r="H1195" s="4">
        <v>5179.55</v>
      </c>
      <c r="I1195" t="str">
        <f>TEXT(Dataset_Analysis_Table[[#This Row],[Order Date]], "mmmm yyyy")</f>
        <v>December 2023</v>
      </c>
      <c r="J1195" s="4">
        <f>IF(Dataset_Analysis_Table[[#This Row],[Units Sold]]&lt;&gt;0,Dataset_Analysis_Table[[#This Row],[Revenue]]/Dataset_Analysis_Table[[#This Row],[Units Sold]],"Invalid")</f>
        <v>1035.9100000000001</v>
      </c>
      <c r="K1195" s="4" t="str">
        <f>IF(Dataset_Analysis_Table[[#This Row],[Revenue]]&gt;5000,"Yes","No")</f>
        <v>Yes</v>
      </c>
      <c r="L1195" s="4" t="str" cm="1">
        <f t="array" ref="L1195">_xlfn.IFS(
  Dataset_Analysis_Table[[#This Row],[Revenue]]&gt;=10000, "Platinum Tier",
  Dataset_Analysis_Table[[#This Row],[Revenue]]&gt;=5000, "Gold Tier",
  Dataset_Analysis_Table[[#This Row],[Revenue]]&lt;5000, "Standard Tier"
)</f>
        <v>Gold Tier</v>
      </c>
      <c r="M1195" s="4" t="str">
        <f>Dataset_Analysis_Table[[#This Row],[Region]]&amp;" - "&amp;Dataset_Analysis_Table[[#This Row],[Category]]</f>
        <v>South - Apparel</v>
      </c>
    </row>
    <row r="1196" spans="1:13" x14ac:dyDescent="0.3">
      <c r="A1196">
        <v>1197</v>
      </c>
      <c r="B1196" s="1">
        <v>45579</v>
      </c>
      <c r="C1196" t="s">
        <v>11</v>
      </c>
      <c r="D1196" t="s">
        <v>17</v>
      </c>
      <c r="E1196" t="s">
        <v>10</v>
      </c>
      <c r="F1196">
        <v>3</v>
      </c>
      <c r="G1196" s="4">
        <v>987.79</v>
      </c>
      <c r="H1196" s="4">
        <v>2963.37</v>
      </c>
      <c r="I1196" t="str">
        <f>TEXT(Dataset_Analysis_Table[[#This Row],[Order Date]], "mmmm yyyy")</f>
        <v>October 2024</v>
      </c>
      <c r="J1196" s="4">
        <f>IF(Dataset_Analysis_Table[[#This Row],[Units Sold]]&lt;&gt;0,Dataset_Analysis_Table[[#This Row],[Revenue]]/Dataset_Analysis_Table[[#This Row],[Units Sold]],"Invalid")</f>
        <v>987.79</v>
      </c>
      <c r="K1196" s="4" t="str">
        <f>IF(Dataset_Analysis_Table[[#This Row],[Revenue]]&gt;5000,"Yes","No")</f>
        <v>No</v>
      </c>
      <c r="L1196" s="4" t="str" cm="1">
        <f t="array" ref="L1196">_xlfn.IFS(
  Dataset_Analysis_Table[[#This Row],[Revenue]]&gt;=10000, "Platinum Tier",
  Dataset_Analysis_Table[[#This Row],[Revenue]]&gt;=5000, "Gold Tier",
  Dataset_Analysis_Table[[#This Row],[Revenue]]&lt;5000, "Standard Tier"
)</f>
        <v>Standard Tier</v>
      </c>
      <c r="M1196" s="4" t="str">
        <f>Dataset_Analysis_Table[[#This Row],[Region]]&amp;" - "&amp;Dataset_Analysis_Table[[#This Row],[Category]]</f>
        <v>South - Accessories</v>
      </c>
    </row>
    <row r="1197" spans="1:13" x14ac:dyDescent="0.3">
      <c r="A1197">
        <v>1198</v>
      </c>
      <c r="B1197" s="1">
        <v>45464</v>
      </c>
      <c r="C1197" t="s">
        <v>11</v>
      </c>
      <c r="D1197" t="s">
        <v>15</v>
      </c>
      <c r="E1197" t="s">
        <v>4</v>
      </c>
      <c r="F1197">
        <v>2</v>
      </c>
      <c r="G1197" s="4">
        <v>840.44</v>
      </c>
      <c r="H1197" s="4">
        <v>1680.88</v>
      </c>
      <c r="I1197" t="str">
        <f>TEXT(Dataset_Analysis_Table[[#This Row],[Order Date]], "mmmm yyyy")</f>
        <v>June 2024</v>
      </c>
      <c r="J1197" s="4">
        <f>IF(Dataset_Analysis_Table[[#This Row],[Units Sold]]&lt;&gt;0,Dataset_Analysis_Table[[#This Row],[Revenue]]/Dataset_Analysis_Table[[#This Row],[Units Sold]],"Invalid")</f>
        <v>840.44</v>
      </c>
      <c r="K1197" s="4" t="str">
        <f>IF(Dataset_Analysis_Table[[#This Row],[Revenue]]&gt;5000,"Yes","No")</f>
        <v>No</v>
      </c>
      <c r="L1197" s="4" t="str" cm="1">
        <f t="array" ref="L1197">_xlfn.IFS(
  Dataset_Analysis_Table[[#This Row],[Revenue]]&gt;=10000, "Platinum Tier",
  Dataset_Analysis_Table[[#This Row],[Revenue]]&gt;=5000, "Gold Tier",
  Dataset_Analysis_Table[[#This Row],[Revenue]]&lt;5000, "Standard Tier"
)</f>
        <v>Standard Tier</v>
      </c>
      <c r="M1197" s="4" t="str">
        <f>Dataset_Analysis_Table[[#This Row],[Region]]&amp;" - "&amp;Dataset_Analysis_Table[[#This Row],[Category]]</f>
        <v>South - Electronics</v>
      </c>
    </row>
    <row r="1198" spans="1:13" x14ac:dyDescent="0.3">
      <c r="A1198">
        <v>1199</v>
      </c>
      <c r="B1198" s="1">
        <v>45327</v>
      </c>
      <c r="C1198" t="s">
        <v>0</v>
      </c>
      <c r="D1198" t="s">
        <v>8</v>
      </c>
      <c r="E1198" t="s">
        <v>2</v>
      </c>
      <c r="F1198">
        <v>6</v>
      </c>
      <c r="G1198" s="4">
        <v>1260.8900000000001</v>
      </c>
      <c r="H1198" s="4">
        <v>7565.34</v>
      </c>
      <c r="I1198" t="str">
        <f>TEXT(Dataset_Analysis_Table[[#This Row],[Order Date]], "mmmm yyyy")</f>
        <v>February 2024</v>
      </c>
      <c r="J1198" s="4">
        <f>IF(Dataset_Analysis_Table[[#This Row],[Units Sold]]&lt;&gt;0,Dataset_Analysis_Table[[#This Row],[Revenue]]/Dataset_Analysis_Table[[#This Row],[Units Sold]],"Invalid")</f>
        <v>1260.8900000000001</v>
      </c>
      <c r="K1198" s="4" t="str">
        <f>IF(Dataset_Analysis_Table[[#This Row],[Revenue]]&gt;5000,"Yes","No")</f>
        <v>Yes</v>
      </c>
      <c r="L1198" s="4" t="str" cm="1">
        <f t="array" ref="L1198">_xlfn.IFS(
  Dataset_Analysis_Table[[#This Row],[Revenue]]&gt;=10000, "Platinum Tier",
  Dataset_Analysis_Table[[#This Row],[Revenue]]&gt;=5000, "Gold Tier",
  Dataset_Analysis_Table[[#This Row],[Revenue]]&lt;5000, "Standard Tier"
)</f>
        <v>Gold Tier</v>
      </c>
      <c r="M1198" s="4" t="str">
        <f>Dataset_Analysis_Table[[#This Row],[Region]]&amp;" - "&amp;Dataset_Analysis_Table[[#This Row],[Category]]</f>
        <v>North - Apparel</v>
      </c>
    </row>
    <row r="1199" spans="1:13" x14ac:dyDescent="0.3">
      <c r="A1199">
        <v>1200</v>
      </c>
      <c r="B1199" s="1">
        <v>45465</v>
      </c>
      <c r="C1199" t="s">
        <v>0</v>
      </c>
      <c r="D1199" t="s">
        <v>3</v>
      </c>
      <c r="E1199" t="s">
        <v>4</v>
      </c>
      <c r="F1199">
        <v>7</v>
      </c>
      <c r="G1199" s="4">
        <v>1442.18</v>
      </c>
      <c r="H1199" s="4">
        <v>10095.26</v>
      </c>
      <c r="I1199" t="str">
        <f>TEXT(Dataset_Analysis_Table[[#This Row],[Order Date]], "mmmm yyyy")</f>
        <v>June 2024</v>
      </c>
      <c r="J1199" s="4">
        <f>IF(Dataset_Analysis_Table[[#This Row],[Units Sold]]&lt;&gt;0,Dataset_Analysis_Table[[#This Row],[Revenue]]/Dataset_Analysis_Table[[#This Row],[Units Sold]],"Invalid")</f>
        <v>1442.18</v>
      </c>
      <c r="K1199" s="4" t="str">
        <f>IF(Dataset_Analysis_Table[[#This Row],[Revenue]]&gt;5000,"Yes","No")</f>
        <v>Yes</v>
      </c>
      <c r="L1199" s="4" t="str" cm="1">
        <f t="array" ref="L1199">_xlfn.IFS(
  Dataset_Analysis_Table[[#This Row],[Revenue]]&gt;=10000, "Platinum Tier",
  Dataset_Analysis_Table[[#This Row],[Revenue]]&gt;=5000, "Gold Tier",
  Dataset_Analysis_Table[[#This Row],[Revenue]]&lt;5000, "Standard Tier"
)</f>
        <v>Platinum Tier</v>
      </c>
      <c r="M1199" s="4" t="str">
        <f>Dataset_Analysis_Table[[#This Row],[Region]]&amp;" - "&amp;Dataset_Analysis_Table[[#This Row],[Category]]</f>
        <v>North - Electronics</v>
      </c>
    </row>
    <row r="1200" spans="1:13" x14ac:dyDescent="0.3">
      <c r="A1200">
        <v>1201</v>
      </c>
      <c r="B1200" s="1">
        <v>45791</v>
      </c>
      <c r="C1200" t="s">
        <v>7</v>
      </c>
      <c r="D1200" t="s">
        <v>22</v>
      </c>
      <c r="E1200" t="s">
        <v>4</v>
      </c>
      <c r="F1200">
        <v>5</v>
      </c>
      <c r="G1200" s="4">
        <v>236.42</v>
      </c>
      <c r="H1200" s="4">
        <v>1182.0999999999999</v>
      </c>
      <c r="I1200" t="str">
        <f>TEXT(Dataset_Analysis_Table[[#This Row],[Order Date]], "mmmm yyyy")</f>
        <v>May 2025</v>
      </c>
      <c r="J1200" s="4">
        <f>IF(Dataset_Analysis_Table[[#This Row],[Units Sold]]&lt;&gt;0,Dataset_Analysis_Table[[#This Row],[Revenue]]/Dataset_Analysis_Table[[#This Row],[Units Sold]],"Invalid")</f>
        <v>236.42</v>
      </c>
      <c r="K1200" s="4" t="str">
        <f>IF(Dataset_Analysis_Table[[#This Row],[Revenue]]&gt;5000,"Yes","No")</f>
        <v>No</v>
      </c>
      <c r="L1200" s="4" t="str" cm="1">
        <f t="array" ref="L1200">_xlfn.IFS(
  Dataset_Analysis_Table[[#This Row],[Revenue]]&gt;=10000, "Platinum Tier",
  Dataset_Analysis_Table[[#This Row],[Revenue]]&gt;=5000, "Gold Tier",
  Dataset_Analysis_Table[[#This Row],[Revenue]]&lt;5000, "Standard Tier"
)</f>
        <v>Standard Tier</v>
      </c>
      <c r="M1200" s="4" t="str">
        <f>Dataset_Analysis_Table[[#This Row],[Region]]&amp;" - "&amp;Dataset_Analysis_Table[[#This Row],[Category]]</f>
        <v>West - Electronics</v>
      </c>
    </row>
    <row r="1201" spans="1:13" x14ac:dyDescent="0.3">
      <c r="A1201">
        <v>1202</v>
      </c>
      <c r="B1201" s="1">
        <v>45273</v>
      </c>
      <c r="C1201" t="s">
        <v>0</v>
      </c>
      <c r="D1201" t="s">
        <v>18</v>
      </c>
      <c r="E1201" t="s">
        <v>4</v>
      </c>
      <c r="F1201">
        <v>3</v>
      </c>
      <c r="G1201" s="4">
        <v>49.04</v>
      </c>
      <c r="H1201" s="4">
        <v>147.12</v>
      </c>
      <c r="I1201" t="str">
        <f>TEXT(Dataset_Analysis_Table[[#This Row],[Order Date]], "mmmm yyyy")</f>
        <v>December 2023</v>
      </c>
      <c r="J1201" s="4">
        <f>IF(Dataset_Analysis_Table[[#This Row],[Units Sold]]&lt;&gt;0,Dataset_Analysis_Table[[#This Row],[Revenue]]/Dataset_Analysis_Table[[#This Row],[Units Sold]],"Invalid")</f>
        <v>49.04</v>
      </c>
      <c r="K1201" s="4" t="str">
        <f>IF(Dataset_Analysis_Table[[#This Row],[Revenue]]&gt;5000,"Yes","No")</f>
        <v>No</v>
      </c>
      <c r="L1201" s="4" t="str" cm="1">
        <f t="array" ref="L1201">_xlfn.IFS(
  Dataset_Analysis_Table[[#This Row],[Revenue]]&gt;=10000, "Platinum Tier",
  Dataset_Analysis_Table[[#This Row],[Revenue]]&gt;=5000, "Gold Tier",
  Dataset_Analysis_Table[[#This Row],[Revenue]]&lt;5000, "Standard Tier"
)</f>
        <v>Standard Tier</v>
      </c>
      <c r="M1201" s="4" t="str">
        <f>Dataset_Analysis_Table[[#This Row],[Region]]&amp;" - "&amp;Dataset_Analysis_Table[[#This Row],[Category]]</f>
        <v>North - Electronics</v>
      </c>
    </row>
    <row r="1202" spans="1:13" x14ac:dyDescent="0.3">
      <c r="A1202">
        <v>1203</v>
      </c>
      <c r="B1202" s="1">
        <v>45759</v>
      </c>
      <c r="C1202" t="s">
        <v>12</v>
      </c>
      <c r="D1202" t="s">
        <v>15</v>
      </c>
      <c r="E1202" t="s">
        <v>4</v>
      </c>
      <c r="F1202">
        <v>10</v>
      </c>
      <c r="G1202" s="4">
        <v>922.42</v>
      </c>
      <c r="H1202" s="4">
        <v>9224.2000000000007</v>
      </c>
      <c r="I1202" t="str">
        <f>TEXT(Dataset_Analysis_Table[[#This Row],[Order Date]], "mmmm yyyy")</f>
        <v>April 2025</v>
      </c>
      <c r="J1202" s="4">
        <f>IF(Dataset_Analysis_Table[[#This Row],[Units Sold]]&lt;&gt;0,Dataset_Analysis_Table[[#This Row],[Revenue]]/Dataset_Analysis_Table[[#This Row],[Units Sold]],"Invalid")</f>
        <v>922.42000000000007</v>
      </c>
      <c r="K1202" s="4" t="str">
        <f>IF(Dataset_Analysis_Table[[#This Row],[Revenue]]&gt;5000,"Yes","No")</f>
        <v>Yes</v>
      </c>
      <c r="L1202" s="4" t="str" cm="1">
        <f t="array" ref="L1202">_xlfn.IFS(
  Dataset_Analysis_Table[[#This Row],[Revenue]]&gt;=10000, "Platinum Tier",
  Dataset_Analysis_Table[[#This Row],[Revenue]]&gt;=5000, "Gold Tier",
  Dataset_Analysis_Table[[#This Row],[Revenue]]&lt;5000, "Standard Tier"
)</f>
        <v>Gold Tier</v>
      </c>
      <c r="M1202" s="4" t="str">
        <f>Dataset_Analysis_Table[[#This Row],[Region]]&amp;" - "&amp;Dataset_Analysis_Table[[#This Row],[Category]]</f>
        <v>East - Electronics</v>
      </c>
    </row>
    <row r="1203" spans="1:13" x14ac:dyDescent="0.3">
      <c r="A1203">
        <v>1204</v>
      </c>
      <c r="B1203" s="1">
        <v>45375</v>
      </c>
      <c r="C1203" t="s">
        <v>11</v>
      </c>
      <c r="D1203" t="s">
        <v>15</v>
      </c>
      <c r="E1203" t="s">
        <v>4</v>
      </c>
      <c r="F1203">
        <v>1</v>
      </c>
      <c r="G1203" s="4">
        <v>545.29999999999995</v>
      </c>
      <c r="H1203" s="4">
        <v>545.29999999999995</v>
      </c>
      <c r="I1203" t="str">
        <f>TEXT(Dataset_Analysis_Table[[#This Row],[Order Date]], "mmmm yyyy")</f>
        <v>March 2024</v>
      </c>
      <c r="J1203" s="4">
        <f>IF(Dataset_Analysis_Table[[#This Row],[Units Sold]]&lt;&gt;0,Dataset_Analysis_Table[[#This Row],[Revenue]]/Dataset_Analysis_Table[[#This Row],[Units Sold]],"Invalid")</f>
        <v>545.29999999999995</v>
      </c>
      <c r="K1203" s="4" t="str">
        <f>IF(Dataset_Analysis_Table[[#This Row],[Revenue]]&gt;5000,"Yes","No")</f>
        <v>No</v>
      </c>
      <c r="L1203" s="4" t="str" cm="1">
        <f t="array" ref="L1203">_xlfn.IFS(
  Dataset_Analysis_Table[[#This Row],[Revenue]]&gt;=10000, "Platinum Tier",
  Dataset_Analysis_Table[[#This Row],[Revenue]]&gt;=5000, "Gold Tier",
  Dataset_Analysis_Table[[#This Row],[Revenue]]&lt;5000, "Standard Tier"
)</f>
        <v>Standard Tier</v>
      </c>
      <c r="M1203" s="4" t="str">
        <f>Dataset_Analysis_Table[[#This Row],[Region]]&amp;" - "&amp;Dataset_Analysis_Table[[#This Row],[Category]]</f>
        <v>South - Electronics</v>
      </c>
    </row>
    <row r="1204" spans="1:13" x14ac:dyDescent="0.3">
      <c r="A1204">
        <v>1205</v>
      </c>
      <c r="B1204" s="1">
        <v>45276</v>
      </c>
      <c r="C1204" t="s">
        <v>7</v>
      </c>
      <c r="D1204" t="s">
        <v>8</v>
      </c>
      <c r="E1204" t="s">
        <v>2</v>
      </c>
      <c r="F1204">
        <v>9</v>
      </c>
      <c r="G1204" s="4">
        <v>1270.75</v>
      </c>
      <c r="H1204" s="4">
        <v>11436.75</v>
      </c>
      <c r="I1204" t="str">
        <f>TEXT(Dataset_Analysis_Table[[#This Row],[Order Date]], "mmmm yyyy")</f>
        <v>December 2023</v>
      </c>
      <c r="J1204" s="4">
        <f>IF(Dataset_Analysis_Table[[#This Row],[Units Sold]]&lt;&gt;0,Dataset_Analysis_Table[[#This Row],[Revenue]]/Dataset_Analysis_Table[[#This Row],[Units Sold]],"Invalid")</f>
        <v>1270.75</v>
      </c>
      <c r="K1204" s="4" t="str">
        <f>IF(Dataset_Analysis_Table[[#This Row],[Revenue]]&gt;5000,"Yes","No")</f>
        <v>Yes</v>
      </c>
      <c r="L1204" s="4" t="str" cm="1">
        <f t="array" ref="L1204">_xlfn.IFS(
  Dataset_Analysis_Table[[#This Row],[Revenue]]&gt;=10000, "Platinum Tier",
  Dataset_Analysis_Table[[#This Row],[Revenue]]&gt;=5000, "Gold Tier",
  Dataset_Analysis_Table[[#This Row],[Revenue]]&lt;5000, "Standard Tier"
)</f>
        <v>Platinum Tier</v>
      </c>
      <c r="M1204" s="4" t="str">
        <f>Dataset_Analysis_Table[[#This Row],[Region]]&amp;" - "&amp;Dataset_Analysis_Table[[#This Row],[Category]]</f>
        <v>West - Apparel</v>
      </c>
    </row>
    <row r="1205" spans="1:13" x14ac:dyDescent="0.3">
      <c r="A1205">
        <v>1206</v>
      </c>
      <c r="B1205" s="1">
        <v>45327</v>
      </c>
      <c r="C1205" t="s">
        <v>12</v>
      </c>
      <c r="D1205" t="s">
        <v>20</v>
      </c>
      <c r="E1205" t="s">
        <v>4</v>
      </c>
      <c r="F1205">
        <v>7</v>
      </c>
      <c r="G1205" s="4">
        <v>742.25</v>
      </c>
      <c r="H1205" s="4">
        <v>5195.75</v>
      </c>
      <c r="I1205" t="str">
        <f>TEXT(Dataset_Analysis_Table[[#This Row],[Order Date]], "mmmm yyyy")</f>
        <v>February 2024</v>
      </c>
      <c r="J1205" s="4">
        <f>IF(Dataset_Analysis_Table[[#This Row],[Units Sold]]&lt;&gt;0,Dataset_Analysis_Table[[#This Row],[Revenue]]/Dataset_Analysis_Table[[#This Row],[Units Sold]],"Invalid")</f>
        <v>742.25</v>
      </c>
      <c r="K1205" s="4" t="str">
        <f>IF(Dataset_Analysis_Table[[#This Row],[Revenue]]&gt;5000,"Yes","No")</f>
        <v>Yes</v>
      </c>
      <c r="L1205" s="4" t="str" cm="1">
        <f t="array" ref="L1205">_xlfn.IFS(
  Dataset_Analysis_Table[[#This Row],[Revenue]]&gt;=10000, "Platinum Tier",
  Dataset_Analysis_Table[[#This Row],[Revenue]]&gt;=5000, "Gold Tier",
  Dataset_Analysis_Table[[#This Row],[Revenue]]&lt;5000, "Standard Tier"
)</f>
        <v>Gold Tier</v>
      </c>
      <c r="M1205" s="4" t="str">
        <f>Dataset_Analysis_Table[[#This Row],[Region]]&amp;" - "&amp;Dataset_Analysis_Table[[#This Row],[Category]]</f>
        <v>East - Electronics</v>
      </c>
    </row>
    <row r="1206" spans="1:13" x14ac:dyDescent="0.3">
      <c r="A1206">
        <v>1207</v>
      </c>
      <c r="B1206" s="1">
        <v>45336</v>
      </c>
      <c r="C1206" t="s">
        <v>11</v>
      </c>
      <c r="D1206" t="s">
        <v>3</v>
      </c>
      <c r="E1206" t="s">
        <v>4</v>
      </c>
      <c r="F1206">
        <v>4</v>
      </c>
      <c r="G1206" s="4">
        <v>58.02</v>
      </c>
      <c r="H1206" s="4">
        <v>232.08</v>
      </c>
      <c r="I1206" t="str">
        <f>TEXT(Dataset_Analysis_Table[[#This Row],[Order Date]], "mmmm yyyy")</f>
        <v>February 2024</v>
      </c>
      <c r="J1206" s="4">
        <f>IF(Dataset_Analysis_Table[[#This Row],[Units Sold]]&lt;&gt;0,Dataset_Analysis_Table[[#This Row],[Revenue]]/Dataset_Analysis_Table[[#This Row],[Units Sold]],"Invalid")</f>
        <v>58.02</v>
      </c>
      <c r="K1206" s="4" t="str">
        <f>IF(Dataset_Analysis_Table[[#This Row],[Revenue]]&gt;5000,"Yes","No")</f>
        <v>No</v>
      </c>
      <c r="L1206" s="4" t="str" cm="1">
        <f t="array" ref="L1206">_xlfn.IFS(
  Dataset_Analysis_Table[[#This Row],[Revenue]]&gt;=10000, "Platinum Tier",
  Dataset_Analysis_Table[[#This Row],[Revenue]]&gt;=5000, "Gold Tier",
  Dataset_Analysis_Table[[#This Row],[Revenue]]&lt;5000, "Standard Tier"
)</f>
        <v>Standard Tier</v>
      </c>
      <c r="M1206" s="4" t="str">
        <f>Dataset_Analysis_Table[[#This Row],[Region]]&amp;" - "&amp;Dataset_Analysis_Table[[#This Row],[Category]]</f>
        <v>South - Electronics</v>
      </c>
    </row>
    <row r="1207" spans="1:13" x14ac:dyDescent="0.3">
      <c r="A1207">
        <v>1208</v>
      </c>
      <c r="B1207" s="1">
        <v>45415</v>
      </c>
      <c r="C1207" t="s">
        <v>0</v>
      </c>
      <c r="D1207" t="s">
        <v>9</v>
      </c>
      <c r="E1207" t="s">
        <v>10</v>
      </c>
      <c r="F1207">
        <v>7</v>
      </c>
      <c r="G1207" s="4">
        <v>341.61</v>
      </c>
      <c r="H1207" s="4">
        <v>2391.27</v>
      </c>
      <c r="I1207" t="str">
        <f>TEXT(Dataset_Analysis_Table[[#This Row],[Order Date]], "mmmm yyyy")</f>
        <v>May 2024</v>
      </c>
      <c r="J1207" s="4">
        <f>IF(Dataset_Analysis_Table[[#This Row],[Units Sold]]&lt;&gt;0,Dataset_Analysis_Table[[#This Row],[Revenue]]/Dataset_Analysis_Table[[#This Row],[Units Sold]],"Invalid")</f>
        <v>341.61</v>
      </c>
      <c r="K1207" s="4" t="str">
        <f>IF(Dataset_Analysis_Table[[#This Row],[Revenue]]&gt;5000,"Yes","No")</f>
        <v>No</v>
      </c>
      <c r="L1207" s="4" t="str" cm="1">
        <f t="array" ref="L1207">_xlfn.IFS(
  Dataset_Analysis_Table[[#This Row],[Revenue]]&gt;=10000, "Platinum Tier",
  Dataset_Analysis_Table[[#This Row],[Revenue]]&gt;=5000, "Gold Tier",
  Dataset_Analysis_Table[[#This Row],[Revenue]]&lt;5000, "Standard Tier"
)</f>
        <v>Standard Tier</v>
      </c>
      <c r="M1207" s="4" t="str">
        <f>Dataset_Analysis_Table[[#This Row],[Region]]&amp;" - "&amp;Dataset_Analysis_Table[[#This Row],[Category]]</f>
        <v>North - Accessories</v>
      </c>
    </row>
    <row r="1208" spans="1:13" x14ac:dyDescent="0.3">
      <c r="A1208">
        <v>1209</v>
      </c>
      <c r="B1208" s="1">
        <v>45348</v>
      </c>
      <c r="C1208" t="s">
        <v>11</v>
      </c>
      <c r="D1208" t="s">
        <v>1</v>
      </c>
      <c r="E1208" t="s">
        <v>2</v>
      </c>
      <c r="F1208">
        <v>2</v>
      </c>
      <c r="G1208" s="4">
        <v>273.85000000000002</v>
      </c>
      <c r="H1208" s="4">
        <v>547.70000000000005</v>
      </c>
      <c r="I1208" t="str">
        <f>TEXT(Dataset_Analysis_Table[[#This Row],[Order Date]], "mmmm yyyy")</f>
        <v>February 2024</v>
      </c>
      <c r="J1208" s="4">
        <f>IF(Dataset_Analysis_Table[[#This Row],[Units Sold]]&lt;&gt;0,Dataset_Analysis_Table[[#This Row],[Revenue]]/Dataset_Analysis_Table[[#This Row],[Units Sold]],"Invalid")</f>
        <v>273.85000000000002</v>
      </c>
      <c r="K1208" s="4" t="str">
        <f>IF(Dataset_Analysis_Table[[#This Row],[Revenue]]&gt;5000,"Yes","No")</f>
        <v>No</v>
      </c>
      <c r="L1208" s="4" t="str" cm="1">
        <f t="array" ref="L1208">_xlfn.IFS(
  Dataset_Analysis_Table[[#This Row],[Revenue]]&gt;=10000, "Platinum Tier",
  Dataset_Analysis_Table[[#This Row],[Revenue]]&gt;=5000, "Gold Tier",
  Dataset_Analysis_Table[[#This Row],[Revenue]]&lt;5000, "Standard Tier"
)</f>
        <v>Standard Tier</v>
      </c>
      <c r="M1208" s="4" t="str">
        <f>Dataset_Analysis_Table[[#This Row],[Region]]&amp;" - "&amp;Dataset_Analysis_Table[[#This Row],[Category]]</f>
        <v>South - Apparel</v>
      </c>
    </row>
    <row r="1209" spans="1:13" x14ac:dyDescent="0.3">
      <c r="A1209">
        <v>1210</v>
      </c>
      <c r="B1209" s="1">
        <v>45843</v>
      </c>
      <c r="C1209" t="s">
        <v>7</v>
      </c>
      <c r="D1209" t="s">
        <v>20</v>
      </c>
      <c r="E1209" t="s">
        <v>4</v>
      </c>
      <c r="F1209">
        <v>6</v>
      </c>
      <c r="G1209" s="4">
        <v>1301.49</v>
      </c>
      <c r="H1209" s="4">
        <v>7808.94</v>
      </c>
      <c r="I1209" t="str">
        <f>TEXT(Dataset_Analysis_Table[[#This Row],[Order Date]], "mmmm yyyy")</f>
        <v>July 2025</v>
      </c>
      <c r="J1209" s="4">
        <f>IF(Dataset_Analysis_Table[[#This Row],[Units Sold]]&lt;&gt;0,Dataset_Analysis_Table[[#This Row],[Revenue]]/Dataset_Analysis_Table[[#This Row],[Units Sold]],"Invalid")</f>
        <v>1301.49</v>
      </c>
      <c r="K1209" s="4" t="str">
        <f>IF(Dataset_Analysis_Table[[#This Row],[Revenue]]&gt;5000,"Yes","No")</f>
        <v>Yes</v>
      </c>
      <c r="L1209" s="4" t="str" cm="1">
        <f t="array" ref="L1209">_xlfn.IFS(
  Dataset_Analysis_Table[[#This Row],[Revenue]]&gt;=10000, "Platinum Tier",
  Dataset_Analysis_Table[[#This Row],[Revenue]]&gt;=5000, "Gold Tier",
  Dataset_Analysis_Table[[#This Row],[Revenue]]&lt;5000, "Standard Tier"
)</f>
        <v>Gold Tier</v>
      </c>
      <c r="M1209" s="4" t="str">
        <f>Dataset_Analysis_Table[[#This Row],[Region]]&amp;" - "&amp;Dataset_Analysis_Table[[#This Row],[Category]]</f>
        <v>West - Electronics</v>
      </c>
    </row>
    <row r="1210" spans="1:13" x14ac:dyDescent="0.3">
      <c r="A1210">
        <v>1211</v>
      </c>
      <c r="B1210" s="1">
        <v>45576</v>
      </c>
      <c r="C1210" t="s">
        <v>11</v>
      </c>
      <c r="D1210" t="s">
        <v>17</v>
      </c>
      <c r="E1210" t="s">
        <v>10</v>
      </c>
      <c r="F1210">
        <v>7</v>
      </c>
      <c r="G1210" s="4">
        <v>1166.56</v>
      </c>
      <c r="H1210" s="4">
        <v>8165.92</v>
      </c>
      <c r="I1210" t="str">
        <f>TEXT(Dataset_Analysis_Table[[#This Row],[Order Date]], "mmmm yyyy")</f>
        <v>October 2024</v>
      </c>
      <c r="J1210" s="4">
        <f>IF(Dataset_Analysis_Table[[#This Row],[Units Sold]]&lt;&gt;0,Dataset_Analysis_Table[[#This Row],[Revenue]]/Dataset_Analysis_Table[[#This Row],[Units Sold]],"Invalid")</f>
        <v>1166.56</v>
      </c>
      <c r="K1210" s="4" t="str">
        <f>IF(Dataset_Analysis_Table[[#This Row],[Revenue]]&gt;5000,"Yes","No")</f>
        <v>Yes</v>
      </c>
      <c r="L1210" s="4" t="str" cm="1">
        <f t="array" ref="L1210">_xlfn.IFS(
  Dataset_Analysis_Table[[#This Row],[Revenue]]&gt;=10000, "Platinum Tier",
  Dataset_Analysis_Table[[#This Row],[Revenue]]&gt;=5000, "Gold Tier",
  Dataset_Analysis_Table[[#This Row],[Revenue]]&lt;5000, "Standard Tier"
)</f>
        <v>Gold Tier</v>
      </c>
      <c r="M1210" s="4" t="str">
        <f>Dataset_Analysis_Table[[#This Row],[Region]]&amp;" - "&amp;Dataset_Analysis_Table[[#This Row],[Category]]</f>
        <v>South - Accessories</v>
      </c>
    </row>
    <row r="1211" spans="1:13" x14ac:dyDescent="0.3">
      <c r="A1211">
        <v>1212</v>
      </c>
      <c r="B1211" s="1">
        <v>45459</v>
      </c>
      <c r="C1211" t="s">
        <v>7</v>
      </c>
      <c r="D1211" t="s">
        <v>15</v>
      </c>
      <c r="E1211" t="s">
        <v>4</v>
      </c>
      <c r="F1211">
        <v>7</v>
      </c>
      <c r="G1211" s="4">
        <v>921.14</v>
      </c>
      <c r="H1211" s="4">
        <v>6447.98</v>
      </c>
      <c r="I1211" t="str">
        <f>TEXT(Dataset_Analysis_Table[[#This Row],[Order Date]], "mmmm yyyy")</f>
        <v>June 2024</v>
      </c>
      <c r="J1211" s="4">
        <f>IF(Dataset_Analysis_Table[[#This Row],[Units Sold]]&lt;&gt;0,Dataset_Analysis_Table[[#This Row],[Revenue]]/Dataset_Analysis_Table[[#This Row],[Units Sold]],"Invalid")</f>
        <v>921.14</v>
      </c>
      <c r="K1211" s="4" t="str">
        <f>IF(Dataset_Analysis_Table[[#This Row],[Revenue]]&gt;5000,"Yes","No")</f>
        <v>Yes</v>
      </c>
      <c r="L1211" s="4" t="str" cm="1">
        <f t="array" ref="L1211">_xlfn.IFS(
  Dataset_Analysis_Table[[#This Row],[Revenue]]&gt;=10000, "Platinum Tier",
  Dataset_Analysis_Table[[#This Row],[Revenue]]&gt;=5000, "Gold Tier",
  Dataset_Analysis_Table[[#This Row],[Revenue]]&lt;5000, "Standard Tier"
)</f>
        <v>Gold Tier</v>
      </c>
      <c r="M1211" s="4" t="str">
        <f>Dataset_Analysis_Table[[#This Row],[Region]]&amp;" - "&amp;Dataset_Analysis_Table[[#This Row],[Category]]</f>
        <v>West - Electronics</v>
      </c>
    </row>
    <row r="1212" spans="1:13" x14ac:dyDescent="0.3">
      <c r="A1212">
        <v>1213</v>
      </c>
      <c r="B1212" s="1">
        <v>45672</v>
      </c>
      <c r="C1212" t="s">
        <v>0</v>
      </c>
      <c r="D1212" t="s">
        <v>8</v>
      </c>
      <c r="E1212" t="s">
        <v>2</v>
      </c>
      <c r="F1212">
        <v>2</v>
      </c>
      <c r="G1212" s="4">
        <v>682.9</v>
      </c>
      <c r="H1212" s="4">
        <v>1365.8</v>
      </c>
      <c r="I1212" t="str">
        <f>TEXT(Dataset_Analysis_Table[[#This Row],[Order Date]], "mmmm yyyy")</f>
        <v>January 2025</v>
      </c>
      <c r="J1212" s="4">
        <f>IF(Dataset_Analysis_Table[[#This Row],[Units Sold]]&lt;&gt;0,Dataset_Analysis_Table[[#This Row],[Revenue]]/Dataset_Analysis_Table[[#This Row],[Units Sold]],"Invalid")</f>
        <v>682.9</v>
      </c>
      <c r="K1212" s="4" t="str">
        <f>IF(Dataset_Analysis_Table[[#This Row],[Revenue]]&gt;5000,"Yes","No")</f>
        <v>No</v>
      </c>
      <c r="L1212" s="4" t="str" cm="1">
        <f t="array" ref="L1212">_xlfn.IFS(
  Dataset_Analysis_Table[[#This Row],[Revenue]]&gt;=10000, "Platinum Tier",
  Dataset_Analysis_Table[[#This Row],[Revenue]]&gt;=5000, "Gold Tier",
  Dataset_Analysis_Table[[#This Row],[Revenue]]&lt;5000, "Standard Tier"
)</f>
        <v>Standard Tier</v>
      </c>
      <c r="M1212" s="4" t="str">
        <f>Dataset_Analysis_Table[[#This Row],[Region]]&amp;" - "&amp;Dataset_Analysis_Table[[#This Row],[Category]]</f>
        <v>North - Apparel</v>
      </c>
    </row>
    <row r="1213" spans="1:13" x14ac:dyDescent="0.3">
      <c r="A1213">
        <v>1214</v>
      </c>
      <c r="B1213" s="1">
        <v>45390</v>
      </c>
      <c r="C1213" t="s">
        <v>0</v>
      </c>
      <c r="D1213" t="s">
        <v>16</v>
      </c>
      <c r="E1213" t="s">
        <v>10</v>
      </c>
      <c r="F1213">
        <v>9</v>
      </c>
      <c r="G1213" s="4">
        <v>811.43</v>
      </c>
      <c r="H1213" s="4">
        <v>7302.87</v>
      </c>
      <c r="I1213" t="str">
        <f>TEXT(Dataset_Analysis_Table[[#This Row],[Order Date]], "mmmm yyyy")</f>
        <v>April 2024</v>
      </c>
      <c r="J1213" s="4">
        <f>IF(Dataset_Analysis_Table[[#This Row],[Units Sold]]&lt;&gt;0,Dataset_Analysis_Table[[#This Row],[Revenue]]/Dataset_Analysis_Table[[#This Row],[Units Sold]],"Invalid")</f>
        <v>811.43</v>
      </c>
      <c r="K1213" s="4" t="str">
        <f>IF(Dataset_Analysis_Table[[#This Row],[Revenue]]&gt;5000,"Yes","No")</f>
        <v>Yes</v>
      </c>
      <c r="L1213" s="4" t="str" cm="1">
        <f t="array" ref="L1213">_xlfn.IFS(
  Dataset_Analysis_Table[[#This Row],[Revenue]]&gt;=10000, "Platinum Tier",
  Dataset_Analysis_Table[[#This Row],[Revenue]]&gt;=5000, "Gold Tier",
  Dataset_Analysis_Table[[#This Row],[Revenue]]&lt;5000, "Standard Tier"
)</f>
        <v>Gold Tier</v>
      </c>
      <c r="M1213" s="4" t="str">
        <f>Dataset_Analysis_Table[[#This Row],[Region]]&amp;" - "&amp;Dataset_Analysis_Table[[#This Row],[Category]]</f>
        <v>North - Accessories</v>
      </c>
    </row>
    <row r="1214" spans="1:13" x14ac:dyDescent="0.3">
      <c r="A1214">
        <v>1215</v>
      </c>
      <c r="B1214" s="1">
        <v>45710</v>
      </c>
      <c r="C1214" t="s">
        <v>0</v>
      </c>
      <c r="D1214" t="s">
        <v>8</v>
      </c>
      <c r="E1214" t="s">
        <v>2</v>
      </c>
      <c r="F1214">
        <v>7</v>
      </c>
      <c r="G1214" s="4">
        <v>779.03</v>
      </c>
      <c r="H1214" s="4">
        <v>5453.21</v>
      </c>
      <c r="I1214" t="str">
        <f>TEXT(Dataset_Analysis_Table[[#This Row],[Order Date]], "mmmm yyyy")</f>
        <v>February 2025</v>
      </c>
      <c r="J1214" s="4">
        <f>IF(Dataset_Analysis_Table[[#This Row],[Units Sold]]&lt;&gt;0,Dataset_Analysis_Table[[#This Row],[Revenue]]/Dataset_Analysis_Table[[#This Row],[Units Sold]],"Invalid")</f>
        <v>779.03</v>
      </c>
      <c r="K1214" s="4" t="str">
        <f>IF(Dataset_Analysis_Table[[#This Row],[Revenue]]&gt;5000,"Yes","No")</f>
        <v>Yes</v>
      </c>
      <c r="L1214" s="4" t="str" cm="1">
        <f t="array" ref="L1214">_xlfn.IFS(
  Dataset_Analysis_Table[[#This Row],[Revenue]]&gt;=10000, "Platinum Tier",
  Dataset_Analysis_Table[[#This Row],[Revenue]]&gt;=5000, "Gold Tier",
  Dataset_Analysis_Table[[#This Row],[Revenue]]&lt;5000, "Standard Tier"
)</f>
        <v>Gold Tier</v>
      </c>
      <c r="M1214" s="4" t="str">
        <f>Dataset_Analysis_Table[[#This Row],[Region]]&amp;" - "&amp;Dataset_Analysis_Table[[#This Row],[Category]]</f>
        <v>North - Apparel</v>
      </c>
    </row>
    <row r="1215" spans="1:13" x14ac:dyDescent="0.3">
      <c r="A1215">
        <v>1216</v>
      </c>
      <c r="B1215" s="1">
        <v>45333</v>
      </c>
      <c r="C1215" t="s">
        <v>0</v>
      </c>
      <c r="D1215" t="s">
        <v>1</v>
      </c>
      <c r="E1215" t="s">
        <v>2</v>
      </c>
      <c r="F1215">
        <v>5</v>
      </c>
      <c r="G1215" s="4">
        <v>664.94</v>
      </c>
      <c r="H1215" s="4">
        <v>3324.7</v>
      </c>
      <c r="I1215" t="str">
        <f>TEXT(Dataset_Analysis_Table[[#This Row],[Order Date]], "mmmm yyyy")</f>
        <v>February 2024</v>
      </c>
      <c r="J1215" s="4">
        <f>IF(Dataset_Analysis_Table[[#This Row],[Units Sold]]&lt;&gt;0,Dataset_Analysis_Table[[#This Row],[Revenue]]/Dataset_Analysis_Table[[#This Row],[Units Sold]],"Invalid")</f>
        <v>664.93999999999994</v>
      </c>
      <c r="K1215" s="4" t="str">
        <f>IF(Dataset_Analysis_Table[[#This Row],[Revenue]]&gt;5000,"Yes","No")</f>
        <v>No</v>
      </c>
      <c r="L1215" s="4" t="str" cm="1">
        <f t="array" ref="L1215">_xlfn.IFS(
  Dataset_Analysis_Table[[#This Row],[Revenue]]&gt;=10000, "Platinum Tier",
  Dataset_Analysis_Table[[#This Row],[Revenue]]&gt;=5000, "Gold Tier",
  Dataset_Analysis_Table[[#This Row],[Revenue]]&lt;5000, "Standard Tier"
)</f>
        <v>Standard Tier</v>
      </c>
      <c r="M1215" s="4" t="str">
        <f>Dataset_Analysis_Table[[#This Row],[Region]]&amp;" - "&amp;Dataset_Analysis_Table[[#This Row],[Category]]</f>
        <v>North - Apparel</v>
      </c>
    </row>
    <row r="1216" spans="1:13" x14ac:dyDescent="0.3">
      <c r="A1216">
        <v>1217</v>
      </c>
      <c r="B1216" s="1">
        <v>45431</v>
      </c>
      <c r="C1216" t="s">
        <v>12</v>
      </c>
      <c r="D1216" t="s">
        <v>17</v>
      </c>
      <c r="E1216" t="s">
        <v>10</v>
      </c>
      <c r="F1216">
        <v>8</v>
      </c>
      <c r="G1216" s="4">
        <v>258.07</v>
      </c>
      <c r="H1216" s="4">
        <v>2064.56</v>
      </c>
      <c r="I1216" t="str">
        <f>TEXT(Dataset_Analysis_Table[[#This Row],[Order Date]], "mmmm yyyy")</f>
        <v>May 2024</v>
      </c>
      <c r="J1216" s="4">
        <f>IF(Dataset_Analysis_Table[[#This Row],[Units Sold]]&lt;&gt;0,Dataset_Analysis_Table[[#This Row],[Revenue]]/Dataset_Analysis_Table[[#This Row],[Units Sold]],"Invalid")</f>
        <v>258.07</v>
      </c>
      <c r="K1216" s="4" t="str">
        <f>IF(Dataset_Analysis_Table[[#This Row],[Revenue]]&gt;5000,"Yes","No")</f>
        <v>No</v>
      </c>
      <c r="L1216" s="4" t="str" cm="1">
        <f t="array" ref="L1216">_xlfn.IFS(
  Dataset_Analysis_Table[[#This Row],[Revenue]]&gt;=10000, "Platinum Tier",
  Dataset_Analysis_Table[[#This Row],[Revenue]]&gt;=5000, "Gold Tier",
  Dataset_Analysis_Table[[#This Row],[Revenue]]&lt;5000, "Standard Tier"
)</f>
        <v>Standard Tier</v>
      </c>
      <c r="M1216" s="4" t="str">
        <f>Dataset_Analysis_Table[[#This Row],[Region]]&amp;" - "&amp;Dataset_Analysis_Table[[#This Row],[Category]]</f>
        <v>East - Accessories</v>
      </c>
    </row>
    <row r="1217" spans="1:13" x14ac:dyDescent="0.3">
      <c r="A1217">
        <v>1218</v>
      </c>
      <c r="B1217" s="1">
        <v>45845</v>
      </c>
      <c r="C1217" t="s">
        <v>0</v>
      </c>
      <c r="D1217" t="s">
        <v>22</v>
      </c>
      <c r="E1217" t="s">
        <v>4</v>
      </c>
      <c r="F1217">
        <v>9</v>
      </c>
      <c r="G1217" s="4">
        <v>1356.48</v>
      </c>
      <c r="H1217" s="4">
        <v>12208.32</v>
      </c>
      <c r="I1217" t="str">
        <f>TEXT(Dataset_Analysis_Table[[#This Row],[Order Date]], "mmmm yyyy")</f>
        <v>July 2025</v>
      </c>
      <c r="J1217" s="4">
        <f>IF(Dataset_Analysis_Table[[#This Row],[Units Sold]]&lt;&gt;0,Dataset_Analysis_Table[[#This Row],[Revenue]]/Dataset_Analysis_Table[[#This Row],[Units Sold]],"Invalid")</f>
        <v>1356.48</v>
      </c>
      <c r="K1217" s="4" t="str">
        <f>IF(Dataset_Analysis_Table[[#This Row],[Revenue]]&gt;5000,"Yes","No")</f>
        <v>Yes</v>
      </c>
      <c r="L1217" s="4" t="str" cm="1">
        <f t="array" ref="L1217">_xlfn.IFS(
  Dataset_Analysis_Table[[#This Row],[Revenue]]&gt;=10000, "Platinum Tier",
  Dataset_Analysis_Table[[#This Row],[Revenue]]&gt;=5000, "Gold Tier",
  Dataset_Analysis_Table[[#This Row],[Revenue]]&lt;5000, "Standard Tier"
)</f>
        <v>Platinum Tier</v>
      </c>
      <c r="M1217" s="4" t="str">
        <f>Dataset_Analysis_Table[[#This Row],[Region]]&amp;" - "&amp;Dataset_Analysis_Table[[#This Row],[Category]]</f>
        <v>North - Electronics</v>
      </c>
    </row>
    <row r="1218" spans="1:13" x14ac:dyDescent="0.3">
      <c r="A1218">
        <v>1219</v>
      </c>
      <c r="B1218" s="1">
        <v>45231</v>
      </c>
      <c r="C1218" t="s">
        <v>7</v>
      </c>
      <c r="D1218" t="s">
        <v>20</v>
      </c>
      <c r="E1218" t="s">
        <v>4</v>
      </c>
      <c r="F1218">
        <v>9</v>
      </c>
      <c r="G1218" s="4">
        <v>178.63</v>
      </c>
      <c r="H1218" s="4">
        <v>1607.67</v>
      </c>
      <c r="I1218" t="str">
        <f>TEXT(Dataset_Analysis_Table[[#This Row],[Order Date]], "mmmm yyyy")</f>
        <v>November 2023</v>
      </c>
      <c r="J1218" s="4">
        <f>IF(Dataset_Analysis_Table[[#This Row],[Units Sold]]&lt;&gt;0,Dataset_Analysis_Table[[#This Row],[Revenue]]/Dataset_Analysis_Table[[#This Row],[Units Sold]],"Invalid")</f>
        <v>178.63</v>
      </c>
      <c r="K1218" s="4" t="str">
        <f>IF(Dataset_Analysis_Table[[#This Row],[Revenue]]&gt;5000,"Yes","No")</f>
        <v>No</v>
      </c>
      <c r="L1218" s="4" t="str" cm="1">
        <f t="array" ref="L1218">_xlfn.IFS(
  Dataset_Analysis_Table[[#This Row],[Revenue]]&gt;=10000, "Platinum Tier",
  Dataset_Analysis_Table[[#This Row],[Revenue]]&gt;=5000, "Gold Tier",
  Dataset_Analysis_Table[[#This Row],[Revenue]]&lt;5000, "Standard Tier"
)</f>
        <v>Standard Tier</v>
      </c>
      <c r="M1218" s="4" t="str">
        <f>Dataset_Analysis_Table[[#This Row],[Region]]&amp;" - "&amp;Dataset_Analysis_Table[[#This Row],[Category]]</f>
        <v>West - Electronics</v>
      </c>
    </row>
    <row r="1219" spans="1:13" x14ac:dyDescent="0.3">
      <c r="A1219">
        <v>1220</v>
      </c>
      <c r="B1219" s="1">
        <v>45541</v>
      </c>
      <c r="C1219" t="s">
        <v>11</v>
      </c>
      <c r="D1219" t="s">
        <v>9</v>
      </c>
      <c r="E1219" t="s">
        <v>10</v>
      </c>
      <c r="F1219">
        <v>7</v>
      </c>
      <c r="G1219" s="4">
        <v>491.96</v>
      </c>
      <c r="H1219" s="4">
        <v>3443.72</v>
      </c>
      <c r="I1219" t="str">
        <f>TEXT(Dataset_Analysis_Table[[#This Row],[Order Date]], "mmmm yyyy")</f>
        <v>September 2024</v>
      </c>
      <c r="J1219" s="4">
        <f>IF(Dataset_Analysis_Table[[#This Row],[Units Sold]]&lt;&gt;0,Dataset_Analysis_Table[[#This Row],[Revenue]]/Dataset_Analysis_Table[[#This Row],[Units Sold]],"Invalid")</f>
        <v>491.96</v>
      </c>
      <c r="K1219" s="4" t="str">
        <f>IF(Dataset_Analysis_Table[[#This Row],[Revenue]]&gt;5000,"Yes","No")</f>
        <v>No</v>
      </c>
      <c r="L1219" s="4" t="str" cm="1">
        <f t="array" ref="L1219">_xlfn.IFS(
  Dataset_Analysis_Table[[#This Row],[Revenue]]&gt;=10000, "Platinum Tier",
  Dataset_Analysis_Table[[#This Row],[Revenue]]&gt;=5000, "Gold Tier",
  Dataset_Analysis_Table[[#This Row],[Revenue]]&lt;5000, "Standard Tier"
)</f>
        <v>Standard Tier</v>
      </c>
      <c r="M1219" s="4" t="str">
        <f>Dataset_Analysis_Table[[#This Row],[Region]]&amp;" - "&amp;Dataset_Analysis_Table[[#This Row],[Category]]</f>
        <v>South - Accessories</v>
      </c>
    </row>
    <row r="1220" spans="1:13" x14ac:dyDescent="0.3">
      <c r="A1220">
        <v>1221</v>
      </c>
      <c r="B1220" s="1">
        <v>45603</v>
      </c>
      <c r="C1220" t="s">
        <v>11</v>
      </c>
      <c r="D1220" t="s">
        <v>14</v>
      </c>
      <c r="E1220" t="s">
        <v>4</v>
      </c>
      <c r="F1220">
        <v>10</v>
      </c>
      <c r="G1220" s="4">
        <v>1345.96</v>
      </c>
      <c r="H1220" s="4">
        <v>13459.6</v>
      </c>
      <c r="I1220" t="str">
        <f>TEXT(Dataset_Analysis_Table[[#This Row],[Order Date]], "mmmm yyyy")</f>
        <v>November 2024</v>
      </c>
      <c r="J1220" s="4">
        <f>IF(Dataset_Analysis_Table[[#This Row],[Units Sold]]&lt;&gt;0,Dataset_Analysis_Table[[#This Row],[Revenue]]/Dataset_Analysis_Table[[#This Row],[Units Sold]],"Invalid")</f>
        <v>1345.96</v>
      </c>
      <c r="K1220" s="4" t="str">
        <f>IF(Dataset_Analysis_Table[[#This Row],[Revenue]]&gt;5000,"Yes","No")</f>
        <v>Yes</v>
      </c>
      <c r="L1220" s="4" t="str" cm="1">
        <f t="array" ref="L1220">_xlfn.IFS(
  Dataset_Analysis_Table[[#This Row],[Revenue]]&gt;=10000, "Platinum Tier",
  Dataset_Analysis_Table[[#This Row],[Revenue]]&gt;=5000, "Gold Tier",
  Dataset_Analysis_Table[[#This Row],[Revenue]]&lt;5000, "Standard Tier"
)</f>
        <v>Platinum Tier</v>
      </c>
      <c r="M1220" s="4" t="str">
        <f>Dataset_Analysis_Table[[#This Row],[Region]]&amp;" - "&amp;Dataset_Analysis_Table[[#This Row],[Category]]</f>
        <v>South - Electronics</v>
      </c>
    </row>
    <row r="1221" spans="1:13" x14ac:dyDescent="0.3">
      <c r="A1221">
        <v>1222</v>
      </c>
      <c r="B1221" s="1">
        <v>45604</v>
      </c>
      <c r="C1221" t="s">
        <v>11</v>
      </c>
      <c r="D1221" t="s">
        <v>17</v>
      </c>
      <c r="E1221" t="s">
        <v>10</v>
      </c>
      <c r="F1221">
        <v>2</v>
      </c>
      <c r="G1221" s="4">
        <v>382.62</v>
      </c>
      <c r="H1221" s="4">
        <v>765.24</v>
      </c>
      <c r="I1221" t="str">
        <f>TEXT(Dataset_Analysis_Table[[#This Row],[Order Date]], "mmmm yyyy")</f>
        <v>November 2024</v>
      </c>
      <c r="J1221" s="4">
        <f>IF(Dataset_Analysis_Table[[#This Row],[Units Sold]]&lt;&gt;0,Dataset_Analysis_Table[[#This Row],[Revenue]]/Dataset_Analysis_Table[[#This Row],[Units Sold]],"Invalid")</f>
        <v>382.62</v>
      </c>
      <c r="K1221" s="4" t="str">
        <f>IF(Dataset_Analysis_Table[[#This Row],[Revenue]]&gt;5000,"Yes","No")</f>
        <v>No</v>
      </c>
      <c r="L1221" s="4" t="str" cm="1">
        <f t="array" ref="L1221">_xlfn.IFS(
  Dataset_Analysis_Table[[#This Row],[Revenue]]&gt;=10000, "Platinum Tier",
  Dataset_Analysis_Table[[#This Row],[Revenue]]&gt;=5000, "Gold Tier",
  Dataset_Analysis_Table[[#This Row],[Revenue]]&lt;5000, "Standard Tier"
)</f>
        <v>Standard Tier</v>
      </c>
      <c r="M1221" s="4" t="str">
        <f>Dataset_Analysis_Table[[#This Row],[Region]]&amp;" - "&amp;Dataset_Analysis_Table[[#This Row],[Category]]</f>
        <v>South - Accessories</v>
      </c>
    </row>
    <row r="1222" spans="1:13" x14ac:dyDescent="0.3">
      <c r="A1222">
        <v>1223</v>
      </c>
      <c r="B1222" s="1">
        <v>45265</v>
      </c>
      <c r="C1222" t="s">
        <v>11</v>
      </c>
      <c r="D1222" t="s">
        <v>8</v>
      </c>
      <c r="E1222" t="s">
        <v>2</v>
      </c>
      <c r="F1222">
        <v>2</v>
      </c>
      <c r="G1222" s="4">
        <v>180.11</v>
      </c>
      <c r="H1222" s="4">
        <v>360.22</v>
      </c>
      <c r="I1222" t="str">
        <f>TEXT(Dataset_Analysis_Table[[#This Row],[Order Date]], "mmmm yyyy")</f>
        <v>December 2023</v>
      </c>
      <c r="J1222" s="4">
        <f>IF(Dataset_Analysis_Table[[#This Row],[Units Sold]]&lt;&gt;0,Dataset_Analysis_Table[[#This Row],[Revenue]]/Dataset_Analysis_Table[[#This Row],[Units Sold]],"Invalid")</f>
        <v>180.11</v>
      </c>
      <c r="K1222" s="4" t="str">
        <f>IF(Dataset_Analysis_Table[[#This Row],[Revenue]]&gt;5000,"Yes","No")</f>
        <v>No</v>
      </c>
      <c r="L1222" s="4" t="str" cm="1">
        <f t="array" ref="L1222">_xlfn.IFS(
  Dataset_Analysis_Table[[#This Row],[Revenue]]&gt;=10000, "Platinum Tier",
  Dataset_Analysis_Table[[#This Row],[Revenue]]&gt;=5000, "Gold Tier",
  Dataset_Analysis_Table[[#This Row],[Revenue]]&lt;5000, "Standard Tier"
)</f>
        <v>Standard Tier</v>
      </c>
      <c r="M1222" s="4" t="str">
        <f>Dataset_Analysis_Table[[#This Row],[Region]]&amp;" - "&amp;Dataset_Analysis_Table[[#This Row],[Category]]</f>
        <v>South - Apparel</v>
      </c>
    </row>
    <row r="1223" spans="1:13" x14ac:dyDescent="0.3">
      <c r="A1223">
        <v>1224</v>
      </c>
      <c r="B1223" s="1">
        <v>45226</v>
      </c>
      <c r="C1223" t="s">
        <v>12</v>
      </c>
      <c r="D1223" t="s">
        <v>20</v>
      </c>
      <c r="E1223" t="s">
        <v>4</v>
      </c>
      <c r="F1223">
        <v>9</v>
      </c>
      <c r="G1223" s="4">
        <v>1063.8499999999999</v>
      </c>
      <c r="H1223" s="4">
        <v>9574.65</v>
      </c>
      <c r="I1223" t="str">
        <f>TEXT(Dataset_Analysis_Table[[#This Row],[Order Date]], "mmmm yyyy")</f>
        <v>October 2023</v>
      </c>
      <c r="J1223" s="4">
        <f>IF(Dataset_Analysis_Table[[#This Row],[Units Sold]]&lt;&gt;0,Dataset_Analysis_Table[[#This Row],[Revenue]]/Dataset_Analysis_Table[[#This Row],[Units Sold]],"Invalid")</f>
        <v>1063.8499999999999</v>
      </c>
      <c r="K1223" s="4" t="str">
        <f>IF(Dataset_Analysis_Table[[#This Row],[Revenue]]&gt;5000,"Yes","No")</f>
        <v>Yes</v>
      </c>
      <c r="L1223" s="4" t="str" cm="1">
        <f t="array" ref="L1223">_xlfn.IFS(
  Dataset_Analysis_Table[[#This Row],[Revenue]]&gt;=10000, "Platinum Tier",
  Dataset_Analysis_Table[[#This Row],[Revenue]]&gt;=5000, "Gold Tier",
  Dataset_Analysis_Table[[#This Row],[Revenue]]&lt;5000, "Standard Tier"
)</f>
        <v>Gold Tier</v>
      </c>
      <c r="M1223" s="4" t="str">
        <f>Dataset_Analysis_Table[[#This Row],[Region]]&amp;" - "&amp;Dataset_Analysis_Table[[#This Row],[Category]]</f>
        <v>East - Electronics</v>
      </c>
    </row>
    <row r="1224" spans="1:13" x14ac:dyDescent="0.3">
      <c r="A1224">
        <v>1225</v>
      </c>
      <c r="B1224" s="1">
        <v>45526</v>
      </c>
      <c r="C1224" t="s">
        <v>11</v>
      </c>
      <c r="D1224" t="s">
        <v>8</v>
      </c>
      <c r="E1224" t="s">
        <v>2</v>
      </c>
      <c r="F1224">
        <v>9</v>
      </c>
      <c r="G1224" s="4">
        <v>577.1</v>
      </c>
      <c r="H1224" s="4">
        <v>5193.8999999999996</v>
      </c>
      <c r="I1224" t="str">
        <f>TEXT(Dataset_Analysis_Table[[#This Row],[Order Date]], "mmmm yyyy")</f>
        <v>August 2024</v>
      </c>
      <c r="J1224" s="4">
        <f>IF(Dataset_Analysis_Table[[#This Row],[Units Sold]]&lt;&gt;0,Dataset_Analysis_Table[[#This Row],[Revenue]]/Dataset_Analysis_Table[[#This Row],[Units Sold]],"Invalid")</f>
        <v>577.09999999999991</v>
      </c>
      <c r="K1224" s="4" t="str">
        <f>IF(Dataset_Analysis_Table[[#This Row],[Revenue]]&gt;5000,"Yes","No")</f>
        <v>Yes</v>
      </c>
      <c r="L1224" s="4" t="str" cm="1">
        <f t="array" ref="L1224">_xlfn.IFS(
  Dataset_Analysis_Table[[#This Row],[Revenue]]&gt;=10000, "Platinum Tier",
  Dataset_Analysis_Table[[#This Row],[Revenue]]&gt;=5000, "Gold Tier",
  Dataset_Analysis_Table[[#This Row],[Revenue]]&lt;5000, "Standard Tier"
)</f>
        <v>Gold Tier</v>
      </c>
      <c r="M1224" s="4" t="str">
        <f>Dataset_Analysis_Table[[#This Row],[Region]]&amp;" - "&amp;Dataset_Analysis_Table[[#This Row],[Category]]</f>
        <v>South - Apparel</v>
      </c>
    </row>
    <row r="1225" spans="1:13" x14ac:dyDescent="0.3">
      <c r="A1225">
        <v>1226</v>
      </c>
      <c r="B1225" s="1">
        <v>45482</v>
      </c>
      <c r="C1225" t="s">
        <v>11</v>
      </c>
      <c r="D1225" t="s">
        <v>9</v>
      </c>
      <c r="E1225" t="s">
        <v>10</v>
      </c>
      <c r="F1225">
        <v>10</v>
      </c>
      <c r="G1225" s="4">
        <v>1308.25</v>
      </c>
      <c r="H1225" s="4">
        <v>13082.5</v>
      </c>
      <c r="I1225" t="str">
        <f>TEXT(Dataset_Analysis_Table[[#This Row],[Order Date]], "mmmm yyyy")</f>
        <v>July 2024</v>
      </c>
      <c r="J1225" s="4">
        <f>IF(Dataset_Analysis_Table[[#This Row],[Units Sold]]&lt;&gt;0,Dataset_Analysis_Table[[#This Row],[Revenue]]/Dataset_Analysis_Table[[#This Row],[Units Sold]],"Invalid")</f>
        <v>1308.25</v>
      </c>
      <c r="K1225" s="4" t="str">
        <f>IF(Dataset_Analysis_Table[[#This Row],[Revenue]]&gt;5000,"Yes","No")</f>
        <v>Yes</v>
      </c>
      <c r="L1225" s="4" t="str" cm="1">
        <f t="array" ref="L1225">_xlfn.IFS(
  Dataset_Analysis_Table[[#This Row],[Revenue]]&gt;=10000, "Platinum Tier",
  Dataset_Analysis_Table[[#This Row],[Revenue]]&gt;=5000, "Gold Tier",
  Dataset_Analysis_Table[[#This Row],[Revenue]]&lt;5000, "Standard Tier"
)</f>
        <v>Platinum Tier</v>
      </c>
      <c r="M1225" s="4" t="str">
        <f>Dataset_Analysis_Table[[#This Row],[Region]]&amp;" - "&amp;Dataset_Analysis_Table[[#This Row],[Category]]</f>
        <v>South - Accessories</v>
      </c>
    </row>
    <row r="1226" spans="1:13" x14ac:dyDescent="0.3">
      <c r="A1226">
        <v>1227</v>
      </c>
      <c r="B1226" s="1">
        <v>45305</v>
      </c>
      <c r="C1226" t="s">
        <v>11</v>
      </c>
      <c r="D1226" t="s">
        <v>16</v>
      </c>
      <c r="E1226" t="s">
        <v>10</v>
      </c>
      <c r="F1226">
        <v>3</v>
      </c>
      <c r="G1226" s="4">
        <v>276.51</v>
      </c>
      <c r="H1226" s="4">
        <v>829.53</v>
      </c>
      <c r="I1226" t="str">
        <f>TEXT(Dataset_Analysis_Table[[#This Row],[Order Date]], "mmmm yyyy")</f>
        <v>January 2024</v>
      </c>
      <c r="J1226" s="4">
        <f>IF(Dataset_Analysis_Table[[#This Row],[Units Sold]]&lt;&gt;0,Dataset_Analysis_Table[[#This Row],[Revenue]]/Dataset_Analysis_Table[[#This Row],[Units Sold]],"Invalid")</f>
        <v>276.51</v>
      </c>
      <c r="K1226" s="4" t="str">
        <f>IF(Dataset_Analysis_Table[[#This Row],[Revenue]]&gt;5000,"Yes","No")</f>
        <v>No</v>
      </c>
      <c r="L1226" s="4" t="str" cm="1">
        <f t="array" ref="L1226">_xlfn.IFS(
  Dataset_Analysis_Table[[#This Row],[Revenue]]&gt;=10000, "Platinum Tier",
  Dataset_Analysis_Table[[#This Row],[Revenue]]&gt;=5000, "Gold Tier",
  Dataset_Analysis_Table[[#This Row],[Revenue]]&lt;5000, "Standard Tier"
)</f>
        <v>Standard Tier</v>
      </c>
      <c r="M1226" s="4" t="str">
        <f>Dataset_Analysis_Table[[#This Row],[Region]]&amp;" - "&amp;Dataset_Analysis_Table[[#This Row],[Category]]</f>
        <v>South - Accessories</v>
      </c>
    </row>
    <row r="1227" spans="1:13" x14ac:dyDescent="0.3">
      <c r="A1227">
        <v>1228</v>
      </c>
      <c r="B1227" s="1">
        <v>45568</v>
      </c>
      <c r="C1227" t="s">
        <v>0</v>
      </c>
      <c r="D1227" t="s">
        <v>8</v>
      </c>
      <c r="E1227" t="s">
        <v>2</v>
      </c>
      <c r="F1227">
        <v>5</v>
      </c>
      <c r="G1227" s="4">
        <v>471.18</v>
      </c>
      <c r="H1227" s="4">
        <v>2355.9</v>
      </c>
      <c r="I1227" t="str">
        <f>TEXT(Dataset_Analysis_Table[[#This Row],[Order Date]], "mmmm yyyy")</f>
        <v>October 2024</v>
      </c>
      <c r="J1227" s="4">
        <f>IF(Dataset_Analysis_Table[[#This Row],[Units Sold]]&lt;&gt;0,Dataset_Analysis_Table[[#This Row],[Revenue]]/Dataset_Analysis_Table[[#This Row],[Units Sold]],"Invalid")</f>
        <v>471.18</v>
      </c>
      <c r="K1227" s="4" t="str">
        <f>IF(Dataset_Analysis_Table[[#This Row],[Revenue]]&gt;5000,"Yes","No")</f>
        <v>No</v>
      </c>
      <c r="L1227" s="4" t="str" cm="1">
        <f t="array" ref="L1227">_xlfn.IFS(
  Dataset_Analysis_Table[[#This Row],[Revenue]]&gt;=10000, "Platinum Tier",
  Dataset_Analysis_Table[[#This Row],[Revenue]]&gt;=5000, "Gold Tier",
  Dataset_Analysis_Table[[#This Row],[Revenue]]&lt;5000, "Standard Tier"
)</f>
        <v>Standard Tier</v>
      </c>
      <c r="M1227" s="4" t="str">
        <f>Dataset_Analysis_Table[[#This Row],[Region]]&amp;" - "&amp;Dataset_Analysis_Table[[#This Row],[Category]]</f>
        <v>North - Apparel</v>
      </c>
    </row>
    <row r="1228" spans="1:13" x14ac:dyDescent="0.3">
      <c r="A1228">
        <v>1229</v>
      </c>
      <c r="B1228" s="1">
        <v>45434</v>
      </c>
      <c r="C1228" t="s">
        <v>7</v>
      </c>
      <c r="D1228" t="s">
        <v>9</v>
      </c>
      <c r="E1228" t="s">
        <v>10</v>
      </c>
      <c r="F1228">
        <v>3</v>
      </c>
      <c r="G1228" s="4">
        <v>185.16</v>
      </c>
      <c r="H1228" s="4">
        <v>555.48</v>
      </c>
      <c r="I1228" t="str">
        <f>TEXT(Dataset_Analysis_Table[[#This Row],[Order Date]], "mmmm yyyy")</f>
        <v>May 2024</v>
      </c>
      <c r="J1228" s="4">
        <f>IF(Dataset_Analysis_Table[[#This Row],[Units Sold]]&lt;&gt;0,Dataset_Analysis_Table[[#This Row],[Revenue]]/Dataset_Analysis_Table[[#This Row],[Units Sold]],"Invalid")</f>
        <v>185.16</v>
      </c>
      <c r="K1228" s="4" t="str">
        <f>IF(Dataset_Analysis_Table[[#This Row],[Revenue]]&gt;5000,"Yes","No")</f>
        <v>No</v>
      </c>
      <c r="L1228" s="4" t="str" cm="1">
        <f t="array" ref="L1228">_xlfn.IFS(
  Dataset_Analysis_Table[[#This Row],[Revenue]]&gt;=10000, "Platinum Tier",
  Dataset_Analysis_Table[[#This Row],[Revenue]]&gt;=5000, "Gold Tier",
  Dataset_Analysis_Table[[#This Row],[Revenue]]&lt;5000, "Standard Tier"
)</f>
        <v>Standard Tier</v>
      </c>
      <c r="M1228" s="4" t="str">
        <f>Dataset_Analysis_Table[[#This Row],[Region]]&amp;" - "&amp;Dataset_Analysis_Table[[#This Row],[Category]]</f>
        <v>West - Accessories</v>
      </c>
    </row>
    <row r="1229" spans="1:13" x14ac:dyDescent="0.3">
      <c r="A1229">
        <v>1230</v>
      </c>
      <c r="B1229" s="1">
        <v>45142</v>
      </c>
      <c r="C1229" t="s">
        <v>11</v>
      </c>
      <c r="D1229" t="s">
        <v>3</v>
      </c>
      <c r="E1229" t="s">
        <v>4</v>
      </c>
      <c r="F1229">
        <v>10</v>
      </c>
      <c r="G1229" s="4">
        <v>1150.44</v>
      </c>
      <c r="H1229" s="4">
        <v>11504.4</v>
      </c>
      <c r="I1229" t="str">
        <f>TEXT(Dataset_Analysis_Table[[#This Row],[Order Date]], "mmmm yyyy")</f>
        <v>August 2023</v>
      </c>
      <c r="J1229" s="4">
        <f>IF(Dataset_Analysis_Table[[#This Row],[Units Sold]]&lt;&gt;0,Dataset_Analysis_Table[[#This Row],[Revenue]]/Dataset_Analysis_Table[[#This Row],[Units Sold]],"Invalid")</f>
        <v>1150.44</v>
      </c>
      <c r="K1229" s="4" t="str">
        <f>IF(Dataset_Analysis_Table[[#This Row],[Revenue]]&gt;5000,"Yes","No")</f>
        <v>Yes</v>
      </c>
      <c r="L1229" s="4" t="str" cm="1">
        <f t="array" ref="L1229">_xlfn.IFS(
  Dataset_Analysis_Table[[#This Row],[Revenue]]&gt;=10000, "Platinum Tier",
  Dataset_Analysis_Table[[#This Row],[Revenue]]&gt;=5000, "Gold Tier",
  Dataset_Analysis_Table[[#This Row],[Revenue]]&lt;5000, "Standard Tier"
)</f>
        <v>Platinum Tier</v>
      </c>
      <c r="M1229" s="4" t="str">
        <f>Dataset_Analysis_Table[[#This Row],[Region]]&amp;" - "&amp;Dataset_Analysis_Table[[#This Row],[Category]]</f>
        <v>South - Electronics</v>
      </c>
    </row>
    <row r="1230" spans="1:13" x14ac:dyDescent="0.3">
      <c r="A1230">
        <v>1231</v>
      </c>
      <c r="B1230" s="1">
        <v>45648</v>
      </c>
      <c r="C1230" t="s">
        <v>7</v>
      </c>
      <c r="D1230" t="s">
        <v>14</v>
      </c>
      <c r="E1230" t="s">
        <v>4</v>
      </c>
      <c r="F1230">
        <v>8</v>
      </c>
      <c r="G1230" s="4">
        <v>819.82</v>
      </c>
      <c r="H1230" s="4">
        <v>6558.56</v>
      </c>
      <c r="I1230" t="str">
        <f>TEXT(Dataset_Analysis_Table[[#This Row],[Order Date]], "mmmm yyyy")</f>
        <v>December 2024</v>
      </c>
      <c r="J1230" s="4">
        <f>IF(Dataset_Analysis_Table[[#This Row],[Units Sold]]&lt;&gt;0,Dataset_Analysis_Table[[#This Row],[Revenue]]/Dataset_Analysis_Table[[#This Row],[Units Sold]],"Invalid")</f>
        <v>819.82</v>
      </c>
      <c r="K1230" s="4" t="str">
        <f>IF(Dataset_Analysis_Table[[#This Row],[Revenue]]&gt;5000,"Yes","No")</f>
        <v>Yes</v>
      </c>
      <c r="L1230" s="4" t="str" cm="1">
        <f t="array" ref="L1230">_xlfn.IFS(
  Dataset_Analysis_Table[[#This Row],[Revenue]]&gt;=10000, "Platinum Tier",
  Dataset_Analysis_Table[[#This Row],[Revenue]]&gt;=5000, "Gold Tier",
  Dataset_Analysis_Table[[#This Row],[Revenue]]&lt;5000, "Standard Tier"
)</f>
        <v>Gold Tier</v>
      </c>
      <c r="M1230" s="4" t="str">
        <f>Dataset_Analysis_Table[[#This Row],[Region]]&amp;" - "&amp;Dataset_Analysis_Table[[#This Row],[Category]]</f>
        <v>West - Electronics</v>
      </c>
    </row>
    <row r="1231" spans="1:13" x14ac:dyDescent="0.3">
      <c r="A1231">
        <v>1232</v>
      </c>
      <c r="B1231" s="1">
        <v>45382</v>
      </c>
      <c r="C1231" t="s">
        <v>7</v>
      </c>
      <c r="D1231" t="s">
        <v>14</v>
      </c>
      <c r="E1231" t="s">
        <v>4</v>
      </c>
      <c r="F1231">
        <v>4</v>
      </c>
      <c r="G1231" s="4">
        <v>887.4</v>
      </c>
      <c r="H1231" s="4">
        <v>3549.6</v>
      </c>
      <c r="I1231" t="str">
        <f>TEXT(Dataset_Analysis_Table[[#This Row],[Order Date]], "mmmm yyyy")</f>
        <v>March 2024</v>
      </c>
      <c r="J1231" s="4">
        <f>IF(Dataset_Analysis_Table[[#This Row],[Units Sold]]&lt;&gt;0,Dataset_Analysis_Table[[#This Row],[Revenue]]/Dataset_Analysis_Table[[#This Row],[Units Sold]],"Invalid")</f>
        <v>887.4</v>
      </c>
      <c r="K1231" s="4" t="str">
        <f>IF(Dataset_Analysis_Table[[#This Row],[Revenue]]&gt;5000,"Yes","No")</f>
        <v>No</v>
      </c>
      <c r="L1231" s="4" t="str" cm="1">
        <f t="array" ref="L1231">_xlfn.IFS(
  Dataset_Analysis_Table[[#This Row],[Revenue]]&gt;=10000, "Platinum Tier",
  Dataset_Analysis_Table[[#This Row],[Revenue]]&gt;=5000, "Gold Tier",
  Dataset_Analysis_Table[[#This Row],[Revenue]]&lt;5000, "Standard Tier"
)</f>
        <v>Standard Tier</v>
      </c>
      <c r="M1231" s="4" t="str">
        <f>Dataset_Analysis_Table[[#This Row],[Region]]&amp;" - "&amp;Dataset_Analysis_Table[[#This Row],[Category]]</f>
        <v>West - Electronics</v>
      </c>
    </row>
    <row r="1232" spans="1:13" x14ac:dyDescent="0.3">
      <c r="A1232">
        <v>1233</v>
      </c>
      <c r="B1232" s="1">
        <v>45558</v>
      </c>
      <c r="C1232" t="s">
        <v>7</v>
      </c>
      <c r="D1232" t="s">
        <v>20</v>
      </c>
      <c r="E1232" t="s">
        <v>4</v>
      </c>
      <c r="F1232">
        <v>8</v>
      </c>
      <c r="G1232" s="4">
        <v>128.31</v>
      </c>
      <c r="H1232" s="4">
        <v>1026.48</v>
      </c>
      <c r="I1232" t="str">
        <f>TEXT(Dataset_Analysis_Table[[#This Row],[Order Date]], "mmmm yyyy")</f>
        <v>September 2024</v>
      </c>
      <c r="J1232" s="4">
        <f>IF(Dataset_Analysis_Table[[#This Row],[Units Sold]]&lt;&gt;0,Dataset_Analysis_Table[[#This Row],[Revenue]]/Dataset_Analysis_Table[[#This Row],[Units Sold]],"Invalid")</f>
        <v>128.31</v>
      </c>
      <c r="K1232" s="4" t="str">
        <f>IF(Dataset_Analysis_Table[[#This Row],[Revenue]]&gt;5000,"Yes","No")</f>
        <v>No</v>
      </c>
      <c r="L1232" s="4" t="str" cm="1">
        <f t="array" ref="L1232">_xlfn.IFS(
  Dataset_Analysis_Table[[#This Row],[Revenue]]&gt;=10000, "Platinum Tier",
  Dataset_Analysis_Table[[#This Row],[Revenue]]&gt;=5000, "Gold Tier",
  Dataset_Analysis_Table[[#This Row],[Revenue]]&lt;5000, "Standard Tier"
)</f>
        <v>Standard Tier</v>
      </c>
      <c r="M1232" s="4" t="str">
        <f>Dataset_Analysis_Table[[#This Row],[Region]]&amp;" - "&amp;Dataset_Analysis_Table[[#This Row],[Category]]</f>
        <v>West - Electronics</v>
      </c>
    </row>
    <row r="1233" spans="1:13" x14ac:dyDescent="0.3">
      <c r="A1233">
        <v>1234</v>
      </c>
      <c r="B1233" s="1">
        <v>45389</v>
      </c>
      <c r="C1233" t="s">
        <v>0</v>
      </c>
      <c r="D1233" t="s">
        <v>15</v>
      </c>
      <c r="E1233" t="s">
        <v>4</v>
      </c>
      <c r="F1233">
        <v>9</v>
      </c>
      <c r="G1233" s="4">
        <v>424.39</v>
      </c>
      <c r="H1233" s="4">
        <v>3819.51</v>
      </c>
      <c r="I1233" t="str">
        <f>TEXT(Dataset_Analysis_Table[[#This Row],[Order Date]], "mmmm yyyy")</f>
        <v>April 2024</v>
      </c>
      <c r="J1233" s="4">
        <f>IF(Dataset_Analysis_Table[[#This Row],[Units Sold]]&lt;&gt;0,Dataset_Analysis_Table[[#This Row],[Revenue]]/Dataset_Analysis_Table[[#This Row],[Units Sold]],"Invalid")</f>
        <v>424.39000000000004</v>
      </c>
      <c r="K1233" s="4" t="str">
        <f>IF(Dataset_Analysis_Table[[#This Row],[Revenue]]&gt;5000,"Yes","No")</f>
        <v>No</v>
      </c>
      <c r="L1233" s="4" t="str" cm="1">
        <f t="array" ref="L1233">_xlfn.IFS(
  Dataset_Analysis_Table[[#This Row],[Revenue]]&gt;=10000, "Platinum Tier",
  Dataset_Analysis_Table[[#This Row],[Revenue]]&gt;=5000, "Gold Tier",
  Dataset_Analysis_Table[[#This Row],[Revenue]]&lt;5000, "Standard Tier"
)</f>
        <v>Standard Tier</v>
      </c>
      <c r="M1233" s="4" t="str">
        <f>Dataset_Analysis_Table[[#This Row],[Region]]&amp;" - "&amp;Dataset_Analysis_Table[[#This Row],[Category]]</f>
        <v>North - Electronics</v>
      </c>
    </row>
    <row r="1234" spans="1:13" x14ac:dyDescent="0.3">
      <c r="A1234">
        <v>1235</v>
      </c>
      <c r="B1234" s="1">
        <v>45189</v>
      </c>
      <c r="C1234" t="s">
        <v>11</v>
      </c>
      <c r="D1234" t="s">
        <v>1</v>
      </c>
      <c r="E1234" t="s">
        <v>2</v>
      </c>
      <c r="F1234">
        <v>3</v>
      </c>
      <c r="G1234" s="4">
        <v>230.9</v>
      </c>
      <c r="H1234" s="4">
        <v>692.7</v>
      </c>
      <c r="I1234" t="str">
        <f>TEXT(Dataset_Analysis_Table[[#This Row],[Order Date]], "mmmm yyyy")</f>
        <v>September 2023</v>
      </c>
      <c r="J1234" s="4">
        <f>IF(Dataset_Analysis_Table[[#This Row],[Units Sold]]&lt;&gt;0,Dataset_Analysis_Table[[#This Row],[Revenue]]/Dataset_Analysis_Table[[#This Row],[Units Sold]],"Invalid")</f>
        <v>230.9</v>
      </c>
      <c r="K1234" s="4" t="str">
        <f>IF(Dataset_Analysis_Table[[#This Row],[Revenue]]&gt;5000,"Yes","No")</f>
        <v>No</v>
      </c>
      <c r="L1234" s="4" t="str" cm="1">
        <f t="array" ref="L1234">_xlfn.IFS(
  Dataset_Analysis_Table[[#This Row],[Revenue]]&gt;=10000, "Platinum Tier",
  Dataset_Analysis_Table[[#This Row],[Revenue]]&gt;=5000, "Gold Tier",
  Dataset_Analysis_Table[[#This Row],[Revenue]]&lt;5000, "Standard Tier"
)</f>
        <v>Standard Tier</v>
      </c>
      <c r="M1234" s="4" t="str">
        <f>Dataset_Analysis_Table[[#This Row],[Region]]&amp;" - "&amp;Dataset_Analysis_Table[[#This Row],[Category]]</f>
        <v>South - Apparel</v>
      </c>
    </row>
    <row r="1235" spans="1:13" x14ac:dyDescent="0.3">
      <c r="A1235">
        <v>1236</v>
      </c>
      <c r="B1235" s="1">
        <v>45176</v>
      </c>
      <c r="C1235" t="s">
        <v>12</v>
      </c>
      <c r="D1235" t="s">
        <v>1</v>
      </c>
      <c r="E1235" t="s">
        <v>2</v>
      </c>
      <c r="F1235">
        <v>3</v>
      </c>
      <c r="G1235" s="4">
        <v>1282.21</v>
      </c>
      <c r="H1235" s="4">
        <v>3846.63</v>
      </c>
      <c r="I1235" t="str">
        <f>TEXT(Dataset_Analysis_Table[[#This Row],[Order Date]], "mmmm yyyy")</f>
        <v>September 2023</v>
      </c>
      <c r="J1235" s="4">
        <f>IF(Dataset_Analysis_Table[[#This Row],[Units Sold]]&lt;&gt;0,Dataset_Analysis_Table[[#This Row],[Revenue]]/Dataset_Analysis_Table[[#This Row],[Units Sold]],"Invalid")</f>
        <v>1282.21</v>
      </c>
      <c r="K1235" s="4" t="str">
        <f>IF(Dataset_Analysis_Table[[#This Row],[Revenue]]&gt;5000,"Yes","No")</f>
        <v>No</v>
      </c>
      <c r="L1235" s="4" t="str" cm="1">
        <f t="array" ref="L1235">_xlfn.IFS(
  Dataset_Analysis_Table[[#This Row],[Revenue]]&gt;=10000, "Platinum Tier",
  Dataset_Analysis_Table[[#This Row],[Revenue]]&gt;=5000, "Gold Tier",
  Dataset_Analysis_Table[[#This Row],[Revenue]]&lt;5000, "Standard Tier"
)</f>
        <v>Standard Tier</v>
      </c>
      <c r="M1235" s="4" t="str">
        <f>Dataset_Analysis_Table[[#This Row],[Region]]&amp;" - "&amp;Dataset_Analysis_Table[[#This Row],[Category]]</f>
        <v>East - Apparel</v>
      </c>
    </row>
    <row r="1236" spans="1:13" x14ac:dyDescent="0.3">
      <c r="A1236">
        <v>1237</v>
      </c>
      <c r="B1236" s="1">
        <v>45478</v>
      </c>
      <c r="C1236" t="s">
        <v>12</v>
      </c>
      <c r="D1236" t="s">
        <v>1</v>
      </c>
      <c r="E1236" t="s">
        <v>2</v>
      </c>
      <c r="F1236">
        <v>2</v>
      </c>
      <c r="G1236" s="4">
        <v>83.06</v>
      </c>
      <c r="H1236" s="4">
        <v>166.12</v>
      </c>
      <c r="I1236" t="str">
        <f>TEXT(Dataset_Analysis_Table[[#This Row],[Order Date]], "mmmm yyyy")</f>
        <v>July 2024</v>
      </c>
      <c r="J1236" s="4">
        <f>IF(Dataset_Analysis_Table[[#This Row],[Units Sold]]&lt;&gt;0,Dataset_Analysis_Table[[#This Row],[Revenue]]/Dataset_Analysis_Table[[#This Row],[Units Sold]],"Invalid")</f>
        <v>83.06</v>
      </c>
      <c r="K1236" s="4" t="str">
        <f>IF(Dataset_Analysis_Table[[#This Row],[Revenue]]&gt;5000,"Yes","No")</f>
        <v>No</v>
      </c>
      <c r="L1236" s="4" t="str" cm="1">
        <f t="array" ref="L1236">_xlfn.IFS(
  Dataset_Analysis_Table[[#This Row],[Revenue]]&gt;=10000, "Platinum Tier",
  Dataset_Analysis_Table[[#This Row],[Revenue]]&gt;=5000, "Gold Tier",
  Dataset_Analysis_Table[[#This Row],[Revenue]]&lt;5000, "Standard Tier"
)</f>
        <v>Standard Tier</v>
      </c>
      <c r="M1236" s="4" t="str">
        <f>Dataset_Analysis_Table[[#This Row],[Region]]&amp;" - "&amp;Dataset_Analysis_Table[[#This Row],[Category]]</f>
        <v>East - Apparel</v>
      </c>
    </row>
    <row r="1237" spans="1:13" x14ac:dyDescent="0.3">
      <c r="A1237">
        <v>1238</v>
      </c>
      <c r="B1237" s="1">
        <v>45304</v>
      </c>
      <c r="C1237" t="s">
        <v>11</v>
      </c>
      <c r="D1237" t="s">
        <v>5</v>
      </c>
      <c r="E1237" t="s">
        <v>4</v>
      </c>
      <c r="F1237">
        <v>5</v>
      </c>
      <c r="G1237" s="4">
        <v>920.52</v>
      </c>
      <c r="H1237" s="4">
        <v>4602.6000000000004</v>
      </c>
      <c r="I1237" t="str">
        <f>TEXT(Dataset_Analysis_Table[[#This Row],[Order Date]], "mmmm yyyy")</f>
        <v>January 2024</v>
      </c>
      <c r="J1237" s="4">
        <f>IF(Dataset_Analysis_Table[[#This Row],[Units Sold]]&lt;&gt;0,Dataset_Analysis_Table[[#This Row],[Revenue]]/Dataset_Analysis_Table[[#This Row],[Units Sold]],"Invalid")</f>
        <v>920.5200000000001</v>
      </c>
      <c r="K1237" s="4" t="str">
        <f>IF(Dataset_Analysis_Table[[#This Row],[Revenue]]&gt;5000,"Yes","No")</f>
        <v>No</v>
      </c>
      <c r="L1237" s="4" t="str" cm="1">
        <f t="array" ref="L1237">_xlfn.IFS(
  Dataset_Analysis_Table[[#This Row],[Revenue]]&gt;=10000, "Platinum Tier",
  Dataset_Analysis_Table[[#This Row],[Revenue]]&gt;=5000, "Gold Tier",
  Dataset_Analysis_Table[[#This Row],[Revenue]]&lt;5000, "Standard Tier"
)</f>
        <v>Standard Tier</v>
      </c>
      <c r="M1237" s="4" t="str">
        <f>Dataset_Analysis_Table[[#This Row],[Region]]&amp;" - "&amp;Dataset_Analysis_Table[[#This Row],[Category]]</f>
        <v>South - Electronics</v>
      </c>
    </row>
    <row r="1238" spans="1:13" x14ac:dyDescent="0.3">
      <c r="A1238">
        <v>1239</v>
      </c>
      <c r="B1238" s="1">
        <v>45605</v>
      </c>
      <c r="C1238" t="s">
        <v>11</v>
      </c>
      <c r="D1238" t="s">
        <v>8</v>
      </c>
      <c r="E1238" t="s">
        <v>2</v>
      </c>
      <c r="F1238">
        <v>10</v>
      </c>
      <c r="G1238" s="4">
        <v>546.67999999999995</v>
      </c>
      <c r="H1238" s="4">
        <v>5466.8</v>
      </c>
      <c r="I1238" t="str">
        <f>TEXT(Dataset_Analysis_Table[[#This Row],[Order Date]], "mmmm yyyy")</f>
        <v>November 2024</v>
      </c>
      <c r="J1238" s="4">
        <f>IF(Dataset_Analysis_Table[[#This Row],[Units Sold]]&lt;&gt;0,Dataset_Analysis_Table[[#This Row],[Revenue]]/Dataset_Analysis_Table[[#This Row],[Units Sold]],"Invalid")</f>
        <v>546.68000000000006</v>
      </c>
      <c r="K1238" s="4" t="str">
        <f>IF(Dataset_Analysis_Table[[#This Row],[Revenue]]&gt;5000,"Yes","No")</f>
        <v>Yes</v>
      </c>
      <c r="L1238" s="4" t="str" cm="1">
        <f t="array" ref="L1238">_xlfn.IFS(
  Dataset_Analysis_Table[[#This Row],[Revenue]]&gt;=10000, "Platinum Tier",
  Dataset_Analysis_Table[[#This Row],[Revenue]]&gt;=5000, "Gold Tier",
  Dataset_Analysis_Table[[#This Row],[Revenue]]&lt;5000, "Standard Tier"
)</f>
        <v>Gold Tier</v>
      </c>
      <c r="M1238" s="4" t="str">
        <f>Dataset_Analysis_Table[[#This Row],[Region]]&amp;" - "&amp;Dataset_Analysis_Table[[#This Row],[Category]]</f>
        <v>South - Apparel</v>
      </c>
    </row>
    <row r="1239" spans="1:13" x14ac:dyDescent="0.3">
      <c r="A1239">
        <v>1240</v>
      </c>
      <c r="B1239" s="1">
        <v>45445</v>
      </c>
      <c r="C1239" t="s">
        <v>0</v>
      </c>
      <c r="D1239" t="s">
        <v>14</v>
      </c>
      <c r="E1239" t="s">
        <v>4</v>
      </c>
      <c r="F1239">
        <v>6</v>
      </c>
      <c r="G1239" s="4">
        <v>559.16999999999996</v>
      </c>
      <c r="H1239" s="4">
        <v>3355.02</v>
      </c>
      <c r="I1239" t="str">
        <f>TEXT(Dataset_Analysis_Table[[#This Row],[Order Date]], "mmmm yyyy")</f>
        <v>June 2024</v>
      </c>
      <c r="J1239" s="4">
        <f>IF(Dataset_Analysis_Table[[#This Row],[Units Sold]]&lt;&gt;0,Dataset_Analysis_Table[[#This Row],[Revenue]]/Dataset_Analysis_Table[[#This Row],[Units Sold]],"Invalid")</f>
        <v>559.16999999999996</v>
      </c>
      <c r="K1239" s="4" t="str">
        <f>IF(Dataset_Analysis_Table[[#This Row],[Revenue]]&gt;5000,"Yes","No")</f>
        <v>No</v>
      </c>
      <c r="L1239" s="4" t="str" cm="1">
        <f t="array" ref="L1239">_xlfn.IFS(
  Dataset_Analysis_Table[[#This Row],[Revenue]]&gt;=10000, "Platinum Tier",
  Dataset_Analysis_Table[[#This Row],[Revenue]]&gt;=5000, "Gold Tier",
  Dataset_Analysis_Table[[#This Row],[Revenue]]&lt;5000, "Standard Tier"
)</f>
        <v>Standard Tier</v>
      </c>
      <c r="M1239" s="4" t="str">
        <f>Dataset_Analysis_Table[[#This Row],[Region]]&amp;" - "&amp;Dataset_Analysis_Table[[#This Row],[Category]]</f>
        <v>North - Electronics</v>
      </c>
    </row>
    <row r="1240" spans="1:13" x14ac:dyDescent="0.3">
      <c r="A1240">
        <v>1241</v>
      </c>
      <c r="B1240" s="1">
        <v>45576</v>
      </c>
      <c r="C1240" t="s">
        <v>0</v>
      </c>
      <c r="D1240" t="s">
        <v>5</v>
      </c>
      <c r="E1240" t="s">
        <v>4</v>
      </c>
      <c r="F1240">
        <v>9</v>
      </c>
      <c r="G1240" s="4">
        <v>106.74</v>
      </c>
      <c r="H1240" s="4">
        <v>960.66</v>
      </c>
      <c r="I1240" t="str">
        <f>TEXT(Dataset_Analysis_Table[[#This Row],[Order Date]], "mmmm yyyy")</f>
        <v>October 2024</v>
      </c>
      <c r="J1240" s="4">
        <f>IF(Dataset_Analysis_Table[[#This Row],[Units Sold]]&lt;&gt;0,Dataset_Analysis_Table[[#This Row],[Revenue]]/Dataset_Analysis_Table[[#This Row],[Units Sold]],"Invalid")</f>
        <v>106.74</v>
      </c>
      <c r="K1240" s="4" t="str">
        <f>IF(Dataset_Analysis_Table[[#This Row],[Revenue]]&gt;5000,"Yes","No")</f>
        <v>No</v>
      </c>
      <c r="L1240" s="4" t="str" cm="1">
        <f t="array" ref="L1240">_xlfn.IFS(
  Dataset_Analysis_Table[[#This Row],[Revenue]]&gt;=10000, "Platinum Tier",
  Dataset_Analysis_Table[[#This Row],[Revenue]]&gt;=5000, "Gold Tier",
  Dataset_Analysis_Table[[#This Row],[Revenue]]&lt;5000, "Standard Tier"
)</f>
        <v>Standard Tier</v>
      </c>
      <c r="M1240" s="4" t="str">
        <f>Dataset_Analysis_Table[[#This Row],[Region]]&amp;" - "&amp;Dataset_Analysis_Table[[#This Row],[Category]]</f>
        <v>North - Electronics</v>
      </c>
    </row>
    <row r="1241" spans="1:13" x14ac:dyDescent="0.3">
      <c r="A1241">
        <v>1242</v>
      </c>
      <c r="B1241" s="1">
        <v>45263</v>
      </c>
      <c r="C1241" t="s">
        <v>11</v>
      </c>
      <c r="D1241" t="s">
        <v>20</v>
      </c>
      <c r="E1241" t="s">
        <v>4</v>
      </c>
      <c r="F1241">
        <v>5</v>
      </c>
      <c r="G1241" s="4">
        <v>500.52</v>
      </c>
      <c r="H1241" s="4">
        <v>2502.6</v>
      </c>
      <c r="I1241" t="str">
        <f>TEXT(Dataset_Analysis_Table[[#This Row],[Order Date]], "mmmm yyyy")</f>
        <v>December 2023</v>
      </c>
      <c r="J1241" s="4">
        <f>IF(Dataset_Analysis_Table[[#This Row],[Units Sold]]&lt;&gt;0,Dataset_Analysis_Table[[#This Row],[Revenue]]/Dataset_Analysis_Table[[#This Row],[Units Sold]],"Invalid")</f>
        <v>500.52</v>
      </c>
      <c r="K1241" s="4" t="str">
        <f>IF(Dataset_Analysis_Table[[#This Row],[Revenue]]&gt;5000,"Yes","No")</f>
        <v>No</v>
      </c>
      <c r="L1241" s="4" t="str" cm="1">
        <f t="array" ref="L1241">_xlfn.IFS(
  Dataset_Analysis_Table[[#This Row],[Revenue]]&gt;=10000, "Platinum Tier",
  Dataset_Analysis_Table[[#This Row],[Revenue]]&gt;=5000, "Gold Tier",
  Dataset_Analysis_Table[[#This Row],[Revenue]]&lt;5000, "Standard Tier"
)</f>
        <v>Standard Tier</v>
      </c>
      <c r="M1241" s="4" t="str">
        <f>Dataset_Analysis_Table[[#This Row],[Region]]&amp;" - "&amp;Dataset_Analysis_Table[[#This Row],[Category]]</f>
        <v>South - Electronics</v>
      </c>
    </row>
    <row r="1242" spans="1:13" x14ac:dyDescent="0.3">
      <c r="A1242">
        <v>1243</v>
      </c>
      <c r="B1242" s="1">
        <v>45851</v>
      </c>
      <c r="C1242" t="s">
        <v>11</v>
      </c>
      <c r="D1242" t="s">
        <v>5</v>
      </c>
      <c r="E1242" t="s">
        <v>4</v>
      </c>
      <c r="F1242">
        <v>4</v>
      </c>
      <c r="G1242" s="4">
        <v>921.96</v>
      </c>
      <c r="H1242" s="4">
        <v>3687.84</v>
      </c>
      <c r="I1242" t="str">
        <f>TEXT(Dataset_Analysis_Table[[#This Row],[Order Date]], "mmmm yyyy")</f>
        <v>July 2025</v>
      </c>
      <c r="J1242" s="4">
        <f>IF(Dataset_Analysis_Table[[#This Row],[Units Sold]]&lt;&gt;0,Dataset_Analysis_Table[[#This Row],[Revenue]]/Dataset_Analysis_Table[[#This Row],[Units Sold]],"Invalid")</f>
        <v>921.96</v>
      </c>
      <c r="K1242" s="4" t="str">
        <f>IF(Dataset_Analysis_Table[[#This Row],[Revenue]]&gt;5000,"Yes","No")</f>
        <v>No</v>
      </c>
      <c r="L1242" s="4" t="str" cm="1">
        <f t="array" ref="L1242">_xlfn.IFS(
  Dataset_Analysis_Table[[#This Row],[Revenue]]&gt;=10000, "Platinum Tier",
  Dataset_Analysis_Table[[#This Row],[Revenue]]&gt;=5000, "Gold Tier",
  Dataset_Analysis_Table[[#This Row],[Revenue]]&lt;5000, "Standard Tier"
)</f>
        <v>Standard Tier</v>
      </c>
      <c r="M1242" s="4" t="str">
        <f>Dataset_Analysis_Table[[#This Row],[Region]]&amp;" - "&amp;Dataset_Analysis_Table[[#This Row],[Category]]</f>
        <v>South - Electronics</v>
      </c>
    </row>
    <row r="1243" spans="1:13" x14ac:dyDescent="0.3">
      <c r="A1243">
        <v>1244</v>
      </c>
      <c r="B1243" s="1">
        <v>45634</v>
      </c>
      <c r="C1243" t="s">
        <v>0</v>
      </c>
      <c r="D1243" t="s">
        <v>13</v>
      </c>
      <c r="E1243" t="s">
        <v>4</v>
      </c>
      <c r="F1243">
        <v>10</v>
      </c>
      <c r="G1243" s="4">
        <v>1401.5</v>
      </c>
      <c r="H1243" s="4">
        <v>14015</v>
      </c>
      <c r="I1243" t="str">
        <f>TEXT(Dataset_Analysis_Table[[#This Row],[Order Date]], "mmmm yyyy")</f>
        <v>December 2024</v>
      </c>
      <c r="J1243" s="4">
        <f>IF(Dataset_Analysis_Table[[#This Row],[Units Sold]]&lt;&gt;0,Dataset_Analysis_Table[[#This Row],[Revenue]]/Dataset_Analysis_Table[[#This Row],[Units Sold]],"Invalid")</f>
        <v>1401.5</v>
      </c>
      <c r="K1243" s="4" t="str">
        <f>IF(Dataset_Analysis_Table[[#This Row],[Revenue]]&gt;5000,"Yes","No")</f>
        <v>Yes</v>
      </c>
      <c r="L1243" s="4" t="str" cm="1">
        <f t="array" ref="L1243">_xlfn.IFS(
  Dataset_Analysis_Table[[#This Row],[Revenue]]&gt;=10000, "Platinum Tier",
  Dataset_Analysis_Table[[#This Row],[Revenue]]&gt;=5000, "Gold Tier",
  Dataset_Analysis_Table[[#This Row],[Revenue]]&lt;5000, "Standard Tier"
)</f>
        <v>Platinum Tier</v>
      </c>
      <c r="M1243" s="4" t="str">
        <f>Dataset_Analysis_Table[[#This Row],[Region]]&amp;" - "&amp;Dataset_Analysis_Table[[#This Row],[Category]]</f>
        <v>North - Electronics</v>
      </c>
    </row>
    <row r="1244" spans="1:13" x14ac:dyDescent="0.3">
      <c r="A1244">
        <v>1245</v>
      </c>
      <c r="B1244" s="1">
        <v>45576</v>
      </c>
      <c r="C1244" t="s">
        <v>12</v>
      </c>
      <c r="D1244" t="s">
        <v>8</v>
      </c>
      <c r="E1244" t="s">
        <v>2</v>
      </c>
      <c r="F1244">
        <v>10</v>
      </c>
      <c r="G1244" s="4">
        <v>1273.22</v>
      </c>
      <c r="H1244" s="4">
        <v>12732.2</v>
      </c>
      <c r="I1244" t="str">
        <f>TEXT(Dataset_Analysis_Table[[#This Row],[Order Date]], "mmmm yyyy")</f>
        <v>October 2024</v>
      </c>
      <c r="J1244" s="4">
        <f>IF(Dataset_Analysis_Table[[#This Row],[Units Sold]]&lt;&gt;0,Dataset_Analysis_Table[[#This Row],[Revenue]]/Dataset_Analysis_Table[[#This Row],[Units Sold]],"Invalid")</f>
        <v>1273.22</v>
      </c>
      <c r="K1244" s="4" t="str">
        <f>IF(Dataset_Analysis_Table[[#This Row],[Revenue]]&gt;5000,"Yes","No")</f>
        <v>Yes</v>
      </c>
      <c r="L1244" s="4" t="str" cm="1">
        <f t="array" ref="L1244">_xlfn.IFS(
  Dataset_Analysis_Table[[#This Row],[Revenue]]&gt;=10000, "Platinum Tier",
  Dataset_Analysis_Table[[#This Row],[Revenue]]&gt;=5000, "Gold Tier",
  Dataset_Analysis_Table[[#This Row],[Revenue]]&lt;5000, "Standard Tier"
)</f>
        <v>Platinum Tier</v>
      </c>
      <c r="M1244" s="4" t="str">
        <f>Dataset_Analysis_Table[[#This Row],[Region]]&amp;" - "&amp;Dataset_Analysis_Table[[#This Row],[Category]]</f>
        <v>East - Apparel</v>
      </c>
    </row>
    <row r="1245" spans="1:13" x14ac:dyDescent="0.3">
      <c r="A1245">
        <v>1246</v>
      </c>
      <c r="B1245" s="1">
        <v>45271</v>
      </c>
      <c r="C1245" t="s">
        <v>12</v>
      </c>
      <c r="D1245" t="s">
        <v>22</v>
      </c>
      <c r="E1245" t="s">
        <v>4</v>
      </c>
      <c r="F1245">
        <v>10</v>
      </c>
      <c r="G1245" s="4">
        <v>848.33</v>
      </c>
      <c r="H1245" s="4">
        <v>8483.2999999999993</v>
      </c>
      <c r="I1245" t="str">
        <f>TEXT(Dataset_Analysis_Table[[#This Row],[Order Date]], "mmmm yyyy")</f>
        <v>December 2023</v>
      </c>
      <c r="J1245" s="4">
        <f>IF(Dataset_Analysis_Table[[#This Row],[Units Sold]]&lt;&gt;0,Dataset_Analysis_Table[[#This Row],[Revenue]]/Dataset_Analysis_Table[[#This Row],[Units Sold]],"Invalid")</f>
        <v>848.32999999999993</v>
      </c>
      <c r="K1245" s="4" t="str">
        <f>IF(Dataset_Analysis_Table[[#This Row],[Revenue]]&gt;5000,"Yes","No")</f>
        <v>Yes</v>
      </c>
      <c r="L1245" s="4" t="str" cm="1">
        <f t="array" ref="L1245">_xlfn.IFS(
  Dataset_Analysis_Table[[#This Row],[Revenue]]&gt;=10000, "Platinum Tier",
  Dataset_Analysis_Table[[#This Row],[Revenue]]&gt;=5000, "Gold Tier",
  Dataset_Analysis_Table[[#This Row],[Revenue]]&lt;5000, "Standard Tier"
)</f>
        <v>Gold Tier</v>
      </c>
      <c r="M1245" s="4" t="str">
        <f>Dataset_Analysis_Table[[#This Row],[Region]]&amp;" - "&amp;Dataset_Analysis_Table[[#This Row],[Category]]</f>
        <v>East - Electronics</v>
      </c>
    </row>
    <row r="1246" spans="1:13" x14ac:dyDescent="0.3">
      <c r="A1246">
        <v>1247</v>
      </c>
      <c r="B1246" s="1">
        <v>45643</v>
      </c>
      <c r="C1246" t="s">
        <v>7</v>
      </c>
      <c r="D1246" t="s">
        <v>6</v>
      </c>
      <c r="E1246" t="s">
        <v>4</v>
      </c>
      <c r="F1246">
        <v>3</v>
      </c>
      <c r="G1246" s="4">
        <v>1326.66</v>
      </c>
      <c r="H1246" s="4">
        <v>3979.98</v>
      </c>
      <c r="I1246" t="str">
        <f>TEXT(Dataset_Analysis_Table[[#This Row],[Order Date]], "mmmm yyyy")</f>
        <v>December 2024</v>
      </c>
      <c r="J1246" s="4">
        <f>IF(Dataset_Analysis_Table[[#This Row],[Units Sold]]&lt;&gt;0,Dataset_Analysis_Table[[#This Row],[Revenue]]/Dataset_Analysis_Table[[#This Row],[Units Sold]],"Invalid")</f>
        <v>1326.66</v>
      </c>
      <c r="K1246" s="4" t="str">
        <f>IF(Dataset_Analysis_Table[[#This Row],[Revenue]]&gt;5000,"Yes","No")</f>
        <v>No</v>
      </c>
      <c r="L1246" s="4" t="str" cm="1">
        <f t="array" ref="L1246">_xlfn.IFS(
  Dataset_Analysis_Table[[#This Row],[Revenue]]&gt;=10000, "Platinum Tier",
  Dataset_Analysis_Table[[#This Row],[Revenue]]&gt;=5000, "Gold Tier",
  Dataset_Analysis_Table[[#This Row],[Revenue]]&lt;5000, "Standard Tier"
)</f>
        <v>Standard Tier</v>
      </c>
      <c r="M1246" s="4" t="str">
        <f>Dataset_Analysis_Table[[#This Row],[Region]]&amp;" - "&amp;Dataset_Analysis_Table[[#This Row],[Category]]</f>
        <v>West - Electronics</v>
      </c>
    </row>
    <row r="1247" spans="1:13" x14ac:dyDescent="0.3">
      <c r="A1247">
        <v>1248</v>
      </c>
      <c r="B1247" s="1">
        <v>45337</v>
      </c>
      <c r="C1247" t="s">
        <v>12</v>
      </c>
      <c r="D1247" t="s">
        <v>18</v>
      </c>
      <c r="E1247" t="s">
        <v>4</v>
      </c>
      <c r="F1247">
        <v>1</v>
      </c>
      <c r="G1247" s="4">
        <v>186.13</v>
      </c>
      <c r="H1247" s="4">
        <v>186.13</v>
      </c>
      <c r="I1247" t="str">
        <f>TEXT(Dataset_Analysis_Table[[#This Row],[Order Date]], "mmmm yyyy")</f>
        <v>February 2024</v>
      </c>
      <c r="J1247" s="4">
        <f>IF(Dataset_Analysis_Table[[#This Row],[Units Sold]]&lt;&gt;0,Dataset_Analysis_Table[[#This Row],[Revenue]]/Dataset_Analysis_Table[[#This Row],[Units Sold]],"Invalid")</f>
        <v>186.13</v>
      </c>
      <c r="K1247" s="4" t="str">
        <f>IF(Dataset_Analysis_Table[[#This Row],[Revenue]]&gt;5000,"Yes","No")</f>
        <v>No</v>
      </c>
      <c r="L1247" s="4" t="str" cm="1">
        <f t="array" ref="L1247">_xlfn.IFS(
  Dataset_Analysis_Table[[#This Row],[Revenue]]&gt;=10000, "Platinum Tier",
  Dataset_Analysis_Table[[#This Row],[Revenue]]&gt;=5000, "Gold Tier",
  Dataset_Analysis_Table[[#This Row],[Revenue]]&lt;5000, "Standard Tier"
)</f>
        <v>Standard Tier</v>
      </c>
      <c r="M1247" s="4" t="str">
        <f>Dataset_Analysis_Table[[#This Row],[Region]]&amp;" - "&amp;Dataset_Analysis_Table[[#This Row],[Category]]</f>
        <v>East - Electronics</v>
      </c>
    </row>
    <row r="1248" spans="1:13" x14ac:dyDescent="0.3">
      <c r="A1248">
        <v>1249</v>
      </c>
      <c r="B1248" s="1">
        <v>45351</v>
      </c>
      <c r="C1248" t="s">
        <v>0</v>
      </c>
      <c r="D1248" t="s">
        <v>20</v>
      </c>
      <c r="E1248" t="s">
        <v>4</v>
      </c>
      <c r="F1248">
        <v>10</v>
      </c>
      <c r="G1248" s="4">
        <v>1498.49</v>
      </c>
      <c r="H1248" s="4">
        <v>14984.9</v>
      </c>
      <c r="I1248" t="str">
        <f>TEXT(Dataset_Analysis_Table[[#This Row],[Order Date]], "mmmm yyyy")</f>
        <v>February 2024</v>
      </c>
      <c r="J1248" s="4">
        <f>IF(Dataset_Analysis_Table[[#This Row],[Units Sold]]&lt;&gt;0,Dataset_Analysis_Table[[#This Row],[Revenue]]/Dataset_Analysis_Table[[#This Row],[Units Sold]],"Invalid")</f>
        <v>1498.49</v>
      </c>
      <c r="K1248" s="4" t="str">
        <f>IF(Dataset_Analysis_Table[[#This Row],[Revenue]]&gt;5000,"Yes","No")</f>
        <v>Yes</v>
      </c>
      <c r="L1248" s="4" t="str" cm="1">
        <f t="array" ref="L1248">_xlfn.IFS(
  Dataset_Analysis_Table[[#This Row],[Revenue]]&gt;=10000, "Platinum Tier",
  Dataset_Analysis_Table[[#This Row],[Revenue]]&gt;=5000, "Gold Tier",
  Dataset_Analysis_Table[[#This Row],[Revenue]]&lt;5000, "Standard Tier"
)</f>
        <v>Platinum Tier</v>
      </c>
      <c r="M1248" s="4" t="str">
        <f>Dataset_Analysis_Table[[#This Row],[Region]]&amp;" - "&amp;Dataset_Analysis_Table[[#This Row],[Category]]</f>
        <v>North - Electronics</v>
      </c>
    </row>
    <row r="1249" spans="1:13" x14ac:dyDescent="0.3">
      <c r="A1249">
        <v>1250</v>
      </c>
      <c r="B1249" s="1">
        <v>45480</v>
      </c>
      <c r="C1249" t="s">
        <v>0</v>
      </c>
      <c r="D1249" t="s">
        <v>5</v>
      </c>
      <c r="E1249" t="s">
        <v>4</v>
      </c>
      <c r="F1249">
        <v>6</v>
      </c>
      <c r="G1249" s="4">
        <v>845.02</v>
      </c>
      <c r="H1249" s="4">
        <v>5070.12</v>
      </c>
      <c r="I1249" t="str">
        <f>TEXT(Dataset_Analysis_Table[[#This Row],[Order Date]], "mmmm yyyy")</f>
        <v>July 2024</v>
      </c>
      <c r="J1249" s="4">
        <f>IF(Dataset_Analysis_Table[[#This Row],[Units Sold]]&lt;&gt;0,Dataset_Analysis_Table[[#This Row],[Revenue]]/Dataset_Analysis_Table[[#This Row],[Units Sold]],"Invalid")</f>
        <v>845.02</v>
      </c>
      <c r="K1249" s="4" t="str">
        <f>IF(Dataset_Analysis_Table[[#This Row],[Revenue]]&gt;5000,"Yes","No")</f>
        <v>Yes</v>
      </c>
      <c r="L1249" s="4" t="str" cm="1">
        <f t="array" ref="L1249">_xlfn.IFS(
  Dataset_Analysis_Table[[#This Row],[Revenue]]&gt;=10000, "Platinum Tier",
  Dataset_Analysis_Table[[#This Row],[Revenue]]&gt;=5000, "Gold Tier",
  Dataset_Analysis_Table[[#This Row],[Revenue]]&lt;5000, "Standard Tier"
)</f>
        <v>Gold Tier</v>
      </c>
      <c r="M1249" s="4" t="str">
        <f>Dataset_Analysis_Table[[#This Row],[Region]]&amp;" - "&amp;Dataset_Analysis_Table[[#This Row],[Category]]</f>
        <v>North - Electronics</v>
      </c>
    </row>
    <row r="1250" spans="1:13" x14ac:dyDescent="0.3">
      <c r="A1250">
        <v>1251</v>
      </c>
      <c r="B1250" s="1">
        <v>45150</v>
      </c>
      <c r="C1250" t="s">
        <v>11</v>
      </c>
      <c r="D1250" t="s">
        <v>1</v>
      </c>
      <c r="E1250" t="s">
        <v>2</v>
      </c>
      <c r="F1250">
        <v>4</v>
      </c>
      <c r="G1250" s="4">
        <v>1038.1300000000001</v>
      </c>
      <c r="H1250" s="4">
        <v>4152.5200000000004</v>
      </c>
      <c r="I1250" t="str">
        <f>TEXT(Dataset_Analysis_Table[[#This Row],[Order Date]], "mmmm yyyy")</f>
        <v>August 2023</v>
      </c>
      <c r="J1250" s="4">
        <f>IF(Dataset_Analysis_Table[[#This Row],[Units Sold]]&lt;&gt;0,Dataset_Analysis_Table[[#This Row],[Revenue]]/Dataset_Analysis_Table[[#This Row],[Units Sold]],"Invalid")</f>
        <v>1038.1300000000001</v>
      </c>
      <c r="K1250" s="4" t="str">
        <f>IF(Dataset_Analysis_Table[[#This Row],[Revenue]]&gt;5000,"Yes","No")</f>
        <v>No</v>
      </c>
      <c r="L1250" s="4" t="str" cm="1">
        <f t="array" ref="L1250">_xlfn.IFS(
  Dataset_Analysis_Table[[#This Row],[Revenue]]&gt;=10000, "Platinum Tier",
  Dataset_Analysis_Table[[#This Row],[Revenue]]&gt;=5000, "Gold Tier",
  Dataset_Analysis_Table[[#This Row],[Revenue]]&lt;5000, "Standard Tier"
)</f>
        <v>Standard Tier</v>
      </c>
      <c r="M1250" s="4" t="str">
        <f>Dataset_Analysis_Table[[#This Row],[Region]]&amp;" - "&amp;Dataset_Analysis_Table[[#This Row],[Category]]</f>
        <v>South - Apparel</v>
      </c>
    </row>
    <row r="1251" spans="1:13" x14ac:dyDescent="0.3">
      <c r="A1251">
        <v>1252</v>
      </c>
      <c r="B1251" s="1">
        <v>45454</v>
      </c>
      <c r="C1251" t="s">
        <v>0</v>
      </c>
      <c r="D1251" t="s">
        <v>22</v>
      </c>
      <c r="E1251" t="s">
        <v>4</v>
      </c>
      <c r="F1251">
        <v>5</v>
      </c>
      <c r="G1251" s="4">
        <v>764.97</v>
      </c>
      <c r="H1251" s="4">
        <v>3824.85</v>
      </c>
      <c r="I1251" t="str">
        <f>TEXT(Dataset_Analysis_Table[[#This Row],[Order Date]], "mmmm yyyy")</f>
        <v>June 2024</v>
      </c>
      <c r="J1251" s="4">
        <f>IF(Dataset_Analysis_Table[[#This Row],[Units Sold]]&lt;&gt;0,Dataset_Analysis_Table[[#This Row],[Revenue]]/Dataset_Analysis_Table[[#This Row],[Units Sold]],"Invalid")</f>
        <v>764.97</v>
      </c>
      <c r="K1251" s="4" t="str">
        <f>IF(Dataset_Analysis_Table[[#This Row],[Revenue]]&gt;5000,"Yes","No")</f>
        <v>No</v>
      </c>
      <c r="L1251" s="4" t="str" cm="1">
        <f t="array" ref="L1251">_xlfn.IFS(
  Dataset_Analysis_Table[[#This Row],[Revenue]]&gt;=10000, "Platinum Tier",
  Dataset_Analysis_Table[[#This Row],[Revenue]]&gt;=5000, "Gold Tier",
  Dataset_Analysis_Table[[#This Row],[Revenue]]&lt;5000, "Standard Tier"
)</f>
        <v>Standard Tier</v>
      </c>
      <c r="M1251" s="4" t="str">
        <f>Dataset_Analysis_Table[[#This Row],[Region]]&amp;" - "&amp;Dataset_Analysis_Table[[#This Row],[Category]]</f>
        <v>North - Electronics</v>
      </c>
    </row>
    <row r="1252" spans="1:13" x14ac:dyDescent="0.3">
      <c r="A1252">
        <v>1253</v>
      </c>
      <c r="B1252" s="1">
        <v>45255</v>
      </c>
      <c r="C1252" t="s">
        <v>0</v>
      </c>
      <c r="D1252" t="s">
        <v>21</v>
      </c>
      <c r="E1252" t="s">
        <v>4</v>
      </c>
      <c r="F1252">
        <v>6</v>
      </c>
      <c r="G1252" s="4">
        <v>518.63</v>
      </c>
      <c r="H1252" s="4">
        <v>3111.78</v>
      </c>
      <c r="I1252" t="str">
        <f>TEXT(Dataset_Analysis_Table[[#This Row],[Order Date]], "mmmm yyyy")</f>
        <v>November 2023</v>
      </c>
      <c r="J1252" s="4">
        <f>IF(Dataset_Analysis_Table[[#This Row],[Units Sold]]&lt;&gt;0,Dataset_Analysis_Table[[#This Row],[Revenue]]/Dataset_Analysis_Table[[#This Row],[Units Sold]],"Invalid")</f>
        <v>518.63</v>
      </c>
      <c r="K1252" s="4" t="str">
        <f>IF(Dataset_Analysis_Table[[#This Row],[Revenue]]&gt;5000,"Yes","No")</f>
        <v>No</v>
      </c>
      <c r="L1252" s="4" t="str" cm="1">
        <f t="array" ref="L1252">_xlfn.IFS(
  Dataset_Analysis_Table[[#This Row],[Revenue]]&gt;=10000, "Platinum Tier",
  Dataset_Analysis_Table[[#This Row],[Revenue]]&gt;=5000, "Gold Tier",
  Dataset_Analysis_Table[[#This Row],[Revenue]]&lt;5000, "Standard Tier"
)</f>
        <v>Standard Tier</v>
      </c>
      <c r="M1252" s="4" t="str">
        <f>Dataset_Analysis_Table[[#This Row],[Region]]&amp;" - "&amp;Dataset_Analysis_Table[[#This Row],[Category]]</f>
        <v>North - Electronics</v>
      </c>
    </row>
    <row r="1253" spans="1:13" x14ac:dyDescent="0.3">
      <c r="A1253">
        <v>1254</v>
      </c>
      <c r="B1253" s="1">
        <v>45318</v>
      </c>
      <c r="C1253" t="s">
        <v>0</v>
      </c>
      <c r="D1253" t="s">
        <v>8</v>
      </c>
      <c r="E1253" t="s">
        <v>2</v>
      </c>
      <c r="F1253">
        <v>4</v>
      </c>
      <c r="G1253" s="4">
        <v>502.47</v>
      </c>
      <c r="H1253" s="4">
        <v>2009.88</v>
      </c>
      <c r="I1253" t="str">
        <f>TEXT(Dataset_Analysis_Table[[#This Row],[Order Date]], "mmmm yyyy")</f>
        <v>January 2024</v>
      </c>
      <c r="J1253" s="4">
        <f>IF(Dataset_Analysis_Table[[#This Row],[Units Sold]]&lt;&gt;0,Dataset_Analysis_Table[[#This Row],[Revenue]]/Dataset_Analysis_Table[[#This Row],[Units Sold]],"Invalid")</f>
        <v>502.47</v>
      </c>
      <c r="K1253" s="4" t="str">
        <f>IF(Dataset_Analysis_Table[[#This Row],[Revenue]]&gt;5000,"Yes","No")</f>
        <v>No</v>
      </c>
      <c r="L1253" s="4" t="str" cm="1">
        <f t="array" ref="L1253">_xlfn.IFS(
  Dataset_Analysis_Table[[#This Row],[Revenue]]&gt;=10000, "Platinum Tier",
  Dataset_Analysis_Table[[#This Row],[Revenue]]&gt;=5000, "Gold Tier",
  Dataset_Analysis_Table[[#This Row],[Revenue]]&lt;5000, "Standard Tier"
)</f>
        <v>Standard Tier</v>
      </c>
      <c r="M1253" s="4" t="str">
        <f>Dataset_Analysis_Table[[#This Row],[Region]]&amp;" - "&amp;Dataset_Analysis_Table[[#This Row],[Category]]</f>
        <v>North - Apparel</v>
      </c>
    </row>
    <row r="1254" spans="1:13" x14ac:dyDescent="0.3">
      <c r="A1254">
        <v>1255</v>
      </c>
      <c r="B1254" s="1">
        <v>45624</v>
      </c>
      <c r="C1254" t="s">
        <v>7</v>
      </c>
      <c r="D1254" t="s">
        <v>21</v>
      </c>
      <c r="E1254" t="s">
        <v>4</v>
      </c>
      <c r="F1254">
        <v>1</v>
      </c>
      <c r="G1254" s="4">
        <v>972.02</v>
      </c>
      <c r="H1254" s="4">
        <v>972.02</v>
      </c>
      <c r="I1254" t="str">
        <f>TEXT(Dataset_Analysis_Table[[#This Row],[Order Date]], "mmmm yyyy")</f>
        <v>November 2024</v>
      </c>
      <c r="J1254" s="4">
        <f>IF(Dataset_Analysis_Table[[#This Row],[Units Sold]]&lt;&gt;0,Dataset_Analysis_Table[[#This Row],[Revenue]]/Dataset_Analysis_Table[[#This Row],[Units Sold]],"Invalid")</f>
        <v>972.02</v>
      </c>
      <c r="K1254" s="4" t="str">
        <f>IF(Dataset_Analysis_Table[[#This Row],[Revenue]]&gt;5000,"Yes","No")</f>
        <v>No</v>
      </c>
      <c r="L1254" s="4" t="str" cm="1">
        <f t="array" ref="L1254">_xlfn.IFS(
  Dataset_Analysis_Table[[#This Row],[Revenue]]&gt;=10000, "Platinum Tier",
  Dataset_Analysis_Table[[#This Row],[Revenue]]&gt;=5000, "Gold Tier",
  Dataset_Analysis_Table[[#This Row],[Revenue]]&lt;5000, "Standard Tier"
)</f>
        <v>Standard Tier</v>
      </c>
      <c r="M1254" s="4" t="str">
        <f>Dataset_Analysis_Table[[#This Row],[Region]]&amp;" - "&amp;Dataset_Analysis_Table[[#This Row],[Category]]</f>
        <v>West - Electronics</v>
      </c>
    </row>
    <row r="1255" spans="1:13" x14ac:dyDescent="0.3">
      <c r="A1255">
        <v>1256</v>
      </c>
      <c r="B1255" s="1">
        <v>45781</v>
      </c>
      <c r="C1255" t="s">
        <v>11</v>
      </c>
      <c r="D1255" t="s">
        <v>20</v>
      </c>
      <c r="E1255" t="s">
        <v>4</v>
      </c>
      <c r="F1255">
        <v>8</v>
      </c>
      <c r="G1255" s="4">
        <v>1339.17</v>
      </c>
      <c r="H1255" s="4">
        <v>10713.36</v>
      </c>
      <c r="I1255" t="str">
        <f>TEXT(Dataset_Analysis_Table[[#This Row],[Order Date]], "mmmm yyyy")</f>
        <v>May 2025</v>
      </c>
      <c r="J1255" s="4">
        <f>IF(Dataset_Analysis_Table[[#This Row],[Units Sold]]&lt;&gt;0,Dataset_Analysis_Table[[#This Row],[Revenue]]/Dataset_Analysis_Table[[#This Row],[Units Sold]],"Invalid")</f>
        <v>1339.17</v>
      </c>
      <c r="K1255" s="4" t="str">
        <f>IF(Dataset_Analysis_Table[[#This Row],[Revenue]]&gt;5000,"Yes","No")</f>
        <v>Yes</v>
      </c>
      <c r="L1255" s="4" t="str" cm="1">
        <f t="array" ref="L1255">_xlfn.IFS(
  Dataset_Analysis_Table[[#This Row],[Revenue]]&gt;=10000, "Platinum Tier",
  Dataset_Analysis_Table[[#This Row],[Revenue]]&gt;=5000, "Gold Tier",
  Dataset_Analysis_Table[[#This Row],[Revenue]]&lt;5000, "Standard Tier"
)</f>
        <v>Platinum Tier</v>
      </c>
      <c r="M1255" s="4" t="str">
        <f>Dataset_Analysis_Table[[#This Row],[Region]]&amp;" - "&amp;Dataset_Analysis_Table[[#This Row],[Category]]</f>
        <v>South - Electronics</v>
      </c>
    </row>
    <row r="1256" spans="1:13" x14ac:dyDescent="0.3">
      <c r="A1256">
        <v>1257</v>
      </c>
      <c r="B1256" s="1">
        <v>45612</v>
      </c>
      <c r="C1256" t="s">
        <v>12</v>
      </c>
      <c r="D1256" t="s">
        <v>6</v>
      </c>
      <c r="E1256" t="s">
        <v>4</v>
      </c>
      <c r="F1256">
        <v>7</v>
      </c>
      <c r="G1256" s="4">
        <v>1392.41</v>
      </c>
      <c r="H1256" s="4">
        <v>9746.8700000000008</v>
      </c>
      <c r="I1256" t="str">
        <f>TEXT(Dataset_Analysis_Table[[#This Row],[Order Date]], "mmmm yyyy")</f>
        <v>November 2024</v>
      </c>
      <c r="J1256" s="4">
        <f>IF(Dataset_Analysis_Table[[#This Row],[Units Sold]]&lt;&gt;0,Dataset_Analysis_Table[[#This Row],[Revenue]]/Dataset_Analysis_Table[[#This Row],[Units Sold]],"Invalid")</f>
        <v>1392.41</v>
      </c>
      <c r="K1256" s="4" t="str">
        <f>IF(Dataset_Analysis_Table[[#This Row],[Revenue]]&gt;5000,"Yes","No")</f>
        <v>Yes</v>
      </c>
      <c r="L1256" s="4" t="str" cm="1">
        <f t="array" ref="L1256">_xlfn.IFS(
  Dataset_Analysis_Table[[#This Row],[Revenue]]&gt;=10000, "Platinum Tier",
  Dataset_Analysis_Table[[#This Row],[Revenue]]&gt;=5000, "Gold Tier",
  Dataset_Analysis_Table[[#This Row],[Revenue]]&lt;5000, "Standard Tier"
)</f>
        <v>Gold Tier</v>
      </c>
      <c r="M1256" s="4" t="str">
        <f>Dataset_Analysis_Table[[#This Row],[Region]]&amp;" - "&amp;Dataset_Analysis_Table[[#This Row],[Category]]</f>
        <v>East - Electronics</v>
      </c>
    </row>
    <row r="1257" spans="1:13" x14ac:dyDescent="0.3">
      <c r="A1257">
        <v>1258</v>
      </c>
      <c r="B1257" s="1">
        <v>45717</v>
      </c>
      <c r="C1257" t="s">
        <v>12</v>
      </c>
      <c r="D1257" t="s">
        <v>14</v>
      </c>
      <c r="E1257" t="s">
        <v>4</v>
      </c>
      <c r="F1257">
        <v>6</v>
      </c>
      <c r="G1257" s="4">
        <v>837.21</v>
      </c>
      <c r="H1257" s="4">
        <v>5023.26</v>
      </c>
      <c r="I1257" t="str">
        <f>TEXT(Dataset_Analysis_Table[[#This Row],[Order Date]], "mmmm yyyy")</f>
        <v>March 2025</v>
      </c>
      <c r="J1257" s="4">
        <f>IF(Dataset_Analysis_Table[[#This Row],[Units Sold]]&lt;&gt;0,Dataset_Analysis_Table[[#This Row],[Revenue]]/Dataset_Analysis_Table[[#This Row],[Units Sold]],"Invalid")</f>
        <v>837.21</v>
      </c>
      <c r="K1257" s="4" t="str">
        <f>IF(Dataset_Analysis_Table[[#This Row],[Revenue]]&gt;5000,"Yes","No")</f>
        <v>Yes</v>
      </c>
      <c r="L1257" s="4" t="str" cm="1">
        <f t="array" ref="L1257">_xlfn.IFS(
  Dataset_Analysis_Table[[#This Row],[Revenue]]&gt;=10000, "Platinum Tier",
  Dataset_Analysis_Table[[#This Row],[Revenue]]&gt;=5000, "Gold Tier",
  Dataset_Analysis_Table[[#This Row],[Revenue]]&lt;5000, "Standard Tier"
)</f>
        <v>Gold Tier</v>
      </c>
      <c r="M1257" s="4" t="str">
        <f>Dataset_Analysis_Table[[#This Row],[Region]]&amp;" - "&amp;Dataset_Analysis_Table[[#This Row],[Category]]</f>
        <v>East - Electronics</v>
      </c>
    </row>
    <row r="1258" spans="1:13" x14ac:dyDescent="0.3">
      <c r="A1258">
        <v>1259</v>
      </c>
      <c r="B1258" s="1">
        <v>45730</v>
      </c>
      <c r="C1258" t="s">
        <v>11</v>
      </c>
      <c r="D1258" t="s">
        <v>14</v>
      </c>
      <c r="E1258" t="s">
        <v>4</v>
      </c>
      <c r="F1258">
        <v>6</v>
      </c>
      <c r="G1258" s="4">
        <v>1201.31</v>
      </c>
      <c r="H1258" s="4">
        <v>7207.86</v>
      </c>
      <c r="I1258" t="str">
        <f>TEXT(Dataset_Analysis_Table[[#This Row],[Order Date]], "mmmm yyyy")</f>
        <v>March 2025</v>
      </c>
      <c r="J1258" s="4">
        <f>IF(Dataset_Analysis_Table[[#This Row],[Units Sold]]&lt;&gt;0,Dataset_Analysis_Table[[#This Row],[Revenue]]/Dataset_Analysis_Table[[#This Row],[Units Sold]],"Invalid")</f>
        <v>1201.31</v>
      </c>
      <c r="K1258" s="4" t="str">
        <f>IF(Dataset_Analysis_Table[[#This Row],[Revenue]]&gt;5000,"Yes","No")</f>
        <v>Yes</v>
      </c>
      <c r="L1258" s="4" t="str" cm="1">
        <f t="array" ref="L1258">_xlfn.IFS(
  Dataset_Analysis_Table[[#This Row],[Revenue]]&gt;=10000, "Platinum Tier",
  Dataset_Analysis_Table[[#This Row],[Revenue]]&gt;=5000, "Gold Tier",
  Dataset_Analysis_Table[[#This Row],[Revenue]]&lt;5000, "Standard Tier"
)</f>
        <v>Gold Tier</v>
      </c>
      <c r="M1258" s="4" t="str">
        <f>Dataset_Analysis_Table[[#This Row],[Region]]&amp;" - "&amp;Dataset_Analysis_Table[[#This Row],[Category]]</f>
        <v>South - Electronics</v>
      </c>
    </row>
    <row r="1259" spans="1:13" x14ac:dyDescent="0.3">
      <c r="A1259">
        <v>1260</v>
      </c>
      <c r="B1259" s="1">
        <v>45206</v>
      </c>
      <c r="C1259" t="s">
        <v>12</v>
      </c>
      <c r="D1259" t="s">
        <v>17</v>
      </c>
      <c r="E1259" t="s">
        <v>10</v>
      </c>
      <c r="F1259">
        <v>3</v>
      </c>
      <c r="G1259" s="4">
        <v>427.89</v>
      </c>
      <c r="H1259" s="4">
        <v>1283.67</v>
      </c>
      <c r="I1259" t="str">
        <f>TEXT(Dataset_Analysis_Table[[#This Row],[Order Date]], "mmmm yyyy")</f>
        <v>October 2023</v>
      </c>
      <c r="J1259" s="4">
        <f>IF(Dataset_Analysis_Table[[#This Row],[Units Sold]]&lt;&gt;0,Dataset_Analysis_Table[[#This Row],[Revenue]]/Dataset_Analysis_Table[[#This Row],[Units Sold]],"Invalid")</f>
        <v>427.89000000000004</v>
      </c>
      <c r="K1259" s="4" t="str">
        <f>IF(Dataset_Analysis_Table[[#This Row],[Revenue]]&gt;5000,"Yes","No")</f>
        <v>No</v>
      </c>
      <c r="L1259" s="4" t="str" cm="1">
        <f t="array" ref="L1259">_xlfn.IFS(
  Dataset_Analysis_Table[[#This Row],[Revenue]]&gt;=10000, "Platinum Tier",
  Dataset_Analysis_Table[[#This Row],[Revenue]]&gt;=5000, "Gold Tier",
  Dataset_Analysis_Table[[#This Row],[Revenue]]&lt;5000, "Standard Tier"
)</f>
        <v>Standard Tier</v>
      </c>
      <c r="M1259" s="4" t="str">
        <f>Dataset_Analysis_Table[[#This Row],[Region]]&amp;" - "&amp;Dataset_Analysis_Table[[#This Row],[Category]]</f>
        <v>East - Accessories</v>
      </c>
    </row>
    <row r="1260" spans="1:13" x14ac:dyDescent="0.3">
      <c r="A1260">
        <v>1261</v>
      </c>
      <c r="B1260" s="1">
        <v>45523</v>
      </c>
      <c r="C1260" t="s">
        <v>12</v>
      </c>
      <c r="D1260" t="s">
        <v>14</v>
      </c>
      <c r="E1260" t="s">
        <v>4</v>
      </c>
      <c r="F1260">
        <v>9</v>
      </c>
      <c r="G1260" s="4">
        <v>1265.18</v>
      </c>
      <c r="H1260" s="4">
        <v>11386.62</v>
      </c>
      <c r="I1260" t="str">
        <f>TEXT(Dataset_Analysis_Table[[#This Row],[Order Date]], "mmmm yyyy")</f>
        <v>August 2024</v>
      </c>
      <c r="J1260" s="4">
        <f>IF(Dataset_Analysis_Table[[#This Row],[Units Sold]]&lt;&gt;0,Dataset_Analysis_Table[[#This Row],[Revenue]]/Dataset_Analysis_Table[[#This Row],[Units Sold]],"Invalid")</f>
        <v>1265.18</v>
      </c>
      <c r="K1260" s="4" t="str">
        <f>IF(Dataset_Analysis_Table[[#This Row],[Revenue]]&gt;5000,"Yes","No")</f>
        <v>Yes</v>
      </c>
      <c r="L1260" s="4" t="str" cm="1">
        <f t="array" ref="L1260">_xlfn.IFS(
  Dataset_Analysis_Table[[#This Row],[Revenue]]&gt;=10000, "Platinum Tier",
  Dataset_Analysis_Table[[#This Row],[Revenue]]&gt;=5000, "Gold Tier",
  Dataset_Analysis_Table[[#This Row],[Revenue]]&lt;5000, "Standard Tier"
)</f>
        <v>Platinum Tier</v>
      </c>
      <c r="M1260" s="4" t="str">
        <f>Dataset_Analysis_Table[[#This Row],[Region]]&amp;" - "&amp;Dataset_Analysis_Table[[#This Row],[Category]]</f>
        <v>East - Electronics</v>
      </c>
    </row>
    <row r="1261" spans="1:13" x14ac:dyDescent="0.3">
      <c r="A1261">
        <v>1262</v>
      </c>
      <c r="B1261" s="1">
        <v>45330</v>
      </c>
      <c r="C1261" t="s">
        <v>7</v>
      </c>
      <c r="D1261" t="s">
        <v>15</v>
      </c>
      <c r="E1261" t="s">
        <v>4</v>
      </c>
      <c r="F1261">
        <v>10</v>
      </c>
      <c r="G1261" s="4">
        <v>184.1</v>
      </c>
      <c r="H1261" s="4">
        <v>1841</v>
      </c>
      <c r="I1261" t="str">
        <f>TEXT(Dataset_Analysis_Table[[#This Row],[Order Date]], "mmmm yyyy")</f>
        <v>February 2024</v>
      </c>
      <c r="J1261" s="4">
        <f>IF(Dataset_Analysis_Table[[#This Row],[Units Sold]]&lt;&gt;0,Dataset_Analysis_Table[[#This Row],[Revenue]]/Dataset_Analysis_Table[[#This Row],[Units Sold]],"Invalid")</f>
        <v>184.1</v>
      </c>
      <c r="K1261" s="4" t="str">
        <f>IF(Dataset_Analysis_Table[[#This Row],[Revenue]]&gt;5000,"Yes","No")</f>
        <v>No</v>
      </c>
      <c r="L1261" s="4" t="str" cm="1">
        <f t="array" ref="L1261">_xlfn.IFS(
  Dataset_Analysis_Table[[#This Row],[Revenue]]&gt;=10000, "Platinum Tier",
  Dataset_Analysis_Table[[#This Row],[Revenue]]&gt;=5000, "Gold Tier",
  Dataset_Analysis_Table[[#This Row],[Revenue]]&lt;5000, "Standard Tier"
)</f>
        <v>Standard Tier</v>
      </c>
      <c r="M1261" s="4" t="str">
        <f>Dataset_Analysis_Table[[#This Row],[Region]]&amp;" - "&amp;Dataset_Analysis_Table[[#This Row],[Category]]</f>
        <v>West - Electronics</v>
      </c>
    </row>
    <row r="1262" spans="1:13" x14ac:dyDescent="0.3">
      <c r="A1262">
        <v>1263</v>
      </c>
      <c r="B1262" s="1">
        <v>45861</v>
      </c>
      <c r="C1262" t="s">
        <v>12</v>
      </c>
      <c r="D1262" t="s">
        <v>9</v>
      </c>
      <c r="E1262" t="s">
        <v>10</v>
      </c>
      <c r="F1262">
        <v>6</v>
      </c>
      <c r="G1262" s="4">
        <v>1067.6600000000001</v>
      </c>
      <c r="H1262" s="4">
        <v>6405.96</v>
      </c>
      <c r="I1262" t="str">
        <f>TEXT(Dataset_Analysis_Table[[#This Row],[Order Date]], "mmmm yyyy")</f>
        <v>July 2025</v>
      </c>
      <c r="J1262" s="4">
        <f>IF(Dataset_Analysis_Table[[#This Row],[Units Sold]]&lt;&gt;0,Dataset_Analysis_Table[[#This Row],[Revenue]]/Dataset_Analysis_Table[[#This Row],[Units Sold]],"Invalid")</f>
        <v>1067.6600000000001</v>
      </c>
      <c r="K1262" s="4" t="str">
        <f>IF(Dataset_Analysis_Table[[#This Row],[Revenue]]&gt;5000,"Yes","No")</f>
        <v>Yes</v>
      </c>
      <c r="L1262" s="4" t="str" cm="1">
        <f t="array" ref="L1262">_xlfn.IFS(
  Dataset_Analysis_Table[[#This Row],[Revenue]]&gt;=10000, "Platinum Tier",
  Dataset_Analysis_Table[[#This Row],[Revenue]]&gt;=5000, "Gold Tier",
  Dataset_Analysis_Table[[#This Row],[Revenue]]&lt;5000, "Standard Tier"
)</f>
        <v>Gold Tier</v>
      </c>
      <c r="M1262" s="4" t="str">
        <f>Dataset_Analysis_Table[[#This Row],[Region]]&amp;" - "&amp;Dataset_Analysis_Table[[#This Row],[Category]]</f>
        <v>East - Accessories</v>
      </c>
    </row>
    <row r="1263" spans="1:13" x14ac:dyDescent="0.3">
      <c r="A1263">
        <v>1264</v>
      </c>
      <c r="B1263" s="1">
        <v>45227</v>
      </c>
      <c r="C1263" t="s">
        <v>7</v>
      </c>
      <c r="D1263" t="s">
        <v>22</v>
      </c>
      <c r="E1263" t="s">
        <v>4</v>
      </c>
      <c r="F1263">
        <v>8</v>
      </c>
      <c r="G1263" s="4">
        <v>1316.8</v>
      </c>
      <c r="H1263" s="4">
        <v>10534.4</v>
      </c>
      <c r="I1263" t="str">
        <f>TEXT(Dataset_Analysis_Table[[#This Row],[Order Date]], "mmmm yyyy")</f>
        <v>October 2023</v>
      </c>
      <c r="J1263" s="4">
        <f>IF(Dataset_Analysis_Table[[#This Row],[Units Sold]]&lt;&gt;0,Dataset_Analysis_Table[[#This Row],[Revenue]]/Dataset_Analysis_Table[[#This Row],[Units Sold]],"Invalid")</f>
        <v>1316.8</v>
      </c>
      <c r="K1263" s="4" t="str">
        <f>IF(Dataset_Analysis_Table[[#This Row],[Revenue]]&gt;5000,"Yes","No")</f>
        <v>Yes</v>
      </c>
      <c r="L1263" s="4" t="str" cm="1">
        <f t="array" ref="L1263">_xlfn.IFS(
  Dataset_Analysis_Table[[#This Row],[Revenue]]&gt;=10000, "Platinum Tier",
  Dataset_Analysis_Table[[#This Row],[Revenue]]&gt;=5000, "Gold Tier",
  Dataset_Analysis_Table[[#This Row],[Revenue]]&lt;5000, "Standard Tier"
)</f>
        <v>Platinum Tier</v>
      </c>
      <c r="M1263" s="4" t="str">
        <f>Dataset_Analysis_Table[[#This Row],[Region]]&amp;" - "&amp;Dataset_Analysis_Table[[#This Row],[Category]]</f>
        <v>West - Electronics</v>
      </c>
    </row>
    <row r="1264" spans="1:13" x14ac:dyDescent="0.3">
      <c r="A1264">
        <v>1265</v>
      </c>
      <c r="B1264" s="1">
        <v>45448</v>
      </c>
      <c r="C1264" t="s">
        <v>7</v>
      </c>
      <c r="D1264" t="s">
        <v>21</v>
      </c>
      <c r="E1264" t="s">
        <v>4</v>
      </c>
      <c r="F1264">
        <v>4</v>
      </c>
      <c r="G1264" s="4">
        <v>792.4</v>
      </c>
      <c r="H1264" s="4">
        <v>3169.6</v>
      </c>
      <c r="I1264" t="str">
        <f>TEXT(Dataset_Analysis_Table[[#This Row],[Order Date]], "mmmm yyyy")</f>
        <v>June 2024</v>
      </c>
      <c r="J1264" s="4">
        <f>IF(Dataset_Analysis_Table[[#This Row],[Units Sold]]&lt;&gt;0,Dataset_Analysis_Table[[#This Row],[Revenue]]/Dataset_Analysis_Table[[#This Row],[Units Sold]],"Invalid")</f>
        <v>792.4</v>
      </c>
      <c r="K1264" s="4" t="str">
        <f>IF(Dataset_Analysis_Table[[#This Row],[Revenue]]&gt;5000,"Yes","No")</f>
        <v>No</v>
      </c>
      <c r="L1264" s="4" t="str" cm="1">
        <f t="array" ref="L1264">_xlfn.IFS(
  Dataset_Analysis_Table[[#This Row],[Revenue]]&gt;=10000, "Platinum Tier",
  Dataset_Analysis_Table[[#This Row],[Revenue]]&gt;=5000, "Gold Tier",
  Dataset_Analysis_Table[[#This Row],[Revenue]]&lt;5000, "Standard Tier"
)</f>
        <v>Standard Tier</v>
      </c>
      <c r="M1264" s="4" t="str">
        <f>Dataset_Analysis_Table[[#This Row],[Region]]&amp;" - "&amp;Dataset_Analysis_Table[[#This Row],[Category]]</f>
        <v>West - Electronics</v>
      </c>
    </row>
    <row r="1265" spans="1:13" x14ac:dyDescent="0.3">
      <c r="A1265">
        <v>1266</v>
      </c>
      <c r="B1265" s="1">
        <v>45522</v>
      </c>
      <c r="C1265" t="s">
        <v>0</v>
      </c>
      <c r="D1265" t="s">
        <v>3</v>
      </c>
      <c r="E1265" t="s">
        <v>4</v>
      </c>
      <c r="F1265">
        <v>1</v>
      </c>
      <c r="G1265" s="4">
        <v>1168.9100000000001</v>
      </c>
      <c r="H1265" s="4">
        <v>1168.9100000000001</v>
      </c>
      <c r="I1265" t="str">
        <f>TEXT(Dataset_Analysis_Table[[#This Row],[Order Date]], "mmmm yyyy")</f>
        <v>August 2024</v>
      </c>
      <c r="J1265" s="4">
        <f>IF(Dataset_Analysis_Table[[#This Row],[Units Sold]]&lt;&gt;0,Dataset_Analysis_Table[[#This Row],[Revenue]]/Dataset_Analysis_Table[[#This Row],[Units Sold]],"Invalid")</f>
        <v>1168.9100000000001</v>
      </c>
      <c r="K1265" s="4" t="str">
        <f>IF(Dataset_Analysis_Table[[#This Row],[Revenue]]&gt;5000,"Yes","No")</f>
        <v>No</v>
      </c>
      <c r="L1265" s="4" t="str" cm="1">
        <f t="array" ref="L1265">_xlfn.IFS(
  Dataset_Analysis_Table[[#This Row],[Revenue]]&gt;=10000, "Platinum Tier",
  Dataset_Analysis_Table[[#This Row],[Revenue]]&gt;=5000, "Gold Tier",
  Dataset_Analysis_Table[[#This Row],[Revenue]]&lt;5000, "Standard Tier"
)</f>
        <v>Standard Tier</v>
      </c>
      <c r="M1265" s="4" t="str">
        <f>Dataset_Analysis_Table[[#This Row],[Region]]&amp;" - "&amp;Dataset_Analysis_Table[[#This Row],[Category]]</f>
        <v>North - Electronics</v>
      </c>
    </row>
    <row r="1266" spans="1:13" x14ac:dyDescent="0.3">
      <c r="A1266">
        <v>1267</v>
      </c>
      <c r="B1266" s="1">
        <v>45593</v>
      </c>
      <c r="C1266" t="s">
        <v>0</v>
      </c>
      <c r="D1266" t="s">
        <v>17</v>
      </c>
      <c r="E1266" t="s">
        <v>10</v>
      </c>
      <c r="F1266">
        <v>9</v>
      </c>
      <c r="G1266" s="4">
        <v>47.15</v>
      </c>
      <c r="H1266" s="4">
        <v>424.35</v>
      </c>
      <c r="I1266" t="str">
        <f>TEXT(Dataset_Analysis_Table[[#This Row],[Order Date]], "mmmm yyyy")</f>
        <v>October 2024</v>
      </c>
      <c r="J1266" s="4">
        <f>IF(Dataset_Analysis_Table[[#This Row],[Units Sold]]&lt;&gt;0,Dataset_Analysis_Table[[#This Row],[Revenue]]/Dataset_Analysis_Table[[#This Row],[Units Sold]],"Invalid")</f>
        <v>47.150000000000006</v>
      </c>
      <c r="K1266" s="4" t="str">
        <f>IF(Dataset_Analysis_Table[[#This Row],[Revenue]]&gt;5000,"Yes","No")</f>
        <v>No</v>
      </c>
      <c r="L1266" s="4" t="str" cm="1">
        <f t="array" ref="L1266">_xlfn.IFS(
  Dataset_Analysis_Table[[#This Row],[Revenue]]&gt;=10000, "Platinum Tier",
  Dataset_Analysis_Table[[#This Row],[Revenue]]&gt;=5000, "Gold Tier",
  Dataset_Analysis_Table[[#This Row],[Revenue]]&lt;5000, "Standard Tier"
)</f>
        <v>Standard Tier</v>
      </c>
      <c r="M1266" s="4" t="str">
        <f>Dataset_Analysis_Table[[#This Row],[Region]]&amp;" - "&amp;Dataset_Analysis_Table[[#This Row],[Category]]</f>
        <v>North - Accessories</v>
      </c>
    </row>
    <row r="1267" spans="1:13" x14ac:dyDescent="0.3">
      <c r="A1267">
        <v>1268</v>
      </c>
      <c r="B1267" s="1">
        <v>45333</v>
      </c>
      <c r="C1267" t="s">
        <v>11</v>
      </c>
      <c r="D1267" t="s">
        <v>20</v>
      </c>
      <c r="E1267" t="s">
        <v>4</v>
      </c>
      <c r="F1267">
        <v>6</v>
      </c>
      <c r="G1267" s="4">
        <v>1386.22</v>
      </c>
      <c r="H1267" s="4">
        <v>8317.32</v>
      </c>
      <c r="I1267" t="str">
        <f>TEXT(Dataset_Analysis_Table[[#This Row],[Order Date]], "mmmm yyyy")</f>
        <v>February 2024</v>
      </c>
      <c r="J1267" s="4">
        <f>IF(Dataset_Analysis_Table[[#This Row],[Units Sold]]&lt;&gt;0,Dataset_Analysis_Table[[#This Row],[Revenue]]/Dataset_Analysis_Table[[#This Row],[Units Sold]],"Invalid")</f>
        <v>1386.22</v>
      </c>
      <c r="K1267" s="4" t="str">
        <f>IF(Dataset_Analysis_Table[[#This Row],[Revenue]]&gt;5000,"Yes","No")</f>
        <v>Yes</v>
      </c>
      <c r="L1267" s="4" t="str" cm="1">
        <f t="array" ref="L1267">_xlfn.IFS(
  Dataset_Analysis_Table[[#This Row],[Revenue]]&gt;=10000, "Platinum Tier",
  Dataset_Analysis_Table[[#This Row],[Revenue]]&gt;=5000, "Gold Tier",
  Dataset_Analysis_Table[[#This Row],[Revenue]]&lt;5000, "Standard Tier"
)</f>
        <v>Gold Tier</v>
      </c>
      <c r="M1267" s="4" t="str">
        <f>Dataset_Analysis_Table[[#This Row],[Region]]&amp;" - "&amp;Dataset_Analysis_Table[[#This Row],[Category]]</f>
        <v>South - Electronics</v>
      </c>
    </row>
    <row r="1268" spans="1:13" x14ac:dyDescent="0.3">
      <c r="A1268">
        <v>1269</v>
      </c>
      <c r="B1268" s="1">
        <v>45474</v>
      </c>
      <c r="C1268" t="s">
        <v>12</v>
      </c>
      <c r="D1268" t="s">
        <v>8</v>
      </c>
      <c r="E1268" t="s">
        <v>2</v>
      </c>
      <c r="F1268">
        <v>3</v>
      </c>
      <c r="G1268" s="4">
        <v>1156.53</v>
      </c>
      <c r="H1268" s="4">
        <v>3469.59</v>
      </c>
      <c r="I1268" t="str">
        <f>TEXT(Dataset_Analysis_Table[[#This Row],[Order Date]], "mmmm yyyy")</f>
        <v>July 2024</v>
      </c>
      <c r="J1268" s="4">
        <f>IF(Dataset_Analysis_Table[[#This Row],[Units Sold]]&lt;&gt;0,Dataset_Analysis_Table[[#This Row],[Revenue]]/Dataset_Analysis_Table[[#This Row],[Units Sold]],"Invalid")</f>
        <v>1156.53</v>
      </c>
      <c r="K1268" s="4" t="str">
        <f>IF(Dataset_Analysis_Table[[#This Row],[Revenue]]&gt;5000,"Yes","No")</f>
        <v>No</v>
      </c>
      <c r="L1268" s="4" t="str" cm="1">
        <f t="array" ref="L1268">_xlfn.IFS(
  Dataset_Analysis_Table[[#This Row],[Revenue]]&gt;=10000, "Platinum Tier",
  Dataset_Analysis_Table[[#This Row],[Revenue]]&gt;=5000, "Gold Tier",
  Dataset_Analysis_Table[[#This Row],[Revenue]]&lt;5000, "Standard Tier"
)</f>
        <v>Standard Tier</v>
      </c>
      <c r="M1268" s="4" t="str">
        <f>Dataset_Analysis_Table[[#This Row],[Region]]&amp;" - "&amp;Dataset_Analysis_Table[[#This Row],[Category]]</f>
        <v>East - Apparel</v>
      </c>
    </row>
    <row r="1269" spans="1:13" x14ac:dyDescent="0.3">
      <c r="A1269">
        <v>1270</v>
      </c>
      <c r="B1269" s="1">
        <v>45349</v>
      </c>
      <c r="C1269" t="s">
        <v>11</v>
      </c>
      <c r="D1269" t="s">
        <v>13</v>
      </c>
      <c r="E1269" t="s">
        <v>4</v>
      </c>
      <c r="F1269">
        <v>1</v>
      </c>
      <c r="G1269" s="4">
        <v>694.46</v>
      </c>
      <c r="H1269" s="4">
        <v>694.46</v>
      </c>
      <c r="I1269" t="str">
        <f>TEXT(Dataset_Analysis_Table[[#This Row],[Order Date]], "mmmm yyyy")</f>
        <v>February 2024</v>
      </c>
      <c r="J1269" s="4">
        <f>IF(Dataset_Analysis_Table[[#This Row],[Units Sold]]&lt;&gt;0,Dataset_Analysis_Table[[#This Row],[Revenue]]/Dataset_Analysis_Table[[#This Row],[Units Sold]],"Invalid")</f>
        <v>694.46</v>
      </c>
      <c r="K1269" s="4" t="str">
        <f>IF(Dataset_Analysis_Table[[#This Row],[Revenue]]&gt;5000,"Yes","No")</f>
        <v>No</v>
      </c>
      <c r="L1269" s="4" t="str" cm="1">
        <f t="array" ref="L1269">_xlfn.IFS(
  Dataset_Analysis_Table[[#This Row],[Revenue]]&gt;=10000, "Platinum Tier",
  Dataset_Analysis_Table[[#This Row],[Revenue]]&gt;=5000, "Gold Tier",
  Dataset_Analysis_Table[[#This Row],[Revenue]]&lt;5000, "Standard Tier"
)</f>
        <v>Standard Tier</v>
      </c>
      <c r="M1269" s="4" t="str">
        <f>Dataset_Analysis_Table[[#This Row],[Region]]&amp;" - "&amp;Dataset_Analysis_Table[[#This Row],[Category]]</f>
        <v>South - Electronics</v>
      </c>
    </row>
    <row r="1270" spans="1:13" x14ac:dyDescent="0.3">
      <c r="A1270">
        <v>1271</v>
      </c>
      <c r="B1270" s="1">
        <v>45143</v>
      </c>
      <c r="C1270" t="s">
        <v>0</v>
      </c>
      <c r="D1270" t="s">
        <v>8</v>
      </c>
      <c r="E1270" t="s">
        <v>2</v>
      </c>
      <c r="F1270">
        <v>5</v>
      </c>
      <c r="G1270" s="4">
        <v>1399.18</v>
      </c>
      <c r="H1270" s="4">
        <v>6995.9</v>
      </c>
      <c r="I1270" t="str">
        <f>TEXT(Dataset_Analysis_Table[[#This Row],[Order Date]], "mmmm yyyy")</f>
        <v>August 2023</v>
      </c>
      <c r="J1270" s="4">
        <f>IF(Dataset_Analysis_Table[[#This Row],[Units Sold]]&lt;&gt;0,Dataset_Analysis_Table[[#This Row],[Revenue]]/Dataset_Analysis_Table[[#This Row],[Units Sold]],"Invalid")</f>
        <v>1399.1799999999998</v>
      </c>
      <c r="K1270" s="4" t="str">
        <f>IF(Dataset_Analysis_Table[[#This Row],[Revenue]]&gt;5000,"Yes","No")</f>
        <v>Yes</v>
      </c>
      <c r="L1270" s="4" t="str" cm="1">
        <f t="array" ref="L1270">_xlfn.IFS(
  Dataset_Analysis_Table[[#This Row],[Revenue]]&gt;=10000, "Platinum Tier",
  Dataset_Analysis_Table[[#This Row],[Revenue]]&gt;=5000, "Gold Tier",
  Dataset_Analysis_Table[[#This Row],[Revenue]]&lt;5000, "Standard Tier"
)</f>
        <v>Gold Tier</v>
      </c>
      <c r="M1270" s="4" t="str">
        <f>Dataset_Analysis_Table[[#This Row],[Region]]&amp;" - "&amp;Dataset_Analysis_Table[[#This Row],[Category]]</f>
        <v>North - Apparel</v>
      </c>
    </row>
    <row r="1271" spans="1:13" x14ac:dyDescent="0.3">
      <c r="A1271">
        <v>1272</v>
      </c>
      <c r="B1271" s="1">
        <v>45480</v>
      </c>
      <c r="C1271" t="s">
        <v>0</v>
      </c>
      <c r="D1271" t="s">
        <v>1</v>
      </c>
      <c r="E1271" t="s">
        <v>2</v>
      </c>
      <c r="F1271">
        <v>8</v>
      </c>
      <c r="G1271" s="4">
        <v>1334.89</v>
      </c>
      <c r="H1271" s="4">
        <v>10679.12</v>
      </c>
      <c r="I1271" t="str">
        <f>TEXT(Dataset_Analysis_Table[[#This Row],[Order Date]], "mmmm yyyy")</f>
        <v>July 2024</v>
      </c>
      <c r="J1271" s="4">
        <f>IF(Dataset_Analysis_Table[[#This Row],[Units Sold]]&lt;&gt;0,Dataset_Analysis_Table[[#This Row],[Revenue]]/Dataset_Analysis_Table[[#This Row],[Units Sold]],"Invalid")</f>
        <v>1334.89</v>
      </c>
      <c r="K1271" s="4" t="str">
        <f>IF(Dataset_Analysis_Table[[#This Row],[Revenue]]&gt;5000,"Yes","No")</f>
        <v>Yes</v>
      </c>
      <c r="L1271" s="4" t="str" cm="1">
        <f t="array" ref="L1271">_xlfn.IFS(
  Dataset_Analysis_Table[[#This Row],[Revenue]]&gt;=10000, "Platinum Tier",
  Dataset_Analysis_Table[[#This Row],[Revenue]]&gt;=5000, "Gold Tier",
  Dataset_Analysis_Table[[#This Row],[Revenue]]&lt;5000, "Standard Tier"
)</f>
        <v>Platinum Tier</v>
      </c>
      <c r="M1271" s="4" t="str">
        <f>Dataset_Analysis_Table[[#This Row],[Region]]&amp;" - "&amp;Dataset_Analysis_Table[[#This Row],[Category]]</f>
        <v>North - Apparel</v>
      </c>
    </row>
    <row r="1272" spans="1:13" x14ac:dyDescent="0.3">
      <c r="A1272">
        <v>1273</v>
      </c>
      <c r="B1272" s="1">
        <v>45162</v>
      </c>
      <c r="C1272" t="s">
        <v>12</v>
      </c>
      <c r="D1272" t="s">
        <v>13</v>
      </c>
      <c r="E1272" t="s">
        <v>4</v>
      </c>
      <c r="F1272">
        <v>10</v>
      </c>
      <c r="G1272" s="4">
        <v>1140.1600000000001</v>
      </c>
      <c r="H1272" s="4">
        <v>11401.6</v>
      </c>
      <c r="I1272" t="str">
        <f>TEXT(Dataset_Analysis_Table[[#This Row],[Order Date]], "mmmm yyyy")</f>
        <v>August 2023</v>
      </c>
      <c r="J1272" s="4">
        <f>IF(Dataset_Analysis_Table[[#This Row],[Units Sold]]&lt;&gt;0,Dataset_Analysis_Table[[#This Row],[Revenue]]/Dataset_Analysis_Table[[#This Row],[Units Sold]],"Invalid")</f>
        <v>1140.1600000000001</v>
      </c>
      <c r="K1272" s="4" t="str">
        <f>IF(Dataset_Analysis_Table[[#This Row],[Revenue]]&gt;5000,"Yes","No")</f>
        <v>Yes</v>
      </c>
      <c r="L1272" s="4" t="str" cm="1">
        <f t="array" ref="L1272">_xlfn.IFS(
  Dataset_Analysis_Table[[#This Row],[Revenue]]&gt;=10000, "Platinum Tier",
  Dataset_Analysis_Table[[#This Row],[Revenue]]&gt;=5000, "Gold Tier",
  Dataset_Analysis_Table[[#This Row],[Revenue]]&lt;5000, "Standard Tier"
)</f>
        <v>Platinum Tier</v>
      </c>
      <c r="M1272" s="4" t="str">
        <f>Dataset_Analysis_Table[[#This Row],[Region]]&amp;" - "&amp;Dataset_Analysis_Table[[#This Row],[Category]]</f>
        <v>East - Electronics</v>
      </c>
    </row>
    <row r="1273" spans="1:13" x14ac:dyDescent="0.3">
      <c r="A1273">
        <v>1274</v>
      </c>
      <c r="B1273" s="1">
        <v>45467</v>
      </c>
      <c r="C1273" t="s">
        <v>11</v>
      </c>
      <c r="D1273" t="s">
        <v>1</v>
      </c>
      <c r="E1273" t="s">
        <v>2</v>
      </c>
      <c r="F1273">
        <v>4</v>
      </c>
      <c r="G1273" s="4">
        <v>296.89</v>
      </c>
      <c r="H1273" s="4">
        <v>1187.56</v>
      </c>
      <c r="I1273" t="str">
        <f>TEXT(Dataset_Analysis_Table[[#This Row],[Order Date]], "mmmm yyyy")</f>
        <v>June 2024</v>
      </c>
      <c r="J1273" s="4">
        <f>IF(Dataset_Analysis_Table[[#This Row],[Units Sold]]&lt;&gt;0,Dataset_Analysis_Table[[#This Row],[Revenue]]/Dataset_Analysis_Table[[#This Row],[Units Sold]],"Invalid")</f>
        <v>296.89</v>
      </c>
      <c r="K1273" s="4" t="str">
        <f>IF(Dataset_Analysis_Table[[#This Row],[Revenue]]&gt;5000,"Yes","No")</f>
        <v>No</v>
      </c>
      <c r="L1273" s="4" t="str" cm="1">
        <f t="array" ref="L1273">_xlfn.IFS(
  Dataset_Analysis_Table[[#This Row],[Revenue]]&gt;=10000, "Platinum Tier",
  Dataset_Analysis_Table[[#This Row],[Revenue]]&gt;=5000, "Gold Tier",
  Dataset_Analysis_Table[[#This Row],[Revenue]]&lt;5000, "Standard Tier"
)</f>
        <v>Standard Tier</v>
      </c>
      <c r="M1273" s="4" t="str">
        <f>Dataset_Analysis_Table[[#This Row],[Region]]&amp;" - "&amp;Dataset_Analysis_Table[[#This Row],[Category]]</f>
        <v>South - Apparel</v>
      </c>
    </row>
    <row r="1274" spans="1:13" x14ac:dyDescent="0.3">
      <c r="A1274">
        <v>1275</v>
      </c>
      <c r="B1274" s="1">
        <v>45590</v>
      </c>
      <c r="C1274" t="s">
        <v>12</v>
      </c>
      <c r="D1274" t="s">
        <v>22</v>
      </c>
      <c r="E1274" t="s">
        <v>4</v>
      </c>
      <c r="F1274">
        <v>2</v>
      </c>
      <c r="G1274" s="4">
        <v>416.25</v>
      </c>
      <c r="H1274" s="4">
        <v>832.5</v>
      </c>
      <c r="I1274" t="str">
        <f>TEXT(Dataset_Analysis_Table[[#This Row],[Order Date]], "mmmm yyyy")</f>
        <v>October 2024</v>
      </c>
      <c r="J1274" s="4">
        <f>IF(Dataset_Analysis_Table[[#This Row],[Units Sold]]&lt;&gt;0,Dataset_Analysis_Table[[#This Row],[Revenue]]/Dataset_Analysis_Table[[#This Row],[Units Sold]],"Invalid")</f>
        <v>416.25</v>
      </c>
      <c r="K1274" s="4" t="str">
        <f>IF(Dataset_Analysis_Table[[#This Row],[Revenue]]&gt;5000,"Yes","No")</f>
        <v>No</v>
      </c>
      <c r="L1274" s="4" t="str" cm="1">
        <f t="array" ref="L1274">_xlfn.IFS(
  Dataset_Analysis_Table[[#This Row],[Revenue]]&gt;=10000, "Platinum Tier",
  Dataset_Analysis_Table[[#This Row],[Revenue]]&gt;=5000, "Gold Tier",
  Dataset_Analysis_Table[[#This Row],[Revenue]]&lt;5000, "Standard Tier"
)</f>
        <v>Standard Tier</v>
      </c>
      <c r="M1274" s="4" t="str">
        <f>Dataset_Analysis_Table[[#This Row],[Region]]&amp;" - "&amp;Dataset_Analysis_Table[[#This Row],[Category]]</f>
        <v>East - Electronics</v>
      </c>
    </row>
    <row r="1275" spans="1:13" x14ac:dyDescent="0.3">
      <c r="A1275">
        <v>1276</v>
      </c>
      <c r="B1275" s="1">
        <v>45256</v>
      </c>
      <c r="C1275" t="s">
        <v>12</v>
      </c>
      <c r="D1275" t="s">
        <v>3</v>
      </c>
      <c r="E1275" t="s">
        <v>4</v>
      </c>
      <c r="F1275">
        <v>1</v>
      </c>
      <c r="G1275" s="4">
        <v>1437.86</v>
      </c>
      <c r="H1275" s="4">
        <v>1437.86</v>
      </c>
      <c r="I1275" t="str">
        <f>TEXT(Dataset_Analysis_Table[[#This Row],[Order Date]], "mmmm yyyy")</f>
        <v>November 2023</v>
      </c>
      <c r="J1275" s="4">
        <f>IF(Dataset_Analysis_Table[[#This Row],[Units Sold]]&lt;&gt;0,Dataset_Analysis_Table[[#This Row],[Revenue]]/Dataset_Analysis_Table[[#This Row],[Units Sold]],"Invalid")</f>
        <v>1437.86</v>
      </c>
      <c r="K1275" s="4" t="str">
        <f>IF(Dataset_Analysis_Table[[#This Row],[Revenue]]&gt;5000,"Yes","No")</f>
        <v>No</v>
      </c>
      <c r="L1275" s="4" t="str" cm="1">
        <f t="array" ref="L1275">_xlfn.IFS(
  Dataset_Analysis_Table[[#This Row],[Revenue]]&gt;=10000, "Platinum Tier",
  Dataset_Analysis_Table[[#This Row],[Revenue]]&gt;=5000, "Gold Tier",
  Dataset_Analysis_Table[[#This Row],[Revenue]]&lt;5000, "Standard Tier"
)</f>
        <v>Standard Tier</v>
      </c>
      <c r="M1275" s="4" t="str">
        <f>Dataset_Analysis_Table[[#This Row],[Region]]&amp;" - "&amp;Dataset_Analysis_Table[[#This Row],[Category]]</f>
        <v>East - Electronics</v>
      </c>
    </row>
    <row r="1276" spans="1:13" x14ac:dyDescent="0.3">
      <c r="A1276">
        <v>1277</v>
      </c>
      <c r="B1276" s="1">
        <v>45350</v>
      </c>
      <c r="C1276" t="s">
        <v>0</v>
      </c>
      <c r="D1276" t="s">
        <v>6</v>
      </c>
      <c r="E1276" t="s">
        <v>4</v>
      </c>
      <c r="F1276">
        <v>9</v>
      </c>
      <c r="G1276" s="4">
        <v>531.97</v>
      </c>
      <c r="H1276" s="4">
        <v>4787.7299999999996</v>
      </c>
      <c r="I1276" t="str">
        <f>TEXT(Dataset_Analysis_Table[[#This Row],[Order Date]], "mmmm yyyy")</f>
        <v>February 2024</v>
      </c>
      <c r="J1276" s="4">
        <f>IF(Dataset_Analysis_Table[[#This Row],[Units Sold]]&lt;&gt;0,Dataset_Analysis_Table[[#This Row],[Revenue]]/Dataset_Analysis_Table[[#This Row],[Units Sold]],"Invalid")</f>
        <v>531.96999999999991</v>
      </c>
      <c r="K1276" s="4" t="str">
        <f>IF(Dataset_Analysis_Table[[#This Row],[Revenue]]&gt;5000,"Yes","No")</f>
        <v>No</v>
      </c>
      <c r="L1276" s="4" t="str" cm="1">
        <f t="array" ref="L1276">_xlfn.IFS(
  Dataset_Analysis_Table[[#This Row],[Revenue]]&gt;=10000, "Platinum Tier",
  Dataset_Analysis_Table[[#This Row],[Revenue]]&gt;=5000, "Gold Tier",
  Dataset_Analysis_Table[[#This Row],[Revenue]]&lt;5000, "Standard Tier"
)</f>
        <v>Standard Tier</v>
      </c>
      <c r="M1276" s="4" t="str">
        <f>Dataset_Analysis_Table[[#This Row],[Region]]&amp;" - "&amp;Dataset_Analysis_Table[[#This Row],[Category]]</f>
        <v>North - Electronics</v>
      </c>
    </row>
    <row r="1277" spans="1:13" x14ac:dyDescent="0.3">
      <c r="A1277">
        <v>1278</v>
      </c>
      <c r="B1277" s="1">
        <v>45283</v>
      </c>
      <c r="C1277" t="s">
        <v>12</v>
      </c>
      <c r="D1277" t="s">
        <v>21</v>
      </c>
      <c r="E1277" t="s">
        <v>4</v>
      </c>
      <c r="F1277">
        <v>5</v>
      </c>
      <c r="G1277" s="4">
        <v>865.38</v>
      </c>
      <c r="H1277" s="4">
        <v>4326.8999999999996</v>
      </c>
      <c r="I1277" t="str">
        <f>TEXT(Dataset_Analysis_Table[[#This Row],[Order Date]], "mmmm yyyy")</f>
        <v>December 2023</v>
      </c>
      <c r="J1277" s="4">
        <f>IF(Dataset_Analysis_Table[[#This Row],[Units Sold]]&lt;&gt;0,Dataset_Analysis_Table[[#This Row],[Revenue]]/Dataset_Analysis_Table[[#This Row],[Units Sold]],"Invalid")</f>
        <v>865.37999999999988</v>
      </c>
      <c r="K1277" s="4" t="str">
        <f>IF(Dataset_Analysis_Table[[#This Row],[Revenue]]&gt;5000,"Yes","No")</f>
        <v>No</v>
      </c>
      <c r="L1277" s="4" t="str" cm="1">
        <f t="array" ref="L1277">_xlfn.IFS(
  Dataset_Analysis_Table[[#This Row],[Revenue]]&gt;=10000, "Platinum Tier",
  Dataset_Analysis_Table[[#This Row],[Revenue]]&gt;=5000, "Gold Tier",
  Dataset_Analysis_Table[[#This Row],[Revenue]]&lt;5000, "Standard Tier"
)</f>
        <v>Standard Tier</v>
      </c>
      <c r="M1277" s="4" t="str">
        <f>Dataset_Analysis_Table[[#This Row],[Region]]&amp;" - "&amp;Dataset_Analysis_Table[[#This Row],[Category]]</f>
        <v>East - Electronics</v>
      </c>
    </row>
    <row r="1278" spans="1:13" x14ac:dyDescent="0.3">
      <c r="A1278">
        <v>1279</v>
      </c>
      <c r="B1278" s="1">
        <v>45457</v>
      </c>
      <c r="C1278" t="s">
        <v>0</v>
      </c>
      <c r="D1278" t="s">
        <v>3</v>
      </c>
      <c r="E1278" t="s">
        <v>4</v>
      </c>
      <c r="F1278">
        <v>10</v>
      </c>
      <c r="G1278" s="4">
        <v>1339.44</v>
      </c>
      <c r="H1278" s="4">
        <v>13394.4</v>
      </c>
      <c r="I1278" t="str">
        <f>TEXT(Dataset_Analysis_Table[[#This Row],[Order Date]], "mmmm yyyy")</f>
        <v>June 2024</v>
      </c>
      <c r="J1278" s="4">
        <f>IF(Dataset_Analysis_Table[[#This Row],[Units Sold]]&lt;&gt;0,Dataset_Analysis_Table[[#This Row],[Revenue]]/Dataset_Analysis_Table[[#This Row],[Units Sold]],"Invalid")</f>
        <v>1339.44</v>
      </c>
      <c r="K1278" s="4" t="str">
        <f>IF(Dataset_Analysis_Table[[#This Row],[Revenue]]&gt;5000,"Yes","No")</f>
        <v>Yes</v>
      </c>
      <c r="L1278" s="4" t="str" cm="1">
        <f t="array" ref="L1278">_xlfn.IFS(
  Dataset_Analysis_Table[[#This Row],[Revenue]]&gt;=10000, "Platinum Tier",
  Dataset_Analysis_Table[[#This Row],[Revenue]]&gt;=5000, "Gold Tier",
  Dataset_Analysis_Table[[#This Row],[Revenue]]&lt;5000, "Standard Tier"
)</f>
        <v>Platinum Tier</v>
      </c>
      <c r="M1278" s="4" t="str">
        <f>Dataset_Analysis_Table[[#This Row],[Region]]&amp;" - "&amp;Dataset_Analysis_Table[[#This Row],[Category]]</f>
        <v>North - Electronics</v>
      </c>
    </row>
    <row r="1279" spans="1:13" x14ac:dyDescent="0.3">
      <c r="A1279">
        <v>1280</v>
      </c>
      <c r="B1279" s="1">
        <v>45190</v>
      </c>
      <c r="C1279" t="s">
        <v>7</v>
      </c>
      <c r="D1279" t="s">
        <v>6</v>
      </c>
      <c r="E1279" t="s">
        <v>4</v>
      </c>
      <c r="F1279">
        <v>3</v>
      </c>
      <c r="G1279" s="4">
        <v>53.2</v>
      </c>
      <c r="H1279" s="4">
        <v>159.6</v>
      </c>
      <c r="I1279" t="str">
        <f>TEXT(Dataset_Analysis_Table[[#This Row],[Order Date]], "mmmm yyyy")</f>
        <v>September 2023</v>
      </c>
      <c r="J1279" s="4">
        <f>IF(Dataset_Analysis_Table[[#This Row],[Units Sold]]&lt;&gt;0,Dataset_Analysis_Table[[#This Row],[Revenue]]/Dataset_Analysis_Table[[#This Row],[Units Sold]],"Invalid")</f>
        <v>53.199999999999996</v>
      </c>
      <c r="K1279" s="4" t="str">
        <f>IF(Dataset_Analysis_Table[[#This Row],[Revenue]]&gt;5000,"Yes","No")</f>
        <v>No</v>
      </c>
      <c r="L1279" s="4" t="str" cm="1">
        <f t="array" ref="L1279">_xlfn.IFS(
  Dataset_Analysis_Table[[#This Row],[Revenue]]&gt;=10000, "Platinum Tier",
  Dataset_Analysis_Table[[#This Row],[Revenue]]&gt;=5000, "Gold Tier",
  Dataset_Analysis_Table[[#This Row],[Revenue]]&lt;5000, "Standard Tier"
)</f>
        <v>Standard Tier</v>
      </c>
      <c r="M1279" s="4" t="str">
        <f>Dataset_Analysis_Table[[#This Row],[Region]]&amp;" - "&amp;Dataset_Analysis_Table[[#This Row],[Category]]</f>
        <v>West - Electronics</v>
      </c>
    </row>
    <row r="1280" spans="1:13" x14ac:dyDescent="0.3">
      <c r="A1280">
        <v>1281</v>
      </c>
      <c r="B1280" s="1">
        <v>45247</v>
      </c>
      <c r="C1280" t="s">
        <v>0</v>
      </c>
      <c r="D1280" t="s">
        <v>17</v>
      </c>
      <c r="E1280" t="s">
        <v>10</v>
      </c>
      <c r="F1280">
        <v>7</v>
      </c>
      <c r="G1280" s="4">
        <v>90.16</v>
      </c>
      <c r="H1280" s="4">
        <v>631.12</v>
      </c>
      <c r="I1280" t="str">
        <f>TEXT(Dataset_Analysis_Table[[#This Row],[Order Date]], "mmmm yyyy")</f>
        <v>November 2023</v>
      </c>
      <c r="J1280" s="4">
        <f>IF(Dataset_Analysis_Table[[#This Row],[Units Sold]]&lt;&gt;0,Dataset_Analysis_Table[[#This Row],[Revenue]]/Dataset_Analysis_Table[[#This Row],[Units Sold]],"Invalid")</f>
        <v>90.16</v>
      </c>
      <c r="K1280" s="4" t="str">
        <f>IF(Dataset_Analysis_Table[[#This Row],[Revenue]]&gt;5000,"Yes","No")</f>
        <v>No</v>
      </c>
      <c r="L1280" s="4" t="str" cm="1">
        <f t="array" ref="L1280">_xlfn.IFS(
  Dataset_Analysis_Table[[#This Row],[Revenue]]&gt;=10000, "Platinum Tier",
  Dataset_Analysis_Table[[#This Row],[Revenue]]&gt;=5000, "Gold Tier",
  Dataset_Analysis_Table[[#This Row],[Revenue]]&lt;5000, "Standard Tier"
)</f>
        <v>Standard Tier</v>
      </c>
      <c r="M1280" s="4" t="str">
        <f>Dataset_Analysis_Table[[#This Row],[Region]]&amp;" - "&amp;Dataset_Analysis_Table[[#This Row],[Category]]</f>
        <v>North - Accessories</v>
      </c>
    </row>
    <row r="1281" spans="1:13" x14ac:dyDescent="0.3">
      <c r="A1281">
        <v>1282</v>
      </c>
      <c r="B1281" s="1">
        <v>45322</v>
      </c>
      <c r="C1281" t="s">
        <v>7</v>
      </c>
      <c r="D1281" t="s">
        <v>5</v>
      </c>
      <c r="E1281" t="s">
        <v>4</v>
      </c>
      <c r="F1281">
        <v>10</v>
      </c>
      <c r="G1281" s="4">
        <v>1338</v>
      </c>
      <c r="H1281" s="4">
        <v>13380</v>
      </c>
      <c r="I1281" t="str">
        <f>TEXT(Dataset_Analysis_Table[[#This Row],[Order Date]], "mmmm yyyy")</f>
        <v>January 2024</v>
      </c>
      <c r="J1281" s="4">
        <f>IF(Dataset_Analysis_Table[[#This Row],[Units Sold]]&lt;&gt;0,Dataset_Analysis_Table[[#This Row],[Revenue]]/Dataset_Analysis_Table[[#This Row],[Units Sold]],"Invalid")</f>
        <v>1338</v>
      </c>
      <c r="K1281" s="4" t="str">
        <f>IF(Dataset_Analysis_Table[[#This Row],[Revenue]]&gt;5000,"Yes","No")</f>
        <v>Yes</v>
      </c>
      <c r="L1281" s="4" t="str" cm="1">
        <f t="array" ref="L1281">_xlfn.IFS(
  Dataset_Analysis_Table[[#This Row],[Revenue]]&gt;=10000, "Platinum Tier",
  Dataset_Analysis_Table[[#This Row],[Revenue]]&gt;=5000, "Gold Tier",
  Dataset_Analysis_Table[[#This Row],[Revenue]]&lt;5000, "Standard Tier"
)</f>
        <v>Platinum Tier</v>
      </c>
      <c r="M1281" s="4" t="str">
        <f>Dataset_Analysis_Table[[#This Row],[Region]]&amp;" - "&amp;Dataset_Analysis_Table[[#This Row],[Category]]</f>
        <v>West - Electronics</v>
      </c>
    </row>
    <row r="1282" spans="1:13" x14ac:dyDescent="0.3">
      <c r="A1282">
        <v>1283</v>
      </c>
      <c r="B1282" s="1">
        <v>45770</v>
      </c>
      <c r="C1282" t="s">
        <v>7</v>
      </c>
      <c r="D1282" t="s">
        <v>1</v>
      </c>
      <c r="E1282" t="s">
        <v>2</v>
      </c>
      <c r="F1282">
        <v>6</v>
      </c>
      <c r="G1282" s="4">
        <v>475.54</v>
      </c>
      <c r="H1282" s="4">
        <v>2853.24</v>
      </c>
      <c r="I1282" t="str">
        <f>TEXT(Dataset_Analysis_Table[[#This Row],[Order Date]], "mmmm yyyy")</f>
        <v>April 2025</v>
      </c>
      <c r="J1282" s="4">
        <f>IF(Dataset_Analysis_Table[[#This Row],[Units Sold]]&lt;&gt;0,Dataset_Analysis_Table[[#This Row],[Revenue]]/Dataset_Analysis_Table[[#This Row],[Units Sold]],"Invalid")</f>
        <v>475.53999999999996</v>
      </c>
      <c r="K1282" s="4" t="str">
        <f>IF(Dataset_Analysis_Table[[#This Row],[Revenue]]&gt;5000,"Yes","No")</f>
        <v>No</v>
      </c>
      <c r="L1282" s="4" t="str" cm="1">
        <f t="array" ref="L1282">_xlfn.IFS(
  Dataset_Analysis_Table[[#This Row],[Revenue]]&gt;=10000, "Platinum Tier",
  Dataset_Analysis_Table[[#This Row],[Revenue]]&gt;=5000, "Gold Tier",
  Dataset_Analysis_Table[[#This Row],[Revenue]]&lt;5000, "Standard Tier"
)</f>
        <v>Standard Tier</v>
      </c>
      <c r="M1282" s="4" t="str">
        <f>Dataset_Analysis_Table[[#This Row],[Region]]&amp;" - "&amp;Dataset_Analysis_Table[[#This Row],[Category]]</f>
        <v>West - Apparel</v>
      </c>
    </row>
    <row r="1283" spans="1:13" x14ac:dyDescent="0.3">
      <c r="A1283">
        <v>1284</v>
      </c>
      <c r="B1283" s="1">
        <v>45869</v>
      </c>
      <c r="C1283" t="s">
        <v>11</v>
      </c>
      <c r="D1283" t="s">
        <v>16</v>
      </c>
      <c r="E1283" t="s">
        <v>10</v>
      </c>
      <c r="F1283">
        <v>9</v>
      </c>
      <c r="G1283" s="4">
        <v>127.03</v>
      </c>
      <c r="H1283" s="4">
        <v>1143.27</v>
      </c>
      <c r="I1283" t="str">
        <f>TEXT(Dataset_Analysis_Table[[#This Row],[Order Date]], "mmmm yyyy")</f>
        <v>July 2025</v>
      </c>
      <c r="J1283" s="4">
        <f>IF(Dataset_Analysis_Table[[#This Row],[Units Sold]]&lt;&gt;0,Dataset_Analysis_Table[[#This Row],[Revenue]]/Dataset_Analysis_Table[[#This Row],[Units Sold]],"Invalid")</f>
        <v>127.03</v>
      </c>
      <c r="K1283" s="4" t="str">
        <f>IF(Dataset_Analysis_Table[[#This Row],[Revenue]]&gt;5000,"Yes","No")</f>
        <v>No</v>
      </c>
      <c r="L1283" s="4" t="str" cm="1">
        <f t="array" ref="L1283">_xlfn.IFS(
  Dataset_Analysis_Table[[#This Row],[Revenue]]&gt;=10000, "Platinum Tier",
  Dataset_Analysis_Table[[#This Row],[Revenue]]&gt;=5000, "Gold Tier",
  Dataset_Analysis_Table[[#This Row],[Revenue]]&lt;5000, "Standard Tier"
)</f>
        <v>Standard Tier</v>
      </c>
      <c r="M1283" s="4" t="str">
        <f>Dataset_Analysis_Table[[#This Row],[Region]]&amp;" - "&amp;Dataset_Analysis_Table[[#This Row],[Category]]</f>
        <v>South - Accessories</v>
      </c>
    </row>
    <row r="1284" spans="1:13" x14ac:dyDescent="0.3">
      <c r="A1284">
        <v>1285</v>
      </c>
      <c r="B1284" s="1">
        <v>45720</v>
      </c>
      <c r="C1284" t="s">
        <v>7</v>
      </c>
      <c r="D1284" t="s">
        <v>17</v>
      </c>
      <c r="E1284" t="s">
        <v>10</v>
      </c>
      <c r="F1284">
        <v>3</v>
      </c>
      <c r="G1284" s="4">
        <v>148.44999999999999</v>
      </c>
      <c r="H1284" s="4">
        <v>445.35</v>
      </c>
      <c r="I1284" t="str">
        <f>TEXT(Dataset_Analysis_Table[[#This Row],[Order Date]], "mmmm yyyy")</f>
        <v>March 2025</v>
      </c>
      <c r="J1284" s="4">
        <f>IF(Dataset_Analysis_Table[[#This Row],[Units Sold]]&lt;&gt;0,Dataset_Analysis_Table[[#This Row],[Revenue]]/Dataset_Analysis_Table[[#This Row],[Units Sold]],"Invalid")</f>
        <v>148.45000000000002</v>
      </c>
      <c r="K1284" s="4" t="str">
        <f>IF(Dataset_Analysis_Table[[#This Row],[Revenue]]&gt;5000,"Yes","No")</f>
        <v>No</v>
      </c>
      <c r="L1284" s="4" t="str" cm="1">
        <f t="array" ref="L1284">_xlfn.IFS(
  Dataset_Analysis_Table[[#This Row],[Revenue]]&gt;=10000, "Platinum Tier",
  Dataset_Analysis_Table[[#This Row],[Revenue]]&gt;=5000, "Gold Tier",
  Dataset_Analysis_Table[[#This Row],[Revenue]]&lt;5000, "Standard Tier"
)</f>
        <v>Standard Tier</v>
      </c>
      <c r="M1284" s="4" t="str">
        <f>Dataset_Analysis_Table[[#This Row],[Region]]&amp;" - "&amp;Dataset_Analysis_Table[[#This Row],[Category]]</f>
        <v>West - Accessories</v>
      </c>
    </row>
    <row r="1285" spans="1:13" x14ac:dyDescent="0.3">
      <c r="A1285">
        <v>1286</v>
      </c>
      <c r="B1285" s="1">
        <v>45238</v>
      </c>
      <c r="C1285" t="s">
        <v>7</v>
      </c>
      <c r="D1285" t="s">
        <v>9</v>
      </c>
      <c r="E1285" t="s">
        <v>10</v>
      </c>
      <c r="F1285">
        <v>8</v>
      </c>
      <c r="G1285" s="4">
        <v>472.48</v>
      </c>
      <c r="H1285" s="4">
        <v>3779.84</v>
      </c>
      <c r="I1285" t="str">
        <f>TEXT(Dataset_Analysis_Table[[#This Row],[Order Date]], "mmmm yyyy")</f>
        <v>November 2023</v>
      </c>
      <c r="J1285" s="4">
        <f>IF(Dataset_Analysis_Table[[#This Row],[Units Sold]]&lt;&gt;0,Dataset_Analysis_Table[[#This Row],[Revenue]]/Dataset_Analysis_Table[[#This Row],[Units Sold]],"Invalid")</f>
        <v>472.48</v>
      </c>
      <c r="K1285" s="4" t="str">
        <f>IF(Dataset_Analysis_Table[[#This Row],[Revenue]]&gt;5000,"Yes","No")</f>
        <v>No</v>
      </c>
      <c r="L1285" s="4" t="str" cm="1">
        <f t="array" ref="L1285">_xlfn.IFS(
  Dataset_Analysis_Table[[#This Row],[Revenue]]&gt;=10000, "Platinum Tier",
  Dataset_Analysis_Table[[#This Row],[Revenue]]&gt;=5000, "Gold Tier",
  Dataset_Analysis_Table[[#This Row],[Revenue]]&lt;5000, "Standard Tier"
)</f>
        <v>Standard Tier</v>
      </c>
      <c r="M1285" s="4" t="str">
        <f>Dataset_Analysis_Table[[#This Row],[Region]]&amp;" - "&amp;Dataset_Analysis_Table[[#This Row],[Category]]</f>
        <v>West - Accessories</v>
      </c>
    </row>
    <row r="1286" spans="1:13" x14ac:dyDescent="0.3">
      <c r="A1286">
        <v>1287</v>
      </c>
      <c r="B1286" s="1">
        <v>45620</v>
      </c>
      <c r="C1286" t="s">
        <v>7</v>
      </c>
      <c r="D1286" t="s">
        <v>1</v>
      </c>
      <c r="E1286" t="s">
        <v>2</v>
      </c>
      <c r="F1286">
        <v>4</v>
      </c>
      <c r="G1286" s="4">
        <v>1421.7</v>
      </c>
      <c r="H1286" s="4">
        <v>5686.8</v>
      </c>
      <c r="I1286" t="str">
        <f>TEXT(Dataset_Analysis_Table[[#This Row],[Order Date]], "mmmm yyyy")</f>
        <v>November 2024</v>
      </c>
      <c r="J1286" s="4">
        <f>IF(Dataset_Analysis_Table[[#This Row],[Units Sold]]&lt;&gt;0,Dataset_Analysis_Table[[#This Row],[Revenue]]/Dataset_Analysis_Table[[#This Row],[Units Sold]],"Invalid")</f>
        <v>1421.7</v>
      </c>
      <c r="K1286" s="4" t="str">
        <f>IF(Dataset_Analysis_Table[[#This Row],[Revenue]]&gt;5000,"Yes","No")</f>
        <v>Yes</v>
      </c>
      <c r="L1286" s="4" t="str" cm="1">
        <f t="array" ref="L1286">_xlfn.IFS(
  Dataset_Analysis_Table[[#This Row],[Revenue]]&gt;=10000, "Platinum Tier",
  Dataset_Analysis_Table[[#This Row],[Revenue]]&gt;=5000, "Gold Tier",
  Dataset_Analysis_Table[[#This Row],[Revenue]]&lt;5000, "Standard Tier"
)</f>
        <v>Gold Tier</v>
      </c>
      <c r="M1286" s="4" t="str">
        <f>Dataset_Analysis_Table[[#This Row],[Region]]&amp;" - "&amp;Dataset_Analysis_Table[[#This Row],[Category]]</f>
        <v>West - Apparel</v>
      </c>
    </row>
    <row r="1287" spans="1:13" x14ac:dyDescent="0.3">
      <c r="A1287">
        <v>1288</v>
      </c>
      <c r="B1287" s="1">
        <v>45511</v>
      </c>
      <c r="C1287" t="s">
        <v>12</v>
      </c>
      <c r="D1287" t="s">
        <v>3</v>
      </c>
      <c r="E1287" t="s">
        <v>4</v>
      </c>
      <c r="F1287">
        <v>7</v>
      </c>
      <c r="G1287" s="4">
        <v>283.2</v>
      </c>
      <c r="H1287" s="4">
        <v>1982.4</v>
      </c>
      <c r="I1287" t="str">
        <f>TEXT(Dataset_Analysis_Table[[#This Row],[Order Date]], "mmmm yyyy")</f>
        <v>August 2024</v>
      </c>
      <c r="J1287" s="4">
        <f>IF(Dataset_Analysis_Table[[#This Row],[Units Sold]]&lt;&gt;0,Dataset_Analysis_Table[[#This Row],[Revenue]]/Dataset_Analysis_Table[[#This Row],[Units Sold]],"Invalid")</f>
        <v>283.2</v>
      </c>
      <c r="K1287" s="4" t="str">
        <f>IF(Dataset_Analysis_Table[[#This Row],[Revenue]]&gt;5000,"Yes","No")</f>
        <v>No</v>
      </c>
      <c r="L1287" s="4" t="str" cm="1">
        <f t="array" ref="L1287">_xlfn.IFS(
  Dataset_Analysis_Table[[#This Row],[Revenue]]&gt;=10000, "Platinum Tier",
  Dataset_Analysis_Table[[#This Row],[Revenue]]&gt;=5000, "Gold Tier",
  Dataset_Analysis_Table[[#This Row],[Revenue]]&lt;5000, "Standard Tier"
)</f>
        <v>Standard Tier</v>
      </c>
      <c r="M1287" s="4" t="str">
        <f>Dataset_Analysis_Table[[#This Row],[Region]]&amp;" - "&amp;Dataset_Analysis_Table[[#This Row],[Category]]</f>
        <v>East - Electronics</v>
      </c>
    </row>
    <row r="1288" spans="1:13" x14ac:dyDescent="0.3">
      <c r="A1288">
        <v>1289</v>
      </c>
      <c r="B1288" s="1">
        <v>45471</v>
      </c>
      <c r="C1288" t="s">
        <v>12</v>
      </c>
      <c r="D1288" t="s">
        <v>17</v>
      </c>
      <c r="E1288" t="s">
        <v>10</v>
      </c>
      <c r="F1288">
        <v>8</v>
      </c>
      <c r="G1288" s="4">
        <v>736.39</v>
      </c>
      <c r="H1288" s="4">
        <v>5891.12</v>
      </c>
      <c r="I1288" t="str">
        <f>TEXT(Dataset_Analysis_Table[[#This Row],[Order Date]], "mmmm yyyy")</f>
        <v>June 2024</v>
      </c>
      <c r="J1288" s="4">
        <f>IF(Dataset_Analysis_Table[[#This Row],[Units Sold]]&lt;&gt;0,Dataset_Analysis_Table[[#This Row],[Revenue]]/Dataset_Analysis_Table[[#This Row],[Units Sold]],"Invalid")</f>
        <v>736.39</v>
      </c>
      <c r="K1288" s="4" t="str">
        <f>IF(Dataset_Analysis_Table[[#This Row],[Revenue]]&gt;5000,"Yes","No")</f>
        <v>Yes</v>
      </c>
      <c r="L1288" s="4" t="str" cm="1">
        <f t="array" ref="L1288">_xlfn.IFS(
  Dataset_Analysis_Table[[#This Row],[Revenue]]&gt;=10000, "Platinum Tier",
  Dataset_Analysis_Table[[#This Row],[Revenue]]&gt;=5000, "Gold Tier",
  Dataset_Analysis_Table[[#This Row],[Revenue]]&lt;5000, "Standard Tier"
)</f>
        <v>Gold Tier</v>
      </c>
      <c r="M1288" s="4" t="str">
        <f>Dataset_Analysis_Table[[#This Row],[Region]]&amp;" - "&amp;Dataset_Analysis_Table[[#This Row],[Category]]</f>
        <v>East - Accessories</v>
      </c>
    </row>
    <row r="1289" spans="1:13" x14ac:dyDescent="0.3">
      <c r="A1289">
        <v>1290</v>
      </c>
      <c r="B1289" s="1">
        <v>45254</v>
      </c>
      <c r="C1289" t="s">
        <v>7</v>
      </c>
      <c r="D1289" t="s">
        <v>13</v>
      </c>
      <c r="E1289" t="s">
        <v>4</v>
      </c>
      <c r="F1289">
        <v>6</v>
      </c>
      <c r="G1289" s="4">
        <v>723.19</v>
      </c>
      <c r="H1289" s="4">
        <v>4339.1400000000003</v>
      </c>
      <c r="I1289" t="str">
        <f>TEXT(Dataset_Analysis_Table[[#This Row],[Order Date]], "mmmm yyyy")</f>
        <v>November 2023</v>
      </c>
      <c r="J1289" s="4">
        <f>IF(Dataset_Analysis_Table[[#This Row],[Units Sold]]&lt;&gt;0,Dataset_Analysis_Table[[#This Row],[Revenue]]/Dataset_Analysis_Table[[#This Row],[Units Sold]],"Invalid")</f>
        <v>723.19</v>
      </c>
      <c r="K1289" s="4" t="str">
        <f>IF(Dataset_Analysis_Table[[#This Row],[Revenue]]&gt;5000,"Yes","No")</f>
        <v>No</v>
      </c>
      <c r="L1289" s="4" t="str" cm="1">
        <f t="array" ref="L1289">_xlfn.IFS(
  Dataset_Analysis_Table[[#This Row],[Revenue]]&gt;=10000, "Platinum Tier",
  Dataset_Analysis_Table[[#This Row],[Revenue]]&gt;=5000, "Gold Tier",
  Dataset_Analysis_Table[[#This Row],[Revenue]]&lt;5000, "Standard Tier"
)</f>
        <v>Standard Tier</v>
      </c>
      <c r="M1289" s="4" t="str">
        <f>Dataset_Analysis_Table[[#This Row],[Region]]&amp;" - "&amp;Dataset_Analysis_Table[[#This Row],[Category]]</f>
        <v>West - Electronics</v>
      </c>
    </row>
    <row r="1290" spans="1:13" x14ac:dyDescent="0.3">
      <c r="A1290">
        <v>1291</v>
      </c>
      <c r="B1290" s="1">
        <v>45428</v>
      </c>
      <c r="C1290" t="s">
        <v>11</v>
      </c>
      <c r="D1290" t="s">
        <v>16</v>
      </c>
      <c r="E1290" t="s">
        <v>10</v>
      </c>
      <c r="F1290">
        <v>6</v>
      </c>
      <c r="G1290" s="4">
        <v>910.62</v>
      </c>
      <c r="H1290" s="4">
        <v>5463.72</v>
      </c>
      <c r="I1290" t="str">
        <f>TEXT(Dataset_Analysis_Table[[#This Row],[Order Date]], "mmmm yyyy")</f>
        <v>May 2024</v>
      </c>
      <c r="J1290" s="4">
        <f>IF(Dataset_Analysis_Table[[#This Row],[Units Sold]]&lt;&gt;0,Dataset_Analysis_Table[[#This Row],[Revenue]]/Dataset_Analysis_Table[[#This Row],[Units Sold]],"Invalid")</f>
        <v>910.62</v>
      </c>
      <c r="K1290" s="4" t="str">
        <f>IF(Dataset_Analysis_Table[[#This Row],[Revenue]]&gt;5000,"Yes","No")</f>
        <v>Yes</v>
      </c>
      <c r="L1290" s="4" t="str" cm="1">
        <f t="array" ref="L1290">_xlfn.IFS(
  Dataset_Analysis_Table[[#This Row],[Revenue]]&gt;=10000, "Platinum Tier",
  Dataset_Analysis_Table[[#This Row],[Revenue]]&gt;=5000, "Gold Tier",
  Dataset_Analysis_Table[[#This Row],[Revenue]]&lt;5000, "Standard Tier"
)</f>
        <v>Gold Tier</v>
      </c>
      <c r="M1290" s="4" t="str">
        <f>Dataset_Analysis_Table[[#This Row],[Region]]&amp;" - "&amp;Dataset_Analysis_Table[[#This Row],[Category]]</f>
        <v>South - Accessories</v>
      </c>
    </row>
    <row r="1291" spans="1:13" x14ac:dyDescent="0.3">
      <c r="A1291">
        <v>1292</v>
      </c>
      <c r="B1291" s="1">
        <v>45554</v>
      </c>
      <c r="C1291" t="s">
        <v>0</v>
      </c>
      <c r="D1291" t="s">
        <v>3</v>
      </c>
      <c r="E1291" t="s">
        <v>4</v>
      </c>
      <c r="F1291">
        <v>2</v>
      </c>
      <c r="G1291" s="4">
        <v>495.55</v>
      </c>
      <c r="H1291" s="4">
        <v>991.1</v>
      </c>
      <c r="I1291" t="str">
        <f>TEXT(Dataset_Analysis_Table[[#This Row],[Order Date]], "mmmm yyyy")</f>
        <v>September 2024</v>
      </c>
      <c r="J1291" s="4">
        <f>IF(Dataset_Analysis_Table[[#This Row],[Units Sold]]&lt;&gt;0,Dataset_Analysis_Table[[#This Row],[Revenue]]/Dataset_Analysis_Table[[#This Row],[Units Sold]],"Invalid")</f>
        <v>495.55</v>
      </c>
      <c r="K1291" s="4" t="str">
        <f>IF(Dataset_Analysis_Table[[#This Row],[Revenue]]&gt;5000,"Yes","No")</f>
        <v>No</v>
      </c>
      <c r="L1291" s="4" t="str" cm="1">
        <f t="array" ref="L1291">_xlfn.IFS(
  Dataset_Analysis_Table[[#This Row],[Revenue]]&gt;=10000, "Platinum Tier",
  Dataset_Analysis_Table[[#This Row],[Revenue]]&gt;=5000, "Gold Tier",
  Dataset_Analysis_Table[[#This Row],[Revenue]]&lt;5000, "Standard Tier"
)</f>
        <v>Standard Tier</v>
      </c>
      <c r="M1291" s="4" t="str">
        <f>Dataset_Analysis_Table[[#This Row],[Region]]&amp;" - "&amp;Dataset_Analysis_Table[[#This Row],[Category]]</f>
        <v>North - Electronics</v>
      </c>
    </row>
    <row r="1292" spans="1:13" x14ac:dyDescent="0.3">
      <c r="A1292">
        <v>1293</v>
      </c>
      <c r="B1292" s="1">
        <v>45448</v>
      </c>
      <c r="C1292" t="s">
        <v>0</v>
      </c>
      <c r="D1292" t="s">
        <v>1</v>
      </c>
      <c r="E1292" t="s">
        <v>2</v>
      </c>
      <c r="F1292">
        <v>9</v>
      </c>
      <c r="G1292" s="4">
        <v>696.85</v>
      </c>
      <c r="H1292" s="4">
        <v>6271.65</v>
      </c>
      <c r="I1292" t="str">
        <f>TEXT(Dataset_Analysis_Table[[#This Row],[Order Date]], "mmmm yyyy")</f>
        <v>June 2024</v>
      </c>
      <c r="J1292" s="4">
        <f>IF(Dataset_Analysis_Table[[#This Row],[Units Sold]]&lt;&gt;0,Dataset_Analysis_Table[[#This Row],[Revenue]]/Dataset_Analysis_Table[[#This Row],[Units Sold]],"Invalid")</f>
        <v>696.84999999999991</v>
      </c>
      <c r="K1292" s="4" t="str">
        <f>IF(Dataset_Analysis_Table[[#This Row],[Revenue]]&gt;5000,"Yes","No")</f>
        <v>Yes</v>
      </c>
      <c r="L1292" s="4" t="str" cm="1">
        <f t="array" ref="L1292">_xlfn.IFS(
  Dataset_Analysis_Table[[#This Row],[Revenue]]&gt;=10000, "Platinum Tier",
  Dataset_Analysis_Table[[#This Row],[Revenue]]&gt;=5000, "Gold Tier",
  Dataset_Analysis_Table[[#This Row],[Revenue]]&lt;5000, "Standard Tier"
)</f>
        <v>Gold Tier</v>
      </c>
      <c r="M1292" s="4" t="str">
        <f>Dataset_Analysis_Table[[#This Row],[Region]]&amp;" - "&amp;Dataset_Analysis_Table[[#This Row],[Category]]</f>
        <v>North - Apparel</v>
      </c>
    </row>
    <row r="1293" spans="1:13" x14ac:dyDescent="0.3">
      <c r="A1293">
        <v>1294</v>
      </c>
      <c r="B1293" s="1">
        <v>45383</v>
      </c>
      <c r="C1293" t="s">
        <v>7</v>
      </c>
      <c r="D1293" t="s">
        <v>15</v>
      </c>
      <c r="E1293" t="s">
        <v>4</v>
      </c>
      <c r="F1293">
        <v>10</v>
      </c>
      <c r="G1293" s="4">
        <v>373.1</v>
      </c>
      <c r="H1293" s="4">
        <v>3731</v>
      </c>
      <c r="I1293" t="str">
        <f>TEXT(Dataset_Analysis_Table[[#This Row],[Order Date]], "mmmm yyyy")</f>
        <v>April 2024</v>
      </c>
      <c r="J1293" s="4">
        <f>IF(Dataset_Analysis_Table[[#This Row],[Units Sold]]&lt;&gt;0,Dataset_Analysis_Table[[#This Row],[Revenue]]/Dataset_Analysis_Table[[#This Row],[Units Sold]],"Invalid")</f>
        <v>373.1</v>
      </c>
      <c r="K1293" s="4" t="str">
        <f>IF(Dataset_Analysis_Table[[#This Row],[Revenue]]&gt;5000,"Yes","No")</f>
        <v>No</v>
      </c>
      <c r="L1293" s="4" t="str" cm="1">
        <f t="array" ref="L1293">_xlfn.IFS(
  Dataset_Analysis_Table[[#This Row],[Revenue]]&gt;=10000, "Platinum Tier",
  Dataset_Analysis_Table[[#This Row],[Revenue]]&gt;=5000, "Gold Tier",
  Dataset_Analysis_Table[[#This Row],[Revenue]]&lt;5000, "Standard Tier"
)</f>
        <v>Standard Tier</v>
      </c>
      <c r="M1293" s="4" t="str">
        <f>Dataset_Analysis_Table[[#This Row],[Region]]&amp;" - "&amp;Dataset_Analysis_Table[[#This Row],[Category]]</f>
        <v>West - Electronics</v>
      </c>
    </row>
    <row r="1294" spans="1:13" x14ac:dyDescent="0.3">
      <c r="A1294">
        <v>1295</v>
      </c>
      <c r="B1294" s="1">
        <v>45532</v>
      </c>
      <c r="C1294" t="s">
        <v>7</v>
      </c>
      <c r="D1294" t="s">
        <v>3</v>
      </c>
      <c r="E1294" t="s">
        <v>4</v>
      </c>
      <c r="F1294">
        <v>2</v>
      </c>
      <c r="G1294" s="4">
        <v>517.66</v>
      </c>
      <c r="H1294" s="4">
        <v>1035.32</v>
      </c>
      <c r="I1294" t="str">
        <f>TEXT(Dataset_Analysis_Table[[#This Row],[Order Date]], "mmmm yyyy")</f>
        <v>August 2024</v>
      </c>
      <c r="J1294" s="4">
        <f>IF(Dataset_Analysis_Table[[#This Row],[Units Sold]]&lt;&gt;0,Dataset_Analysis_Table[[#This Row],[Revenue]]/Dataset_Analysis_Table[[#This Row],[Units Sold]],"Invalid")</f>
        <v>517.66</v>
      </c>
      <c r="K1294" s="4" t="str">
        <f>IF(Dataset_Analysis_Table[[#This Row],[Revenue]]&gt;5000,"Yes","No")</f>
        <v>No</v>
      </c>
      <c r="L1294" s="4" t="str" cm="1">
        <f t="array" ref="L1294">_xlfn.IFS(
  Dataset_Analysis_Table[[#This Row],[Revenue]]&gt;=10000, "Platinum Tier",
  Dataset_Analysis_Table[[#This Row],[Revenue]]&gt;=5000, "Gold Tier",
  Dataset_Analysis_Table[[#This Row],[Revenue]]&lt;5000, "Standard Tier"
)</f>
        <v>Standard Tier</v>
      </c>
      <c r="M1294" s="4" t="str">
        <f>Dataset_Analysis_Table[[#This Row],[Region]]&amp;" - "&amp;Dataset_Analysis_Table[[#This Row],[Category]]</f>
        <v>West - Electronics</v>
      </c>
    </row>
    <row r="1295" spans="1:13" x14ac:dyDescent="0.3">
      <c r="A1295">
        <v>1296</v>
      </c>
      <c r="B1295" s="1">
        <v>45584</v>
      </c>
      <c r="C1295" t="s">
        <v>7</v>
      </c>
      <c r="D1295" t="s">
        <v>16</v>
      </c>
      <c r="E1295" t="s">
        <v>10</v>
      </c>
      <c r="F1295">
        <v>10</v>
      </c>
      <c r="G1295" s="4">
        <v>1183.1199999999999</v>
      </c>
      <c r="H1295" s="4">
        <v>11831.2</v>
      </c>
      <c r="I1295" t="str">
        <f>TEXT(Dataset_Analysis_Table[[#This Row],[Order Date]], "mmmm yyyy")</f>
        <v>October 2024</v>
      </c>
      <c r="J1295" s="4">
        <f>IF(Dataset_Analysis_Table[[#This Row],[Units Sold]]&lt;&gt;0,Dataset_Analysis_Table[[#This Row],[Revenue]]/Dataset_Analysis_Table[[#This Row],[Units Sold]],"Invalid")</f>
        <v>1183.1200000000001</v>
      </c>
      <c r="K1295" s="4" t="str">
        <f>IF(Dataset_Analysis_Table[[#This Row],[Revenue]]&gt;5000,"Yes","No")</f>
        <v>Yes</v>
      </c>
      <c r="L1295" s="4" t="str" cm="1">
        <f t="array" ref="L1295">_xlfn.IFS(
  Dataset_Analysis_Table[[#This Row],[Revenue]]&gt;=10000, "Platinum Tier",
  Dataset_Analysis_Table[[#This Row],[Revenue]]&gt;=5000, "Gold Tier",
  Dataset_Analysis_Table[[#This Row],[Revenue]]&lt;5000, "Standard Tier"
)</f>
        <v>Platinum Tier</v>
      </c>
      <c r="M1295" s="4" t="str">
        <f>Dataset_Analysis_Table[[#This Row],[Region]]&amp;" - "&amp;Dataset_Analysis_Table[[#This Row],[Category]]</f>
        <v>West - Accessories</v>
      </c>
    </row>
    <row r="1296" spans="1:13" x14ac:dyDescent="0.3">
      <c r="A1296">
        <v>1297</v>
      </c>
      <c r="B1296" s="1">
        <v>45316</v>
      </c>
      <c r="C1296" t="s">
        <v>11</v>
      </c>
      <c r="D1296" t="s">
        <v>6</v>
      </c>
      <c r="E1296" t="s">
        <v>4</v>
      </c>
      <c r="F1296">
        <v>2</v>
      </c>
      <c r="G1296" s="4">
        <v>1111.6600000000001</v>
      </c>
      <c r="H1296" s="4">
        <v>2223.3200000000002</v>
      </c>
      <c r="I1296" t="str">
        <f>TEXT(Dataset_Analysis_Table[[#This Row],[Order Date]], "mmmm yyyy")</f>
        <v>January 2024</v>
      </c>
      <c r="J1296" s="4">
        <f>IF(Dataset_Analysis_Table[[#This Row],[Units Sold]]&lt;&gt;0,Dataset_Analysis_Table[[#This Row],[Revenue]]/Dataset_Analysis_Table[[#This Row],[Units Sold]],"Invalid")</f>
        <v>1111.6600000000001</v>
      </c>
      <c r="K1296" s="4" t="str">
        <f>IF(Dataset_Analysis_Table[[#This Row],[Revenue]]&gt;5000,"Yes","No")</f>
        <v>No</v>
      </c>
      <c r="L1296" s="4" t="str" cm="1">
        <f t="array" ref="L1296">_xlfn.IFS(
  Dataset_Analysis_Table[[#This Row],[Revenue]]&gt;=10000, "Platinum Tier",
  Dataset_Analysis_Table[[#This Row],[Revenue]]&gt;=5000, "Gold Tier",
  Dataset_Analysis_Table[[#This Row],[Revenue]]&lt;5000, "Standard Tier"
)</f>
        <v>Standard Tier</v>
      </c>
      <c r="M1296" s="4" t="str">
        <f>Dataset_Analysis_Table[[#This Row],[Region]]&amp;" - "&amp;Dataset_Analysis_Table[[#This Row],[Category]]</f>
        <v>South - Electronics</v>
      </c>
    </row>
    <row r="1297" spans="1:13" x14ac:dyDescent="0.3">
      <c r="A1297">
        <v>1298</v>
      </c>
      <c r="B1297" s="1">
        <v>45256</v>
      </c>
      <c r="C1297" t="s">
        <v>7</v>
      </c>
      <c r="D1297" t="s">
        <v>8</v>
      </c>
      <c r="E1297" t="s">
        <v>2</v>
      </c>
      <c r="F1297">
        <v>10</v>
      </c>
      <c r="G1297" s="4">
        <v>898.15</v>
      </c>
      <c r="H1297" s="4">
        <v>8981.5</v>
      </c>
      <c r="I1297" t="str">
        <f>TEXT(Dataset_Analysis_Table[[#This Row],[Order Date]], "mmmm yyyy")</f>
        <v>November 2023</v>
      </c>
      <c r="J1297" s="4">
        <f>IF(Dataset_Analysis_Table[[#This Row],[Units Sold]]&lt;&gt;0,Dataset_Analysis_Table[[#This Row],[Revenue]]/Dataset_Analysis_Table[[#This Row],[Units Sold]],"Invalid")</f>
        <v>898.15</v>
      </c>
      <c r="K1297" s="4" t="str">
        <f>IF(Dataset_Analysis_Table[[#This Row],[Revenue]]&gt;5000,"Yes","No")</f>
        <v>Yes</v>
      </c>
      <c r="L1297" s="4" t="str" cm="1">
        <f t="array" ref="L1297">_xlfn.IFS(
  Dataset_Analysis_Table[[#This Row],[Revenue]]&gt;=10000, "Platinum Tier",
  Dataset_Analysis_Table[[#This Row],[Revenue]]&gt;=5000, "Gold Tier",
  Dataset_Analysis_Table[[#This Row],[Revenue]]&lt;5000, "Standard Tier"
)</f>
        <v>Gold Tier</v>
      </c>
      <c r="M1297" s="4" t="str">
        <f>Dataset_Analysis_Table[[#This Row],[Region]]&amp;" - "&amp;Dataset_Analysis_Table[[#This Row],[Category]]</f>
        <v>West - Apparel</v>
      </c>
    </row>
    <row r="1298" spans="1:13" x14ac:dyDescent="0.3">
      <c r="A1298">
        <v>1299</v>
      </c>
      <c r="B1298" s="1">
        <v>45594</v>
      </c>
      <c r="C1298" t="s">
        <v>0</v>
      </c>
      <c r="D1298" t="s">
        <v>21</v>
      </c>
      <c r="E1298" t="s">
        <v>4</v>
      </c>
      <c r="F1298">
        <v>3</v>
      </c>
      <c r="G1298" s="4">
        <v>468.97</v>
      </c>
      <c r="H1298" s="4">
        <v>1406.91</v>
      </c>
      <c r="I1298" t="str">
        <f>TEXT(Dataset_Analysis_Table[[#This Row],[Order Date]], "mmmm yyyy")</f>
        <v>October 2024</v>
      </c>
      <c r="J1298" s="4">
        <f>IF(Dataset_Analysis_Table[[#This Row],[Units Sold]]&lt;&gt;0,Dataset_Analysis_Table[[#This Row],[Revenue]]/Dataset_Analysis_Table[[#This Row],[Units Sold]],"Invalid")</f>
        <v>468.97</v>
      </c>
      <c r="K1298" s="4" t="str">
        <f>IF(Dataset_Analysis_Table[[#This Row],[Revenue]]&gt;5000,"Yes","No")</f>
        <v>No</v>
      </c>
      <c r="L1298" s="4" t="str" cm="1">
        <f t="array" ref="L1298">_xlfn.IFS(
  Dataset_Analysis_Table[[#This Row],[Revenue]]&gt;=10000, "Platinum Tier",
  Dataset_Analysis_Table[[#This Row],[Revenue]]&gt;=5000, "Gold Tier",
  Dataset_Analysis_Table[[#This Row],[Revenue]]&lt;5000, "Standard Tier"
)</f>
        <v>Standard Tier</v>
      </c>
      <c r="M1298" s="4" t="str">
        <f>Dataset_Analysis_Table[[#This Row],[Region]]&amp;" - "&amp;Dataset_Analysis_Table[[#This Row],[Category]]</f>
        <v>North - Electronics</v>
      </c>
    </row>
    <row r="1299" spans="1:13" x14ac:dyDescent="0.3">
      <c r="A1299">
        <v>1300</v>
      </c>
      <c r="B1299" s="1">
        <v>45751</v>
      </c>
      <c r="C1299" t="s">
        <v>0</v>
      </c>
      <c r="D1299" t="s">
        <v>5</v>
      </c>
      <c r="E1299" t="s">
        <v>4</v>
      </c>
      <c r="F1299">
        <v>2</v>
      </c>
      <c r="G1299" s="4">
        <v>1031.4100000000001</v>
      </c>
      <c r="H1299" s="4">
        <v>2062.8200000000002</v>
      </c>
      <c r="I1299" t="str">
        <f>TEXT(Dataset_Analysis_Table[[#This Row],[Order Date]], "mmmm yyyy")</f>
        <v>April 2025</v>
      </c>
      <c r="J1299" s="4">
        <f>IF(Dataset_Analysis_Table[[#This Row],[Units Sold]]&lt;&gt;0,Dataset_Analysis_Table[[#This Row],[Revenue]]/Dataset_Analysis_Table[[#This Row],[Units Sold]],"Invalid")</f>
        <v>1031.4100000000001</v>
      </c>
      <c r="K1299" s="4" t="str">
        <f>IF(Dataset_Analysis_Table[[#This Row],[Revenue]]&gt;5000,"Yes","No")</f>
        <v>No</v>
      </c>
      <c r="L1299" s="4" t="str" cm="1">
        <f t="array" ref="L1299">_xlfn.IFS(
  Dataset_Analysis_Table[[#This Row],[Revenue]]&gt;=10000, "Platinum Tier",
  Dataset_Analysis_Table[[#This Row],[Revenue]]&gt;=5000, "Gold Tier",
  Dataset_Analysis_Table[[#This Row],[Revenue]]&lt;5000, "Standard Tier"
)</f>
        <v>Standard Tier</v>
      </c>
      <c r="M1299" s="4" t="str">
        <f>Dataset_Analysis_Table[[#This Row],[Region]]&amp;" - "&amp;Dataset_Analysis_Table[[#This Row],[Category]]</f>
        <v>North - Electronics</v>
      </c>
    </row>
    <row r="1300" spans="1:13" x14ac:dyDescent="0.3">
      <c r="A1300">
        <v>1301</v>
      </c>
      <c r="B1300" s="1">
        <v>45474</v>
      </c>
      <c r="C1300" t="s">
        <v>7</v>
      </c>
      <c r="D1300" t="s">
        <v>15</v>
      </c>
      <c r="E1300" t="s">
        <v>4</v>
      </c>
      <c r="F1300">
        <v>8</v>
      </c>
      <c r="G1300" s="4">
        <v>971.03</v>
      </c>
      <c r="H1300" s="4">
        <v>7768.24</v>
      </c>
      <c r="I1300" t="str">
        <f>TEXT(Dataset_Analysis_Table[[#This Row],[Order Date]], "mmmm yyyy")</f>
        <v>July 2024</v>
      </c>
      <c r="J1300" s="4">
        <f>IF(Dataset_Analysis_Table[[#This Row],[Units Sold]]&lt;&gt;0,Dataset_Analysis_Table[[#This Row],[Revenue]]/Dataset_Analysis_Table[[#This Row],[Units Sold]],"Invalid")</f>
        <v>971.03</v>
      </c>
      <c r="K1300" s="4" t="str">
        <f>IF(Dataset_Analysis_Table[[#This Row],[Revenue]]&gt;5000,"Yes","No")</f>
        <v>Yes</v>
      </c>
      <c r="L1300" s="4" t="str" cm="1">
        <f t="array" ref="L1300">_xlfn.IFS(
  Dataset_Analysis_Table[[#This Row],[Revenue]]&gt;=10000, "Platinum Tier",
  Dataset_Analysis_Table[[#This Row],[Revenue]]&gt;=5000, "Gold Tier",
  Dataset_Analysis_Table[[#This Row],[Revenue]]&lt;5000, "Standard Tier"
)</f>
        <v>Gold Tier</v>
      </c>
      <c r="M1300" s="4" t="str">
        <f>Dataset_Analysis_Table[[#This Row],[Region]]&amp;" - "&amp;Dataset_Analysis_Table[[#This Row],[Category]]</f>
        <v>West - Electronics</v>
      </c>
    </row>
    <row r="1301" spans="1:13" x14ac:dyDescent="0.3">
      <c r="A1301">
        <v>1302</v>
      </c>
      <c r="B1301" s="1">
        <v>45361</v>
      </c>
      <c r="C1301" t="s">
        <v>0</v>
      </c>
      <c r="D1301" t="s">
        <v>14</v>
      </c>
      <c r="E1301" t="s">
        <v>4</v>
      </c>
      <c r="F1301">
        <v>3</v>
      </c>
      <c r="G1301" s="4">
        <v>1332.02</v>
      </c>
      <c r="H1301" s="4">
        <v>3996.06</v>
      </c>
      <c r="I1301" t="str">
        <f>TEXT(Dataset_Analysis_Table[[#This Row],[Order Date]], "mmmm yyyy")</f>
        <v>March 2024</v>
      </c>
      <c r="J1301" s="4">
        <f>IF(Dataset_Analysis_Table[[#This Row],[Units Sold]]&lt;&gt;0,Dataset_Analysis_Table[[#This Row],[Revenue]]/Dataset_Analysis_Table[[#This Row],[Units Sold]],"Invalid")</f>
        <v>1332.02</v>
      </c>
      <c r="K1301" s="4" t="str">
        <f>IF(Dataset_Analysis_Table[[#This Row],[Revenue]]&gt;5000,"Yes","No")</f>
        <v>No</v>
      </c>
      <c r="L1301" s="4" t="str" cm="1">
        <f t="array" ref="L1301">_xlfn.IFS(
  Dataset_Analysis_Table[[#This Row],[Revenue]]&gt;=10000, "Platinum Tier",
  Dataset_Analysis_Table[[#This Row],[Revenue]]&gt;=5000, "Gold Tier",
  Dataset_Analysis_Table[[#This Row],[Revenue]]&lt;5000, "Standard Tier"
)</f>
        <v>Standard Tier</v>
      </c>
      <c r="M1301" s="4" t="str">
        <f>Dataset_Analysis_Table[[#This Row],[Region]]&amp;" - "&amp;Dataset_Analysis_Table[[#This Row],[Category]]</f>
        <v>North - Electronics</v>
      </c>
    </row>
    <row r="1302" spans="1:13" x14ac:dyDescent="0.3">
      <c r="A1302">
        <v>1303</v>
      </c>
      <c r="B1302" s="1">
        <v>45289</v>
      </c>
      <c r="C1302" t="s">
        <v>0</v>
      </c>
      <c r="D1302" t="s">
        <v>17</v>
      </c>
      <c r="E1302" t="s">
        <v>10</v>
      </c>
      <c r="F1302">
        <v>3</v>
      </c>
      <c r="G1302" s="4">
        <v>684.93</v>
      </c>
      <c r="H1302" s="4">
        <v>2054.79</v>
      </c>
      <c r="I1302" t="str">
        <f>TEXT(Dataset_Analysis_Table[[#This Row],[Order Date]], "mmmm yyyy")</f>
        <v>December 2023</v>
      </c>
      <c r="J1302" s="4">
        <f>IF(Dataset_Analysis_Table[[#This Row],[Units Sold]]&lt;&gt;0,Dataset_Analysis_Table[[#This Row],[Revenue]]/Dataset_Analysis_Table[[#This Row],[Units Sold]],"Invalid")</f>
        <v>684.93</v>
      </c>
      <c r="K1302" s="4" t="str">
        <f>IF(Dataset_Analysis_Table[[#This Row],[Revenue]]&gt;5000,"Yes","No")</f>
        <v>No</v>
      </c>
      <c r="L1302" s="4" t="str" cm="1">
        <f t="array" ref="L1302">_xlfn.IFS(
  Dataset_Analysis_Table[[#This Row],[Revenue]]&gt;=10000, "Platinum Tier",
  Dataset_Analysis_Table[[#This Row],[Revenue]]&gt;=5000, "Gold Tier",
  Dataset_Analysis_Table[[#This Row],[Revenue]]&lt;5000, "Standard Tier"
)</f>
        <v>Standard Tier</v>
      </c>
      <c r="M1302" s="4" t="str">
        <f>Dataset_Analysis_Table[[#This Row],[Region]]&amp;" - "&amp;Dataset_Analysis_Table[[#This Row],[Category]]</f>
        <v>North - Accessories</v>
      </c>
    </row>
    <row r="1303" spans="1:13" x14ac:dyDescent="0.3">
      <c r="A1303">
        <v>1304</v>
      </c>
      <c r="B1303" s="1">
        <v>45769</v>
      </c>
      <c r="C1303" t="s">
        <v>7</v>
      </c>
      <c r="D1303" t="s">
        <v>22</v>
      </c>
      <c r="E1303" t="s">
        <v>4</v>
      </c>
      <c r="F1303">
        <v>10</v>
      </c>
      <c r="G1303" s="4">
        <v>676.27</v>
      </c>
      <c r="H1303" s="4">
        <v>6762.7</v>
      </c>
      <c r="I1303" t="str">
        <f>TEXT(Dataset_Analysis_Table[[#This Row],[Order Date]], "mmmm yyyy")</f>
        <v>April 2025</v>
      </c>
      <c r="J1303" s="4">
        <f>IF(Dataset_Analysis_Table[[#This Row],[Units Sold]]&lt;&gt;0,Dataset_Analysis_Table[[#This Row],[Revenue]]/Dataset_Analysis_Table[[#This Row],[Units Sold]],"Invalid")</f>
        <v>676.27</v>
      </c>
      <c r="K1303" s="4" t="str">
        <f>IF(Dataset_Analysis_Table[[#This Row],[Revenue]]&gt;5000,"Yes","No")</f>
        <v>Yes</v>
      </c>
      <c r="L1303" s="4" t="str" cm="1">
        <f t="array" ref="L1303">_xlfn.IFS(
  Dataset_Analysis_Table[[#This Row],[Revenue]]&gt;=10000, "Platinum Tier",
  Dataset_Analysis_Table[[#This Row],[Revenue]]&gt;=5000, "Gold Tier",
  Dataset_Analysis_Table[[#This Row],[Revenue]]&lt;5000, "Standard Tier"
)</f>
        <v>Gold Tier</v>
      </c>
      <c r="M1303" s="4" t="str">
        <f>Dataset_Analysis_Table[[#This Row],[Region]]&amp;" - "&amp;Dataset_Analysis_Table[[#This Row],[Category]]</f>
        <v>West - Electronics</v>
      </c>
    </row>
    <row r="1304" spans="1:13" x14ac:dyDescent="0.3">
      <c r="A1304">
        <v>1305</v>
      </c>
      <c r="B1304" s="1">
        <v>45445</v>
      </c>
      <c r="C1304" t="s">
        <v>12</v>
      </c>
      <c r="D1304" t="s">
        <v>18</v>
      </c>
      <c r="E1304" t="s">
        <v>4</v>
      </c>
      <c r="F1304">
        <v>10</v>
      </c>
      <c r="G1304" s="4">
        <v>1193.58</v>
      </c>
      <c r="H1304" s="4">
        <v>11935.8</v>
      </c>
      <c r="I1304" t="str">
        <f>TEXT(Dataset_Analysis_Table[[#This Row],[Order Date]], "mmmm yyyy")</f>
        <v>June 2024</v>
      </c>
      <c r="J1304" s="4">
        <f>IF(Dataset_Analysis_Table[[#This Row],[Units Sold]]&lt;&gt;0,Dataset_Analysis_Table[[#This Row],[Revenue]]/Dataset_Analysis_Table[[#This Row],[Units Sold]],"Invalid")</f>
        <v>1193.58</v>
      </c>
      <c r="K1304" s="4" t="str">
        <f>IF(Dataset_Analysis_Table[[#This Row],[Revenue]]&gt;5000,"Yes","No")</f>
        <v>Yes</v>
      </c>
      <c r="L1304" s="4" t="str" cm="1">
        <f t="array" ref="L1304">_xlfn.IFS(
  Dataset_Analysis_Table[[#This Row],[Revenue]]&gt;=10000, "Platinum Tier",
  Dataset_Analysis_Table[[#This Row],[Revenue]]&gt;=5000, "Gold Tier",
  Dataset_Analysis_Table[[#This Row],[Revenue]]&lt;5000, "Standard Tier"
)</f>
        <v>Platinum Tier</v>
      </c>
      <c r="M1304" s="4" t="str">
        <f>Dataset_Analysis_Table[[#This Row],[Region]]&amp;" - "&amp;Dataset_Analysis_Table[[#This Row],[Category]]</f>
        <v>East - Electronics</v>
      </c>
    </row>
    <row r="1305" spans="1:13" x14ac:dyDescent="0.3">
      <c r="A1305">
        <v>1306</v>
      </c>
      <c r="B1305" s="1">
        <v>45584</v>
      </c>
      <c r="C1305" t="s">
        <v>12</v>
      </c>
      <c r="D1305" t="s">
        <v>1</v>
      </c>
      <c r="E1305" t="s">
        <v>2</v>
      </c>
      <c r="F1305">
        <v>6</v>
      </c>
      <c r="G1305" s="4">
        <v>1485.53</v>
      </c>
      <c r="H1305" s="4">
        <v>8913.18</v>
      </c>
      <c r="I1305" t="str">
        <f>TEXT(Dataset_Analysis_Table[[#This Row],[Order Date]], "mmmm yyyy")</f>
        <v>October 2024</v>
      </c>
      <c r="J1305" s="4">
        <f>IF(Dataset_Analysis_Table[[#This Row],[Units Sold]]&lt;&gt;0,Dataset_Analysis_Table[[#This Row],[Revenue]]/Dataset_Analysis_Table[[#This Row],[Units Sold]],"Invalid")</f>
        <v>1485.53</v>
      </c>
      <c r="K1305" s="4" t="str">
        <f>IF(Dataset_Analysis_Table[[#This Row],[Revenue]]&gt;5000,"Yes","No")</f>
        <v>Yes</v>
      </c>
      <c r="L1305" s="4" t="str" cm="1">
        <f t="array" ref="L1305">_xlfn.IFS(
  Dataset_Analysis_Table[[#This Row],[Revenue]]&gt;=10000, "Platinum Tier",
  Dataset_Analysis_Table[[#This Row],[Revenue]]&gt;=5000, "Gold Tier",
  Dataset_Analysis_Table[[#This Row],[Revenue]]&lt;5000, "Standard Tier"
)</f>
        <v>Gold Tier</v>
      </c>
      <c r="M1305" s="4" t="str">
        <f>Dataset_Analysis_Table[[#This Row],[Region]]&amp;" - "&amp;Dataset_Analysis_Table[[#This Row],[Category]]</f>
        <v>East - Apparel</v>
      </c>
    </row>
    <row r="1306" spans="1:13" x14ac:dyDescent="0.3">
      <c r="A1306">
        <v>1307</v>
      </c>
      <c r="B1306" s="1">
        <v>45765</v>
      </c>
      <c r="C1306" t="s">
        <v>0</v>
      </c>
      <c r="D1306" t="s">
        <v>15</v>
      </c>
      <c r="E1306" t="s">
        <v>4</v>
      </c>
      <c r="F1306">
        <v>9</v>
      </c>
      <c r="G1306" s="4">
        <v>612.25</v>
      </c>
      <c r="H1306" s="4">
        <v>5510.25</v>
      </c>
      <c r="I1306" t="str">
        <f>TEXT(Dataset_Analysis_Table[[#This Row],[Order Date]], "mmmm yyyy")</f>
        <v>April 2025</v>
      </c>
      <c r="J1306" s="4">
        <f>IF(Dataset_Analysis_Table[[#This Row],[Units Sold]]&lt;&gt;0,Dataset_Analysis_Table[[#This Row],[Revenue]]/Dataset_Analysis_Table[[#This Row],[Units Sold]],"Invalid")</f>
        <v>612.25</v>
      </c>
      <c r="K1306" s="4" t="str">
        <f>IF(Dataset_Analysis_Table[[#This Row],[Revenue]]&gt;5000,"Yes","No")</f>
        <v>Yes</v>
      </c>
      <c r="L1306" s="4" t="str" cm="1">
        <f t="array" ref="L1306">_xlfn.IFS(
  Dataset_Analysis_Table[[#This Row],[Revenue]]&gt;=10000, "Platinum Tier",
  Dataset_Analysis_Table[[#This Row],[Revenue]]&gt;=5000, "Gold Tier",
  Dataset_Analysis_Table[[#This Row],[Revenue]]&lt;5000, "Standard Tier"
)</f>
        <v>Gold Tier</v>
      </c>
      <c r="M1306" s="4" t="str">
        <f>Dataset_Analysis_Table[[#This Row],[Region]]&amp;" - "&amp;Dataset_Analysis_Table[[#This Row],[Category]]</f>
        <v>North - Electronics</v>
      </c>
    </row>
    <row r="1307" spans="1:13" x14ac:dyDescent="0.3">
      <c r="A1307">
        <v>1308</v>
      </c>
      <c r="B1307" s="1">
        <v>45202</v>
      </c>
      <c r="C1307" t="s">
        <v>12</v>
      </c>
      <c r="D1307" t="s">
        <v>3</v>
      </c>
      <c r="E1307" t="s">
        <v>4</v>
      </c>
      <c r="F1307">
        <v>6</v>
      </c>
      <c r="G1307" s="4">
        <v>1352.6</v>
      </c>
      <c r="H1307" s="4">
        <v>8115.6</v>
      </c>
      <c r="I1307" t="str">
        <f>TEXT(Dataset_Analysis_Table[[#This Row],[Order Date]], "mmmm yyyy")</f>
        <v>October 2023</v>
      </c>
      <c r="J1307" s="4">
        <f>IF(Dataset_Analysis_Table[[#This Row],[Units Sold]]&lt;&gt;0,Dataset_Analysis_Table[[#This Row],[Revenue]]/Dataset_Analysis_Table[[#This Row],[Units Sold]],"Invalid")</f>
        <v>1352.6000000000001</v>
      </c>
      <c r="K1307" s="4" t="str">
        <f>IF(Dataset_Analysis_Table[[#This Row],[Revenue]]&gt;5000,"Yes","No")</f>
        <v>Yes</v>
      </c>
      <c r="L1307" s="4" t="str" cm="1">
        <f t="array" ref="L1307">_xlfn.IFS(
  Dataset_Analysis_Table[[#This Row],[Revenue]]&gt;=10000, "Platinum Tier",
  Dataset_Analysis_Table[[#This Row],[Revenue]]&gt;=5000, "Gold Tier",
  Dataset_Analysis_Table[[#This Row],[Revenue]]&lt;5000, "Standard Tier"
)</f>
        <v>Gold Tier</v>
      </c>
      <c r="M1307" s="4" t="str">
        <f>Dataset_Analysis_Table[[#This Row],[Region]]&amp;" - "&amp;Dataset_Analysis_Table[[#This Row],[Category]]</f>
        <v>East - Electronics</v>
      </c>
    </row>
    <row r="1308" spans="1:13" x14ac:dyDescent="0.3">
      <c r="A1308">
        <v>1309</v>
      </c>
      <c r="B1308" s="1">
        <v>45859</v>
      </c>
      <c r="C1308" t="s">
        <v>0</v>
      </c>
      <c r="D1308" t="s">
        <v>14</v>
      </c>
      <c r="E1308" t="s">
        <v>4</v>
      </c>
      <c r="F1308">
        <v>9</v>
      </c>
      <c r="G1308" s="4">
        <v>1232.92</v>
      </c>
      <c r="H1308" s="4">
        <v>11096.28</v>
      </c>
      <c r="I1308" t="str">
        <f>TEXT(Dataset_Analysis_Table[[#This Row],[Order Date]], "mmmm yyyy")</f>
        <v>July 2025</v>
      </c>
      <c r="J1308" s="4">
        <f>IF(Dataset_Analysis_Table[[#This Row],[Units Sold]]&lt;&gt;0,Dataset_Analysis_Table[[#This Row],[Revenue]]/Dataset_Analysis_Table[[#This Row],[Units Sold]],"Invalid")</f>
        <v>1232.92</v>
      </c>
      <c r="K1308" s="4" t="str">
        <f>IF(Dataset_Analysis_Table[[#This Row],[Revenue]]&gt;5000,"Yes","No")</f>
        <v>Yes</v>
      </c>
      <c r="L1308" s="4" t="str" cm="1">
        <f t="array" ref="L1308">_xlfn.IFS(
  Dataset_Analysis_Table[[#This Row],[Revenue]]&gt;=10000, "Platinum Tier",
  Dataset_Analysis_Table[[#This Row],[Revenue]]&gt;=5000, "Gold Tier",
  Dataset_Analysis_Table[[#This Row],[Revenue]]&lt;5000, "Standard Tier"
)</f>
        <v>Platinum Tier</v>
      </c>
      <c r="M1308" s="4" t="str">
        <f>Dataset_Analysis_Table[[#This Row],[Region]]&amp;" - "&amp;Dataset_Analysis_Table[[#This Row],[Category]]</f>
        <v>North - Electronics</v>
      </c>
    </row>
    <row r="1309" spans="1:13" x14ac:dyDescent="0.3">
      <c r="A1309">
        <v>1310</v>
      </c>
      <c r="B1309" s="1">
        <v>45427</v>
      </c>
      <c r="C1309" t="s">
        <v>0</v>
      </c>
      <c r="D1309" t="s">
        <v>21</v>
      </c>
      <c r="E1309" t="s">
        <v>4</v>
      </c>
      <c r="F1309">
        <v>1</v>
      </c>
      <c r="G1309" s="4">
        <v>360.51</v>
      </c>
      <c r="H1309" s="4">
        <v>360.51</v>
      </c>
      <c r="I1309" t="str">
        <f>TEXT(Dataset_Analysis_Table[[#This Row],[Order Date]], "mmmm yyyy")</f>
        <v>May 2024</v>
      </c>
      <c r="J1309" s="4">
        <f>IF(Dataset_Analysis_Table[[#This Row],[Units Sold]]&lt;&gt;0,Dataset_Analysis_Table[[#This Row],[Revenue]]/Dataset_Analysis_Table[[#This Row],[Units Sold]],"Invalid")</f>
        <v>360.51</v>
      </c>
      <c r="K1309" s="4" t="str">
        <f>IF(Dataset_Analysis_Table[[#This Row],[Revenue]]&gt;5000,"Yes","No")</f>
        <v>No</v>
      </c>
      <c r="L1309" s="4" t="str" cm="1">
        <f t="array" ref="L1309">_xlfn.IFS(
  Dataset_Analysis_Table[[#This Row],[Revenue]]&gt;=10000, "Platinum Tier",
  Dataset_Analysis_Table[[#This Row],[Revenue]]&gt;=5000, "Gold Tier",
  Dataset_Analysis_Table[[#This Row],[Revenue]]&lt;5000, "Standard Tier"
)</f>
        <v>Standard Tier</v>
      </c>
      <c r="M1309" s="4" t="str">
        <f>Dataset_Analysis_Table[[#This Row],[Region]]&amp;" - "&amp;Dataset_Analysis_Table[[#This Row],[Category]]</f>
        <v>North - Electronics</v>
      </c>
    </row>
    <row r="1310" spans="1:13" x14ac:dyDescent="0.3">
      <c r="A1310">
        <v>1311</v>
      </c>
      <c r="B1310" s="1">
        <v>45779</v>
      </c>
      <c r="C1310" t="s">
        <v>7</v>
      </c>
      <c r="D1310" t="s">
        <v>8</v>
      </c>
      <c r="E1310" t="s">
        <v>2</v>
      </c>
      <c r="F1310">
        <v>6</v>
      </c>
      <c r="G1310" s="4">
        <v>1070.54</v>
      </c>
      <c r="H1310" s="4">
        <v>6423.24</v>
      </c>
      <c r="I1310" t="str">
        <f>TEXT(Dataset_Analysis_Table[[#This Row],[Order Date]], "mmmm yyyy")</f>
        <v>May 2025</v>
      </c>
      <c r="J1310" s="4">
        <f>IF(Dataset_Analysis_Table[[#This Row],[Units Sold]]&lt;&gt;0,Dataset_Analysis_Table[[#This Row],[Revenue]]/Dataset_Analysis_Table[[#This Row],[Units Sold]],"Invalid")</f>
        <v>1070.54</v>
      </c>
      <c r="K1310" s="4" t="str">
        <f>IF(Dataset_Analysis_Table[[#This Row],[Revenue]]&gt;5000,"Yes","No")</f>
        <v>Yes</v>
      </c>
      <c r="L1310" s="4" t="str" cm="1">
        <f t="array" ref="L1310">_xlfn.IFS(
  Dataset_Analysis_Table[[#This Row],[Revenue]]&gt;=10000, "Platinum Tier",
  Dataset_Analysis_Table[[#This Row],[Revenue]]&gt;=5000, "Gold Tier",
  Dataset_Analysis_Table[[#This Row],[Revenue]]&lt;5000, "Standard Tier"
)</f>
        <v>Gold Tier</v>
      </c>
      <c r="M1310" s="4" t="str">
        <f>Dataset_Analysis_Table[[#This Row],[Region]]&amp;" - "&amp;Dataset_Analysis_Table[[#This Row],[Category]]</f>
        <v>West - Apparel</v>
      </c>
    </row>
    <row r="1311" spans="1:13" x14ac:dyDescent="0.3">
      <c r="A1311">
        <v>1312</v>
      </c>
      <c r="B1311" s="1">
        <v>45584</v>
      </c>
      <c r="C1311" t="s">
        <v>7</v>
      </c>
      <c r="D1311" t="s">
        <v>5</v>
      </c>
      <c r="E1311" t="s">
        <v>4</v>
      </c>
      <c r="F1311">
        <v>9</v>
      </c>
      <c r="G1311" s="4">
        <v>324.70999999999998</v>
      </c>
      <c r="H1311" s="4">
        <v>2922.39</v>
      </c>
      <c r="I1311" t="str">
        <f>TEXT(Dataset_Analysis_Table[[#This Row],[Order Date]], "mmmm yyyy")</f>
        <v>October 2024</v>
      </c>
      <c r="J1311" s="4">
        <f>IF(Dataset_Analysis_Table[[#This Row],[Units Sold]]&lt;&gt;0,Dataset_Analysis_Table[[#This Row],[Revenue]]/Dataset_Analysis_Table[[#This Row],[Units Sold]],"Invalid")</f>
        <v>324.70999999999998</v>
      </c>
      <c r="K1311" s="4" t="str">
        <f>IF(Dataset_Analysis_Table[[#This Row],[Revenue]]&gt;5000,"Yes","No")</f>
        <v>No</v>
      </c>
      <c r="L1311" s="4" t="str" cm="1">
        <f t="array" ref="L1311">_xlfn.IFS(
  Dataset_Analysis_Table[[#This Row],[Revenue]]&gt;=10000, "Platinum Tier",
  Dataset_Analysis_Table[[#This Row],[Revenue]]&gt;=5000, "Gold Tier",
  Dataset_Analysis_Table[[#This Row],[Revenue]]&lt;5000, "Standard Tier"
)</f>
        <v>Standard Tier</v>
      </c>
      <c r="M1311" s="4" t="str">
        <f>Dataset_Analysis_Table[[#This Row],[Region]]&amp;" - "&amp;Dataset_Analysis_Table[[#This Row],[Category]]</f>
        <v>West - Electronics</v>
      </c>
    </row>
    <row r="1312" spans="1:13" x14ac:dyDescent="0.3">
      <c r="A1312">
        <v>1313</v>
      </c>
      <c r="B1312" s="1">
        <v>45281</v>
      </c>
      <c r="C1312" t="s">
        <v>7</v>
      </c>
      <c r="D1312" t="s">
        <v>3</v>
      </c>
      <c r="E1312" t="s">
        <v>4</v>
      </c>
      <c r="F1312">
        <v>4</v>
      </c>
      <c r="G1312" s="4">
        <v>837.58</v>
      </c>
      <c r="H1312" s="4">
        <v>3350.32</v>
      </c>
      <c r="I1312" t="str">
        <f>TEXT(Dataset_Analysis_Table[[#This Row],[Order Date]], "mmmm yyyy")</f>
        <v>December 2023</v>
      </c>
      <c r="J1312" s="4">
        <f>IF(Dataset_Analysis_Table[[#This Row],[Units Sold]]&lt;&gt;0,Dataset_Analysis_Table[[#This Row],[Revenue]]/Dataset_Analysis_Table[[#This Row],[Units Sold]],"Invalid")</f>
        <v>837.58</v>
      </c>
      <c r="K1312" s="4" t="str">
        <f>IF(Dataset_Analysis_Table[[#This Row],[Revenue]]&gt;5000,"Yes","No")</f>
        <v>No</v>
      </c>
      <c r="L1312" s="4" t="str" cm="1">
        <f t="array" ref="L1312">_xlfn.IFS(
  Dataset_Analysis_Table[[#This Row],[Revenue]]&gt;=10000, "Platinum Tier",
  Dataset_Analysis_Table[[#This Row],[Revenue]]&gt;=5000, "Gold Tier",
  Dataset_Analysis_Table[[#This Row],[Revenue]]&lt;5000, "Standard Tier"
)</f>
        <v>Standard Tier</v>
      </c>
      <c r="M1312" s="4" t="str">
        <f>Dataset_Analysis_Table[[#This Row],[Region]]&amp;" - "&amp;Dataset_Analysis_Table[[#This Row],[Category]]</f>
        <v>West - Electronics</v>
      </c>
    </row>
    <row r="1313" spans="1:13" x14ac:dyDescent="0.3">
      <c r="A1313">
        <v>1314</v>
      </c>
      <c r="B1313" s="1">
        <v>45566</v>
      </c>
      <c r="C1313" t="s">
        <v>12</v>
      </c>
      <c r="D1313" t="s">
        <v>16</v>
      </c>
      <c r="E1313" t="s">
        <v>10</v>
      </c>
      <c r="F1313">
        <v>3</v>
      </c>
      <c r="G1313" s="4">
        <v>439.82</v>
      </c>
      <c r="H1313" s="4">
        <v>1319.46</v>
      </c>
      <c r="I1313" t="str">
        <f>TEXT(Dataset_Analysis_Table[[#This Row],[Order Date]], "mmmm yyyy")</f>
        <v>October 2024</v>
      </c>
      <c r="J1313" s="4">
        <f>IF(Dataset_Analysis_Table[[#This Row],[Units Sold]]&lt;&gt;0,Dataset_Analysis_Table[[#This Row],[Revenue]]/Dataset_Analysis_Table[[#This Row],[Units Sold]],"Invalid")</f>
        <v>439.82</v>
      </c>
      <c r="K1313" s="4" t="str">
        <f>IF(Dataset_Analysis_Table[[#This Row],[Revenue]]&gt;5000,"Yes","No")</f>
        <v>No</v>
      </c>
      <c r="L1313" s="4" t="str" cm="1">
        <f t="array" ref="L1313">_xlfn.IFS(
  Dataset_Analysis_Table[[#This Row],[Revenue]]&gt;=10000, "Platinum Tier",
  Dataset_Analysis_Table[[#This Row],[Revenue]]&gt;=5000, "Gold Tier",
  Dataset_Analysis_Table[[#This Row],[Revenue]]&lt;5000, "Standard Tier"
)</f>
        <v>Standard Tier</v>
      </c>
      <c r="M1313" s="4" t="str">
        <f>Dataset_Analysis_Table[[#This Row],[Region]]&amp;" - "&amp;Dataset_Analysis_Table[[#This Row],[Category]]</f>
        <v>East - Accessories</v>
      </c>
    </row>
    <row r="1314" spans="1:13" x14ac:dyDescent="0.3">
      <c r="A1314">
        <v>1315</v>
      </c>
      <c r="B1314" s="1">
        <v>45276</v>
      </c>
      <c r="C1314" t="s">
        <v>11</v>
      </c>
      <c r="D1314" t="s">
        <v>16</v>
      </c>
      <c r="E1314" t="s">
        <v>10</v>
      </c>
      <c r="F1314">
        <v>1</v>
      </c>
      <c r="G1314" s="4">
        <v>116.9</v>
      </c>
      <c r="H1314" s="4">
        <v>116.9</v>
      </c>
      <c r="I1314" t="str">
        <f>TEXT(Dataset_Analysis_Table[[#This Row],[Order Date]], "mmmm yyyy")</f>
        <v>December 2023</v>
      </c>
      <c r="J1314" s="4">
        <f>IF(Dataset_Analysis_Table[[#This Row],[Units Sold]]&lt;&gt;0,Dataset_Analysis_Table[[#This Row],[Revenue]]/Dataset_Analysis_Table[[#This Row],[Units Sold]],"Invalid")</f>
        <v>116.9</v>
      </c>
      <c r="K1314" s="4" t="str">
        <f>IF(Dataset_Analysis_Table[[#This Row],[Revenue]]&gt;5000,"Yes","No")</f>
        <v>No</v>
      </c>
      <c r="L1314" s="4" t="str" cm="1">
        <f t="array" ref="L1314">_xlfn.IFS(
  Dataset_Analysis_Table[[#This Row],[Revenue]]&gt;=10000, "Platinum Tier",
  Dataset_Analysis_Table[[#This Row],[Revenue]]&gt;=5000, "Gold Tier",
  Dataset_Analysis_Table[[#This Row],[Revenue]]&lt;5000, "Standard Tier"
)</f>
        <v>Standard Tier</v>
      </c>
      <c r="M1314" s="4" t="str">
        <f>Dataset_Analysis_Table[[#This Row],[Region]]&amp;" - "&amp;Dataset_Analysis_Table[[#This Row],[Category]]</f>
        <v>South - Accessories</v>
      </c>
    </row>
    <row r="1315" spans="1:13" x14ac:dyDescent="0.3">
      <c r="A1315">
        <v>1316</v>
      </c>
      <c r="B1315" s="1">
        <v>45637</v>
      </c>
      <c r="C1315" t="s">
        <v>11</v>
      </c>
      <c r="D1315" t="s">
        <v>14</v>
      </c>
      <c r="E1315" t="s">
        <v>4</v>
      </c>
      <c r="F1315">
        <v>7</v>
      </c>
      <c r="G1315" s="4">
        <v>1462.71</v>
      </c>
      <c r="H1315" s="4">
        <v>10238.969999999999</v>
      </c>
      <c r="I1315" t="str">
        <f>TEXT(Dataset_Analysis_Table[[#This Row],[Order Date]], "mmmm yyyy")</f>
        <v>December 2024</v>
      </c>
      <c r="J1315" s="4">
        <f>IF(Dataset_Analysis_Table[[#This Row],[Units Sold]]&lt;&gt;0,Dataset_Analysis_Table[[#This Row],[Revenue]]/Dataset_Analysis_Table[[#This Row],[Units Sold]],"Invalid")</f>
        <v>1462.7099999999998</v>
      </c>
      <c r="K1315" s="4" t="str">
        <f>IF(Dataset_Analysis_Table[[#This Row],[Revenue]]&gt;5000,"Yes","No")</f>
        <v>Yes</v>
      </c>
      <c r="L1315" s="4" t="str" cm="1">
        <f t="array" ref="L1315">_xlfn.IFS(
  Dataset_Analysis_Table[[#This Row],[Revenue]]&gt;=10000, "Platinum Tier",
  Dataset_Analysis_Table[[#This Row],[Revenue]]&gt;=5000, "Gold Tier",
  Dataset_Analysis_Table[[#This Row],[Revenue]]&lt;5000, "Standard Tier"
)</f>
        <v>Platinum Tier</v>
      </c>
      <c r="M1315" s="4" t="str">
        <f>Dataset_Analysis_Table[[#This Row],[Region]]&amp;" - "&amp;Dataset_Analysis_Table[[#This Row],[Category]]</f>
        <v>South - Electronics</v>
      </c>
    </row>
    <row r="1316" spans="1:13" x14ac:dyDescent="0.3">
      <c r="A1316">
        <v>1317</v>
      </c>
      <c r="B1316" s="1">
        <v>45279</v>
      </c>
      <c r="C1316" t="s">
        <v>0</v>
      </c>
      <c r="D1316" t="s">
        <v>3</v>
      </c>
      <c r="E1316" t="s">
        <v>4</v>
      </c>
      <c r="F1316">
        <v>7</v>
      </c>
      <c r="G1316" s="4">
        <v>1291.6300000000001</v>
      </c>
      <c r="H1316" s="4">
        <v>9041.41</v>
      </c>
      <c r="I1316" t="str">
        <f>TEXT(Dataset_Analysis_Table[[#This Row],[Order Date]], "mmmm yyyy")</f>
        <v>December 2023</v>
      </c>
      <c r="J1316" s="4">
        <f>IF(Dataset_Analysis_Table[[#This Row],[Units Sold]]&lt;&gt;0,Dataset_Analysis_Table[[#This Row],[Revenue]]/Dataset_Analysis_Table[[#This Row],[Units Sold]],"Invalid")</f>
        <v>1291.6299999999999</v>
      </c>
      <c r="K1316" s="4" t="str">
        <f>IF(Dataset_Analysis_Table[[#This Row],[Revenue]]&gt;5000,"Yes","No")</f>
        <v>Yes</v>
      </c>
      <c r="L1316" s="4" t="str" cm="1">
        <f t="array" ref="L1316">_xlfn.IFS(
  Dataset_Analysis_Table[[#This Row],[Revenue]]&gt;=10000, "Platinum Tier",
  Dataset_Analysis_Table[[#This Row],[Revenue]]&gt;=5000, "Gold Tier",
  Dataset_Analysis_Table[[#This Row],[Revenue]]&lt;5000, "Standard Tier"
)</f>
        <v>Gold Tier</v>
      </c>
      <c r="M1316" s="4" t="str">
        <f>Dataset_Analysis_Table[[#This Row],[Region]]&amp;" - "&amp;Dataset_Analysis_Table[[#This Row],[Category]]</f>
        <v>North - Electronics</v>
      </c>
    </row>
    <row r="1317" spans="1:13" x14ac:dyDescent="0.3">
      <c r="A1317">
        <v>1318</v>
      </c>
      <c r="B1317" s="1">
        <v>45777</v>
      </c>
      <c r="C1317" t="s">
        <v>7</v>
      </c>
      <c r="D1317" t="s">
        <v>17</v>
      </c>
      <c r="E1317" t="s">
        <v>10</v>
      </c>
      <c r="F1317">
        <v>3</v>
      </c>
      <c r="G1317" s="4">
        <v>687.05</v>
      </c>
      <c r="H1317" s="4">
        <v>2061.15</v>
      </c>
      <c r="I1317" t="str">
        <f>TEXT(Dataset_Analysis_Table[[#This Row],[Order Date]], "mmmm yyyy")</f>
        <v>April 2025</v>
      </c>
      <c r="J1317" s="4">
        <f>IF(Dataset_Analysis_Table[[#This Row],[Units Sold]]&lt;&gt;0,Dataset_Analysis_Table[[#This Row],[Revenue]]/Dataset_Analysis_Table[[#This Row],[Units Sold]],"Invalid")</f>
        <v>687.05000000000007</v>
      </c>
      <c r="K1317" s="4" t="str">
        <f>IF(Dataset_Analysis_Table[[#This Row],[Revenue]]&gt;5000,"Yes","No")</f>
        <v>No</v>
      </c>
      <c r="L1317" s="4" t="str" cm="1">
        <f t="array" ref="L1317">_xlfn.IFS(
  Dataset_Analysis_Table[[#This Row],[Revenue]]&gt;=10000, "Platinum Tier",
  Dataset_Analysis_Table[[#This Row],[Revenue]]&gt;=5000, "Gold Tier",
  Dataset_Analysis_Table[[#This Row],[Revenue]]&lt;5000, "Standard Tier"
)</f>
        <v>Standard Tier</v>
      </c>
      <c r="M1317" s="4" t="str">
        <f>Dataset_Analysis_Table[[#This Row],[Region]]&amp;" - "&amp;Dataset_Analysis_Table[[#This Row],[Category]]</f>
        <v>West - Accessories</v>
      </c>
    </row>
    <row r="1318" spans="1:13" x14ac:dyDescent="0.3">
      <c r="A1318">
        <v>1319</v>
      </c>
      <c r="B1318" s="1">
        <v>45532</v>
      </c>
      <c r="C1318" t="s">
        <v>7</v>
      </c>
      <c r="D1318" t="s">
        <v>5</v>
      </c>
      <c r="E1318" t="s">
        <v>4</v>
      </c>
      <c r="F1318">
        <v>6</v>
      </c>
      <c r="G1318" s="4">
        <v>346.35</v>
      </c>
      <c r="H1318" s="4">
        <v>2078.1</v>
      </c>
      <c r="I1318" t="str">
        <f>TEXT(Dataset_Analysis_Table[[#This Row],[Order Date]], "mmmm yyyy")</f>
        <v>August 2024</v>
      </c>
      <c r="J1318" s="4">
        <f>IF(Dataset_Analysis_Table[[#This Row],[Units Sold]]&lt;&gt;0,Dataset_Analysis_Table[[#This Row],[Revenue]]/Dataset_Analysis_Table[[#This Row],[Units Sold]],"Invalid")</f>
        <v>346.34999999999997</v>
      </c>
      <c r="K1318" s="4" t="str">
        <f>IF(Dataset_Analysis_Table[[#This Row],[Revenue]]&gt;5000,"Yes","No")</f>
        <v>No</v>
      </c>
      <c r="L1318" s="4" t="str" cm="1">
        <f t="array" ref="L1318">_xlfn.IFS(
  Dataset_Analysis_Table[[#This Row],[Revenue]]&gt;=10000, "Platinum Tier",
  Dataset_Analysis_Table[[#This Row],[Revenue]]&gt;=5000, "Gold Tier",
  Dataset_Analysis_Table[[#This Row],[Revenue]]&lt;5000, "Standard Tier"
)</f>
        <v>Standard Tier</v>
      </c>
      <c r="M1318" s="4" t="str">
        <f>Dataset_Analysis_Table[[#This Row],[Region]]&amp;" - "&amp;Dataset_Analysis_Table[[#This Row],[Category]]</f>
        <v>West - Electronics</v>
      </c>
    </row>
    <row r="1319" spans="1:13" x14ac:dyDescent="0.3">
      <c r="A1319">
        <v>1320</v>
      </c>
      <c r="B1319" s="1">
        <v>45730</v>
      </c>
      <c r="C1319" t="s">
        <v>0</v>
      </c>
      <c r="D1319" t="s">
        <v>5</v>
      </c>
      <c r="E1319" t="s">
        <v>4</v>
      </c>
      <c r="F1319">
        <v>8</v>
      </c>
      <c r="G1319" s="4">
        <v>1271.74</v>
      </c>
      <c r="H1319" s="4">
        <v>10173.92</v>
      </c>
      <c r="I1319" t="str">
        <f>TEXT(Dataset_Analysis_Table[[#This Row],[Order Date]], "mmmm yyyy")</f>
        <v>March 2025</v>
      </c>
      <c r="J1319" s="4">
        <f>IF(Dataset_Analysis_Table[[#This Row],[Units Sold]]&lt;&gt;0,Dataset_Analysis_Table[[#This Row],[Revenue]]/Dataset_Analysis_Table[[#This Row],[Units Sold]],"Invalid")</f>
        <v>1271.74</v>
      </c>
      <c r="K1319" s="4" t="str">
        <f>IF(Dataset_Analysis_Table[[#This Row],[Revenue]]&gt;5000,"Yes","No")</f>
        <v>Yes</v>
      </c>
      <c r="L1319" s="4" t="str" cm="1">
        <f t="array" ref="L1319">_xlfn.IFS(
  Dataset_Analysis_Table[[#This Row],[Revenue]]&gt;=10000, "Platinum Tier",
  Dataset_Analysis_Table[[#This Row],[Revenue]]&gt;=5000, "Gold Tier",
  Dataset_Analysis_Table[[#This Row],[Revenue]]&lt;5000, "Standard Tier"
)</f>
        <v>Platinum Tier</v>
      </c>
      <c r="M1319" s="4" t="str">
        <f>Dataset_Analysis_Table[[#This Row],[Region]]&amp;" - "&amp;Dataset_Analysis_Table[[#This Row],[Category]]</f>
        <v>North - Electronics</v>
      </c>
    </row>
    <row r="1320" spans="1:13" x14ac:dyDescent="0.3">
      <c r="A1320">
        <v>1321</v>
      </c>
      <c r="B1320" s="1">
        <v>45559</v>
      </c>
      <c r="C1320" t="s">
        <v>12</v>
      </c>
      <c r="D1320" t="s">
        <v>18</v>
      </c>
      <c r="E1320" t="s">
        <v>4</v>
      </c>
      <c r="F1320">
        <v>9</v>
      </c>
      <c r="G1320" s="4">
        <v>868.77</v>
      </c>
      <c r="H1320" s="4">
        <v>7818.93</v>
      </c>
      <c r="I1320" t="str">
        <f>TEXT(Dataset_Analysis_Table[[#This Row],[Order Date]], "mmmm yyyy")</f>
        <v>September 2024</v>
      </c>
      <c r="J1320" s="4">
        <f>IF(Dataset_Analysis_Table[[#This Row],[Units Sold]]&lt;&gt;0,Dataset_Analysis_Table[[#This Row],[Revenue]]/Dataset_Analysis_Table[[#This Row],[Units Sold]],"Invalid")</f>
        <v>868.77</v>
      </c>
      <c r="K1320" s="4" t="str">
        <f>IF(Dataset_Analysis_Table[[#This Row],[Revenue]]&gt;5000,"Yes","No")</f>
        <v>Yes</v>
      </c>
      <c r="L1320" s="4" t="str" cm="1">
        <f t="array" ref="L1320">_xlfn.IFS(
  Dataset_Analysis_Table[[#This Row],[Revenue]]&gt;=10000, "Platinum Tier",
  Dataset_Analysis_Table[[#This Row],[Revenue]]&gt;=5000, "Gold Tier",
  Dataset_Analysis_Table[[#This Row],[Revenue]]&lt;5000, "Standard Tier"
)</f>
        <v>Gold Tier</v>
      </c>
      <c r="M1320" s="4" t="str">
        <f>Dataset_Analysis_Table[[#This Row],[Region]]&amp;" - "&amp;Dataset_Analysis_Table[[#This Row],[Category]]</f>
        <v>East - Electronics</v>
      </c>
    </row>
    <row r="1321" spans="1:13" x14ac:dyDescent="0.3">
      <c r="A1321">
        <v>1322</v>
      </c>
      <c r="B1321" s="1">
        <v>45720</v>
      </c>
      <c r="C1321" t="s">
        <v>0</v>
      </c>
      <c r="D1321" t="s">
        <v>14</v>
      </c>
      <c r="E1321" t="s">
        <v>4</v>
      </c>
      <c r="F1321">
        <v>8</v>
      </c>
      <c r="G1321" s="4">
        <v>1060.27</v>
      </c>
      <c r="H1321" s="4">
        <v>8482.16</v>
      </c>
      <c r="I1321" t="str">
        <f>TEXT(Dataset_Analysis_Table[[#This Row],[Order Date]], "mmmm yyyy")</f>
        <v>March 2025</v>
      </c>
      <c r="J1321" s="4">
        <f>IF(Dataset_Analysis_Table[[#This Row],[Units Sold]]&lt;&gt;0,Dataset_Analysis_Table[[#This Row],[Revenue]]/Dataset_Analysis_Table[[#This Row],[Units Sold]],"Invalid")</f>
        <v>1060.27</v>
      </c>
      <c r="K1321" s="4" t="str">
        <f>IF(Dataset_Analysis_Table[[#This Row],[Revenue]]&gt;5000,"Yes","No")</f>
        <v>Yes</v>
      </c>
      <c r="L1321" s="4" t="str" cm="1">
        <f t="array" ref="L1321">_xlfn.IFS(
  Dataset_Analysis_Table[[#This Row],[Revenue]]&gt;=10000, "Platinum Tier",
  Dataset_Analysis_Table[[#This Row],[Revenue]]&gt;=5000, "Gold Tier",
  Dataset_Analysis_Table[[#This Row],[Revenue]]&lt;5000, "Standard Tier"
)</f>
        <v>Gold Tier</v>
      </c>
      <c r="M1321" s="4" t="str">
        <f>Dataset_Analysis_Table[[#This Row],[Region]]&amp;" - "&amp;Dataset_Analysis_Table[[#This Row],[Category]]</f>
        <v>North - Electronics</v>
      </c>
    </row>
    <row r="1322" spans="1:13" x14ac:dyDescent="0.3">
      <c r="A1322">
        <v>1323</v>
      </c>
      <c r="B1322" s="1">
        <v>45846</v>
      </c>
      <c r="C1322" t="s">
        <v>7</v>
      </c>
      <c r="D1322" t="s">
        <v>13</v>
      </c>
      <c r="E1322" t="s">
        <v>4</v>
      </c>
      <c r="F1322">
        <v>2</v>
      </c>
      <c r="G1322" s="4">
        <v>221.71</v>
      </c>
      <c r="H1322" s="4">
        <v>443.42</v>
      </c>
      <c r="I1322" t="str">
        <f>TEXT(Dataset_Analysis_Table[[#This Row],[Order Date]], "mmmm yyyy")</f>
        <v>July 2025</v>
      </c>
      <c r="J1322" s="4">
        <f>IF(Dataset_Analysis_Table[[#This Row],[Units Sold]]&lt;&gt;0,Dataset_Analysis_Table[[#This Row],[Revenue]]/Dataset_Analysis_Table[[#This Row],[Units Sold]],"Invalid")</f>
        <v>221.71</v>
      </c>
      <c r="K1322" s="4" t="str">
        <f>IF(Dataset_Analysis_Table[[#This Row],[Revenue]]&gt;5000,"Yes","No")</f>
        <v>No</v>
      </c>
      <c r="L1322" s="4" t="str" cm="1">
        <f t="array" ref="L1322">_xlfn.IFS(
  Dataset_Analysis_Table[[#This Row],[Revenue]]&gt;=10000, "Platinum Tier",
  Dataset_Analysis_Table[[#This Row],[Revenue]]&gt;=5000, "Gold Tier",
  Dataset_Analysis_Table[[#This Row],[Revenue]]&lt;5000, "Standard Tier"
)</f>
        <v>Standard Tier</v>
      </c>
      <c r="M1322" s="4" t="str">
        <f>Dataset_Analysis_Table[[#This Row],[Region]]&amp;" - "&amp;Dataset_Analysis_Table[[#This Row],[Category]]</f>
        <v>West - Electronics</v>
      </c>
    </row>
    <row r="1323" spans="1:13" x14ac:dyDescent="0.3">
      <c r="A1323">
        <v>1324</v>
      </c>
      <c r="B1323" s="1">
        <v>45615</v>
      </c>
      <c r="C1323" t="s">
        <v>12</v>
      </c>
      <c r="D1323" t="s">
        <v>8</v>
      </c>
      <c r="E1323" t="s">
        <v>2</v>
      </c>
      <c r="F1323">
        <v>9</v>
      </c>
      <c r="G1323" s="4">
        <v>126.57</v>
      </c>
      <c r="H1323" s="4">
        <v>1139.1300000000001</v>
      </c>
      <c r="I1323" t="str">
        <f>TEXT(Dataset_Analysis_Table[[#This Row],[Order Date]], "mmmm yyyy")</f>
        <v>November 2024</v>
      </c>
      <c r="J1323" s="4">
        <f>IF(Dataset_Analysis_Table[[#This Row],[Units Sold]]&lt;&gt;0,Dataset_Analysis_Table[[#This Row],[Revenue]]/Dataset_Analysis_Table[[#This Row],[Units Sold]],"Invalid")</f>
        <v>126.57000000000001</v>
      </c>
      <c r="K1323" s="4" t="str">
        <f>IF(Dataset_Analysis_Table[[#This Row],[Revenue]]&gt;5000,"Yes","No")</f>
        <v>No</v>
      </c>
      <c r="L1323" s="4" t="str" cm="1">
        <f t="array" ref="L1323">_xlfn.IFS(
  Dataset_Analysis_Table[[#This Row],[Revenue]]&gt;=10000, "Platinum Tier",
  Dataset_Analysis_Table[[#This Row],[Revenue]]&gt;=5000, "Gold Tier",
  Dataset_Analysis_Table[[#This Row],[Revenue]]&lt;5000, "Standard Tier"
)</f>
        <v>Standard Tier</v>
      </c>
      <c r="M1323" s="4" t="str">
        <f>Dataset_Analysis_Table[[#This Row],[Region]]&amp;" - "&amp;Dataset_Analysis_Table[[#This Row],[Category]]</f>
        <v>East - Apparel</v>
      </c>
    </row>
    <row r="1324" spans="1:13" x14ac:dyDescent="0.3">
      <c r="A1324">
        <v>1325</v>
      </c>
      <c r="B1324" s="1">
        <v>45390</v>
      </c>
      <c r="C1324" t="s">
        <v>0</v>
      </c>
      <c r="D1324" t="s">
        <v>17</v>
      </c>
      <c r="E1324" t="s">
        <v>10</v>
      </c>
      <c r="F1324">
        <v>8</v>
      </c>
      <c r="G1324" s="4">
        <v>949.69</v>
      </c>
      <c r="H1324" s="4">
        <v>7597.52</v>
      </c>
      <c r="I1324" t="str">
        <f>TEXT(Dataset_Analysis_Table[[#This Row],[Order Date]], "mmmm yyyy")</f>
        <v>April 2024</v>
      </c>
      <c r="J1324" s="4">
        <f>IF(Dataset_Analysis_Table[[#This Row],[Units Sold]]&lt;&gt;0,Dataset_Analysis_Table[[#This Row],[Revenue]]/Dataset_Analysis_Table[[#This Row],[Units Sold]],"Invalid")</f>
        <v>949.69</v>
      </c>
      <c r="K1324" s="4" t="str">
        <f>IF(Dataset_Analysis_Table[[#This Row],[Revenue]]&gt;5000,"Yes","No")</f>
        <v>Yes</v>
      </c>
      <c r="L1324" s="4" t="str" cm="1">
        <f t="array" ref="L1324">_xlfn.IFS(
  Dataset_Analysis_Table[[#This Row],[Revenue]]&gt;=10000, "Platinum Tier",
  Dataset_Analysis_Table[[#This Row],[Revenue]]&gt;=5000, "Gold Tier",
  Dataset_Analysis_Table[[#This Row],[Revenue]]&lt;5000, "Standard Tier"
)</f>
        <v>Gold Tier</v>
      </c>
      <c r="M1324" s="4" t="str">
        <f>Dataset_Analysis_Table[[#This Row],[Region]]&amp;" - "&amp;Dataset_Analysis_Table[[#This Row],[Category]]</f>
        <v>North - Accessories</v>
      </c>
    </row>
    <row r="1325" spans="1:13" x14ac:dyDescent="0.3">
      <c r="A1325">
        <v>1326</v>
      </c>
      <c r="B1325" s="1">
        <v>45839</v>
      </c>
      <c r="C1325" t="s">
        <v>0</v>
      </c>
      <c r="D1325" t="s">
        <v>1</v>
      </c>
      <c r="E1325" t="s">
        <v>2</v>
      </c>
      <c r="F1325">
        <v>9</v>
      </c>
      <c r="G1325" s="4">
        <v>1199.17</v>
      </c>
      <c r="H1325" s="4">
        <v>10792.53</v>
      </c>
      <c r="I1325" t="str">
        <f>TEXT(Dataset_Analysis_Table[[#This Row],[Order Date]], "mmmm yyyy")</f>
        <v>July 2025</v>
      </c>
      <c r="J1325" s="4">
        <f>IF(Dataset_Analysis_Table[[#This Row],[Units Sold]]&lt;&gt;0,Dataset_Analysis_Table[[#This Row],[Revenue]]/Dataset_Analysis_Table[[#This Row],[Units Sold]],"Invalid")</f>
        <v>1199.17</v>
      </c>
      <c r="K1325" s="4" t="str">
        <f>IF(Dataset_Analysis_Table[[#This Row],[Revenue]]&gt;5000,"Yes","No")</f>
        <v>Yes</v>
      </c>
      <c r="L1325" s="4" t="str" cm="1">
        <f t="array" ref="L1325">_xlfn.IFS(
  Dataset_Analysis_Table[[#This Row],[Revenue]]&gt;=10000, "Platinum Tier",
  Dataset_Analysis_Table[[#This Row],[Revenue]]&gt;=5000, "Gold Tier",
  Dataset_Analysis_Table[[#This Row],[Revenue]]&lt;5000, "Standard Tier"
)</f>
        <v>Platinum Tier</v>
      </c>
      <c r="M1325" s="4" t="str">
        <f>Dataset_Analysis_Table[[#This Row],[Region]]&amp;" - "&amp;Dataset_Analysis_Table[[#This Row],[Category]]</f>
        <v>North - Apparel</v>
      </c>
    </row>
    <row r="1326" spans="1:13" x14ac:dyDescent="0.3">
      <c r="A1326">
        <v>1327</v>
      </c>
      <c r="B1326" s="1">
        <v>45490</v>
      </c>
      <c r="C1326" t="s">
        <v>0</v>
      </c>
      <c r="D1326" t="s">
        <v>22</v>
      </c>
      <c r="E1326" t="s">
        <v>4</v>
      </c>
      <c r="F1326">
        <v>9</v>
      </c>
      <c r="G1326" s="4">
        <v>1170.01</v>
      </c>
      <c r="H1326" s="4">
        <v>10530.09</v>
      </c>
      <c r="I1326" t="str">
        <f>TEXT(Dataset_Analysis_Table[[#This Row],[Order Date]], "mmmm yyyy")</f>
        <v>July 2024</v>
      </c>
      <c r="J1326" s="4">
        <f>IF(Dataset_Analysis_Table[[#This Row],[Units Sold]]&lt;&gt;0,Dataset_Analysis_Table[[#This Row],[Revenue]]/Dataset_Analysis_Table[[#This Row],[Units Sold]],"Invalid")</f>
        <v>1170.01</v>
      </c>
      <c r="K1326" s="4" t="str">
        <f>IF(Dataset_Analysis_Table[[#This Row],[Revenue]]&gt;5000,"Yes","No")</f>
        <v>Yes</v>
      </c>
      <c r="L1326" s="4" t="str" cm="1">
        <f t="array" ref="L1326">_xlfn.IFS(
  Dataset_Analysis_Table[[#This Row],[Revenue]]&gt;=10000, "Platinum Tier",
  Dataset_Analysis_Table[[#This Row],[Revenue]]&gt;=5000, "Gold Tier",
  Dataset_Analysis_Table[[#This Row],[Revenue]]&lt;5000, "Standard Tier"
)</f>
        <v>Platinum Tier</v>
      </c>
      <c r="M1326" s="4" t="str">
        <f>Dataset_Analysis_Table[[#This Row],[Region]]&amp;" - "&amp;Dataset_Analysis_Table[[#This Row],[Category]]</f>
        <v>North - Electronics</v>
      </c>
    </row>
    <row r="1327" spans="1:13" x14ac:dyDescent="0.3">
      <c r="A1327">
        <v>1328</v>
      </c>
      <c r="B1327" s="1">
        <v>45663</v>
      </c>
      <c r="C1327" t="s">
        <v>7</v>
      </c>
      <c r="D1327" t="s">
        <v>20</v>
      </c>
      <c r="E1327" t="s">
        <v>4</v>
      </c>
      <c r="F1327">
        <v>8</v>
      </c>
      <c r="G1327" s="4">
        <v>865.21</v>
      </c>
      <c r="H1327" s="4">
        <v>6921.68</v>
      </c>
      <c r="I1327" t="str">
        <f>TEXT(Dataset_Analysis_Table[[#This Row],[Order Date]], "mmmm yyyy")</f>
        <v>January 2025</v>
      </c>
      <c r="J1327" s="4">
        <f>IF(Dataset_Analysis_Table[[#This Row],[Units Sold]]&lt;&gt;0,Dataset_Analysis_Table[[#This Row],[Revenue]]/Dataset_Analysis_Table[[#This Row],[Units Sold]],"Invalid")</f>
        <v>865.21</v>
      </c>
      <c r="K1327" s="4" t="str">
        <f>IF(Dataset_Analysis_Table[[#This Row],[Revenue]]&gt;5000,"Yes","No")</f>
        <v>Yes</v>
      </c>
      <c r="L1327" s="4" t="str" cm="1">
        <f t="array" ref="L1327">_xlfn.IFS(
  Dataset_Analysis_Table[[#This Row],[Revenue]]&gt;=10000, "Platinum Tier",
  Dataset_Analysis_Table[[#This Row],[Revenue]]&gt;=5000, "Gold Tier",
  Dataset_Analysis_Table[[#This Row],[Revenue]]&lt;5000, "Standard Tier"
)</f>
        <v>Gold Tier</v>
      </c>
      <c r="M1327" s="4" t="str">
        <f>Dataset_Analysis_Table[[#This Row],[Region]]&amp;" - "&amp;Dataset_Analysis_Table[[#This Row],[Category]]</f>
        <v>West - Electronics</v>
      </c>
    </row>
    <row r="1328" spans="1:13" x14ac:dyDescent="0.3">
      <c r="A1328">
        <v>1329</v>
      </c>
      <c r="B1328" s="1">
        <v>45500</v>
      </c>
      <c r="C1328" t="s">
        <v>7</v>
      </c>
      <c r="D1328" t="s">
        <v>21</v>
      </c>
      <c r="E1328" t="s">
        <v>4</v>
      </c>
      <c r="F1328">
        <v>5</v>
      </c>
      <c r="G1328" s="4">
        <v>440.92</v>
      </c>
      <c r="H1328" s="4">
        <v>2204.6</v>
      </c>
      <c r="I1328" t="str">
        <f>TEXT(Dataset_Analysis_Table[[#This Row],[Order Date]], "mmmm yyyy")</f>
        <v>July 2024</v>
      </c>
      <c r="J1328" s="4">
        <f>IF(Dataset_Analysis_Table[[#This Row],[Units Sold]]&lt;&gt;0,Dataset_Analysis_Table[[#This Row],[Revenue]]/Dataset_Analysis_Table[[#This Row],[Units Sold]],"Invalid")</f>
        <v>440.91999999999996</v>
      </c>
      <c r="K1328" s="4" t="str">
        <f>IF(Dataset_Analysis_Table[[#This Row],[Revenue]]&gt;5000,"Yes","No")</f>
        <v>No</v>
      </c>
      <c r="L1328" s="4" t="str" cm="1">
        <f t="array" ref="L1328">_xlfn.IFS(
  Dataset_Analysis_Table[[#This Row],[Revenue]]&gt;=10000, "Platinum Tier",
  Dataset_Analysis_Table[[#This Row],[Revenue]]&gt;=5000, "Gold Tier",
  Dataset_Analysis_Table[[#This Row],[Revenue]]&lt;5000, "Standard Tier"
)</f>
        <v>Standard Tier</v>
      </c>
      <c r="M1328" s="4" t="str">
        <f>Dataset_Analysis_Table[[#This Row],[Region]]&amp;" - "&amp;Dataset_Analysis_Table[[#This Row],[Category]]</f>
        <v>West - Electronics</v>
      </c>
    </row>
    <row r="1329" spans="1:13" x14ac:dyDescent="0.3">
      <c r="A1329">
        <v>1330</v>
      </c>
      <c r="B1329" s="1">
        <v>45716</v>
      </c>
      <c r="C1329" t="s">
        <v>12</v>
      </c>
      <c r="D1329" t="s">
        <v>14</v>
      </c>
      <c r="E1329" t="s">
        <v>4</v>
      </c>
      <c r="F1329">
        <v>5</v>
      </c>
      <c r="G1329" s="4">
        <v>101.51</v>
      </c>
      <c r="H1329" s="4">
        <v>507.55</v>
      </c>
      <c r="I1329" t="str">
        <f>TEXT(Dataset_Analysis_Table[[#This Row],[Order Date]], "mmmm yyyy")</f>
        <v>February 2025</v>
      </c>
      <c r="J1329" s="4">
        <f>IF(Dataset_Analysis_Table[[#This Row],[Units Sold]]&lt;&gt;0,Dataset_Analysis_Table[[#This Row],[Revenue]]/Dataset_Analysis_Table[[#This Row],[Units Sold]],"Invalid")</f>
        <v>101.51</v>
      </c>
      <c r="K1329" s="4" t="str">
        <f>IF(Dataset_Analysis_Table[[#This Row],[Revenue]]&gt;5000,"Yes","No")</f>
        <v>No</v>
      </c>
      <c r="L1329" s="4" t="str" cm="1">
        <f t="array" ref="L1329">_xlfn.IFS(
  Dataset_Analysis_Table[[#This Row],[Revenue]]&gt;=10000, "Platinum Tier",
  Dataset_Analysis_Table[[#This Row],[Revenue]]&gt;=5000, "Gold Tier",
  Dataset_Analysis_Table[[#This Row],[Revenue]]&lt;5000, "Standard Tier"
)</f>
        <v>Standard Tier</v>
      </c>
      <c r="M1329" s="4" t="str">
        <f>Dataset_Analysis_Table[[#This Row],[Region]]&amp;" - "&amp;Dataset_Analysis_Table[[#This Row],[Category]]</f>
        <v>East - Electronics</v>
      </c>
    </row>
    <row r="1330" spans="1:13" x14ac:dyDescent="0.3">
      <c r="A1330">
        <v>1331</v>
      </c>
      <c r="B1330" s="1">
        <v>45725</v>
      </c>
      <c r="C1330" t="s">
        <v>11</v>
      </c>
      <c r="D1330" t="s">
        <v>20</v>
      </c>
      <c r="E1330" t="s">
        <v>4</v>
      </c>
      <c r="F1330">
        <v>1</v>
      </c>
      <c r="G1330" s="4">
        <v>987.92</v>
      </c>
      <c r="H1330" s="4">
        <v>987.92</v>
      </c>
      <c r="I1330" t="str">
        <f>TEXT(Dataset_Analysis_Table[[#This Row],[Order Date]], "mmmm yyyy")</f>
        <v>March 2025</v>
      </c>
      <c r="J1330" s="4">
        <f>IF(Dataset_Analysis_Table[[#This Row],[Units Sold]]&lt;&gt;0,Dataset_Analysis_Table[[#This Row],[Revenue]]/Dataset_Analysis_Table[[#This Row],[Units Sold]],"Invalid")</f>
        <v>987.92</v>
      </c>
      <c r="K1330" s="4" t="str">
        <f>IF(Dataset_Analysis_Table[[#This Row],[Revenue]]&gt;5000,"Yes","No")</f>
        <v>No</v>
      </c>
      <c r="L1330" s="4" t="str" cm="1">
        <f t="array" ref="L1330">_xlfn.IFS(
  Dataset_Analysis_Table[[#This Row],[Revenue]]&gt;=10000, "Platinum Tier",
  Dataset_Analysis_Table[[#This Row],[Revenue]]&gt;=5000, "Gold Tier",
  Dataset_Analysis_Table[[#This Row],[Revenue]]&lt;5000, "Standard Tier"
)</f>
        <v>Standard Tier</v>
      </c>
      <c r="M1330" s="4" t="str">
        <f>Dataset_Analysis_Table[[#This Row],[Region]]&amp;" - "&amp;Dataset_Analysis_Table[[#This Row],[Category]]</f>
        <v>South - Electronics</v>
      </c>
    </row>
    <row r="1331" spans="1:13" x14ac:dyDescent="0.3">
      <c r="A1331">
        <v>1332</v>
      </c>
      <c r="B1331" s="1">
        <v>45432</v>
      </c>
      <c r="C1331" t="s">
        <v>0</v>
      </c>
      <c r="D1331" t="s">
        <v>22</v>
      </c>
      <c r="E1331" t="s">
        <v>4</v>
      </c>
      <c r="F1331">
        <v>8</v>
      </c>
      <c r="G1331" s="4">
        <v>132.94</v>
      </c>
      <c r="H1331" s="4">
        <v>1063.52</v>
      </c>
      <c r="I1331" t="str">
        <f>TEXT(Dataset_Analysis_Table[[#This Row],[Order Date]], "mmmm yyyy")</f>
        <v>May 2024</v>
      </c>
      <c r="J1331" s="4">
        <f>IF(Dataset_Analysis_Table[[#This Row],[Units Sold]]&lt;&gt;0,Dataset_Analysis_Table[[#This Row],[Revenue]]/Dataset_Analysis_Table[[#This Row],[Units Sold]],"Invalid")</f>
        <v>132.94</v>
      </c>
      <c r="K1331" s="4" t="str">
        <f>IF(Dataset_Analysis_Table[[#This Row],[Revenue]]&gt;5000,"Yes","No")</f>
        <v>No</v>
      </c>
      <c r="L1331" s="4" t="str" cm="1">
        <f t="array" ref="L1331">_xlfn.IFS(
  Dataset_Analysis_Table[[#This Row],[Revenue]]&gt;=10000, "Platinum Tier",
  Dataset_Analysis_Table[[#This Row],[Revenue]]&gt;=5000, "Gold Tier",
  Dataset_Analysis_Table[[#This Row],[Revenue]]&lt;5000, "Standard Tier"
)</f>
        <v>Standard Tier</v>
      </c>
      <c r="M1331" s="4" t="str">
        <f>Dataset_Analysis_Table[[#This Row],[Region]]&amp;" - "&amp;Dataset_Analysis_Table[[#This Row],[Category]]</f>
        <v>North - Electronics</v>
      </c>
    </row>
    <row r="1332" spans="1:13" x14ac:dyDescent="0.3">
      <c r="A1332">
        <v>1333</v>
      </c>
      <c r="B1332" s="1">
        <v>45423</v>
      </c>
      <c r="C1332" t="s">
        <v>0</v>
      </c>
      <c r="D1332" t="s">
        <v>6</v>
      </c>
      <c r="E1332" t="s">
        <v>4</v>
      </c>
      <c r="F1332">
        <v>5</v>
      </c>
      <c r="G1332" s="4">
        <v>207.48</v>
      </c>
      <c r="H1332" s="4">
        <v>1037.4000000000001</v>
      </c>
      <c r="I1332" t="str">
        <f>TEXT(Dataset_Analysis_Table[[#This Row],[Order Date]], "mmmm yyyy")</f>
        <v>May 2024</v>
      </c>
      <c r="J1332" s="4">
        <f>IF(Dataset_Analysis_Table[[#This Row],[Units Sold]]&lt;&gt;0,Dataset_Analysis_Table[[#This Row],[Revenue]]/Dataset_Analysis_Table[[#This Row],[Units Sold]],"Invalid")</f>
        <v>207.48000000000002</v>
      </c>
      <c r="K1332" s="4" t="str">
        <f>IF(Dataset_Analysis_Table[[#This Row],[Revenue]]&gt;5000,"Yes","No")</f>
        <v>No</v>
      </c>
      <c r="L1332" s="4" t="str" cm="1">
        <f t="array" ref="L1332">_xlfn.IFS(
  Dataset_Analysis_Table[[#This Row],[Revenue]]&gt;=10000, "Platinum Tier",
  Dataset_Analysis_Table[[#This Row],[Revenue]]&gt;=5000, "Gold Tier",
  Dataset_Analysis_Table[[#This Row],[Revenue]]&lt;5000, "Standard Tier"
)</f>
        <v>Standard Tier</v>
      </c>
      <c r="M1332" s="4" t="str">
        <f>Dataset_Analysis_Table[[#This Row],[Region]]&amp;" - "&amp;Dataset_Analysis_Table[[#This Row],[Category]]</f>
        <v>North - Electronics</v>
      </c>
    </row>
    <row r="1333" spans="1:13" x14ac:dyDescent="0.3">
      <c r="A1333">
        <v>1334</v>
      </c>
      <c r="B1333" s="1">
        <v>45402</v>
      </c>
      <c r="C1333" t="s">
        <v>12</v>
      </c>
      <c r="D1333" t="s">
        <v>22</v>
      </c>
      <c r="E1333" t="s">
        <v>4</v>
      </c>
      <c r="F1333">
        <v>1</v>
      </c>
      <c r="G1333" s="4">
        <v>1114.73</v>
      </c>
      <c r="H1333" s="4">
        <v>1114.73</v>
      </c>
      <c r="I1333" t="str">
        <f>TEXT(Dataset_Analysis_Table[[#This Row],[Order Date]], "mmmm yyyy")</f>
        <v>April 2024</v>
      </c>
      <c r="J1333" s="4">
        <f>IF(Dataset_Analysis_Table[[#This Row],[Units Sold]]&lt;&gt;0,Dataset_Analysis_Table[[#This Row],[Revenue]]/Dataset_Analysis_Table[[#This Row],[Units Sold]],"Invalid")</f>
        <v>1114.73</v>
      </c>
      <c r="K1333" s="4" t="str">
        <f>IF(Dataset_Analysis_Table[[#This Row],[Revenue]]&gt;5000,"Yes","No")</f>
        <v>No</v>
      </c>
      <c r="L1333" s="4" t="str" cm="1">
        <f t="array" ref="L1333">_xlfn.IFS(
  Dataset_Analysis_Table[[#This Row],[Revenue]]&gt;=10000, "Platinum Tier",
  Dataset_Analysis_Table[[#This Row],[Revenue]]&gt;=5000, "Gold Tier",
  Dataset_Analysis_Table[[#This Row],[Revenue]]&lt;5000, "Standard Tier"
)</f>
        <v>Standard Tier</v>
      </c>
      <c r="M1333" s="4" t="str">
        <f>Dataset_Analysis_Table[[#This Row],[Region]]&amp;" - "&amp;Dataset_Analysis_Table[[#This Row],[Category]]</f>
        <v>East - Electronics</v>
      </c>
    </row>
    <row r="1334" spans="1:13" x14ac:dyDescent="0.3">
      <c r="A1334">
        <v>1335</v>
      </c>
      <c r="B1334" s="1">
        <v>45744</v>
      </c>
      <c r="C1334" t="s">
        <v>11</v>
      </c>
      <c r="D1334" t="s">
        <v>15</v>
      </c>
      <c r="E1334" t="s">
        <v>4</v>
      </c>
      <c r="F1334">
        <v>3</v>
      </c>
      <c r="G1334" s="4">
        <v>992.14</v>
      </c>
      <c r="H1334" s="4">
        <v>2976.42</v>
      </c>
      <c r="I1334" t="str">
        <f>TEXT(Dataset_Analysis_Table[[#This Row],[Order Date]], "mmmm yyyy")</f>
        <v>March 2025</v>
      </c>
      <c r="J1334" s="4">
        <f>IF(Dataset_Analysis_Table[[#This Row],[Units Sold]]&lt;&gt;0,Dataset_Analysis_Table[[#This Row],[Revenue]]/Dataset_Analysis_Table[[#This Row],[Units Sold]],"Invalid")</f>
        <v>992.14</v>
      </c>
      <c r="K1334" s="4" t="str">
        <f>IF(Dataset_Analysis_Table[[#This Row],[Revenue]]&gt;5000,"Yes","No")</f>
        <v>No</v>
      </c>
      <c r="L1334" s="4" t="str" cm="1">
        <f t="array" ref="L1334">_xlfn.IFS(
  Dataset_Analysis_Table[[#This Row],[Revenue]]&gt;=10000, "Platinum Tier",
  Dataset_Analysis_Table[[#This Row],[Revenue]]&gt;=5000, "Gold Tier",
  Dataset_Analysis_Table[[#This Row],[Revenue]]&lt;5000, "Standard Tier"
)</f>
        <v>Standard Tier</v>
      </c>
      <c r="M1334" s="4" t="str">
        <f>Dataset_Analysis_Table[[#This Row],[Region]]&amp;" - "&amp;Dataset_Analysis_Table[[#This Row],[Category]]</f>
        <v>South - Electronics</v>
      </c>
    </row>
    <row r="1335" spans="1:13" x14ac:dyDescent="0.3">
      <c r="A1335">
        <v>1336</v>
      </c>
      <c r="B1335" s="1">
        <v>45406</v>
      </c>
      <c r="C1335" t="s">
        <v>11</v>
      </c>
      <c r="D1335" t="s">
        <v>21</v>
      </c>
      <c r="E1335" t="s">
        <v>4</v>
      </c>
      <c r="F1335">
        <v>4</v>
      </c>
      <c r="G1335" s="4">
        <v>732.53</v>
      </c>
      <c r="H1335" s="4">
        <v>2930.12</v>
      </c>
      <c r="I1335" t="str">
        <f>TEXT(Dataset_Analysis_Table[[#This Row],[Order Date]], "mmmm yyyy")</f>
        <v>April 2024</v>
      </c>
      <c r="J1335" s="4">
        <f>IF(Dataset_Analysis_Table[[#This Row],[Units Sold]]&lt;&gt;0,Dataset_Analysis_Table[[#This Row],[Revenue]]/Dataset_Analysis_Table[[#This Row],[Units Sold]],"Invalid")</f>
        <v>732.53</v>
      </c>
      <c r="K1335" s="4" t="str">
        <f>IF(Dataset_Analysis_Table[[#This Row],[Revenue]]&gt;5000,"Yes","No")</f>
        <v>No</v>
      </c>
      <c r="L1335" s="4" t="str" cm="1">
        <f t="array" ref="L1335">_xlfn.IFS(
  Dataset_Analysis_Table[[#This Row],[Revenue]]&gt;=10000, "Platinum Tier",
  Dataset_Analysis_Table[[#This Row],[Revenue]]&gt;=5000, "Gold Tier",
  Dataset_Analysis_Table[[#This Row],[Revenue]]&lt;5000, "Standard Tier"
)</f>
        <v>Standard Tier</v>
      </c>
      <c r="M1335" s="4" t="str">
        <f>Dataset_Analysis_Table[[#This Row],[Region]]&amp;" - "&amp;Dataset_Analysis_Table[[#This Row],[Category]]</f>
        <v>South - Electronics</v>
      </c>
    </row>
    <row r="1336" spans="1:13" x14ac:dyDescent="0.3">
      <c r="A1336">
        <v>1337</v>
      </c>
      <c r="B1336" s="1">
        <v>45490</v>
      </c>
      <c r="C1336" t="s">
        <v>0</v>
      </c>
      <c r="D1336" t="s">
        <v>9</v>
      </c>
      <c r="E1336" t="s">
        <v>10</v>
      </c>
      <c r="F1336">
        <v>2</v>
      </c>
      <c r="G1336" s="4">
        <v>1451.34</v>
      </c>
      <c r="H1336" s="4">
        <v>2902.68</v>
      </c>
      <c r="I1336" t="str">
        <f>TEXT(Dataset_Analysis_Table[[#This Row],[Order Date]], "mmmm yyyy")</f>
        <v>July 2024</v>
      </c>
      <c r="J1336" s="4">
        <f>IF(Dataset_Analysis_Table[[#This Row],[Units Sold]]&lt;&gt;0,Dataset_Analysis_Table[[#This Row],[Revenue]]/Dataset_Analysis_Table[[#This Row],[Units Sold]],"Invalid")</f>
        <v>1451.34</v>
      </c>
      <c r="K1336" s="4" t="str">
        <f>IF(Dataset_Analysis_Table[[#This Row],[Revenue]]&gt;5000,"Yes","No")</f>
        <v>No</v>
      </c>
      <c r="L1336" s="4" t="str" cm="1">
        <f t="array" ref="L1336">_xlfn.IFS(
  Dataset_Analysis_Table[[#This Row],[Revenue]]&gt;=10000, "Platinum Tier",
  Dataset_Analysis_Table[[#This Row],[Revenue]]&gt;=5000, "Gold Tier",
  Dataset_Analysis_Table[[#This Row],[Revenue]]&lt;5000, "Standard Tier"
)</f>
        <v>Standard Tier</v>
      </c>
      <c r="M1336" s="4" t="str">
        <f>Dataset_Analysis_Table[[#This Row],[Region]]&amp;" - "&amp;Dataset_Analysis_Table[[#This Row],[Category]]</f>
        <v>North - Accessories</v>
      </c>
    </row>
    <row r="1337" spans="1:13" x14ac:dyDescent="0.3">
      <c r="A1337">
        <v>1338</v>
      </c>
      <c r="B1337" s="1">
        <v>45646</v>
      </c>
      <c r="C1337" t="s">
        <v>11</v>
      </c>
      <c r="D1337" t="s">
        <v>15</v>
      </c>
      <c r="E1337" t="s">
        <v>4</v>
      </c>
      <c r="F1337">
        <v>7</v>
      </c>
      <c r="G1337" s="4">
        <v>1157.8499999999999</v>
      </c>
      <c r="H1337" s="4">
        <v>8104.95</v>
      </c>
      <c r="I1337" t="str">
        <f>TEXT(Dataset_Analysis_Table[[#This Row],[Order Date]], "mmmm yyyy")</f>
        <v>December 2024</v>
      </c>
      <c r="J1337" s="4">
        <f>IF(Dataset_Analysis_Table[[#This Row],[Units Sold]]&lt;&gt;0,Dataset_Analysis_Table[[#This Row],[Revenue]]/Dataset_Analysis_Table[[#This Row],[Units Sold]],"Invalid")</f>
        <v>1157.8499999999999</v>
      </c>
      <c r="K1337" s="4" t="str">
        <f>IF(Dataset_Analysis_Table[[#This Row],[Revenue]]&gt;5000,"Yes","No")</f>
        <v>Yes</v>
      </c>
      <c r="L1337" s="4" t="str" cm="1">
        <f t="array" ref="L1337">_xlfn.IFS(
  Dataset_Analysis_Table[[#This Row],[Revenue]]&gt;=10000, "Platinum Tier",
  Dataset_Analysis_Table[[#This Row],[Revenue]]&gt;=5000, "Gold Tier",
  Dataset_Analysis_Table[[#This Row],[Revenue]]&lt;5000, "Standard Tier"
)</f>
        <v>Gold Tier</v>
      </c>
      <c r="M1337" s="4" t="str">
        <f>Dataset_Analysis_Table[[#This Row],[Region]]&amp;" - "&amp;Dataset_Analysis_Table[[#This Row],[Category]]</f>
        <v>South - Electronics</v>
      </c>
    </row>
    <row r="1338" spans="1:13" x14ac:dyDescent="0.3">
      <c r="A1338">
        <v>1339</v>
      </c>
      <c r="B1338" s="1">
        <v>45791</v>
      </c>
      <c r="C1338" t="s">
        <v>7</v>
      </c>
      <c r="D1338" t="s">
        <v>18</v>
      </c>
      <c r="E1338" t="s">
        <v>4</v>
      </c>
      <c r="F1338">
        <v>3</v>
      </c>
      <c r="G1338" s="4">
        <v>324.18</v>
      </c>
      <c r="H1338" s="4">
        <v>972.54</v>
      </c>
      <c r="I1338" t="str">
        <f>TEXT(Dataset_Analysis_Table[[#This Row],[Order Date]], "mmmm yyyy")</f>
        <v>May 2025</v>
      </c>
      <c r="J1338" s="4">
        <f>IF(Dataset_Analysis_Table[[#This Row],[Units Sold]]&lt;&gt;0,Dataset_Analysis_Table[[#This Row],[Revenue]]/Dataset_Analysis_Table[[#This Row],[Units Sold]],"Invalid")</f>
        <v>324.18</v>
      </c>
      <c r="K1338" s="4" t="str">
        <f>IF(Dataset_Analysis_Table[[#This Row],[Revenue]]&gt;5000,"Yes","No")</f>
        <v>No</v>
      </c>
      <c r="L1338" s="4" t="str" cm="1">
        <f t="array" ref="L1338">_xlfn.IFS(
  Dataset_Analysis_Table[[#This Row],[Revenue]]&gt;=10000, "Platinum Tier",
  Dataset_Analysis_Table[[#This Row],[Revenue]]&gt;=5000, "Gold Tier",
  Dataset_Analysis_Table[[#This Row],[Revenue]]&lt;5000, "Standard Tier"
)</f>
        <v>Standard Tier</v>
      </c>
      <c r="M1338" s="4" t="str">
        <f>Dataset_Analysis_Table[[#This Row],[Region]]&amp;" - "&amp;Dataset_Analysis_Table[[#This Row],[Category]]</f>
        <v>West - Electronics</v>
      </c>
    </row>
    <row r="1339" spans="1:13" x14ac:dyDescent="0.3">
      <c r="A1339">
        <v>1340</v>
      </c>
      <c r="B1339" s="1">
        <v>45194</v>
      </c>
      <c r="C1339" t="s">
        <v>12</v>
      </c>
      <c r="D1339" t="s">
        <v>8</v>
      </c>
      <c r="E1339" t="s">
        <v>2</v>
      </c>
      <c r="F1339">
        <v>5</v>
      </c>
      <c r="G1339" s="4">
        <v>1135.67</v>
      </c>
      <c r="H1339" s="4">
        <v>5678.35</v>
      </c>
      <c r="I1339" t="str">
        <f>TEXT(Dataset_Analysis_Table[[#This Row],[Order Date]], "mmmm yyyy")</f>
        <v>September 2023</v>
      </c>
      <c r="J1339" s="4">
        <f>IF(Dataset_Analysis_Table[[#This Row],[Units Sold]]&lt;&gt;0,Dataset_Analysis_Table[[#This Row],[Revenue]]/Dataset_Analysis_Table[[#This Row],[Units Sold]],"Invalid")</f>
        <v>1135.67</v>
      </c>
      <c r="K1339" s="4" t="str">
        <f>IF(Dataset_Analysis_Table[[#This Row],[Revenue]]&gt;5000,"Yes","No")</f>
        <v>Yes</v>
      </c>
      <c r="L1339" s="4" t="str" cm="1">
        <f t="array" ref="L1339">_xlfn.IFS(
  Dataset_Analysis_Table[[#This Row],[Revenue]]&gt;=10000, "Platinum Tier",
  Dataset_Analysis_Table[[#This Row],[Revenue]]&gt;=5000, "Gold Tier",
  Dataset_Analysis_Table[[#This Row],[Revenue]]&lt;5000, "Standard Tier"
)</f>
        <v>Gold Tier</v>
      </c>
      <c r="M1339" s="4" t="str">
        <f>Dataset_Analysis_Table[[#This Row],[Region]]&amp;" - "&amp;Dataset_Analysis_Table[[#This Row],[Category]]</f>
        <v>East - Apparel</v>
      </c>
    </row>
    <row r="1340" spans="1:13" x14ac:dyDescent="0.3">
      <c r="A1340">
        <v>1341</v>
      </c>
      <c r="B1340" s="1">
        <v>45310</v>
      </c>
      <c r="C1340" t="s">
        <v>0</v>
      </c>
      <c r="D1340" t="s">
        <v>13</v>
      </c>
      <c r="E1340" t="s">
        <v>4</v>
      </c>
      <c r="F1340">
        <v>8</v>
      </c>
      <c r="G1340" s="4">
        <v>604.13</v>
      </c>
      <c r="H1340" s="4">
        <v>4833.04</v>
      </c>
      <c r="I1340" t="str">
        <f>TEXT(Dataset_Analysis_Table[[#This Row],[Order Date]], "mmmm yyyy")</f>
        <v>January 2024</v>
      </c>
      <c r="J1340" s="4">
        <f>IF(Dataset_Analysis_Table[[#This Row],[Units Sold]]&lt;&gt;0,Dataset_Analysis_Table[[#This Row],[Revenue]]/Dataset_Analysis_Table[[#This Row],[Units Sold]],"Invalid")</f>
        <v>604.13</v>
      </c>
      <c r="K1340" s="4" t="str">
        <f>IF(Dataset_Analysis_Table[[#This Row],[Revenue]]&gt;5000,"Yes","No")</f>
        <v>No</v>
      </c>
      <c r="L1340" s="4" t="str" cm="1">
        <f t="array" ref="L1340">_xlfn.IFS(
  Dataset_Analysis_Table[[#This Row],[Revenue]]&gt;=10000, "Platinum Tier",
  Dataset_Analysis_Table[[#This Row],[Revenue]]&gt;=5000, "Gold Tier",
  Dataset_Analysis_Table[[#This Row],[Revenue]]&lt;5000, "Standard Tier"
)</f>
        <v>Standard Tier</v>
      </c>
      <c r="M1340" s="4" t="str">
        <f>Dataset_Analysis_Table[[#This Row],[Region]]&amp;" - "&amp;Dataset_Analysis_Table[[#This Row],[Category]]</f>
        <v>North - Electronics</v>
      </c>
    </row>
    <row r="1341" spans="1:13" x14ac:dyDescent="0.3">
      <c r="A1341">
        <v>1342</v>
      </c>
      <c r="B1341" s="1">
        <v>45684</v>
      </c>
      <c r="C1341" t="s">
        <v>7</v>
      </c>
      <c r="D1341" t="s">
        <v>22</v>
      </c>
      <c r="E1341" t="s">
        <v>4</v>
      </c>
      <c r="F1341">
        <v>4</v>
      </c>
      <c r="G1341" s="4">
        <v>575.9</v>
      </c>
      <c r="H1341" s="4">
        <v>2303.6</v>
      </c>
      <c r="I1341" t="str">
        <f>TEXT(Dataset_Analysis_Table[[#This Row],[Order Date]], "mmmm yyyy")</f>
        <v>January 2025</v>
      </c>
      <c r="J1341" s="4">
        <f>IF(Dataset_Analysis_Table[[#This Row],[Units Sold]]&lt;&gt;0,Dataset_Analysis_Table[[#This Row],[Revenue]]/Dataset_Analysis_Table[[#This Row],[Units Sold]],"Invalid")</f>
        <v>575.9</v>
      </c>
      <c r="K1341" s="4" t="str">
        <f>IF(Dataset_Analysis_Table[[#This Row],[Revenue]]&gt;5000,"Yes","No")</f>
        <v>No</v>
      </c>
      <c r="L1341" s="4" t="str" cm="1">
        <f t="array" ref="L1341">_xlfn.IFS(
  Dataset_Analysis_Table[[#This Row],[Revenue]]&gt;=10000, "Platinum Tier",
  Dataset_Analysis_Table[[#This Row],[Revenue]]&gt;=5000, "Gold Tier",
  Dataset_Analysis_Table[[#This Row],[Revenue]]&lt;5000, "Standard Tier"
)</f>
        <v>Standard Tier</v>
      </c>
      <c r="M1341" s="4" t="str">
        <f>Dataset_Analysis_Table[[#This Row],[Region]]&amp;" - "&amp;Dataset_Analysis_Table[[#This Row],[Category]]</f>
        <v>West - Electronics</v>
      </c>
    </row>
    <row r="1342" spans="1:13" x14ac:dyDescent="0.3">
      <c r="A1342">
        <v>1343</v>
      </c>
      <c r="B1342" s="1">
        <v>45624</v>
      </c>
      <c r="C1342" t="s">
        <v>7</v>
      </c>
      <c r="D1342" t="s">
        <v>8</v>
      </c>
      <c r="E1342" t="s">
        <v>2</v>
      </c>
      <c r="F1342">
        <v>5</v>
      </c>
      <c r="G1342" s="4">
        <v>226.27</v>
      </c>
      <c r="H1342" s="4">
        <v>1131.3499999999999</v>
      </c>
      <c r="I1342" t="str">
        <f>TEXT(Dataset_Analysis_Table[[#This Row],[Order Date]], "mmmm yyyy")</f>
        <v>November 2024</v>
      </c>
      <c r="J1342" s="4">
        <f>IF(Dataset_Analysis_Table[[#This Row],[Units Sold]]&lt;&gt;0,Dataset_Analysis_Table[[#This Row],[Revenue]]/Dataset_Analysis_Table[[#This Row],[Units Sold]],"Invalid")</f>
        <v>226.26999999999998</v>
      </c>
      <c r="K1342" s="4" t="str">
        <f>IF(Dataset_Analysis_Table[[#This Row],[Revenue]]&gt;5000,"Yes","No")</f>
        <v>No</v>
      </c>
      <c r="L1342" s="4" t="str" cm="1">
        <f t="array" ref="L1342">_xlfn.IFS(
  Dataset_Analysis_Table[[#This Row],[Revenue]]&gt;=10000, "Platinum Tier",
  Dataset_Analysis_Table[[#This Row],[Revenue]]&gt;=5000, "Gold Tier",
  Dataset_Analysis_Table[[#This Row],[Revenue]]&lt;5000, "Standard Tier"
)</f>
        <v>Standard Tier</v>
      </c>
      <c r="M1342" s="4" t="str">
        <f>Dataset_Analysis_Table[[#This Row],[Region]]&amp;" - "&amp;Dataset_Analysis_Table[[#This Row],[Category]]</f>
        <v>West - Apparel</v>
      </c>
    </row>
    <row r="1343" spans="1:13" x14ac:dyDescent="0.3">
      <c r="A1343">
        <v>1344</v>
      </c>
      <c r="B1343" s="1">
        <v>45151</v>
      </c>
      <c r="C1343" t="s">
        <v>7</v>
      </c>
      <c r="D1343" t="s">
        <v>16</v>
      </c>
      <c r="E1343" t="s">
        <v>10</v>
      </c>
      <c r="F1343">
        <v>5</v>
      </c>
      <c r="G1343" s="4">
        <v>1391.56</v>
      </c>
      <c r="H1343" s="4">
        <v>6957.8</v>
      </c>
      <c r="I1343" t="str">
        <f>TEXT(Dataset_Analysis_Table[[#This Row],[Order Date]], "mmmm yyyy")</f>
        <v>August 2023</v>
      </c>
      <c r="J1343" s="4">
        <f>IF(Dataset_Analysis_Table[[#This Row],[Units Sold]]&lt;&gt;0,Dataset_Analysis_Table[[#This Row],[Revenue]]/Dataset_Analysis_Table[[#This Row],[Units Sold]],"Invalid")</f>
        <v>1391.56</v>
      </c>
      <c r="K1343" s="4" t="str">
        <f>IF(Dataset_Analysis_Table[[#This Row],[Revenue]]&gt;5000,"Yes","No")</f>
        <v>Yes</v>
      </c>
      <c r="L1343" s="4" t="str" cm="1">
        <f t="array" ref="L1343">_xlfn.IFS(
  Dataset_Analysis_Table[[#This Row],[Revenue]]&gt;=10000, "Platinum Tier",
  Dataset_Analysis_Table[[#This Row],[Revenue]]&gt;=5000, "Gold Tier",
  Dataset_Analysis_Table[[#This Row],[Revenue]]&lt;5000, "Standard Tier"
)</f>
        <v>Gold Tier</v>
      </c>
      <c r="M1343" s="4" t="str">
        <f>Dataset_Analysis_Table[[#This Row],[Region]]&amp;" - "&amp;Dataset_Analysis_Table[[#This Row],[Category]]</f>
        <v>West - Accessories</v>
      </c>
    </row>
    <row r="1344" spans="1:13" x14ac:dyDescent="0.3">
      <c r="A1344">
        <v>1345</v>
      </c>
      <c r="B1344" s="1">
        <v>45833</v>
      </c>
      <c r="C1344" t="s">
        <v>7</v>
      </c>
      <c r="D1344" t="s">
        <v>20</v>
      </c>
      <c r="E1344" t="s">
        <v>4</v>
      </c>
      <c r="F1344">
        <v>6</v>
      </c>
      <c r="G1344" s="4">
        <v>1443.03</v>
      </c>
      <c r="H1344" s="4">
        <v>8658.18</v>
      </c>
      <c r="I1344" t="str">
        <f>TEXT(Dataset_Analysis_Table[[#This Row],[Order Date]], "mmmm yyyy")</f>
        <v>June 2025</v>
      </c>
      <c r="J1344" s="4">
        <f>IF(Dataset_Analysis_Table[[#This Row],[Units Sold]]&lt;&gt;0,Dataset_Analysis_Table[[#This Row],[Revenue]]/Dataset_Analysis_Table[[#This Row],[Units Sold]],"Invalid")</f>
        <v>1443.03</v>
      </c>
      <c r="K1344" s="4" t="str">
        <f>IF(Dataset_Analysis_Table[[#This Row],[Revenue]]&gt;5000,"Yes","No")</f>
        <v>Yes</v>
      </c>
      <c r="L1344" s="4" t="str" cm="1">
        <f t="array" ref="L1344">_xlfn.IFS(
  Dataset_Analysis_Table[[#This Row],[Revenue]]&gt;=10000, "Platinum Tier",
  Dataset_Analysis_Table[[#This Row],[Revenue]]&gt;=5000, "Gold Tier",
  Dataset_Analysis_Table[[#This Row],[Revenue]]&lt;5000, "Standard Tier"
)</f>
        <v>Gold Tier</v>
      </c>
      <c r="M1344" s="4" t="str">
        <f>Dataset_Analysis_Table[[#This Row],[Region]]&amp;" - "&amp;Dataset_Analysis_Table[[#This Row],[Category]]</f>
        <v>West - Electronics</v>
      </c>
    </row>
    <row r="1345" spans="1:13" x14ac:dyDescent="0.3">
      <c r="A1345">
        <v>1346</v>
      </c>
      <c r="B1345" s="1">
        <v>45238</v>
      </c>
      <c r="C1345" t="s">
        <v>0</v>
      </c>
      <c r="D1345" t="s">
        <v>1</v>
      </c>
      <c r="E1345" t="s">
        <v>2</v>
      </c>
      <c r="F1345">
        <v>9</v>
      </c>
      <c r="G1345" s="4">
        <v>959.76</v>
      </c>
      <c r="H1345" s="4">
        <v>8637.84</v>
      </c>
      <c r="I1345" t="str">
        <f>TEXT(Dataset_Analysis_Table[[#This Row],[Order Date]], "mmmm yyyy")</f>
        <v>November 2023</v>
      </c>
      <c r="J1345" s="4">
        <f>IF(Dataset_Analysis_Table[[#This Row],[Units Sold]]&lt;&gt;0,Dataset_Analysis_Table[[#This Row],[Revenue]]/Dataset_Analysis_Table[[#This Row],[Units Sold]],"Invalid")</f>
        <v>959.76</v>
      </c>
      <c r="K1345" s="4" t="str">
        <f>IF(Dataset_Analysis_Table[[#This Row],[Revenue]]&gt;5000,"Yes","No")</f>
        <v>Yes</v>
      </c>
      <c r="L1345" s="4" t="str" cm="1">
        <f t="array" ref="L1345">_xlfn.IFS(
  Dataset_Analysis_Table[[#This Row],[Revenue]]&gt;=10000, "Platinum Tier",
  Dataset_Analysis_Table[[#This Row],[Revenue]]&gt;=5000, "Gold Tier",
  Dataset_Analysis_Table[[#This Row],[Revenue]]&lt;5000, "Standard Tier"
)</f>
        <v>Gold Tier</v>
      </c>
      <c r="M1345" s="4" t="str">
        <f>Dataset_Analysis_Table[[#This Row],[Region]]&amp;" - "&amp;Dataset_Analysis_Table[[#This Row],[Category]]</f>
        <v>North - Apparel</v>
      </c>
    </row>
    <row r="1346" spans="1:13" x14ac:dyDescent="0.3">
      <c r="A1346">
        <v>1347</v>
      </c>
      <c r="B1346" s="1">
        <v>45764</v>
      </c>
      <c r="C1346" t="s">
        <v>7</v>
      </c>
      <c r="D1346" t="s">
        <v>16</v>
      </c>
      <c r="E1346" t="s">
        <v>10</v>
      </c>
      <c r="F1346">
        <v>5</v>
      </c>
      <c r="G1346" s="4">
        <v>509.1</v>
      </c>
      <c r="H1346" s="4">
        <v>2545.5</v>
      </c>
      <c r="I1346" t="str">
        <f>TEXT(Dataset_Analysis_Table[[#This Row],[Order Date]], "mmmm yyyy")</f>
        <v>April 2025</v>
      </c>
      <c r="J1346" s="4">
        <f>IF(Dataset_Analysis_Table[[#This Row],[Units Sold]]&lt;&gt;0,Dataset_Analysis_Table[[#This Row],[Revenue]]/Dataset_Analysis_Table[[#This Row],[Units Sold]],"Invalid")</f>
        <v>509.1</v>
      </c>
      <c r="K1346" s="4" t="str">
        <f>IF(Dataset_Analysis_Table[[#This Row],[Revenue]]&gt;5000,"Yes","No")</f>
        <v>No</v>
      </c>
      <c r="L1346" s="4" t="str" cm="1">
        <f t="array" ref="L1346">_xlfn.IFS(
  Dataset_Analysis_Table[[#This Row],[Revenue]]&gt;=10000, "Platinum Tier",
  Dataset_Analysis_Table[[#This Row],[Revenue]]&gt;=5000, "Gold Tier",
  Dataset_Analysis_Table[[#This Row],[Revenue]]&lt;5000, "Standard Tier"
)</f>
        <v>Standard Tier</v>
      </c>
      <c r="M1346" s="4" t="str">
        <f>Dataset_Analysis_Table[[#This Row],[Region]]&amp;" - "&amp;Dataset_Analysis_Table[[#This Row],[Category]]</f>
        <v>West - Accessories</v>
      </c>
    </row>
    <row r="1347" spans="1:13" x14ac:dyDescent="0.3">
      <c r="A1347">
        <v>1348</v>
      </c>
      <c r="B1347" s="1">
        <v>45400</v>
      </c>
      <c r="C1347" t="s">
        <v>0</v>
      </c>
      <c r="D1347" t="s">
        <v>22</v>
      </c>
      <c r="E1347" t="s">
        <v>4</v>
      </c>
      <c r="F1347">
        <v>10</v>
      </c>
      <c r="G1347" s="4">
        <v>592.82000000000005</v>
      </c>
      <c r="H1347" s="4">
        <v>5928.2</v>
      </c>
      <c r="I1347" t="str">
        <f>TEXT(Dataset_Analysis_Table[[#This Row],[Order Date]], "mmmm yyyy")</f>
        <v>April 2024</v>
      </c>
      <c r="J1347" s="4">
        <f>IF(Dataset_Analysis_Table[[#This Row],[Units Sold]]&lt;&gt;0,Dataset_Analysis_Table[[#This Row],[Revenue]]/Dataset_Analysis_Table[[#This Row],[Units Sold]],"Invalid")</f>
        <v>592.81999999999994</v>
      </c>
      <c r="K1347" s="4" t="str">
        <f>IF(Dataset_Analysis_Table[[#This Row],[Revenue]]&gt;5000,"Yes","No")</f>
        <v>Yes</v>
      </c>
      <c r="L1347" s="4" t="str" cm="1">
        <f t="array" ref="L1347">_xlfn.IFS(
  Dataset_Analysis_Table[[#This Row],[Revenue]]&gt;=10000, "Platinum Tier",
  Dataset_Analysis_Table[[#This Row],[Revenue]]&gt;=5000, "Gold Tier",
  Dataset_Analysis_Table[[#This Row],[Revenue]]&lt;5000, "Standard Tier"
)</f>
        <v>Gold Tier</v>
      </c>
      <c r="M1347" s="4" t="str">
        <f>Dataset_Analysis_Table[[#This Row],[Region]]&amp;" - "&amp;Dataset_Analysis_Table[[#This Row],[Category]]</f>
        <v>North - Electronics</v>
      </c>
    </row>
    <row r="1348" spans="1:13" x14ac:dyDescent="0.3">
      <c r="A1348">
        <v>1349</v>
      </c>
      <c r="B1348" s="1">
        <v>45827</v>
      </c>
      <c r="C1348" t="s">
        <v>11</v>
      </c>
      <c r="D1348" t="s">
        <v>9</v>
      </c>
      <c r="E1348" t="s">
        <v>10</v>
      </c>
      <c r="F1348">
        <v>10</v>
      </c>
      <c r="G1348" s="4">
        <v>1158.04</v>
      </c>
      <c r="H1348" s="4">
        <v>11580.4</v>
      </c>
      <c r="I1348" t="str">
        <f>TEXT(Dataset_Analysis_Table[[#This Row],[Order Date]], "mmmm yyyy")</f>
        <v>June 2025</v>
      </c>
      <c r="J1348" s="4">
        <f>IF(Dataset_Analysis_Table[[#This Row],[Units Sold]]&lt;&gt;0,Dataset_Analysis_Table[[#This Row],[Revenue]]/Dataset_Analysis_Table[[#This Row],[Units Sold]],"Invalid")</f>
        <v>1158.04</v>
      </c>
      <c r="K1348" s="4" t="str">
        <f>IF(Dataset_Analysis_Table[[#This Row],[Revenue]]&gt;5000,"Yes","No")</f>
        <v>Yes</v>
      </c>
      <c r="L1348" s="4" t="str" cm="1">
        <f t="array" ref="L1348">_xlfn.IFS(
  Dataset_Analysis_Table[[#This Row],[Revenue]]&gt;=10000, "Platinum Tier",
  Dataset_Analysis_Table[[#This Row],[Revenue]]&gt;=5000, "Gold Tier",
  Dataset_Analysis_Table[[#This Row],[Revenue]]&lt;5000, "Standard Tier"
)</f>
        <v>Platinum Tier</v>
      </c>
      <c r="M1348" s="4" t="str">
        <f>Dataset_Analysis_Table[[#This Row],[Region]]&amp;" - "&amp;Dataset_Analysis_Table[[#This Row],[Category]]</f>
        <v>South - Accessories</v>
      </c>
    </row>
    <row r="1349" spans="1:13" x14ac:dyDescent="0.3">
      <c r="A1349">
        <v>1350</v>
      </c>
      <c r="B1349" s="1">
        <v>45832</v>
      </c>
      <c r="C1349" t="s">
        <v>12</v>
      </c>
      <c r="D1349" t="s">
        <v>6</v>
      </c>
      <c r="E1349" t="s">
        <v>4</v>
      </c>
      <c r="F1349">
        <v>3</v>
      </c>
      <c r="G1349" s="4">
        <v>476.77</v>
      </c>
      <c r="H1349" s="4">
        <v>1430.31</v>
      </c>
      <c r="I1349" t="str">
        <f>TEXT(Dataset_Analysis_Table[[#This Row],[Order Date]], "mmmm yyyy")</f>
        <v>June 2025</v>
      </c>
      <c r="J1349" s="4">
        <f>IF(Dataset_Analysis_Table[[#This Row],[Units Sold]]&lt;&gt;0,Dataset_Analysis_Table[[#This Row],[Revenue]]/Dataset_Analysis_Table[[#This Row],[Units Sold]],"Invalid")</f>
        <v>476.77</v>
      </c>
      <c r="K1349" s="4" t="str">
        <f>IF(Dataset_Analysis_Table[[#This Row],[Revenue]]&gt;5000,"Yes","No")</f>
        <v>No</v>
      </c>
      <c r="L1349" s="4" t="str" cm="1">
        <f t="array" ref="L1349">_xlfn.IFS(
  Dataset_Analysis_Table[[#This Row],[Revenue]]&gt;=10000, "Platinum Tier",
  Dataset_Analysis_Table[[#This Row],[Revenue]]&gt;=5000, "Gold Tier",
  Dataset_Analysis_Table[[#This Row],[Revenue]]&lt;5000, "Standard Tier"
)</f>
        <v>Standard Tier</v>
      </c>
      <c r="M1349" s="4" t="str">
        <f>Dataset_Analysis_Table[[#This Row],[Region]]&amp;" - "&amp;Dataset_Analysis_Table[[#This Row],[Category]]</f>
        <v>East - Electronics</v>
      </c>
    </row>
    <row r="1350" spans="1:13" x14ac:dyDescent="0.3">
      <c r="A1350">
        <v>1351</v>
      </c>
      <c r="B1350" s="1">
        <v>45208</v>
      </c>
      <c r="C1350" t="s">
        <v>0</v>
      </c>
      <c r="D1350" t="s">
        <v>14</v>
      </c>
      <c r="E1350" t="s">
        <v>4</v>
      </c>
      <c r="F1350">
        <v>1</v>
      </c>
      <c r="G1350" s="4">
        <v>622.76</v>
      </c>
      <c r="H1350" s="4">
        <v>622.76</v>
      </c>
      <c r="I1350" t="str">
        <f>TEXT(Dataset_Analysis_Table[[#This Row],[Order Date]], "mmmm yyyy")</f>
        <v>October 2023</v>
      </c>
      <c r="J1350" s="4">
        <f>IF(Dataset_Analysis_Table[[#This Row],[Units Sold]]&lt;&gt;0,Dataset_Analysis_Table[[#This Row],[Revenue]]/Dataset_Analysis_Table[[#This Row],[Units Sold]],"Invalid")</f>
        <v>622.76</v>
      </c>
      <c r="K1350" s="4" t="str">
        <f>IF(Dataset_Analysis_Table[[#This Row],[Revenue]]&gt;5000,"Yes","No")</f>
        <v>No</v>
      </c>
      <c r="L1350" s="4" t="str" cm="1">
        <f t="array" ref="L1350">_xlfn.IFS(
  Dataset_Analysis_Table[[#This Row],[Revenue]]&gt;=10000, "Platinum Tier",
  Dataset_Analysis_Table[[#This Row],[Revenue]]&gt;=5000, "Gold Tier",
  Dataset_Analysis_Table[[#This Row],[Revenue]]&lt;5000, "Standard Tier"
)</f>
        <v>Standard Tier</v>
      </c>
      <c r="M1350" s="4" t="str">
        <f>Dataset_Analysis_Table[[#This Row],[Region]]&amp;" - "&amp;Dataset_Analysis_Table[[#This Row],[Category]]</f>
        <v>North - Electronics</v>
      </c>
    </row>
    <row r="1351" spans="1:13" x14ac:dyDescent="0.3">
      <c r="A1351">
        <v>1352</v>
      </c>
      <c r="B1351" s="1">
        <v>45840</v>
      </c>
      <c r="C1351" t="s">
        <v>0</v>
      </c>
      <c r="D1351" t="s">
        <v>6</v>
      </c>
      <c r="E1351" t="s">
        <v>4</v>
      </c>
      <c r="F1351">
        <v>8</v>
      </c>
      <c r="G1351" s="4">
        <v>533.76</v>
      </c>
      <c r="H1351" s="4">
        <v>4270.08</v>
      </c>
      <c r="I1351" t="str">
        <f>TEXT(Dataset_Analysis_Table[[#This Row],[Order Date]], "mmmm yyyy")</f>
        <v>July 2025</v>
      </c>
      <c r="J1351" s="4">
        <f>IF(Dataset_Analysis_Table[[#This Row],[Units Sold]]&lt;&gt;0,Dataset_Analysis_Table[[#This Row],[Revenue]]/Dataset_Analysis_Table[[#This Row],[Units Sold]],"Invalid")</f>
        <v>533.76</v>
      </c>
      <c r="K1351" s="4" t="str">
        <f>IF(Dataset_Analysis_Table[[#This Row],[Revenue]]&gt;5000,"Yes","No")</f>
        <v>No</v>
      </c>
      <c r="L1351" s="4" t="str" cm="1">
        <f t="array" ref="L1351">_xlfn.IFS(
  Dataset_Analysis_Table[[#This Row],[Revenue]]&gt;=10000, "Platinum Tier",
  Dataset_Analysis_Table[[#This Row],[Revenue]]&gt;=5000, "Gold Tier",
  Dataset_Analysis_Table[[#This Row],[Revenue]]&lt;5000, "Standard Tier"
)</f>
        <v>Standard Tier</v>
      </c>
      <c r="M1351" s="4" t="str">
        <f>Dataset_Analysis_Table[[#This Row],[Region]]&amp;" - "&amp;Dataset_Analysis_Table[[#This Row],[Category]]</f>
        <v>North - Electronics</v>
      </c>
    </row>
    <row r="1352" spans="1:13" x14ac:dyDescent="0.3">
      <c r="A1352">
        <v>1353</v>
      </c>
      <c r="B1352" s="1">
        <v>45396</v>
      </c>
      <c r="C1352" t="s">
        <v>12</v>
      </c>
      <c r="D1352" t="s">
        <v>8</v>
      </c>
      <c r="E1352" t="s">
        <v>2</v>
      </c>
      <c r="F1352">
        <v>4</v>
      </c>
      <c r="G1352" s="4">
        <v>60.72</v>
      </c>
      <c r="H1352" s="4">
        <v>242.88</v>
      </c>
      <c r="I1352" t="str">
        <f>TEXT(Dataset_Analysis_Table[[#This Row],[Order Date]], "mmmm yyyy")</f>
        <v>April 2024</v>
      </c>
      <c r="J1352" s="4">
        <f>IF(Dataset_Analysis_Table[[#This Row],[Units Sold]]&lt;&gt;0,Dataset_Analysis_Table[[#This Row],[Revenue]]/Dataset_Analysis_Table[[#This Row],[Units Sold]],"Invalid")</f>
        <v>60.72</v>
      </c>
      <c r="K1352" s="4" t="str">
        <f>IF(Dataset_Analysis_Table[[#This Row],[Revenue]]&gt;5000,"Yes","No")</f>
        <v>No</v>
      </c>
      <c r="L1352" s="4" t="str" cm="1">
        <f t="array" ref="L1352">_xlfn.IFS(
  Dataset_Analysis_Table[[#This Row],[Revenue]]&gt;=10000, "Platinum Tier",
  Dataset_Analysis_Table[[#This Row],[Revenue]]&gt;=5000, "Gold Tier",
  Dataset_Analysis_Table[[#This Row],[Revenue]]&lt;5000, "Standard Tier"
)</f>
        <v>Standard Tier</v>
      </c>
      <c r="M1352" s="4" t="str">
        <f>Dataset_Analysis_Table[[#This Row],[Region]]&amp;" - "&amp;Dataset_Analysis_Table[[#This Row],[Category]]</f>
        <v>East - Apparel</v>
      </c>
    </row>
    <row r="1353" spans="1:13" x14ac:dyDescent="0.3">
      <c r="A1353">
        <v>1354</v>
      </c>
      <c r="B1353" s="1">
        <v>45197</v>
      </c>
      <c r="C1353" t="s">
        <v>0</v>
      </c>
      <c r="D1353" t="s">
        <v>15</v>
      </c>
      <c r="E1353" t="s">
        <v>4</v>
      </c>
      <c r="F1353">
        <v>10</v>
      </c>
      <c r="G1353" s="4">
        <v>988.34</v>
      </c>
      <c r="H1353" s="4">
        <v>9883.4</v>
      </c>
      <c r="I1353" t="str">
        <f>TEXT(Dataset_Analysis_Table[[#This Row],[Order Date]], "mmmm yyyy")</f>
        <v>September 2023</v>
      </c>
      <c r="J1353" s="4">
        <f>IF(Dataset_Analysis_Table[[#This Row],[Units Sold]]&lt;&gt;0,Dataset_Analysis_Table[[#This Row],[Revenue]]/Dataset_Analysis_Table[[#This Row],[Units Sold]],"Invalid")</f>
        <v>988.33999999999992</v>
      </c>
      <c r="K1353" s="4" t="str">
        <f>IF(Dataset_Analysis_Table[[#This Row],[Revenue]]&gt;5000,"Yes","No")</f>
        <v>Yes</v>
      </c>
      <c r="L1353" s="4" t="str" cm="1">
        <f t="array" ref="L1353">_xlfn.IFS(
  Dataset_Analysis_Table[[#This Row],[Revenue]]&gt;=10000, "Platinum Tier",
  Dataset_Analysis_Table[[#This Row],[Revenue]]&gt;=5000, "Gold Tier",
  Dataset_Analysis_Table[[#This Row],[Revenue]]&lt;5000, "Standard Tier"
)</f>
        <v>Gold Tier</v>
      </c>
      <c r="M1353" s="4" t="str">
        <f>Dataset_Analysis_Table[[#This Row],[Region]]&amp;" - "&amp;Dataset_Analysis_Table[[#This Row],[Category]]</f>
        <v>North - Electronics</v>
      </c>
    </row>
    <row r="1354" spans="1:13" x14ac:dyDescent="0.3">
      <c r="A1354">
        <v>1355</v>
      </c>
      <c r="B1354" s="1">
        <v>45752</v>
      </c>
      <c r="C1354" t="s">
        <v>11</v>
      </c>
      <c r="D1354" t="s">
        <v>16</v>
      </c>
      <c r="E1354" t="s">
        <v>10</v>
      </c>
      <c r="F1354">
        <v>2</v>
      </c>
      <c r="G1354" s="4">
        <v>1065.03</v>
      </c>
      <c r="H1354" s="4">
        <v>2130.06</v>
      </c>
      <c r="I1354" t="str">
        <f>TEXT(Dataset_Analysis_Table[[#This Row],[Order Date]], "mmmm yyyy")</f>
        <v>April 2025</v>
      </c>
      <c r="J1354" s="4">
        <f>IF(Dataset_Analysis_Table[[#This Row],[Units Sold]]&lt;&gt;0,Dataset_Analysis_Table[[#This Row],[Revenue]]/Dataset_Analysis_Table[[#This Row],[Units Sold]],"Invalid")</f>
        <v>1065.03</v>
      </c>
      <c r="K1354" s="4" t="str">
        <f>IF(Dataset_Analysis_Table[[#This Row],[Revenue]]&gt;5000,"Yes","No")</f>
        <v>No</v>
      </c>
      <c r="L1354" s="4" t="str" cm="1">
        <f t="array" ref="L1354">_xlfn.IFS(
  Dataset_Analysis_Table[[#This Row],[Revenue]]&gt;=10000, "Platinum Tier",
  Dataset_Analysis_Table[[#This Row],[Revenue]]&gt;=5000, "Gold Tier",
  Dataset_Analysis_Table[[#This Row],[Revenue]]&lt;5000, "Standard Tier"
)</f>
        <v>Standard Tier</v>
      </c>
      <c r="M1354" s="4" t="str">
        <f>Dataset_Analysis_Table[[#This Row],[Region]]&amp;" - "&amp;Dataset_Analysis_Table[[#This Row],[Category]]</f>
        <v>South - Accessories</v>
      </c>
    </row>
    <row r="1355" spans="1:13" x14ac:dyDescent="0.3">
      <c r="A1355">
        <v>1356</v>
      </c>
      <c r="B1355" s="1">
        <v>45758</v>
      </c>
      <c r="C1355" t="s">
        <v>0</v>
      </c>
      <c r="D1355" t="s">
        <v>13</v>
      </c>
      <c r="E1355" t="s">
        <v>4</v>
      </c>
      <c r="F1355">
        <v>3</v>
      </c>
      <c r="G1355" s="4">
        <v>570.17999999999995</v>
      </c>
      <c r="H1355" s="4">
        <v>1710.54</v>
      </c>
      <c r="I1355" t="str">
        <f>TEXT(Dataset_Analysis_Table[[#This Row],[Order Date]], "mmmm yyyy")</f>
        <v>April 2025</v>
      </c>
      <c r="J1355" s="4">
        <f>IF(Dataset_Analysis_Table[[#This Row],[Units Sold]]&lt;&gt;0,Dataset_Analysis_Table[[#This Row],[Revenue]]/Dataset_Analysis_Table[[#This Row],[Units Sold]],"Invalid")</f>
        <v>570.17999999999995</v>
      </c>
      <c r="K1355" s="4" t="str">
        <f>IF(Dataset_Analysis_Table[[#This Row],[Revenue]]&gt;5000,"Yes","No")</f>
        <v>No</v>
      </c>
      <c r="L1355" s="4" t="str" cm="1">
        <f t="array" ref="L1355">_xlfn.IFS(
  Dataset_Analysis_Table[[#This Row],[Revenue]]&gt;=10000, "Platinum Tier",
  Dataset_Analysis_Table[[#This Row],[Revenue]]&gt;=5000, "Gold Tier",
  Dataset_Analysis_Table[[#This Row],[Revenue]]&lt;5000, "Standard Tier"
)</f>
        <v>Standard Tier</v>
      </c>
      <c r="M1355" s="4" t="str">
        <f>Dataset_Analysis_Table[[#This Row],[Region]]&amp;" - "&amp;Dataset_Analysis_Table[[#This Row],[Category]]</f>
        <v>North - Electronics</v>
      </c>
    </row>
    <row r="1356" spans="1:13" x14ac:dyDescent="0.3">
      <c r="A1356">
        <v>1357</v>
      </c>
      <c r="B1356" s="1">
        <v>45252</v>
      </c>
      <c r="C1356" t="s">
        <v>11</v>
      </c>
      <c r="D1356" t="s">
        <v>9</v>
      </c>
      <c r="E1356" t="s">
        <v>10</v>
      </c>
      <c r="F1356">
        <v>3</v>
      </c>
      <c r="G1356" s="4">
        <v>387.47</v>
      </c>
      <c r="H1356" s="4">
        <v>1162.4100000000001</v>
      </c>
      <c r="I1356" t="str">
        <f>TEXT(Dataset_Analysis_Table[[#This Row],[Order Date]], "mmmm yyyy")</f>
        <v>November 2023</v>
      </c>
      <c r="J1356" s="4">
        <f>IF(Dataset_Analysis_Table[[#This Row],[Units Sold]]&lt;&gt;0,Dataset_Analysis_Table[[#This Row],[Revenue]]/Dataset_Analysis_Table[[#This Row],[Units Sold]],"Invalid")</f>
        <v>387.47</v>
      </c>
      <c r="K1356" s="4" t="str">
        <f>IF(Dataset_Analysis_Table[[#This Row],[Revenue]]&gt;5000,"Yes","No")</f>
        <v>No</v>
      </c>
      <c r="L1356" s="4" t="str" cm="1">
        <f t="array" ref="L1356">_xlfn.IFS(
  Dataset_Analysis_Table[[#This Row],[Revenue]]&gt;=10000, "Platinum Tier",
  Dataset_Analysis_Table[[#This Row],[Revenue]]&gt;=5000, "Gold Tier",
  Dataset_Analysis_Table[[#This Row],[Revenue]]&lt;5000, "Standard Tier"
)</f>
        <v>Standard Tier</v>
      </c>
      <c r="M1356" s="4" t="str">
        <f>Dataset_Analysis_Table[[#This Row],[Region]]&amp;" - "&amp;Dataset_Analysis_Table[[#This Row],[Category]]</f>
        <v>South - Accessories</v>
      </c>
    </row>
    <row r="1357" spans="1:13" x14ac:dyDescent="0.3">
      <c r="A1357">
        <v>1358</v>
      </c>
      <c r="B1357" s="1">
        <v>45793</v>
      </c>
      <c r="C1357" t="s">
        <v>0</v>
      </c>
      <c r="D1357" t="s">
        <v>20</v>
      </c>
      <c r="E1357" t="s">
        <v>4</v>
      </c>
      <c r="F1357">
        <v>8</v>
      </c>
      <c r="G1357" s="4">
        <v>1384.82</v>
      </c>
      <c r="H1357" s="4">
        <v>11078.56</v>
      </c>
      <c r="I1357" t="str">
        <f>TEXT(Dataset_Analysis_Table[[#This Row],[Order Date]], "mmmm yyyy")</f>
        <v>May 2025</v>
      </c>
      <c r="J1357" s="4">
        <f>IF(Dataset_Analysis_Table[[#This Row],[Units Sold]]&lt;&gt;0,Dataset_Analysis_Table[[#This Row],[Revenue]]/Dataset_Analysis_Table[[#This Row],[Units Sold]],"Invalid")</f>
        <v>1384.82</v>
      </c>
      <c r="K1357" s="4" t="str">
        <f>IF(Dataset_Analysis_Table[[#This Row],[Revenue]]&gt;5000,"Yes","No")</f>
        <v>Yes</v>
      </c>
      <c r="L1357" s="4" t="str" cm="1">
        <f t="array" ref="L1357">_xlfn.IFS(
  Dataset_Analysis_Table[[#This Row],[Revenue]]&gt;=10000, "Platinum Tier",
  Dataset_Analysis_Table[[#This Row],[Revenue]]&gt;=5000, "Gold Tier",
  Dataset_Analysis_Table[[#This Row],[Revenue]]&lt;5000, "Standard Tier"
)</f>
        <v>Platinum Tier</v>
      </c>
      <c r="M1357" s="4" t="str">
        <f>Dataset_Analysis_Table[[#This Row],[Region]]&amp;" - "&amp;Dataset_Analysis_Table[[#This Row],[Category]]</f>
        <v>North - Electronics</v>
      </c>
    </row>
    <row r="1358" spans="1:13" x14ac:dyDescent="0.3">
      <c r="A1358">
        <v>1359</v>
      </c>
      <c r="B1358" s="1">
        <v>45847</v>
      </c>
      <c r="C1358" t="s">
        <v>7</v>
      </c>
      <c r="D1358" t="s">
        <v>22</v>
      </c>
      <c r="E1358" t="s">
        <v>4</v>
      </c>
      <c r="F1358">
        <v>6</v>
      </c>
      <c r="G1358" s="4">
        <v>393.43</v>
      </c>
      <c r="H1358" s="4">
        <v>2360.58</v>
      </c>
      <c r="I1358" t="str">
        <f>TEXT(Dataset_Analysis_Table[[#This Row],[Order Date]], "mmmm yyyy")</f>
        <v>July 2025</v>
      </c>
      <c r="J1358" s="4">
        <f>IF(Dataset_Analysis_Table[[#This Row],[Units Sold]]&lt;&gt;0,Dataset_Analysis_Table[[#This Row],[Revenue]]/Dataset_Analysis_Table[[#This Row],[Units Sold]],"Invalid")</f>
        <v>393.43</v>
      </c>
      <c r="K1358" s="4" t="str">
        <f>IF(Dataset_Analysis_Table[[#This Row],[Revenue]]&gt;5000,"Yes","No")</f>
        <v>No</v>
      </c>
      <c r="L1358" s="4" t="str" cm="1">
        <f t="array" ref="L1358">_xlfn.IFS(
  Dataset_Analysis_Table[[#This Row],[Revenue]]&gt;=10000, "Platinum Tier",
  Dataset_Analysis_Table[[#This Row],[Revenue]]&gt;=5000, "Gold Tier",
  Dataset_Analysis_Table[[#This Row],[Revenue]]&lt;5000, "Standard Tier"
)</f>
        <v>Standard Tier</v>
      </c>
      <c r="M1358" s="4" t="str">
        <f>Dataset_Analysis_Table[[#This Row],[Region]]&amp;" - "&amp;Dataset_Analysis_Table[[#This Row],[Category]]</f>
        <v>West - Electronics</v>
      </c>
    </row>
    <row r="1359" spans="1:13" x14ac:dyDescent="0.3">
      <c r="A1359">
        <v>1360</v>
      </c>
      <c r="B1359" s="1">
        <v>45422</v>
      </c>
      <c r="C1359" t="s">
        <v>0</v>
      </c>
      <c r="D1359" t="s">
        <v>9</v>
      </c>
      <c r="E1359" t="s">
        <v>10</v>
      </c>
      <c r="F1359">
        <v>1</v>
      </c>
      <c r="G1359" s="4">
        <v>580.37</v>
      </c>
      <c r="H1359" s="4">
        <v>580.37</v>
      </c>
      <c r="I1359" t="str">
        <f>TEXT(Dataset_Analysis_Table[[#This Row],[Order Date]], "mmmm yyyy")</f>
        <v>May 2024</v>
      </c>
      <c r="J1359" s="4">
        <f>IF(Dataset_Analysis_Table[[#This Row],[Units Sold]]&lt;&gt;0,Dataset_Analysis_Table[[#This Row],[Revenue]]/Dataset_Analysis_Table[[#This Row],[Units Sold]],"Invalid")</f>
        <v>580.37</v>
      </c>
      <c r="K1359" s="4" t="str">
        <f>IF(Dataset_Analysis_Table[[#This Row],[Revenue]]&gt;5000,"Yes","No")</f>
        <v>No</v>
      </c>
      <c r="L1359" s="4" t="str" cm="1">
        <f t="array" ref="L1359">_xlfn.IFS(
  Dataset_Analysis_Table[[#This Row],[Revenue]]&gt;=10000, "Platinum Tier",
  Dataset_Analysis_Table[[#This Row],[Revenue]]&gt;=5000, "Gold Tier",
  Dataset_Analysis_Table[[#This Row],[Revenue]]&lt;5000, "Standard Tier"
)</f>
        <v>Standard Tier</v>
      </c>
      <c r="M1359" s="4" t="str">
        <f>Dataset_Analysis_Table[[#This Row],[Region]]&amp;" - "&amp;Dataset_Analysis_Table[[#This Row],[Category]]</f>
        <v>North - Accessories</v>
      </c>
    </row>
    <row r="1360" spans="1:13" x14ac:dyDescent="0.3">
      <c r="A1360">
        <v>1361</v>
      </c>
      <c r="B1360" s="1">
        <v>45403</v>
      </c>
      <c r="C1360" t="s">
        <v>0</v>
      </c>
      <c r="D1360" t="s">
        <v>21</v>
      </c>
      <c r="E1360" t="s">
        <v>4</v>
      </c>
      <c r="F1360">
        <v>5</v>
      </c>
      <c r="G1360" s="4">
        <v>275.11</v>
      </c>
      <c r="H1360" s="4">
        <v>1375.55</v>
      </c>
      <c r="I1360" t="str">
        <f>TEXT(Dataset_Analysis_Table[[#This Row],[Order Date]], "mmmm yyyy")</f>
        <v>April 2024</v>
      </c>
      <c r="J1360" s="4">
        <f>IF(Dataset_Analysis_Table[[#This Row],[Units Sold]]&lt;&gt;0,Dataset_Analysis_Table[[#This Row],[Revenue]]/Dataset_Analysis_Table[[#This Row],[Units Sold]],"Invalid")</f>
        <v>275.11</v>
      </c>
      <c r="K1360" s="4" t="str">
        <f>IF(Dataset_Analysis_Table[[#This Row],[Revenue]]&gt;5000,"Yes","No")</f>
        <v>No</v>
      </c>
      <c r="L1360" s="4" t="str" cm="1">
        <f t="array" ref="L1360">_xlfn.IFS(
  Dataset_Analysis_Table[[#This Row],[Revenue]]&gt;=10000, "Platinum Tier",
  Dataset_Analysis_Table[[#This Row],[Revenue]]&gt;=5000, "Gold Tier",
  Dataset_Analysis_Table[[#This Row],[Revenue]]&lt;5000, "Standard Tier"
)</f>
        <v>Standard Tier</v>
      </c>
      <c r="M1360" s="4" t="str">
        <f>Dataset_Analysis_Table[[#This Row],[Region]]&amp;" - "&amp;Dataset_Analysis_Table[[#This Row],[Category]]</f>
        <v>North - Electronics</v>
      </c>
    </row>
    <row r="1361" spans="1:13" x14ac:dyDescent="0.3">
      <c r="A1361">
        <v>1362</v>
      </c>
      <c r="B1361" s="1">
        <v>45344</v>
      </c>
      <c r="C1361" t="s">
        <v>7</v>
      </c>
      <c r="D1361" t="s">
        <v>13</v>
      </c>
      <c r="E1361" t="s">
        <v>4</v>
      </c>
      <c r="F1361">
        <v>10</v>
      </c>
      <c r="G1361" s="4">
        <v>595.03</v>
      </c>
      <c r="H1361" s="4">
        <v>5950.3</v>
      </c>
      <c r="I1361" t="str">
        <f>TEXT(Dataset_Analysis_Table[[#This Row],[Order Date]], "mmmm yyyy")</f>
        <v>February 2024</v>
      </c>
      <c r="J1361" s="4">
        <f>IF(Dataset_Analysis_Table[[#This Row],[Units Sold]]&lt;&gt;0,Dataset_Analysis_Table[[#This Row],[Revenue]]/Dataset_Analysis_Table[[#This Row],[Units Sold]],"Invalid")</f>
        <v>595.03</v>
      </c>
      <c r="K1361" s="4" t="str">
        <f>IF(Dataset_Analysis_Table[[#This Row],[Revenue]]&gt;5000,"Yes","No")</f>
        <v>Yes</v>
      </c>
      <c r="L1361" s="4" t="str" cm="1">
        <f t="array" ref="L1361">_xlfn.IFS(
  Dataset_Analysis_Table[[#This Row],[Revenue]]&gt;=10000, "Platinum Tier",
  Dataset_Analysis_Table[[#This Row],[Revenue]]&gt;=5000, "Gold Tier",
  Dataset_Analysis_Table[[#This Row],[Revenue]]&lt;5000, "Standard Tier"
)</f>
        <v>Gold Tier</v>
      </c>
      <c r="M1361" s="4" t="str">
        <f>Dataset_Analysis_Table[[#This Row],[Region]]&amp;" - "&amp;Dataset_Analysis_Table[[#This Row],[Category]]</f>
        <v>West - Electronics</v>
      </c>
    </row>
    <row r="1362" spans="1:13" x14ac:dyDescent="0.3">
      <c r="A1362">
        <v>1363</v>
      </c>
      <c r="B1362" s="1">
        <v>45250</v>
      </c>
      <c r="C1362" t="s">
        <v>7</v>
      </c>
      <c r="D1362" t="s">
        <v>1</v>
      </c>
      <c r="E1362" t="s">
        <v>2</v>
      </c>
      <c r="F1362">
        <v>3</v>
      </c>
      <c r="G1362" s="4">
        <v>815.54</v>
      </c>
      <c r="H1362" s="4">
        <v>2446.62</v>
      </c>
      <c r="I1362" t="str">
        <f>TEXT(Dataset_Analysis_Table[[#This Row],[Order Date]], "mmmm yyyy")</f>
        <v>November 2023</v>
      </c>
      <c r="J1362" s="4">
        <f>IF(Dataset_Analysis_Table[[#This Row],[Units Sold]]&lt;&gt;0,Dataset_Analysis_Table[[#This Row],[Revenue]]/Dataset_Analysis_Table[[#This Row],[Units Sold]],"Invalid")</f>
        <v>815.54</v>
      </c>
      <c r="K1362" s="4" t="str">
        <f>IF(Dataset_Analysis_Table[[#This Row],[Revenue]]&gt;5000,"Yes","No")</f>
        <v>No</v>
      </c>
      <c r="L1362" s="4" t="str" cm="1">
        <f t="array" ref="L1362">_xlfn.IFS(
  Dataset_Analysis_Table[[#This Row],[Revenue]]&gt;=10000, "Platinum Tier",
  Dataset_Analysis_Table[[#This Row],[Revenue]]&gt;=5000, "Gold Tier",
  Dataset_Analysis_Table[[#This Row],[Revenue]]&lt;5000, "Standard Tier"
)</f>
        <v>Standard Tier</v>
      </c>
      <c r="M1362" s="4" t="str">
        <f>Dataset_Analysis_Table[[#This Row],[Region]]&amp;" - "&amp;Dataset_Analysis_Table[[#This Row],[Category]]</f>
        <v>West - Apparel</v>
      </c>
    </row>
    <row r="1363" spans="1:13" x14ac:dyDescent="0.3">
      <c r="A1363">
        <v>1364</v>
      </c>
      <c r="B1363" s="1">
        <v>45767</v>
      </c>
      <c r="C1363" t="s">
        <v>11</v>
      </c>
      <c r="D1363" t="s">
        <v>5</v>
      </c>
      <c r="E1363" t="s">
        <v>4</v>
      </c>
      <c r="F1363">
        <v>2</v>
      </c>
      <c r="G1363" s="4">
        <v>1369.79</v>
      </c>
      <c r="H1363" s="4">
        <v>2739.58</v>
      </c>
      <c r="I1363" t="str">
        <f>TEXT(Dataset_Analysis_Table[[#This Row],[Order Date]], "mmmm yyyy")</f>
        <v>April 2025</v>
      </c>
      <c r="J1363" s="4">
        <f>IF(Dataset_Analysis_Table[[#This Row],[Units Sold]]&lt;&gt;0,Dataset_Analysis_Table[[#This Row],[Revenue]]/Dataset_Analysis_Table[[#This Row],[Units Sold]],"Invalid")</f>
        <v>1369.79</v>
      </c>
      <c r="K1363" s="4" t="str">
        <f>IF(Dataset_Analysis_Table[[#This Row],[Revenue]]&gt;5000,"Yes","No")</f>
        <v>No</v>
      </c>
      <c r="L1363" s="4" t="str" cm="1">
        <f t="array" ref="L1363">_xlfn.IFS(
  Dataset_Analysis_Table[[#This Row],[Revenue]]&gt;=10000, "Platinum Tier",
  Dataset_Analysis_Table[[#This Row],[Revenue]]&gt;=5000, "Gold Tier",
  Dataset_Analysis_Table[[#This Row],[Revenue]]&lt;5000, "Standard Tier"
)</f>
        <v>Standard Tier</v>
      </c>
      <c r="M1363" s="4" t="str">
        <f>Dataset_Analysis_Table[[#This Row],[Region]]&amp;" - "&amp;Dataset_Analysis_Table[[#This Row],[Category]]</f>
        <v>South - Electronics</v>
      </c>
    </row>
    <row r="1364" spans="1:13" x14ac:dyDescent="0.3">
      <c r="A1364">
        <v>1365</v>
      </c>
      <c r="B1364" s="1">
        <v>45244</v>
      </c>
      <c r="C1364" t="s">
        <v>12</v>
      </c>
      <c r="D1364" t="s">
        <v>8</v>
      </c>
      <c r="E1364" t="s">
        <v>2</v>
      </c>
      <c r="F1364">
        <v>1</v>
      </c>
      <c r="G1364" s="4">
        <v>118.65</v>
      </c>
      <c r="H1364" s="4">
        <v>118.65</v>
      </c>
      <c r="I1364" t="str">
        <f>TEXT(Dataset_Analysis_Table[[#This Row],[Order Date]], "mmmm yyyy")</f>
        <v>November 2023</v>
      </c>
      <c r="J1364" s="4">
        <f>IF(Dataset_Analysis_Table[[#This Row],[Units Sold]]&lt;&gt;0,Dataset_Analysis_Table[[#This Row],[Revenue]]/Dataset_Analysis_Table[[#This Row],[Units Sold]],"Invalid")</f>
        <v>118.65</v>
      </c>
      <c r="K1364" s="4" t="str">
        <f>IF(Dataset_Analysis_Table[[#This Row],[Revenue]]&gt;5000,"Yes","No")</f>
        <v>No</v>
      </c>
      <c r="L1364" s="4" t="str" cm="1">
        <f t="array" ref="L1364">_xlfn.IFS(
  Dataset_Analysis_Table[[#This Row],[Revenue]]&gt;=10000, "Platinum Tier",
  Dataset_Analysis_Table[[#This Row],[Revenue]]&gt;=5000, "Gold Tier",
  Dataset_Analysis_Table[[#This Row],[Revenue]]&lt;5000, "Standard Tier"
)</f>
        <v>Standard Tier</v>
      </c>
      <c r="M1364" s="4" t="str">
        <f>Dataset_Analysis_Table[[#This Row],[Region]]&amp;" - "&amp;Dataset_Analysis_Table[[#This Row],[Category]]</f>
        <v>East - Apparel</v>
      </c>
    </row>
    <row r="1365" spans="1:13" x14ac:dyDescent="0.3">
      <c r="A1365">
        <v>1366</v>
      </c>
      <c r="B1365" s="1">
        <v>45595</v>
      </c>
      <c r="C1365" t="s">
        <v>12</v>
      </c>
      <c r="D1365" t="s">
        <v>15</v>
      </c>
      <c r="E1365" t="s">
        <v>4</v>
      </c>
      <c r="F1365">
        <v>1</v>
      </c>
      <c r="G1365" s="4">
        <v>1345.8</v>
      </c>
      <c r="H1365" s="4">
        <v>1345.8</v>
      </c>
      <c r="I1365" t="str">
        <f>TEXT(Dataset_Analysis_Table[[#This Row],[Order Date]], "mmmm yyyy")</f>
        <v>October 2024</v>
      </c>
      <c r="J1365" s="4">
        <f>IF(Dataset_Analysis_Table[[#This Row],[Units Sold]]&lt;&gt;0,Dataset_Analysis_Table[[#This Row],[Revenue]]/Dataset_Analysis_Table[[#This Row],[Units Sold]],"Invalid")</f>
        <v>1345.8</v>
      </c>
      <c r="K1365" s="4" t="str">
        <f>IF(Dataset_Analysis_Table[[#This Row],[Revenue]]&gt;5000,"Yes","No")</f>
        <v>No</v>
      </c>
      <c r="L1365" s="4" t="str" cm="1">
        <f t="array" ref="L1365">_xlfn.IFS(
  Dataset_Analysis_Table[[#This Row],[Revenue]]&gt;=10000, "Platinum Tier",
  Dataset_Analysis_Table[[#This Row],[Revenue]]&gt;=5000, "Gold Tier",
  Dataset_Analysis_Table[[#This Row],[Revenue]]&lt;5000, "Standard Tier"
)</f>
        <v>Standard Tier</v>
      </c>
      <c r="M1365" s="4" t="str">
        <f>Dataset_Analysis_Table[[#This Row],[Region]]&amp;" - "&amp;Dataset_Analysis_Table[[#This Row],[Category]]</f>
        <v>East - Electronics</v>
      </c>
    </row>
    <row r="1366" spans="1:13" x14ac:dyDescent="0.3">
      <c r="A1366">
        <v>1367</v>
      </c>
      <c r="B1366" s="1">
        <v>45177</v>
      </c>
      <c r="C1366" t="s">
        <v>0</v>
      </c>
      <c r="D1366" t="s">
        <v>3</v>
      </c>
      <c r="E1366" t="s">
        <v>4</v>
      </c>
      <c r="F1366">
        <v>7</v>
      </c>
      <c r="G1366" s="4">
        <v>406.99</v>
      </c>
      <c r="H1366" s="4">
        <v>2848.93</v>
      </c>
      <c r="I1366" t="str">
        <f>TEXT(Dataset_Analysis_Table[[#This Row],[Order Date]], "mmmm yyyy")</f>
        <v>September 2023</v>
      </c>
      <c r="J1366" s="4">
        <f>IF(Dataset_Analysis_Table[[#This Row],[Units Sold]]&lt;&gt;0,Dataset_Analysis_Table[[#This Row],[Revenue]]/Dataset_Analysis_Table[[#This Row],[Units Sold]],"Invalid")</f>
        <v>406.98999999999995</v>
      </c>
      <c r="K1366" s="4" t="str">
        <f>IF(Dataset_Analysis_Table[[#This Row],[Revenue]]&gt;5000,"Yes","No")</f>
        <v>No</v>
      </c>
      <c r="L1366" s="4" t="str" cm="1">
        <f t="array" ref="L1366">_xlfn.IFS(
  Dataset_Analysis_Table[[#This Row],[Revenue]]&gt;=10000, "Platinum Tier",
  Dataset_Analysis_Table[[#This Row],[Revenue]]&gt;=5000, "Gold Tier",
  Dataset_Analysis_Table[[#This Row],[Revenue]]&lt;5000, "Standard Tier"
)</f>
        <v>Standard Tier</v>
      </c>
      <c r="M1366" s="4" t="str">
        <f>Dataset_Analysis_Table[[#This Row],[Region]]&amp;" - "&amp;Dataset_Analysis_Table[[#This Row],[Category]]</f>
        <v>North - Electronics</v>
      </c>
    </row>
    <row r="1367" spans="1:13" x14ac:dyDescent="0.3">
      <c r="A1367">
        <v>1368</v>
      </c>
      <c r="B1367" s="1">
        <v>45539</v>
      </c>
      <c r="C1367" t="s">
        <v>12</v>
      </c>
      <c r="D1367" t="s">
        <v>8</v>
      </c>
      <c r="E1367" t="s">
        <v>2</v>
      </c>
      <c r="F1367">
        <v>10</v>
      </c>
      <c r="G1367" s="4">
        <v>15.52</v>
      </c>
      <c r="H1367" s="4">
        <v>155.19999999999999</v>
      </c>
      <c r="I1367" t="str">
        <f>TEXT(Dataset_Analysis_Table[[#This Row],[Order Date]], "mmmm yyyy")</f>
        <v>September 2024</v>
      </c>
      <c r="J1367" s="4">
        <f>IF(Dataset_Analysis_Table[[#This Row],[Units Sold]]&lt;&gt;0,Dataset_Analysis_Table[[#This Row],[Revenue]]/Dataset_Analysis_Table[[#This Row],[Units Sold]],"Invalid")</f>
        <v>15.52</v>
      </c>
      <c r="K1367" s="4" t="str">
        <f>IF(Dataset_Analysis_Table[[#This Row],[Revenue]]&gt;5000,"Yes","No")</f>
        <v>No</v>
      </c>
      <c r="L1367" s="4" t="str" cm="1">
        <f t="array" ref="L1367">_xlfn.IFS(
  Dataset_Analysis_Table[[#This Row],[Revenue]]&gt;=10000, "Platinum Tier",
  Dataset_Analysis_Table[[#This Row],[Revenue]]&gt;=5000, "Gold Tier",
  Dataset_Analysis_Table[[#This Row],[Revenue]]&lt;5000, "Standard Tier"
)</f>
        <v>Standard Tier</v>
      </c>
      <c r="M1367" s="4" t="str">
        <f>Dataset_Analysis_Table[[#This Row],[Region]]&amp;" - "&amp;Dataset_Analysis_Table[[#This Row],[Category]]</f>
        <v>East - Apparel</v>
      </c>
    </row>
    <row r="1368" spans="1:13" x14ac:dyDescent="0.3">
      <c r="A1368">
        <v>1369</v>
      </c>
      <c r="B1368" s="1">
        <v>45628</v>
      </c>
      <c r="C1368" t="s">
        <v>7</v>
      </c>
      <c r="D1368" t="s">
        <v>8</v>
      </c>
      <c r="E1368" t="s">
        <v>2</v>
      </c>
      <c r="F1368">
        <v>7</v>
      </c>
      <c r="G1368" s="4">
        <v>611.83000000000004</v>
      </c>
      <c r="H1368" s="4">
        <v>4282.8100000000004</v>
      </c>
      <c r="I1368" t="str">
        <f>TEXT(Dataset_Analysis_Table[[#This Row],[Order Date]], "mmmm yyyy")</f>
        <v>December 2024</v>
      </c>
      <c r="J1368" s="4">
        <f>IF(Dataset_Analysis_Table[[#This Row],[Units Sold]]&lt;&gt;0,Dataset_Analysis_Table[[#This Row],[Revenue]]/Dataset_Analysis_Table[[#This Row],[Units Sold]],"Invalid")</f>
        <v>611.83000000000004</v>
      </c>
      <c r="K1368" s="4" t="str">
        <f>IF(Dataset_Analysis_Table[[#This Row],[Revenue]]&gt;5000,"Yes","No")</f>
        <v>No</v>
      </c>
      <c r="L1368" s="4" t="str" cm="1">
        <f t="array" ref="L1368">_xlfn.IFS(
  Dataset_Analysis_Table[[#This Row],[Revenue]]&gt;=10000, "Platinum Tier",
  Dataset_Analysis_Table[[#This Row],[Revenue]]&gt;=5000, "Gold Tier",
  Dataset_Analysis_Table[[#This Row],[Revenue]]&lt;5000, "Standard Tier"
)</f>
        <v>Standard Tier</v>
      </c>
      <c r="M1368" s="4" t="str">
        <f>Dataset_Analysis_Table[[#This Row],[Region]]&amp;" - "&amp;Dataset_Analysis_Table[[#This Row],[Category]]</f>
        <v>West - Apparel</v>
      </c>
    </row>
    <row r="1369" spans="1:13" x14ac:dyDescent="0.3">
      <c r="A1369">
        <v>1370</v>
      </c>
      <c r="B1369" s="1">
        <v>45692</v>
      </c>
      <c r="C1369" t="s">
        <v>0</v>
      </c>
      <c r="D1369" t="s">
        <v>8</v>
      </c>
      <c r="E1369" t="s">
        <v>2</v>
      </c>
      <c r="F1369">
        <v>4</v>
      </c>
      <c r="G1369" s="4">
        <v>14.93</v>
      </c>
      <c r="H1369" s="4">
        <v>59.72</v>
      </c>
      <c r="I1369" t="str">
        <f>TEXT(Dataset_Analysis_Table[[#This Row],[Order Date]], "mmmm yyyy")</f>
        <v>February 2025</v>
      </c>
      <c r="J1369" s="4">
        <f>IF(Dataset_Analysis_Table[[#This Row],[Units Sold]]&lt;&gt;0,Dataset_Analysis_Table[[#This Row],[Revenue]]/Dataset_Analysis_Table[[#This Row],[Units Sold]],"Invalid")</f>
        <v>14.93</v>
      </c>
      <c r="K1369" s="4" t="str">
        <f>IF(Dataset_Analysis_Table[[#This Row],[Revenue]]&gt;5000,"Yes","No")</f>
        <v>No</v>
      </c>
      <c r="L1369" s="4" t="str" cm="1">
        <f t="array" ref="L1369">_xlfn.IFS(
  Dataset_Analysis_Table[[#This Row],[Revenue]]&gt;=10000, "Platinum Tier",
  Dataset_Analysis_Table[[#This Row],[Revenue]]&gt;=5000, "Gold Tier",
  Dataset_Analysis_Table[[#This Row],[Revenue]]&lt;5000, "Standard Tier"
)</f>
        <v>Standard Tier</v>
      </c>
      <c r="M1369" s="4" t="str">
        <f>Dataset_Analysis_Table[[#This Row],[Region]]&amp;" - "&amp;Dataset_Analysis_Table[[#This Row],[Category]]</f>
        <v>North - Apparel</v>
      </c>
    </row>
    <row r="1370" spans="1:13" x14ac:dyDescent="0.3">
      <c r="A1370">
        <v>1371</v>
      </c>
      <c r="B1370" s="1">
        <v>45263</v>
      </c>
      <c r="C1370" t="s">
        <v>7</v>
      </c>
      <c r="D1370" t="s">
        <v>8</v>
      </c>
      <c r="E1370" t="s">
        <v>2</v>
      </c>
      <c r="F1370">
        <v>10</v>
      </c>
      <c r="G1370" s="4">
        <v>807.6</v>
      </c>
      <c r="H1370" s="4">
        <v>8076</v>
      </c>
      <c r="I1370" t="str">
        <f>TEXT(Dataset_Analysis_Table[[#This Row],[Order Date]], "mmmm yyyy")</f>
        <v>December 2023</v>
      </c>
      <c r="J1370" s="4">
        <f>IF(Dataset_Analysis_Table[[#This Row],[Units Sold]]&lt;&gt;0,Dataset_Analysis_Table[[#This Row],[Revenue]]/Dataset_Analysis_Table[[#This Row],[Units Sold]],"Invalid")</f>
        <v>807.6</v>
      </c>
      <c r="K1370" s="4" t="str">
        <f>IF(Dataset_Analysis_Table[[#This Row],[Revenue]]&gt;5000,"Yes","No")</f>
        <v>Yes</v>
      </c>
      <c r="L1370" s="4" t="str" cm="1">
        <f t="array" ref="L1370">_xlfn.IFS(
  Dataset_Analysis_Table[[#This Row],[Revenue]]&gt;=10000, "Platinum Tier",
  Dataset_Analysis_Table[[#This Row],[Revenue]]&gt;=5000, "Gold Tier",
  Dataset_Analysis_Table[[#This Row],[Revenue]]&lt;5000, "Standard Tier"
)</f>
        <v>Gold Tier</v>
      </c>
      <c r="M1370" s="4" t="str">
        <f>Dataset_Analysis_Table[[#This Row],[Region]]&amp;" - "&amp;Dataset_Analysis_Table[[#This Row],[Category]]</f>
        <v>West - Apparel</v>
      </c>
    </row>
    <row r="1371" spans="1:13" x14ac:dyDescent="0.3">
      <c r="A1371">
        <v>1372</v>
      </c>
      <c r="B1371" s="1">
        <v>45837</v>
      </c>
      <c r="C1371" t="s">
        <v>12</v>
      </c>
      <c r="D1371" t="s">
        <v>21</v>
      </c>
      <c r="E1371" t="s">
        <v>4</v>
      </c>
      <c r="F1371">
        <v>5</v>
      </c>
      <c r="G1371" s="4">
        <v>606.91999999999996</v>
      </c>
      <c r="H1371" s="4">
        <v>3034.6</v>
      </c>
      <c r="I1371" t="str">
        <f>TEXT(Dataset_Analysis_Table[[#This Row],[Order Date]], "mmmm yyyy")</f>
        <v>June 2025</v>
      </c>
      <c r="J1371" s="4">
        <f>IF(Dataset_Analysis_Table[[#This Row],[Units Sold]]&lt;&gt;0,Dataset_Analysis_Table[[#This Row],[Revenue]]/Dataset_Analysis_Table[[#This Row],[Units Sold]],"Invalid")</f>
        <v>606.91999999999996</v>
      </c>
      <c r="K1371" s="4" t="str">
        <f>IF(Dataset_Analysis_Table[[#This Row],[Revenue]]&gt;5000,"Yes","No")</f>
        <v>No</v>
      </c>
      <c r="L1371" s="4" t="str" cm="1">
        <f t="array" ref="L1371">_xlfn.IFS(
  Dataset_Analysis_Table[[#This Row],[Revenue]]&gt;=10000, "Platinum Tier",
  Dataset_Analysis_Table[[#This Row],[Revenue]]&gt;=5000, "Gold Tier",
  Dataset_Analysis_Table[[#This Row],[Revenue]]&lt;5000, "Standard Tier"
)</f>
        <v>Standard Tier</v>
      </c>
      <c r="M1371" s="4" t="str">
        <f>Dataset_Analysis_Table[[#This Row],[Region]]&amp;" - "&amp;Dataset_Analysis_Table[[#This Row],[Category]]</f>
        <v>East - Electronics</v>
      </c>
    </row>
    <row r="1372" spans="1:13" x14ac:dyDescent="0.3">
      <c r="A1372">
        <v>1373</v>
      </c>
      <c r="B1372" s="1">
        <v>45513</v>
      </c>
      <c r="C1372" t="s">
        <v>0</v>
      </c>
      <c r="D1372" t="s">
        <v>1</v>
      </c>
      <c r="E1372" t="s">
        <v>2</v>
      </c>
      <c r="F1372">
        <v>9</v>
      </c>
      <c r="G1372" s="4">
        <v>1281.48</v>
      </c>
      <c r="H1372" s="4">
        <v>11533.32</v>
      </c>
      <c r="I1372" t="str">
        <f>TEXT(Dataset_Analysis_Table[[#This Row],[Order Date]], "mmmm yyyy")</f>
        <v>August 2024</v>
      </c>
      <c r="J1372" s="4">
        <f>IF(Dataset_Analysis_Table[[#This Row],[Units Sold]]&lt;&gt;0,Dataset_Analysis_Table[[#This Row],[Revenue]]/Dataset_Analysis_Table[[#This Row],[Units Sold]],"Invalid")</f>
        <v>1281.48</v>
      </c>
      <c r="K1372" s="4" t="str">
        <f>IF(Dataset_Analysis_Table[[#This Row],[Revenue]]&gt;5000,"Yes","No")</f>
        <v>Yes</v>
      </c>
      <c r="L1372" s="4" t="str" cm="1">
        <f t="array" ref="L1372">_xlfn.IFS(
  Dataset_Analysis_Table[[#This Row],[Revenue]]&gt;=10000, "Platinum Tier",
  Dataset_Analysis_Table[[#This Row],[Revenue]]&gt;=5000, "Gold Tier",
  Dataset_Analysis_Table[[#This Row],[Revenue]]&lt;5000, "Standard Tier"
)</f>
        <v>Platinum Tier</v>
      </c>
      <c r="M1372" s="4" t="str">
        <f>Dataset_Analysis_Table[[#This Row],[Region]]&amp;" - "&amp;Dataset_Analysis_Table[[#This Row],[Category]]</f>
        <v>North - Apparel</v>
      </c>
    </row>
    <row r="1373" spans="1:13" x14ac:dyDescent="0.3">
      <c r="A1373">
        <v>1374</v>
      </c>
      <c r="B1373" s="1">
        <v>45609</v>
      </c>
      <c r="C1373" t="s">
        <v>0</v>
      </c>
      <c r="D1373" t="s">
        <v>21</v>
      </c>
      <c r="E1373" t="s">
        <v>4</v>
      </c>
      <c r="F1373">
        <v>5</v>
      </c>
      <c r="G1373" s="4">
        <v>975.21</v>
      </c>
      <c r="H1373" s="4">
        <v>4876.05</v>
      </c>
      <c r="I1373" t="str">
        <f>TEXT(Dataset_Analysis_Table[[#This Row],[Order Date]], "mmmm yyyy")</f>
        <v>November 2024</v>
      </c>
      <c r="J1373" s="4">
        <f>IF(Dataset_Analysis_Table[[#This Row],[Units Sold]]&lt;&gt;0,Dataset_Analysis_Table[[#This Row],[Revenue]]/Dataset_Analysis_Table[[#This Row],[Units Sold]],"Invalid")</f>
        <v>975.21</v>
      </c>
      <c r="K1373" s="4" t="str">
        <f>IF(Dataset_Analysis_Table[[#This Row],[Revenue]]&gt;5000,"Yes","No")</f>
        <v>No</v>
      </c>
      <c r="L1373" s="4" t="str" cm="1">
        <f t="array" ref="L1373">_xlfn.IFS(
  Dataset_Analysis_Table[[#This Row],[Revenue]]&gt;=10000, "Platinum Tier",
  Dataset_Analysis_Table[[#This Row],[Revenue]]&gt;=5000, "Gold Tier",
  Dataset_Analysis_Table[[#This Row],[Revenue]]&lt;5000, "Standard Tier"
)</f>
        <v>Standard Tier</v>
      </c>
      <c r="M1373" s="4" t="str">
        <f>Dataset_Analysis_Table[[#This Row],[Region]]&amp;" - "&amp;Dataset_Analysis_Table[[#This Row],[Category]]</f>
        <v>North - Electronics</v>
      </c>
    </row>
    <row r="1374" spans="1:13" x14ac:dyDescent="0.3">
      <c r="A1374">
        <v>1375</v>
      </c>
      <c r="B1374" s="1">
        <v>45532</v>
      </c>
      <c r="C1374" t="s">
        <v>0</v>
      </c>
      <c r="D1374" t="s">
        <v>3</v>
      </c>
      <c r="E1374" t="s">
        <v>4</v>
      </c>
      <c r="F1374">
        <v>4</v>
      </c>
      <c r="G1374" s="4">
        <v>455.32</v>
      </c>
      <c r="H1374" s="4">
        <v>1821.28</v>
      </c>
      <c r="I1374" t="str">
        <f>TEXT(Dataset_Analysis_Table[[#This Row],[Order Date]], "mmmm yyyy")</f>
        <v>August 2024</v>
      </c>
      <c r="J1374" s="4">
        <f>IF(Dataset_Analysis_Table[[#This Row],[Units Sold]]&lt;&gt;0,Dataset_Analysis_Table[[#This Row],[Revenue]]/Dataset_Analysis_Table[[#This Row],[Units Sold]],"Invalid")</f>
        <v>455.32</v>
      </c>
      <c r="K1374" s="4" t="str">
        <f>IF(Dataset_Analysis_Table[[#This Row],[Revenue]]&gt;5000,"Yes","No")</f>
        <v>No</v>
      </c>
      <c r="L1374" s="4" t="str" cm="1">
        <f t="array" ref="L1374">_xlfn.IFS(
  Dataset_Analysis_Table[[#This Row],[Revenue]]&gt;=10000, "Platinum Tier",
  Dataset_Analysis_Table[[#This Row],[Revenue]]&gt;=5000, "Gold Tier",
  Dataset_Analysis_Table[[#This Row],[Revenue]]&lt;5000, "Standard Tier"
)</f>
        <v>Standard Tier</v>
      </c>
      <c r="M1374" s="4" t="str">
        <f>Dataset_Analysis_Table[[#This Row],[Region]]&amp;" - "&amp;Dataset_Analysis_Table[[#This Row],[Category]]</f>
        <v>North - Electronics</v>
      </c>
    </row>
    <row r="1375" spans="1:13" x14ac:dyDescent="0.3">
      <c r="A1375">
        <v>1376</v>
      </c>
      <c r="B1375" s="1">
        <v>45784</v>
      </c>
      <c r="C1375" t="s">
        <v>0</v>
      </c>
      <c r="D1375" t="s">
        <v>5</v>
      </c>
      <c r="E1375" t="s">
        <v>4</v>
      </c>
      <c r="F1375">
        <v>6</v>
      </c>
      <c r="G1375" s="4">
        <v>734.89</v>
      </c>
      <c r="H1375" s="4">
        <v>4409.34</v>
      </c>
      <c r="I1375" t="str">
        <f>TEXT(Dataset_Analysis_Table[[#This Row],[Order Date]], "mmmm yyyy")</f>
        <v>May 2025</v>
      </c>
      <c r="J1375" s="4">
        <f>IF(Dataset_Analysis_Table[[#This Row],[Units Sold]]&lt;&gt;0,Dataset_Analysis_Table[[#This Row],[Revenue]]/Dataset_Analysis_Table[[#This Row],[Units Sold]],"Invalid")</f>
        <v>734.89</v>
      </c>
      <c r="K1375" s="4" t="str">
        <f>IF(Dataset_Analysis_Table[[#This Row],[Revenue]]&gt;5000,"Yes","No")</f>
        <v>No</v>
      </c>
      <c r="L1375" s="4" t="str" cm="1">
        <f t="array" ref="L1375">_xlfn.IFS(
  Dataset_Analysis_Table[[#This Row],[Revenue]]&gt;=10000, "Platinum Tier",
  Dataset_Analysis_Table[[#This Row],[Revenue]]&gt;=5000, "Gold Tier",
  Dataset_Analysis_Table[[#This Row],[Revenue]]&lt;5000, "Standard Tier"
)</f>
        <v>Standard Tier</v>
      </c>
      <c r="M1375" s="4" t="str">
        <f>Dataset_Analysis_Table[[#This Row],[Region]]&amp;" - "&amp;Dataset_Analysis_Table[[#This Row],[Category]]</f>
        <v>North - Electronics</v>
      </c>
    </row>
    <row r="1376" spans="1:13" x14ac:dyDescent="0.3">
      <c r="A1376">
        <v>1377</v>
      </c>
      <c r="B1376" s="1">
        <v>45333</v>
      </c>
      <c r="C1376" t="s">
        <v>7</v>
      </c>
      <c r="D1376" t="s">
        <v>17</v>
      </c>
      <c r="E1376" t="s">
        <v>10</v>
      </c>
      <c r="F1376">
        <v>3</v>
      </c>
      <c r="G1376" s="4">
        <v>63.19</v>
      </c>
      <c r="H1376" s="4">
        <v>189.57</v>
      </c>
      <c r="I1376" t="str">
        <f>TEXT(Dataset_Analysis_Table[[#This Row],[Order Date]], "mmmm yyyy")</f>
        <v>February 2024</v>
      </c>
      <c r="J1376" s="4">
        <f>IF(Dataset_Analysis_Table[[#This Row],[Units Sold]]&lt;&gt;0,Dataset_Analysis_Table[[#This Row],[Revenue]]/Dataset_Analysis_Table[[#This Row],[Units Sold]],"Invalid")</f>
        <v>63.19</v>
      </c>
      <c r="K1376" s="4" t="str">
        <f>IF(Dataset_Analysis_Table[[#This Row],[Revenue]]&gt;5000,"Yes","No")</f>
        <v>No</v>
      </c>
      <c r="L1376" s="4" t="str" cm="1">
        <f t="array" ref="L1376">_xlfn.IFS(
  Dataset_Analysis_Table[[#This Row],[Revenue]]&gt;=10000, "Platinum Tier",
  Dataset_Analysis_Table[[#This Row],[Revenue]]&gt;=5000, "Gold Tier",
  Dataset_Analysis_Table[[#This Row],[Revenue]]&lt;5000, "Standard Tier"
)</f>
        <v>Standard Tier</v>
      </c>
      <c r="M1376" s="4" t="str">
        <f>Dataset_Analysis_Table[[#This Row],[Region]]&amp;" - "&amp;Dataset_Analysis_Table[[#This Row],[Category]]</f>
        <v>West - Accessories</v>
      </c>
    </row>
    <row r="1377" spans="1:13" x14ac:dyDescent="0.3">
      <c r="A1377">
        <v>1378</v>
      </c>
      <c r="B1377" s="1">
        <v>45639</v>
      </c>
      <c r="C1377" t="s">
        <v>11</v>
      </c>
      <c r="D1377" t="s">
        <v>14</v>
      </c>
      <c r="E1377" t="s">
        <v>4</v>
      </c>
      <c r="F1377">
        <v>7</v>
      </c>
      <c r="G1377" s="4">
        <v>103.86</v>
      </c>
      <c r="H1377" s="4">
        <v>727.02</v>
      </c>
      <c r="I1377" t="str">
        <f>TEXT(Dataset_Analysis_Table[[#This Row],[Order Date]], "mmmm yyyy")</f>
        <v>December 2024</v>
      </c>
      <c r="J1377" s="4">
        <f>IF(Dataset_Analysis_Table[[#This Row],[Units Sold]]&lt;&gt;0,Dataset_Analysis_Table[[#This Row],[Revenue]]/Dataset_Analysis_Table[[#This Row],[Units Sold]],"Invalid")</f>
        <v>103.86</v>
      </c>
      <c r="K1377" s="4" t="str">
        <f>IF(Dataset_Analysis_Table[[#This Row],[Revenue]]&gt;5000,"Yes","No")</f>
        <v>No</v>
      </c>
      <c r="L1377" s="4" t="str" cm="1">
        <f t="array" ref="L1377">_xlfn.IFS(
  Dataset_Analysis_Table[[#This Row],[Revenue]]&gt;=10000, "Platinum Tier",
  Dataset_Analysis_Table[[#This Row],[Revenue]]&gt;=5000, "Gold Tier",
  Dataset_Analysis_Table[[#This Row],[Revenue]]&lt;5000, "Standard Tier"
)</f>
        <v>Standard Tier</v>
      </c>
      <c r="M1377" s="4" t="str">
        <f>Dataset_Analysis_Table[[#This Row],[Region]]&amp;" - "&amp;Dataset_Analysis_Table[[#This Row],[Category]]</f>
        <v>South - Electronics</v>
      </c>
    </row>
    <row r="1378" spans="1:13" x14ac:dyDescent="0.3">
      <c r="A1378">
        <v>1379</v>
      </c>
      <c r="B1378" s="1">
        <v>45650</v>
      </c>
      <c r="C1378" t="s">
        <v>12</v>
      </c>
      <c r="D1378" t="s">
        <v>6</v>
      </c>
      <c r="E1378" t="s">
        <v>4</v>
      </c>
      <c r="F1378">
        <v>9</v>
      </c>
      <c r="G1378" s="4">
        <v>1447.78</v>
      </c>
      <c r="H1378" s="4">
        <v>13030.02</v>
      </c>
      <c r="I1378" t="str">
        <f>TEXT(Dataset_Analysis_Table[[#This Row],[Order Date]], "mmmm yyyy")</f>
        <v>December 2024</v>
      </c>
      <c r="J1378" s="4">
        <f>IF(Dataset_Analysis_Table[[#This Row],[Units Sold]]&lt;&gt;0,Dataset_Analysis_Table[[#This Row],[Revenue]]/Dataset_Analysis_Table[[#This Row],[Units Sold]],"Invalid")</f>
        <v>1447.78</v>
      </c>
      <c r="K1378" s="4" t="str">
        <f>IF(Dataset_Analysis_Table[[#This Row],[Revenue]]&gt;5000,"Yes","No")</f>
        <v>Yes</v>
      </c>
      <c r="L1378" s="4" t="str" cm="1">
        <f t="array" ref="L1378">_xlfn.IFS(
  Dataset_Analysis_Table[[#This Row],[Revenue]]&gt;=10000, "Platinum Tier",
  Dataset_Analysis_Table[[#This Row],[Revenue]]&gt;=5000, "Gold Tier",
  Dataset_Analysis_Table[[#This Row],[Revenue]]&lt;5000, "Standard Tier"
)</f>
        <v>Platinum Tier</v>
      </c>
      <c r="M1378" s="4" t="str">
        <f>Dataset_Analysis_Table[[#This Row],[Region]]&amp;" - "&amp;Dataset_Analysis_Table[[#This Row],[Category]]</f>
        <v>East - Electronics</v>
      </c>
    </row>
    <row r="1379" spans="1:13" x14ac:dyDescent="0.3">
      <c r="A1379">
        <v>1380</v>
      </c>
      <c r="B1379" s="1">
        <v>45155</v>
      </c>
      <c r="C1379" t="s">
        <v>7</v>
      </c>
      <c r="D1379" t="s">
        <v>9</v>
      </c>
      <c r="E1379" t="s">
        <v>10</v>
      </c>
      <c r="F1379">
        <v>1</v>
      </c>
      <c r="G1379" s="4">
        <v>515.53</v>
      </c>
      <c r="H1379" s="4">
        <v>515.53</v>
      </c>
      <c r="I1379" t="str">
        <f>TEXT(Dataset_Analysis_Table[[#This Row],[Order Date]], "mmmm yyyy")</f>
        <v>August 2023</v>
      </c>
      <c r="J1379" s="4">
        <f>IF(Dataset_Analysis_Table[[#This Row],[Units Sold]]&lt;&gt;0,Dataset_Analysis_Table[[#This Row],[Revenue]]/Dataset_Analysis_Table[[#This Row],[Units Sold]],"Invalid")</f>
        <v>515.53</v>
      </c>
      <c r="K1379" s="4" t="str">
        <f>IF(Dataset_Analysis_Table[[#This Row],[Revenue]]&gt;5000,"Yes","No")</f>
        <v>No</v>
      </c>
      <c r="L1379" s="4" t="str" cm="1">
        <f t="array" ref="L1379">_xlfn.IFS(
  Dataset_Analysis_Table[[#This Row],[Revenue]]&gt;=10000, "Platinum Tier",
  Dataset_Analysis_Table[[#This Row],[Revenue]]&gt;=5000, "Gold Tier",
  Dataset_Analysis_Table[[#This Row],[Revenue]]&lt;5000, "Standard Tier"
)</f>
        <v>Standard Tier</v>
      </c>
      <c r="M1379" s="4" t="str">
        <f>Dataset_Analysis_Table[[#This Row],[Region]]&amp;" - "&amp;Dataset_Analysis_Table[[#This Row],[Category]]</f>
        <v>West - Accessories</v>
      </c>
    </row>
    <row r="1380" spans="1:13" x14ac:dyDescent="0.3">
      <c r="A1380">
        <v>1381</v>
      </c>
      <c r="B1380" s="1">
        <v>45554</v>
      </c>
      <c r="C1380" t="s">
        <v>0</v>
      </c>
      <c r="D1380" t="s">
        <v>21</v>
      </c>
      <c r="E1380" t="s">
        <v>4</v>
      </c>
      <c r="F1380">
        <v>2</v>
      </c>
      <c r="G1380" s="4">
        <v>325.39999999999998</v>
      </c>
      <c r="H1380" s="4">
        <v>650.79999999999995</v>
      </c>
      <c r="I1380" t="str">
        <f>TEXT(Dataset_Analysis_Table[[#This Row],[Order Date]], "mmmm yyyy")</f>
        <v>September 2024</v>
      </c>
      <c r="J1380" s="4">
        <f>IF(Dataset_Analysis_Table[[#This Row],[Units Sold]]&lt;&gt;0,Dataset_Analysis_Table[[#This Row],[Revenue]]/Dataset_Analysis_Table[[#This Row],[Units Sold]],"Invalid")</f>
        <v>325.39999999999998</v>
      </c>
      <c r="K1380" s="4" t="str">
        <f>IF(Dataset_Analysis_Table[[#This Row],[Revenue]]&gt;5000,"Yes","No")</f>
        <v>No</v>
      </c>
      <c r="L1380" s="4" t="str" cm="1">
        <f t="array" ref="L1380">_xlfn.IFS(
  Dataset_Analysis_Table[[#This Row],[Revenue]]&gt;=10000, "Platinum Tier",
  Dataset_Analysis_Table[[#This Row],[Revenue]]&gt;=5000, "Gold Tier",
  Dataset_Analysis_Table[[#This Row],[Revenue]]&lt;5000, "Standard Tier"
)</f>
        <v>Standard Tier</v>
      </c>
      <c r="M1380" s="4" t="str">
        <f>Dataset_Analysis_Table[[#This Row],[Region]]&amp;" - "&amp;Dataset_Analysis_Table[[#This Row],[Category]]</f>
        <v>North - Electronics</v>
      </c>
    </row>
    <row r="1381" spans="1:13" x14ac:dyDescent="0.3">
      <c r="A1381">
        <v>1382</v>
      </c>
      <c r="B1381" s="1">
        <v>45833</v>
      </c>
      <c r="C1381" t="s">
        <v>7</v>
      </c>
      <c r="D1381" t="s">
        <v>1</v>
      </c>
      <c r="E1381" t="s">
        <v>2</v>
      </c>
      <c r="F1381">
        <v>9</v>
      </c>
      <c r="G1381" s="4">
        <v>231.94</v>
      </c>
      <c r="H1381" s="4">
        <v>2087.46</v>
      </c>
      <c r="I1381" t="str">
        <f>TEXT(Dataset_Analysis_Table[[#This Row],[Order Date]], "mmmm yyyy")</f>
        <v>June 2025</v>
      </c>
      <c r="J1381" s="4">
        <f>IF(Dataset_Analysis_Table[[#This Row],[Units Sold]]&lt;&gt;0,Dataset_Analysis_Table[[#This Row],[Revenue]]/Dataset_Analysis_Table[[#This Row],[Units Sold]],"Invalid")</f>
        <v>231.94</v>
      </c>
      <c r="K1381" s="4" t="str">
        <f>IF(Dataset_Analysis_Table[[#This Row],[Revenue]]&gt;5000,"Yes","No")</f>
        <v>No</v>
      </c>
      <c r="L1381" s="4" t="str" cm="1">
        <f t="array" ref="L1381">_xlfn.IFS(
  Dataset_Analysis_Table[[#This Row],[Revenue]]&gt;=10000, "Platinum Tier",
  Dataset_Analysis_Table[[#This Row],[Revenue]]&gt;=5000, "Gold Tier",
  Dataset_Analysis_Table[[#This Row],[Revenue]]&lt;5000, "Standard Tier"
)</f>
        <v>Standard Tier</v>
      </c>
      <c r="M1381" s="4" t="str">
        <f>Dataset_Analysis_Table[[#This Row],[Region]]&amp;" - "&amp;Dataset_Analysis_Table[[#This Row],[Category]]</f>
        <v>West - Apparel</v>
      </c>
    </row>
    <row r="1382" spans="1:13" x14ac:dyDescent="0.3">
      <c r="A1382">
        <v>1383</v>
      </c>
      <c r="B1382" s="1">
        <v>45212</v>
      </c>
      <c r="C1382" t="s">
        <v>11</v>
      </c>
      <c r="D1382" t="s">
        <v>15</v>
      </c>
      <c r="E1382" t="s">
        <v>4</v>
      </c>
      <c r="F1382">
        <v>1</v>
      </c>
      <c r="G1382" s="4">
        <v>1105.83</v>
      </c>
      <c r="H1382" s="4">
        <v>1105.83</v>
      </c>
      <c r="I1382" t="str">
        <f>TEXT(Dataset_Analysis_Table[[#This Row],[Order Date]], "mmmm yyyy")</f>
        <v>October 2023</v>
      </c>
      <c r="J1382" s="4">
        <f>IF(Dataset_Analysis_Table[[#This Row],[Units Sold]]&lt;&gt;0,Dataset_Analysis_Table[[#This Row],[Revenue]]/Dataset_Analysis_Table[[#This Row],[Units Sold]],"Invalid")</f>
        <v>1105.83</v>
      </c>
      <c r="K1382" s="4" t="str">
        <f>IF(Dataset_Analysis_Table[[#This Row],[Revenue]]&gt;5000,"Yes","No")</f>
        <v>No</v>
      </c>
      <c r="L1382" s="4" t="str" cm="1">
        <f t="array" ref="L1382">_xlfn.IFS(
  Dataset_Analysis_Table[[#This Row],[Revenue]]&gt;=10000, "Platinum Tier",
  Dataset_Analysis_Table[[#This Row],[Revenue]]&gt;=5000, "Gold Tier",
  Dataset_Analysis_Table[[#This Row],[Revenue]]&lt;5000, "Standard Tier"
)</f>
        <v>Standard Tier</v>
      </c>
      <c r="M1382" s="4" t="str">
        <f>Dataset_Analysis_Table[[#This Row],[Region]]&amp;" - "&amp;Dataset_Analysis_Table[[#This Row],[Category]]</f>
        <v>South - Electronics</v>
      </c>
    </row>
    <row r="1383" spans="1:13" x14ac:dyDescent="0.3">
      <c r="A1383">
        <v>1384</v>
      </c>
      <c r="B1383" s="1">
        <v>45621</v>
      </c>
      <c r="C1383" t="s">
        <v>0</v>
      </c>
      <c r="D1383" t="s">
        <v>20</v>
      </c>
      <c r="E1383" t="s">
        <v>4</v>
      </c>
      <c r="F1383">
        <v>10</v>
      </c>
      <c r="G1383" s="4">
        <v>78.239999999999995</v>
      </c>
      <c r="H1383" s="4">
        <v>782.4</v>
      </c>
      <c r="I1383" t="str">
        <f>TEXT(Dataset_Analysis_Table[[#This Row],[Order Date]], "mmmm yyyy")</f>
        <v>November 2024</v>
      </c>
      <c r="J1383" s="4">
        <f>IF(Dataset_Analysis_Table[[#This Row],[Units Sold]]&lt;&gt;0,Dataset_Analysis_Table[[#This Row],[Revenue]]/Dataset_Analysis_Table[[#This Row],[Units Sold]],"Invalid")</f>
        <v>78.239999999999995</v>
      </c>
      <c r="K1383" s="4" t="str">
        <f>IF(Dataset_Analysis_Table[[#This Row],[Revenue]]&gt;5000,"Yes","No")</f>
        <v>No</v>
      </c>
      <c r="L1383" s="4" t="str" cm="1">
        <f t="array" ref="L1383">_xlfn.IFS(
  Dataset_Analysis_Table[[#This Row],[Revenue]]&gt;=10000, "Platinum Tier",
  Dataset_Analysis_Table[[#This Row],[Revenue]]&gt;=5000, "Gold Tier",
  Dataset_Analysis_Table[[#This Row],[Revenue]]&lt;5000, "Standard Tier"
)</f>
        <v>Standard Tier</v>
      </c>
      <c r="M1383" s="4" t="str">
        <f>Dataset_Analysis_Table[[#This Row],[Region]]&amp;" - "&amp;Dataset_Analysis_Table[[#This Row],[Category]]</f>
        <v>North - Electronics</v>
      </c>
    </row>
    <row r="1384" spans="1:13" x14ac:dyDescent="0.3">
      <c r="A1384">
        <v>1385</v>
      </c>
      <c r="B1384" s="1">
        <v>45153</v>
      </c>
      <c r="C1384" t="s">
        <v>11</v>
      </c>
      <c r="D1384" t="s">
        <v>8</v>
      </c>
      <c r="E1384" t="s">
        <v>2</v>
      </c>
      <c r="F1384">
        <v>3</v>
      </c>
      <c r="G1384" s="4">
        <v>952.67</v>
      </c>
      <c r="H1384" s="4">
        <v>2858.01</v>
      </c>
      <c r="I1384" t="str">
        <f>TEXT(Dataset_Analysis_Table[[#This Row],[Order Date]], "mmmm yyyy")</f>
        <v>August 2023</v>
      </c>
      <c r="J1384" s="4">
        <f>IF(Dataset_Analysis_Table[[#This Row],[Units Sold]]&lt;&gt;0,Dataset_Analysis_Table[[#This Row],[Revenue]]/Dataset_Analysis_Table[[#This Row],[Units Sold]],"Invalid")</f>
        <v>952.67000000000007</v>
      </c>
      <c r="K1384" s="4" t="str">
        <f>IF(Dataset_Analysis_Table[[#This Row],[Revenue]]&gt;5000,"Yes","No")</f>
        <v>No</v>
      </c>
      <c r="L1384" s="4" t="str" cm="1">
        <f t="array" ref="L1384">_xlfn.IFS(
  Dataset_Analysis_Table[[#This Row],[Revenue]]&gt;=10000, "Platinum Tier",
  Dataset_Analysis_Table[[#This Row],[Revenue]]&gt;=5000, "Gold Tier",
  Dataset_Analysis_Table[[#This Row],[Revenue]]&lt;5000, "Standard Tier"
)</f>
        <v>Standard Tier</v>
      </c>
      <c r="M1384" s="4" t="str">
        <f>Dataset_Analysis_Table[[#This Row],[Region]]&amp;" - "&amp;Dataset_Analysis_Table[[#This Row],[Category]]</f>
        <v>South - Apparel</v>
      </c>
    </row>
    <row r="1385" spans="1:13" x14ac:dyDescent="0.3">
      <c r="A1385">
        <v>1386</v>
      </c>
      <c r="B1385" s="1">
        <v>45238</v>
      </c>
      <c r="C1385" t="s">
        <v>12</v>
      </c>
      <c r="D1385" t="s">
        <v>17</v>
      </c>
      <c r="E1385" t="s">
        <v>10</v>
      </c>
      <c r="F1385">
        <v>8</v>
      </c>
      <c r="G1385" s="4">
        <v>920.73</v>
      </c>
      <c r="H1385" s="4">
        <v>7365.84</v>
      </c>
      <c r="I1385" t="str">
        <f>TEXT(Dataset_Analysis_Table[[#This Row],[Order Date]], "mmmm yyyy")</f>
        <v>November 2023</v>
      </c>
      <c r="J1385" s="4">
        <f>IF(Dataset_Analysis_Table[[#This Row],[Units Sold]]&lt;&gt;0,Dataset_Analysis_Table[[#This Row],[Revenue]]/Dataset_Analysis_Table[[#This Row],[Units Sold]],"Invalid")</f>
        <v>920.73</v>
      </c>
      <c r="K1385" s="4" t="str">
        <f>IF(Dataset_Analysis_Table[[#This Row],[Revenue]]&gt;5000,"Yes","No")</f>
        <v>Yes</v>
      </c>
      <c r="L1385" s="4" t="str" cm="1">
        <f t="array" ref="L1385">_xlfn.IFS(
  Dataset_Analysis_Table[[#This Row],[Revenue]]&gt;=10000, "Platinum Tier",
  Dataset_Analysis_Table[[#This Row],[Revenue]]&gt;=5000, "Gold Tier",
  Dataset_Analysis_Table[[#This Row],[Revenue]]&lt;5000, "Standard Tier"
)</f>
        <v>Gold Tier</v>
      </c>
      <c r="M1385" s="4" t="str">
        <f>Dataset_Analysis_Table[[#This Row],[Region]]&amp;" - "&amp;Dataset_Analysis_Table[[#This Row],[Category]]</f>
        <v>East - Accessories</v>
      </c>
    </row>
    <row r="1386" spans="1:13" x14ac:dyDescent="0.3">
      <c r="A1386">
        <v>1387</v>
      </c>
      <c r="B1386" s="1">
        <v>45247</v>
      </c>
      <c r="C1386" t="s">
        <v>0</v>
      </c>
      <c r="D1386" t="s">
        <v>16</v>
      </c>
      <c r="E1386" t="s">
        <v>10</v>
      </c>
      <c r="F1386">
        <v>2</v>
      </c>
      <c r="G1386" s="4">
        <v>750.74</v>
      </c>
      <c r="H1386" s="4">
        <v>1501.48</v>
      </c>
      <c r="I1386" t="str">
        <f>TEXT(Dataset_Analysis_Table[[#This Row],[Order Date]], "mmmm yyyy")</f>
        <v>November 2023</v>
      </c>
      <c r="J1386" s="4">
        <f>IF(Dataset_Analysis_Table[[#This Row],[Units Sold]]&lt;&gt;0,Dataset_Analysis_Table[[#This Row],[Revenue]]/Dataset_Analysis_Table[[#This Row],[Units Sold]],"Invalid")</f>
        <v>750.74</v>
      </c>
      <c r="K1386" s="4" t="str">
        <f>IF(Dataset_Analysis_Table[[#This Row],[Revenue]]&gt;5000,"Yes","No")</f>
        <v>No</v>
      </c>
      <c r="L1386" s="4" t="str" cm="1">
        <f t="array" ref="L1386">_xlfn.IFS(
  Dataset_Analysis_Table[[#This Row],[Revenue]]&gt;=10000, "Platinum Tier",
  Dataset_Analysis_Table[[#This Row],[Revenue]]&gt;=5000, "Gold Tier",
  Dataset_Analysis_Table[[#This Row],[Revenue]]&lt;5000, "Standard Tier"
)</f>
        <v>Standard Tier</v>
      </c>
      <c r="M1386" s="4" t="str">
        <f>Dataset_Analysis_Table[[#This Row],[Region]]&amp;" - "&amp;Dataset_Analysis_Table[[#This Row],[Category]]</f>
        <v>North - Accessories</v>
      </c>
    </row>
    <row r="1387" spans="1:13" x14ac:dyDescent="0.3">
      <c r="A1387">
        <v>1388</v>
      </c>
      <c r="B1387" s="1">
        <v>45203</v>
      </c>
      <c r="C1387" t="s">
        <v>11</v>
      </c>
      <c r="D1387" t="s">
        <v>9</v>
      </c>
      <c r="E1387" t="s">
        <v>10</v>
      </c>
      <c r="F1387">
        <v>4</v>
      </c>
      <c r="G1387" s="4">
        <v>645.05999999999995</v>
      </c>
      <c r="H1387" s="4">
        <v>2580.2399999999998</v>
      </c>
      <c r="I1387" t="str">
        <f>TEXT(Dataset_Analysis_Table[[#This Row],[Order Date]], "mmmm yyyy")</f>
        <v>October 2023</v>
      </c>
      <c r="J1387" s="4">
        <f>IF(Dataset_Analysis_Table[[#This Row],[Units Sold]]&lt;&gt;0,Dataset_Analysis_Table[[#This Row],[Revenue]]/Dataset_Analysis_Table[[#This Row],[Units Sold]],"Invalid")</f>
        <v>645.05999999999995</v>
      </c>
      <c r="K1387" s="4" t="str">
        <f>IF(Dataset_Analysis_Table[[#This Row],[Revenue]]&gt;5000,"Yes","No")</f>
        <v>No</v>
      </c>
      <c r="L1387" s="4" t="str" cm="1">
        <f t="array" ref="L1387">_xlfn.IFS(
  Dataset_Analysis_Table[[#This Row],[Revenue]]&gt;=10000, "Platinum Tier",
  Dataset_Analysis_Table[[#This Row],[Revenue]]&gt;=5000, "Gold Tier",
  Dataset_Analysis_Table[[#This Row],[Revenue]]&lt;5000, "Standard Tier"
)</f>
        <v>Standard Tier</v>
      </c>
      <c r="M1387" s="4" t="str">
        <f>Dataset_Analysis_Table[[#This Row],[Region]]&amp;" - "&amp;Dataset_Analysis_Table[[#This Row],[Category]]</f>
        <v>South - Accessories</v>
      </c>
    </row>
    <row r="1388" spans="1:13" x14ac:dyDescent="0.3">
      <c r="A1388">
        <v>1389</v>
      </c>
      <c r="B1388" s="1">
        <v>45471</v>
      </c>
      <c r="C1388" t="s">
        <v>7</v>
      </c>
      <c r="D1388" t="s">
        <v>9</v>
      </c>
      <c r="E1388" t="s">
        <v>10</v>
      </c>
      <c r="F1388">
        <v>2</v>
      </c>
      <c r="G1388" s="4">
        <v>1464.02</v>
      </c>
      <c r="H1388" s="4">
        <v>2928.04</v>
      </c>
      <c r="I1388" t="str">
        <f>TEXT(Dataset_Analysis_Table[[#This Row],[Order Date]], "mmmm yyyy")</f>
        <v>June 2024</v>
      </c>
      <c r="J1388" s="4">
        <f>IF(Dataset_Analysis_Table[[#This Row],[Units Sold]]&lt;&gt;0,Dataset_Analysis_Table[[#This Row],[Revenue]]/Dataset_Analysis_Table[[#This Row],[Units Sold]],"Invalid")</f>
        <v>1464.02</v>
      </c>
      <c r="K1388" s="4" t="str">
        <f>IF(Dataset_Analysis_Table[[#This Row],[Revenue]]&gt;5000,"Yes","No")</f>
        <v>No</v>
      </c>
      <c r="L1388" s="4" t="str" cm="1">
        <f t="array" ref="L1388">_xlfn.IFS(
  Dataset_Analysis_Table[[#This Row],[Revenue]]&gt;=10000, "Platinum Tier",
  Dataset_Analysis_Table[[#This Row],[Revenue]]&gt;=5000, "Gold Tier",
  Dataset_Analysis_Table[[#This Row],[Revenue]]&lt;5000, "Standard Tier"
)</f>
        <v>Standard Tier</v>
      </c>
      <c r="M1388" s="4" t="str">
        <f>Dataset_Analysis_Table[[#This Row],[Region]]&amp;" - "&amp;Dataset_Analysis_Table[[#This Row],[Category]]</f>
        <v>West - Accessories</v>
      </c>
    </row>
    <row r="1389" spans="1:13" x14ac:dyDescent="0.3">
      <c r="A1389">
        <v>1390</v>
      </c>
      <c r="B1389" s="1">
        <v>45468</v>
      </c>
      <c r="C1389" t="s">
        <v>11</v>
      </c>
      <c r="D1389" t="s">
        <v>15</v>
      </c>
      <c r="E1389" t="s">
        <v>4</v>
      </c>
      <c r="F1389">
        <v>4</v>
      </c>
      <c r="G1389" s="4">
        <v>1148.7</v>
      </c>
      <c r="H1389" s="4">
        <v>4594.8</v>
      </c>
      <c r="I1389" t="str">
        <f>TEXT(Dataset_Analysis_Table[[#This Row],[Order Date]], "mmmm yyyy")</f>
        <v>June 2024</v>
      </c>
      <c r="J1389" s="4">
        <f>IF(Dataset_Analysis_Table[[#This Row],[Units Sold]]&lt;&gt;0,Dataset_Analysis_Table[[#This Row],[Revenue]]/Dataset_Analysis_Table[[#This Row],[Units Sold]],"Invalid")</f>
        <v>1148.7</v>
      </c>
      <c r="K1389" s="4" t="str">
        <f>IF(Dataset_Analysis_Table[[#This Row],[Revenue]]&gt;5000,"Yes","No")</f>
        <v>No</v>
      </c>
      <c r="L1389" s="4" t="str" cm="1">
        <f t="array" ref="L1389">_xlfn.IFS(
  Dataset_Analysis_Table[[#This Row],[Revenue]]&gt;=10000, "Platinum Tier",
  Dataset_Analysis_Table[[#This Row],[Revenue]]&gt;=5000, "Gold Tier",
  Dataset_Analysis_Table[[#This Row],[Revenue]]&lt;5000, "Standard Tier"
)</f>
        <v>Standard Tier</v>
      </c>
      <c r="M1389" s="4" t="str">
        <f>Dataset_Analysis_Table[[#This Row],[Region]]&amp;" - "&amp;Dataset_Analysis_Table[[#This Row],[Category]]</f>
        <v>South - Electronics</v>
      </c>
    </row>
    <row r="1390" spans="1:13" x14ac:dyDescent="0.3">
      <c r="A1390">
        <v>1391</v>
      </c>
      <c r="B1390" s="1">
        <v>45482</v>
      </c>
      <c r="C1390" t="s">
        <v>11</v>
      </c>
      <c r="D1390" t="s">
        <v>15</v>
      </c>
      <c r="E1390" t="s">
        <v>4</v>
      </c>
      <c r="F1390">
        <v>2</v>
      </c>
      <c r="G1390" s="4">
        <v>189.91</v>
      </c>
      <c r="H1390" s="4">
        <v>379.82</v>
      </c>
      <c r="I1390" t="str">
        <f>TEXT(Dataset_Analysis_Table[[#This Row],[Order Date]], "mmmm yyyy")</f>
        <v>July 2024</v>
      </c>
      <c r="J1390" s="4">
        <f>IF(Dataset_Analysis_Table[[#This Row],[Units Sold]]&lt;&gt;0,Dataset_Analysis_Table[[#This Row],[Revenue]]/Dataset_Analysis_Table[[#This Row],[Units Sold]],"Invalid")</f>
        <v>189.91</v>
      </c>
      <c r="K1390" s="4" t="str">
        <f>IF(Dataset_Analysis_Table[[#This Row],[Revenue]]&gt;5000,"Yes","No")</f>
        <v>No</v>
      </c>
      <c r="L1390" s="4" t="str" cm="1">
        <f t="array" ref="L1390">_xlfn.IFS(
  Dataset_Analysis_Table[[#This Row],[Revenue]]&gt;=10000, "Platinum Tier",
  Dataset_Analysis_Table[[#This Row],[Revenue]]&gt;=5000, "Gold Tier",
  Dataset_Analysis_Table[[#This Row],[Revenue]]&lt;5000, "Standard Tier"
)</f>
        <v>Standard Tier</v>
      </c>
      <c r="M1390" s="4" t="str">
        <f>Dataset_Analysis_Table[[#This Row],[Region]]&amp;" - "&amp;Dataset_Analysis_Table[[#This Row],[Category]]</f>
        <v>South - Electronics</v>
      </c>
    </row>
    <row r="1391" spans="1:13" x14ac:dyDescent="0.3">
      <c r="A1391">
        <v>1392</v>
      </c>
      <c r="B1391" s="1">
        <v>45311</v>
      </c>
      <c r="C1391" t="s">
        <v>7</v>
      </c>
      <c r="D1391" t="s">
        <v>3</v>
      </c>
      <c r="E1391" t="s">
        <v>4</v>
      </c>
      <c r="F1391">
        <v>6</v>
      </c>
      <c r="G1391" s="4">
        <v>834.58</v>
      </c>
      <c r="H1391" s="4">
        <v>5007.4799999999996</v>
      </c>
      <c r="I1391" t="str">
        <f>TEXT(Dataset_Analysis_Table[[#This Row],[Order Date]], "mmmm yyyy")</f>
        <v>January 2024</v>
      </c>
      <c r="J1391" s="4">
        <f>IF(Dataset_Analysis_Table[[#This Row],[Units Sold]]&lt;&gt;0,Dataset_Analysis_Table[[#This Row],[Revenue]]/Dataset_Analysis_Table[[#This Row],[Units Sold]],"Invalid")</f>
        <v>834.57999999999993</v>
      </c>
      <c r="K1391" s="4" t="str">
        <f>IF(Dataset_Analysis_Table[[#This Row],[Revenue]]&gt;5000,"Yes","No")</f>
        <v>Yes</v>
      </c>
      <c r="L1391" s="4" t="str" cm="1">
        <f t="array" ref="L1391">_xlfn.IFS(
  Dataset_Analysis_Table[[#This Row],[Revenue]]&gt;=10000, "Platinum Tier",
  Dataset_Analysis_Table[[#This Row],[Revenue]]&gt;=5000, "Gold Tier",
  Dataset_Analysis_Table[[#This Row],[Revenue]]&lt;5000, "Standard Tier"
)</f>
        <v>Gold Tier</v>
      </c>
      <c r="M1391" s="4" t="str">
        <f>Dataset_Analysis_Table[[#This Row],[Region]]&amp;" - "&amp;Dataset_Analysis_Table[[#This Row],[Category]]</f>
        <v>West - Electronics</v>
      </c>
    </row>
    <row r="1392" spans="1:13" x14ac:dyDescent="0.3">
      <c r="A1392">
        <v>1393</v>
      </c>
      <c r="B1392" s="1">
        <v>45734</v>
      </c>
      <c r="C1392" t="s">
        <v>11</v>
      </c>
      <c r="D1392" t="s">
        <v>20</v>
      </c>
      <c r="E1392" t="s">
        <v>4</v>
      </c>
      <c r="F1392">
        <v>1</v>
      </c>
      <c r="G1392" s="4">
        <v>208.72</v>
      </c>
      <c r="H1392" s="4">
        <v>208.72</v>
      </c>
      <c r="I1392" t="str">
        <f>TEXT(Dataset_Analysis_Table[[#This Row],[Order Date]], "mmmm yyyy")</f>
        <v>March 2025</v>
      </c>
      <c r="J1392" s="4">
        <f>IF(Dataset_Analysis_Table[[#This Row],[Units Sold]]&lt;&gt;0,Dataset_Analysis_Table[[#This Row],[Revenue]]/Dataset_Analysis_Table[[#This Row],[Units Sold]],"Invalid")</f>
        <v>208.72</v>
      </c>
      <c r="K1392" s="4" t="str">
        <f>IF(Dataset_Analysis_Table[[#This Row],[Revenue]]&gt;5000,"Yes","No")</f>
        <v>No</v>
      </c>
      <c r="L1392" s="4" t="str" cm="1">
        <f t="array" ref="L1392">_xlfn.IFS(
  Dataset_Analysis_Table[[#This Row],[Revenue]]&gt;=10000, "Platinum Tier",
  Dataset_Analysis_Table[[#This Row],[Revenue]]&gt;=5000, "Gold Tier",
  Dataset_Analysis_Table[[#This Row],[Revenue]]&lt;5000, "Standard Tier"
)</f>
        <v>Standard Tier</v>
      </c>
      <c r="M1392" s="4" t="str">
        <f>Dataset_Analysis_Table[[#This Row],[Region]]&amp;" - "&amp;Dataset_Analysis_Table[[#This Row],[Category]]</f>
        <v>South - Electronics</v>
      </c>
    </row>
    <row r="1393" spans="1:13" x14ac:dyDescent="0.3">
      <c r="A1393">
        <v>1394</v>
      </c>
      <c r="B1393" s="1">
        <v>45300</v>
      </c>
      <c r="C1393" t="s">
        <v>7</v>
      </c>
      <c r="D1393" t="s">
        <v>9</v>
      </c>
      <c r="E1393" t="s">
        <v>10</v>
      </c>
      <c r="F1393">
        <v>1</v>
      </c>
      <c r="G1393" s="4">
        <v>1320.64</v>
      </c>
      <c r="H1393" s="4">
        <v>1320.64</v>
      </c>
      <c r="I1393" t="str">
        <f>TEXT(Dataset_Analysis_Table[[#This Row],[Order Date]], "mmmm yyyy")</f>
        <v>January 2024</v>
      </c>
      <c r="J1393" s="4">
        <f>IF(Dataset_Analysis_Table[[#This Row],[Units Sold]]&lt;&gt;0,Dataset_Analysis_Table[[#This Row],[Revenue]]/Dataset_Analysis_Table[[#This Row],[Units Sold]],"Invalid")</f>
        <v>1320.64</v>
      </c>
      <c r="K1393" s="4" t="str">
        <f>IF(Dataset_Analysis_Table[[#This Row],[Revenue]]&gt;5000,"Yes","No")</f>
        <v>No</v>
      </c>
      <c r="L1393" s="4" t="str" cm="1">
        <f t="array" ref="L1393">_xlfn.IFS(
  Dataset_Analysis_Table[[#This Row],[Revenue]]&gt;=10000, "Platinum Tier",
  Dataset_Analysis_Table[[#This Row],[Revenue]]&gt;=5000, "Gold Tier",
  Dataset_Analysis_Table[[#This Row],[Revenue]]&lt;5000, "Standard Tier"
)</f>
        <v>Standard Tier</v>
      </c>
      <c r="M1393" s="4" t="str">
        <f>Dataset_Analysis_Table[[#This Row],[Region]]&amp;" - "&amp;Dataset_Analysis_Table[[#This Row],[Category]]</f>
        <v>West - Accessories</v>
      </c>
    </row>
    <row r="1394" spans="1:13" x14ac:dyDescent="0.3">
      <c r="A1394">
        <v>1395</v>
      </c>
      <c r="B1394" s="1">
        <v>45146</v>
      </c>
      <c r="C1394" t="s">
        <v>0</v>
      </c>
      <c r="D1394" t="s">
        <v>13</v>
      </c>
      <c r="E1394" t="s">
        <v>4</v>
      </c>
      <c r="F1394">
        <v>3</v>
      </c>
      <c r="G1394" s="4">
        <v>1389.94</v>
      </c>
      <c r="H1394" s="4">
        <v>4169.82</v>
      </c>
      <c r="I1394" t="str">
        <f>TEXT(Dataset_Analysis_Table[[#This Row],[Order Date]], "mmmm yyyy")</f>
        <v>August 2023</v>
      </c>
      <c r="J1394" s="4">
        <f>IF(Dataset_Analysis_Table[[#This Row],[Units Sold]]&lt;&gt;0,Dataset_Analysis_Table[[#This Row],[Revenue]]/Dataset_Analysis_Table[[#This Row],[Units Sold]],"Invalid")</f>
        <v>1389.9399999999998</v>
      </c>
      <c r="K1394" s="4" t="str">
        <f>IF(Dataset_Analysis_Table[[#This Row],[Revenue]]&gt;5000,"Yes","No")</f>
        <v>No</v>
      </c>
      <c r="L1394" s="4" t="str" cm="1">
        <f t="array" ref="L1394">_xlfn.IFS(
  Dataset_Analysis_Table[[#This Row],[Revenue]]&gt;=10000, "Platinum Tier",
  Dataset_Analysis_Table[[#This Row],[Revenue]]&gt;=5000, "Gold Tier",
  Dataset_Analysis_Table[[#This Row],[Revenue]]&lt;5000, "Standard Tier"
)</f>
        <v>Standard Tier</v>
      </c>
      <c r="M1394" s="4" t="str">
        <f>Dataset_Analysis_Table[[#This Row],[Region]]&amp;" - "&amp;Dataset_Analysis_Table[[#This Row],[Category]]</f>
        <v>North - Electronics</v>
      </c>
    </row>
    <row r="1395" spans="1:13" x14ac:dyDescent="0.3">
      <c r="A1395">
        <v>1396</v>
      </c>
      <c r="B1395" s="1">
        <v>45565</v>
      </c>
      <c r="C1395" t="s">
        <v>12</v>
      </c>
      <c r="D1395" t="s">
        <v>8</v>
      </c>
      <c r="E1395" t="s">
        <v>2</v>
      </c>
      <c r="F1395">
        <v>8</v>
      </c>
      <c r="G1395" s="4">
        <v>1041.6099999999999</v>
      </c>
      <c r="H1395" s="4">
        <v>8332.8799999999992</v>
      </c>
      <c r="I1395" t="str">
        <f>TEXT(Dataset_Analysis_Table[[#This Row],[Order Date]], "mmmm yyyy")</f>
        <v>September 2024</v>
      </c>
      <c r="J1395" s="4">
        <f>IF(Dataset_Analysis_Table[[#This Row],[Units Sold]]&lt;&gt;0,Dataset_Analysis_Table[[#This Row],[Revenue]]/Dataset_Analysis_Table[[#This Row],[Units Sold]],"Invalid")</f>
        <v>1041.6099999999999</v>
      </c>
      <c r="K1395" s="4" t="str">
        <f>IF(Dataset_Analysis_Table[[#This Row],[Revenue]]&gt;5000,"Yes","No")</f>
        <v>Yes</v>
      </c>
      <c r="L1395" s="4" t="str" cm="1">
        <f t="array" ref="L1395">_xlfn.IFS(
  Dataset_Analysis_Table[[#This Row],[Revenue]]&gt;=10000, "Platinum Tier",
  Dataset_Analysis_Table[[#This Row],[Revenue]]&gt;=5000, "Gold Tier",
  Dataset_Analysis_Table[[#This Row],[Revenue]]&lt;5000, "Standard Tier"
)</f>
        <v>Gold Tier</v>
      </c>
      <c r="M1395" s="4" t="str">
        <f>Dataset_Analysis_Table[[#This Row],[Region]]&amp;" - "&amp;Dataset_Analysis_Table[[#This Row],[Category]]</f>
        <v>East - Apparel</v>
      </c>
    </row>
    <row r="1396" spans="1:13" x14ac:dyDescent="0.3">
      <c r="A1396">
        <v>1397</v>
      </c>
      <c r="B1396" s="1">
        <v>45794</v>
      </c>
      <c r="C1396" t="s">
        <v>11</v>
      </c>
      <c r="D1396" t="s">
        <v>18</v>
      </c>
      <c r="E1396" t="s">
        <v>4</v>
      </c>
      <c r="F1396">
        <v>5</v>
      </c>
      <c r="G1396" s="4">
        <v>789.4</v>
      </c>
      <c r="H1396" s="4">
        <v>3947</v>
      </c>
      <c r="I1396" t="str">
        <f>TEXT(Dataset_Analysis_Table[[#This Row],[Order Date]], "mmmm yyyy")</f>
        <v>May 2025</v>
      </c>
      <c r="J1396" s="4">
        <f>IF(Dataset_Analysis_Table[[#This Row],[Units Sold]]&lt;&gt;0,Dataset_Analysis_Table[[#This Row],[Revenue]]/Dataset_Analysis_Table[[#This Row],[Units Sold]],"Invalid")</f>
        <v>789.4</v>
      </c>
      <c r="K1396" s="4" t="str">
        <f>IF(Dataset_Analysis_Table[[#This Row],[Revenue]]&gt;5000,"Yes","No")</f>
        <v>No</v>
      </c>
      <c r="L1396" s="4" t="str" cm="1">
        <f t="array" ref="L1396">_xlfn.IFS(
  Dataset_Analysis_Table[[#This Row],[Revenue]]&gt;=10000, "Platinum Tier",
  Dataset_Analysis_Table[[#This Row],[Revenue]]&gt;=5000, "Gold Tier",
  Dataset_Analysis_Table[[#This Row],[Revenue]]&lt;5000, "Standard Tier"
)</f>
        <v>Standard Tier</v>
      </c>
      <c r="M1396" s="4" t="str">
        <f>Dataset_Analysis_Table[[#This Row],[Region]]&amp;" - "&amp;Dataset_Analysis_Table[[#This Row],[Category]]</f>
        <v>South - Electronics</v>
      </c>
    </row>
    <row r="1397" spans="1:13" x14ac:dyDescent="0.3">
      <c r="A1397">
        <v>1398</v>
      </c>
      <c r="B1397" s="1">
        <v>45317</v>
      </c>
      <c r="C1397" t="s">
        <v>11</v>
      </c>
      <c r="D1397" t="s">
        <v>5</v>
      </c>
      <c r="E1397" t="s">
        <v>4</v>
      </c>
      <c r="F1397">
        <v>10</v>
      </c>
      <c r="G1397" s="4">
        <v>1040.5899999999999</v>
      </c>
      <c r="H1397" s="4">
        <v>10405.9</v>
      </c>
      <c r="I1397" t="str">
        <f>TEXT(Dataset_Analysis_Table[[#This Row],[Order Date]], "mmmm yyyy")</f>
        <v>January 2024</v>
      </c>
      <c r="J1397" s="4">
        <f>IF(Dataset_Analysis_Table[[#This Row],[Units Sold]]&lt;&gt;0,Dataset_Analysis_Table[[#This Row],[Revenue]]/Dataset_Analysis_Table[[#This Row],[Units Sold]],"Invalid")</f>
        <v>1040.5899999999999</v>
      </c>
      <c r="K1397" s="4" t="str">
        <f>IF(Dataset_Analysis_Table[[#This Row],[Revenue]]&gt;5000,"Yes","No")</f>
        <v>Yes</v>
      </c>
      <c r="L1397" s="4" t="str" cm="1">
        <f t="array" ref="L1397">_xlfn.IFS(
  Dataset_Analysis_Table[[#This Row],[Revenue]]&gt;=10000, "Platinum Tier",
  Dataset_Analysis_Table[[#This Row],[Revenue]]&gt;=5000, "Gold Tier",
  Dataset_Analysis_Table[[#This Row],[Revenue]]&lt;5000, "Standard Tier"
)</f>
        <v>Platinum Tier</v>
      </c>
      <c r="M1397" s="4" t="str">
        <f>Dataset_Analysis_Table[[#This Row],[Region]]&amp;" - "&amp;Dataset_Analysis_Table[[#This Row],[Category]]</f>
        <v>South - Electronics</v>
      </c>
    </row>
    <row r="1398" spans="1:13" x14ac:dyDescent="0.3">
      <c r="A1398">
        <v>1399</v>
      </c>
      <c r="B1398" s="1">
        <v>45650</v>
      </c>
      <c r="C1398" t="s">
        <v>11</v>
      </c>
      <c r="D1398" t="s">
        <v>15</v>
      </c>
      <c r="E1398" t="s">
        <v>4</v>
      </c>
      <c r="F1398">
        <v>10</v>
      </c>
      <c r="G1398" s="4">
        <v>1425.94</v>
      </c>
      <c r="H1398" s="4">
        <v>14259.4</v>
      </c>
      <c r="I1398" t="str">
        <f>TEXT(Dataset_Analysis_Table[[#This Row],[Order Date]], "mmmm yyyy")</f>
        <v>December 2024</v>
      </c>
      <c r="J1398" s="4">
        <f>IF(Dataset_Analysis_Table[[#This Row],[Units Sold]]&lt;&gt;0,Dataset_Analysis_Table[[#This Row],[Revenue]]/Dataset_Analysis_Table[[#This Row],[Units Sold]],"Invalid")</f>
        <v>1425.94</v>
      </c>
      <c r="K1398" s="4" t="str">
        <f>IF(Dataset_Analysis_Table[[#This Row],[Revenue]]&gt;5000,"Yes","No")</f>
        <v>Yes</v>
      </c>
      <c r="L1398" s="4" t="str" cm="1">
        <f t="array" ref="L1398">_xlfn.IFS(
  Dataset_Analysis_Table[[#This Row],[Revenue]]&gt;=10000, "Platinum Tier",
  Dataset_Analysis_Table[[#This Row],[Revenue]]&gt;=5000, "Gold Tier",
  Dataset_Analysis_Table[[#This Row],[Revenue]]&lt;5000, "Standard Tier"
)</f>
        <v>Platinum Tier</v>
      </c>
      <c r="M1398" s="4" t="str">
        <f>Dataset_Analysis_Table[[#This Row],[Region]]&amp;" - "&amp;Dataset_Analysis_Table[[#This Row],[Category]]</f>
        <v>South - Electronics</v>
      </c>
    </row>
    <row r="1399" spans="1:13" x14ac:dyDescent="0.3">
      <c r="A1399">
        <v>1400</v>
      </c>
      <c r="B1399" s="1">
        <v>45495</v>
      </c>
      <c r="C1399" t="s">
        <v>12</v>
      </c>
      <c r="D1399" t="s">
        <v>1</v>
      </c>
      <c r="E1399" t="s">
        <v>2</v>
      </c>
      <c r="F1399">
        <v>7</v>
      </c>
      <c r="G1399" s="4">
        <v>16.809999999999999</v>
      </c>
      <c r="H1399" s="4">
        <v>117.67</v>
      </c>
      <c r="I1399" t="str">
        <f>TEXT(Dataset_Analysis_Table[[#This Row],[Order Date]], "mmmm yyyy")</f>
        <v>July 2024</v>
      </c>
      <c r="J1399" s="4">
        <f>IF(Dataset_Analysis_Table[[#This Row],[Units Sold]]&lt;&gt;0,Dataset_Analysis_Table[[#This Row],[Revenue]]/Dataset_Analysis_Table[[#This Row],[Units Sold]],"Invalid")</f>
        <v>16.809999999999999</v>
      </c>
      <c r="K1399" s="4" t="str">
        <f>IF(Dataset_Analysis_Table[[#This Row],[Revenue]]&gt;5000,"Yes","No")</f>
        <v>No</v>
      </c>
      <c r="L1399" s="4" t="str" cm="1">
        <f t="array" ref="L1399">_xlfn.IFS(
  Dataset_Analysis_Table[[#This Row],[Revenue]]&gt;=10000, "Platinum Tier",
  Dataset_Analysis_Table[[#This Row],[Revenue]]&gt;=5000, "Gold Tier",
  Dataset_Analysis_Table[[#This Row],[Revenue]]&lt;5000, "Standard Tier"
)</f>
        <v>Standard Tier</v>
      </c>
      <c r="M1399" s="4" t="str">
        <f>Dataset_Analysis_Table[[#This Row],[Region]]&amp;" - "&amp;Dataset_Analysis_Table[[#This Row],[Category]]</f>
        <v>East - Apparel</v>
      </c>
    </row>
    <row r="1400" spans="1:13" x14ac:dyDescent="0.3">
      <c r="A1400">
        <v>1401</v>
      </c>
      <c r="B1400" s="1">
        <v>45259</v>
      </c>
      <c r="C1400" t="s">
        <v>11</v>
      </c>
      <c r="D1400" t="s">
        <v>18</v>
      </c>
      <c r="E1400" t="s">
        <v>4</v>
      </c>
      <c r="F1400">
        <v>9</v>
      </c>
      <c r="G1400" s="4">
        <v>1465.42</v>
      </c>
      <c r="H1400" s="4">
        <v>13188.78</v>
      </c>
      <c r="I1400" t="str">
        <f>TEXT(Dataset_Analysis_Table[[#This Row],[Order Date]], "mmmm yyyy")</f>
        <v>November 2023</v>
      </c>
      <c r="J1400" s="4">
        <f>IF(Dataset_Analysis_Table[[#This Row],[Units Sold]]&lt;&gt;0,Dataset_Analysis_Table[[#This Row],[Revenue]]/Dataset_Analysis_Table[[#This Row],[Units Sold]],"Invalid")</f>
        <v>1465.42</v>
      </c>
      <c r="K1400" s="4" t="str">
        <f>IF(Dataset_Analysis_Table[[#This Row],[Revenue]]&gt;5000,"Yes","No")</f>
        <v>Yes</v>
      </c>
      <c r="L1400" s="4" t="str" cm="1">
        <f t="array" ref="L1400">_xlfn.IFS(
  Dataset_Analysis_Table[[#This Row],[Revenue]]&gt;=10000, "Platinum Tier",
  Dataset_Analysis_Table[[#This Row],[Revenue]]&gt;=5000, "Gold Tier",
  Dataset_Analysis_Table[[#This Row],[Revenue]]&lt;5000, "Standard Tier"
)</f>
        <v>Platinum Tier</v>
      </c>
      <c r="M1400" s="4" t="str">
        <f>Dataset_Analysis_Table[[#This Row],[Region]]&amp;" - "&amp;Dataset_Analysis_Table[[#This Row],[Category]]</f>
        <v>South - Electronics</v>
      </c>
    </row>
    <row r="1401" spans="1:13" x14ac:dyDescent="0.3">
      <c r="A1401">
        <v>1402</v>
      </c>
      <c r="B1401" s="1">
        <v>45691</v>
      </c>
      <c r="C1401" t="s">
        <v>12</v>
      </c>
      <c r="D1401" t="s">
        <v>15</v>
      </c>
      <c r="E1401" t="s">
        <v>4</v>
      </c>
      <c r="F1401">
        <v>9</v>
      </c>
      <c r="G1401" s="4">
        <v>336.72</v>
      </c>
      <c r="H1401" s="4">
        <v>3030.48</v>
      </c>
      <c r="I1401" t="str">
        <f>TEXT(Dataset_Analysis_Table[[#This Row],[Order Date]], "mmmm yyyy")</f>
        <v>February 2025</v>
      </c>
      <c r="J1401" s="4">
        <f>IF(Dataset_Analysis_Table[[#This Row],[Units Sold]]&lt;&gt;0,Dataset_Analysis_Table[[#This Row],[Revenue]]/Dataset_Analysis_Table[[#This Row],[Units Sold]],"Invalid")</f>
        <v>336.72</v>
      </c>
      <c r="K1401" s="4" t="str">
        <f>IF(Dataset_Analysis_Table[[#This Row],[Revenue]]&gt;5000,"Yes","No")</f>
        <v>No</v>
      </c>
      <c r="L1401" s="4" t="str" cm="1">
        <f t="array" ref="L1401">_xlfn.IFS(
  Dataset_Analysis_Table[[#This Row],[Revenue]]&gt;=10000, "Platinum Tier",
  Dataset_Analysis_Table[[#This Row],[Revenue]]&gt;=5000, "Gold Tier",
  Dataset_Analysis_Table[[#This Row],[Revenue]]&lt;5000, "Standard Tier"
)</f>
        <v>Standard Tier</v>
      </c>
      <c r="M1401" s="4" t="str">
        <f>Dataset_Analysis_Table[[#This Row],[Region]]&amp;" - "&amp;Dataset_Analysis_Table[[#This Row],[Category]]</f>
        <v>East - Electronics</v>
      </c>
    </row>
    <row r="1402" spans="1:13" x14ac:dyDescent="0.3">
      <c r="A1402">
        <v>1403</v>
      </c>
      <c r="B1402" s="1">
        <v>45422</v>
      </c>
      <c r="C1402" t="s">
        <v>11</v>
      </c>
      <c r="D1402" t="s">
        <v>9</v>
      </c>
      <c r="E1402" t="s">
        <v>10</v>
      </c>
      <c r="F1402">
        <v>1</v>
      </c>
      <c r="G1402" s="4">
        <v>298.64</v>
      </c>
      <c r="H1402" s="4">
        <v>298.64</v>
      </c>
      <c r="I1402" t="str">
        <f>TEXT(Dataset_Analysis_Table[[#This Row],[Order Date]], "mmmm yyyy")</f>
        <v>May 2024</v>
      </c>
      <c r="J1402" s="4">
        <f>IF(Dataset_Analysis_Table[[#This Row],[Units Sold]]&lt;&gt;0,Dataset_Analysis_Table[[#This Row],[Revenue]]/Dataset_Analysis_Table[[#This Row],[Units Sold]],"Invalid")</f>
        <v>298.64</v>
      </c>
      <c r="K1402" s="4" t="str">
        <f>IF(Dataset_Analysis_Table[[#This Row],[Revenue]]&gt;5000,"Yes","No")</f>
        <v>No</v>
      </c>
      <c r="L1402" s="4" t="str" cm="1">
        <f t="array" ref="L1402">_xlfn.IFS(
  Dataset_Analysis_Table[[#This Row],[Revenue]]&gt;=10000, "Platinum Tier",
  Dataset_Analysis_Table[[#This Row],[Revenue]]&gt;=5000, "Gold Tier",
  Dataset_Analysis_Table[[#This Row],[Revenue]]&lt;5000, "Standard Tier"
)</f>
        <v>Standard Tier</v>
      </c>
      <c r="M1402" s="4" t="str">
        <f>Dataset_Analysis_Table[[#This Row],[Region]]&amp;" - "&amp;Dataset_Analysis_Table[[#This Row],[Category]]</f>
        <v>South - Accessories</v>
      </c>
    </row>
    <row r="1403" spans="1:13" x14ac:dyDescent="0.3">
      <c r="A1403">
        <v>1404</v>
      </c>
      <c r="B1403" s="1">
        <v>45840</v>
      </c>
      <c r="C1403" t="s">
        <v>11</v>
      </c>
      <c r="D1403" t="s">
        <v>9</v>
      </c>
      <c r="E1403" t="s">
        <v>10</v>
      </c>
      <c r="F1403">
        <v>8</v>
      </c>
      <c r="G1403" s="4">
        <v>751.3</v>
      </c>
      <c r="H1403" s="4">
        <v>6010.4</v>
      </c>
      <c r="I1403" t="str">
        <f>TEXT(Dataset_Analysis_Table[[#This Row],[Order Date]], "mmmm yyyy")</f>
        <v>July 2025</v>
      </c>
      <c r="J1403" s="4">
        <f>IF(Dataset_Analysis_Table[[#This Row],[Units Sold]]&lt;&gt;0,Dataset_Analysis_Table[[#This Row],[Revenue]]/Dataset_Analysis_Table[[#This Row],[Units Sold]],"Invalid")</f>
        <v>751.3</v>
      </c>
      <c r="K1403" s="4" t="str">
        <f>IF(Dataset_Analysis_Table[[#This Row],[Revenue]]&gt;5000,"Yes","No")</f>
        <v>Yes</v>
      </c>
      <c r="L1403" s="4" t="str" cm="1">
        <f t="array" ref="L1403">_xlfn.IFS(
  Dataset_Analysis_Table[[#This Row],[Revenue]]&gt;=10000, "Platinum Tier",
  Dataset_Analysis_Table[[#This Row],[Revenue]]&gt;=5000, "Gold Tier",
  Dataset_Analysis_Table[[#This Row],[Revenue]]&lt;5000, "Standard Tier"
)</f>
        <v>Gold Tier</v>
      </c>
      <c r="M1403" s="4" t="str">
        <f>Dataset_Analysis_Table[[#This Row],[Region]]&amp;" - "&amp;Dataset_Analysis_Table[[#This Row],[Category]]</f>
        <v>South - Accessories</v>
      </c>
    </row>
    <row r="1404" spans="1:13" x14ac:dyDescent="0.3">
      <c r="A1404">
        <v>1405</v>
      </c>
      <c r="B1404" s="1">
        <v>45194</v>
      </c>
      <c r="C1404" t="s">
        <v>0</v>
      </c>
      <c r="D1404" t="s">
        <v>3</v>
      </c>
      <c r="E1404" t="s">
        <v>4</v>
      </c>
      <c r="F1404">
        <v>6</v>
      </c>
      <c r="G1404" s="4">
        <v>434.75</v>
      </c>
      <c r="H1404" s="4">
        <v>2608.5</v>
      </c>
      <c r="I1404" t="str">
        <f>TEXT(Dataset_Analysis_Table[[#This Row],[Order Date]], "mmmm yyyy")</f>
        <v>September 2023</v>
      </c>
      <c r="J1404" s="4">
        <f>IF(Dataset_Analysis_Table[[#This Row],[Units Sold]]&lt;&gt;0,Dataset_Analysis_Table[[#This Row],[Revenue]]/Dataset_Analysis_Table[[#This Row],[Units Sold]],"Invalid")</f>
        <v>434.75</v>
      </c>
      <c r="K1404" s="4" t="str">
        <f>IF(Dataset_Analysis_Table[[#This Row],[Revenue]]&gt;5000,"Yes","No")</f>
        <v>No</v>
      </c>
      <c r="L1404" s="4" t="str" cm="1">
        <f t="array" ref="L1404">_xlfn.IFS(
  Dataset_Analysis_Table[[#This Row],[Revenue]]&gt;=10000, "Platinum Tier",
  Dataset_Analysis_Table[[#This Row],[Revenue]]&gt;=5000, "Gold Tier",
  Dataset_Analysis_Table[[#This Row],[Revenue]]&lt;5000, "Standard Tier"
)</f>
        <v>Standard Tier</v>
      </c>
      <c r="M1404" s="4" t="str">
        <f>Dataset_Analysis_Table[[#This Row],[Region]]&amp;" - "&amp;Dataset_Analysis_Table[[#This Row],[Category]]</f>
        <v>North - Electronics</v>
      </c>
    </row>
    <row r="1405" spans="1:13" x14ac:dyDescent="0.3">
      <c r="A1405">
        <v>1406</v>
      </c>
      <c r="B1405" s="1">
        <v>45481</v>
      </c>
      <c r="C1405" t="s">
        <v>12</v>
      </c>
      <c r="D1405" t="s">
        <v>5</v>
      </c>
      <c r="E1405" t="s">
        <v>4</v>
      </c>
      <c r="F1405">
        <v>10</v>
      </c>
      <c r="G1405" s="4">
        <v>1209.68</v>
      </c>
      <c r="H1405" s="4">
        <v>12096.8</v>
      </c>
      <c r="I1405" t="str">
        <f>TEXT(Dataset_Analysis_Table[[#This Row],[Order Date]], "mmmm yyyy")</f>
        <v>July 2024</v>
      </c>
      <c r="J1405" s="4">
        <f>IF(Dataset_Analysis_Table[[#This Row],[Units Sold]]&lt;&gt;0,Dataset_Analysis_Table[[#This Row],[Revenue]]/Dataset_Analysis_Table[[#This Row],[Units Sold]],"Invalid")</f>
        <v>1209.6799999999998</v>
      </c>
      <c r="K1405" s="4" t="str">
        <f>IF(Dataset_Analysis_Table[[#This Row],[Revenue]]&gt;5000,"Yes","No")</f>
        <v>Yes</v>
      </c>
      <c r="L1405" s="4" t="str" cm="1">
        <f t="array" ref="L1405">_xlfn.IFS(
  Dataset_Analysis_Table[[#This Row],[Revenue]]&gt;=10000, "Platinum Tier",
  Dataset_Analysis_Table[[#This Row],[Revenue]]&gt;=5000, "Gold Tier",
  Dataset_Analysis_Table[[#This Row],[Revenue]]&lt;5000, "Standard Tier"
)</f>
        <v>Platinum Tier</v>
      </c>
      <c r="M1405" s="4" t="str">
        <f>Dataset_Analysis_Table[[#This Row],[Region]]&amp;" - "&amp;Dataset_Analysis_Table[[#This Row],[Category]]</f>
        <v>East - Electronics</v>
      </c>
    </row>
    <row r="1406" spans="1:13" x14ac:dyDescent="0.3">
      <c r="A1406">
        <v>1407</v>
      </c>
      <c r="B1406" s="1">
        <v>45183</v>
      </c>
      <c r="C1406" t="s">
        <v>7</v>
      </c>
      <c r="D1406" t="s">
        <v>9</v>
      </c>
      <c r="E1406" t="s">
        <v>10</v>
      </c>
      <c r="F1406">
        <v>2</v>
      </c>
      <c r="G1406" s="4">
        <v>1113.22</v>
      </c>
      <c r="H1406" s="4">
        <v>2226.44</v>
      </c>
      <c r="I1406" t="str">
        <f>TEXT(Dataset_Analysis_Table[[#This Row],[Order Date]], "mmmm yyyy")</f>
        <v>September 2023</v>
      </c>
      <c r="J1406" s="4">
        <f>IF(Dataset_Analysis_Table[[#This Row],[Units Sold]]&lt;&gt;0,Dataset_Analysis_Table[[#This Row],[Revenue]]/Dataset_Analysis_Table[[#This Row],[Units Sold]],"Invalid")</f>
        <v>1113.22</v>
      </c>
      <c r="K1406" s="4" t="str">
        <f>IF(Dataset_Analysis_Table[[#This Row],[Revenue]]&gt;5000,"Yes","No")</f>
        <v>No</v>
      </c>
      <c r="L1406" s="4" t="str" cm="1">
        <f t="array" ref="L1406">_xlfn.IFS(
  Dataset_Analysis_Table[[#This Row],[Revenue]]&gt;=10000, "Platinum Tier",
  Dataset_Analysis_Table[[#This Row],[Revenue]]&gt;=5000, "Gold Tier",
  Dataset_Analysis_Table[[#This Row],[Revenue]]&lt;5000, "Standard Tier"
)</f>
        <v>Standard Tier</v>
      </c>
      <c r="M1406" s="4" t="str">
        <f>Dataset_Analysis_Table[[#This Row],[Region]]&amp;" - "&amp;Dataset_Analysis_Table[[#This Row],[Category]]</f>
        <v>West - Accessories</v>
      </c>
    </row>
    <row r="1407" spans="1:13" x14ac:dyDescent="0.3">
      <c r="A1407">
        <v>1408</v>
      </c>
      <c r="B1407" s="1">
        <v>45300</v>
      </c>
      <c r="C1407" t="s">
        <v>11</v>
      </c>
      <c r="D1407" t="s">
        <v>17</v>
      </c>
      <c r="E1407" t="s">
        <v>10</v>
      </c>
      <c r="F1407">
        <v>1</v>
      </c>
      <c r="G1407" s="4">
        <v>732.74</v>
      </c>
      <c r="H1407" s="4">
        <v>732.74</v>
      </c>
      <c r="I1407" t="str">
        <f>TEXT(Dataset_Analysis_Table[[#This Row],[Order Date]], "mmmm yyyy")</f>
        <v>January 2024</v>
      </c>
      <c r="J1407" s="4">
        <f>IF(Dataset_Analysis_Table[[#This Row],[Units Sold]]&lt;&gt;0,Dataset_Analysis_Table[[#This Row],[Revenue]]/Dataset_Analysis_Table[[#This Row],[Units Sold]],"Invalid")</f>
        <v>732.74</v>
      </c>
      <c r="K1407" s="4" t="str">
        <f>IF(Dataset_Analysis_Table[[#This Row],[Revenue]]&gt;5000,"Yes","No")</f>
        <v>No</v>
      </c>
      <c r="L1407" s="4" t="str" cm="1">
        <f t="array" ref="L1407">_xlfn.IFS(
  Dataset_Analysis_Table[[#This Row],[Revenue]]&gt;=10000, "Platinum Tier",
  Dataset_Analysis_Table[[#This Row],[Revenue]]&gt;=5000, "Gold Tier",
  Dataset_Analysis_Table[[#This Row],[Revenue]]&lt;5000, "Standard Tier"
)</f>
        <v>Standard Tier</v>
      </c>
      <c r="M1407" s="4" t="str">
        <f>Dataset_Analysis_Table[[#This Row],[Region]]&amp;" - "&amp;Dataset_Analysis_Table[[#This Row],[Category]]</f>
        <v>South - Accessories</v>
      </c>
    </row>
    <row r="1408" spans="1:13" x14ac:dyDescent="0.3">
      <c r="A1408">
        <v>1409</v>
      </c>
      <c r="B1408" s="1">
        <v>45379</v>
      </c>
      <c r="C1408" t="s">
        <v>0</v>
      </c>
      <c r="D1408" t="s">
        <v>13</v>
      </c>
      <c r="E1408" t="s">
        <v>4</v>
      </c>
      <c r="F1408">
        <v>8</v>
      </c>
      <c r="G1408" s="4">
        <v>893.13</v>
      </c>
      <c r="H1408" s="4">
        <v>7145.04</v>
      </c>
      <c r="I1408" t="str">
        <f>TEXT(Dataset_Analysis_Table[[#This Row],[Order Date]], "mmmm yyyy")</f>
        <v>March 2024</v>
      </c>
      <c r="J1408" s="4">
        <f>IF(Dataset_Analysis_Table[[#This Row],[Units Sold]]&lt;&gt;0,Dataset_Analysis_Table[[#This Row],[Revenue]]/Dataset_Analysis_Table[[#This Row],[Units Sold]],"Invalid")</f>
        <v>893.13</v>
      </c>
      <c r="K1408" s="4" t="str">
        <f>IF(Dataset_Analysis_Table[[#This Row],[Revenue]]&gt;5000,"Yes","No")</f>
        <v>Yes</v>
      </c>
      <c r="L1408" s="4" t="str" cm="1">
        <f t="array" ref="L1408">_xlfn.IFS(
  Dataset_Analysis_Table[[#This Row],[Revenue]]&gt;=10000, "Platinum Tier",
  Dataset_Analysis_Table[[#This Row],[Revenue]]&gt;=5000, "Gold Tier",
  Dataset_Analysis_Table[[#This Row],[Revenue]]&lt;5000, "Standard Tier"
)</f>
        <v>Gold Tier</v>
      </c>
      <c r="M1408" s="4" t="str">
        <f>Dataset_Analysis_Table[[#This Row],[Region]]&amp;" - "&amp;Dataset_Analysis_Table[[#This Row],[Category]]</f>
        <v>North - Electronics</v>
      </c>
    </row>
    <row r="1409" spans="1:13" x14ac:dyDescent="0.3">
      <c r="A1409">
        <v>1410</v>
      </c>
      <c r="B1409" s="1">
        <v>45342</v>
      </c>
      <c r="C1409" t="s">
        <v>7</v>
      </c>
      <c r="D1409" t="s">
        <v>21</v>
      </c>
      <c r="E1409" t="s">
        <v>4</v>
      </c>
      <c r="F1409">
        <v>6</v>
      </c>
      <c r="G1409" s="4">
        <v>352.79</v>
      </c>
      <c r="H1409" s="4">
        <v>2116.7399999999998</v>
      </c>
      <c r="I1409" t="str">
        <f>TEXT(Dataset_Analysis_Table[[#This Row],[Order Date]], "mmmm yyyy")</f>
        <v>February 2024</v>
      </c>
      <c r="J1409" s="4">
        <f>IF(Dataset_Analysis_Table[[#This Row],[Units Sold]]&lt;&gt;0,Dataset_Analysis_Table[[#This Row],[Revenue]]/Dataset_Analysis_Table[[#This Row],[Units Sold]],"Invalid")</f>
        <v>352.78999999999996</v>
      </c>
      <c r="K1409" s="4" t="str">
        <f>IF(Dataset_Analysis_Table[[#This Row],[Revenue]]&gt;5000,"Yes","No")</f>
        <v>No</v>
      </c>
      <c r="L1409" s="4" t="str" cm="1">
        <f t="array" ref="L1409">_xlfn.IFS(
  Dataset_Analysis_Table[[#This Row],[Revenue]]&gt;=10000, "Platinum Tier",
  Dataset_Analysis_Table[[#This Row],[Revenue]]&gt;=5000, "Gold Tier",
  Dataset_Analysis_Table[[#This Row],[Revenue]]&lt;5000, "Standard Tier"
)</f>
        <v>Standard Tier</v>
      </c>
      <c r="M1409" s="4" t="str">
        <f>Dataset_Analysis_Table[[#This Row],[Region]]&amp;" - "&amp;Dataset_Analysis_Table[[#This Row],[Category]]</f>
        <v>West - Electronics</v>
      </c>
    </row>
    <row r="1410" spans="1:13" x14ac:dyDescent="0.3">
      <c r="A1410">
        <v>1411</v>
      </c>
      <c r="B1410" s="1">
        <v>45372</v>
      </c>
      <c r="C1410" t="s">
        <v>12</v>
      </c>
      <c r="D1410" t="s">
        <v>13</v>
      </c>
      <c r="E1410" t="s">
        <v>4</v>
      </c>
      <c r="F1410">
        <v>2</v>
      </c>
      <c r="G1410" s="4">
        <v>363.31</v>
      </c>
      <c r="H1410" s="4">
        <v>726.62</v>
      </c>
      <c r="I1410" t="str">
        <f>TEXT(Dataset_Analysis_Table[[#This Row],[Order Date]], "mmmm yyyy")</f>
        <v>March 2024</v>
      </c>
      <c r="J1410" s="4">
        <f>IF(Dataset_Analysis_Table[[#This Row],[Units Sold]]&lt;&gt;0,Dataset_Analysis_Table[[#This Row],[Revenue]]/Dataset_Analysis_Table[[#This Row],[Units Sold]],"Invalid")</f>
        <v>363.31</v>
      </c>
      <c r="K1410" s="4" t="str">
        <f>IF(Dataset_Analysis_Table[[#This Row],[Revenue]]&gt;5000,"Yes","No")</f>
        <v>No</v>
      </c>
      <c r="L1410" s="4" t="str" cm="1">
        <f t="array" ref="L1410">_xlfn.IFS(
  Dataset_Analysis_Table[[#This Row],[Revenue]]&gt;=10000, "Platinum Tier",
  Dataset_Analysis_Table[[#This Row],[Revenue]]&gt;=5000, "Gold Tier",
  Dataset_Analysis_Table[[#This Row],[Revenue]]&lt;5000, "Standard Tier"
)</f>
        <v>Standard Tier</v>
      </c>
      <c r="M1410" s="4" t="str">
        <f>Dataset_Analysis_Table[[#This Row],[Region]]&amp;" - "&amp;Dataset_Analysis_Table[[#This Row],[Category]]</f>
        <v>East - Electronics</v>
      </c>
    </row>
    <row r="1411" spans="1:13" x14ac:dyDescent="0.3">
      <c r="A1411">
        <v>1412</v>
      </c>
      <c r="B1411" s="1">
        <v>45523</v>
      </c>
      <c r="C1411" t="s">
        <v>11</v>
      </c>
      <c r="D1411" t="s">
        <v>5</v>
      </c>
      <c r="E1411" t="s">
        <v>4</v>
      </c>
      <c r="F1411">
        <v>4</v>
      </c>
      <c r="G1411" s="4">
        <v>119.56</v>
      </c>
      <c r="H1411" s="4">
        <v>478.24</v>
      </c>
      <c r="I1411" t="str">
        <f>TEXT(Dataset_Analysis_Table[[#This Row],[Order Date]], "mmmm yyyy")</f>
        <v>August 2024</v>
      </c>
      <c r="J1411" s="4">
        <f>IF(Dataset_Analysis_Table[[#This Row],[Units Sold]]&lt;&gt;0,Dataset_Analysis_Table[[#This Row],[Revenue]]/Dataset_Analysis_Table[[#This Row],[Units Sold]],"Invalid")</f>
        <v>119.56</v>
      </c>
      <c r="K1411" s="4" t="str">
        <f>IF(Dataset_Analysis_Table[[#This Row],[Revenue]]&gt;5000,"Yes","No")</f>
        <v>No</v>
      </c>
      <c r="L1411" s="4" t="str" cm="1">
        <f t="array" ref="L1411">_xlfn.IFS(
  Dataset_Analysis_Table[[#This Row],[Revenue]]&gt;=10000, "Platinum Tier",
  Dataset_Analysis_Table[[#This Row],[Revenue]]&gt;=5000, "Gold Tier",
  Dataset_Analysis_Table[[#This Row],[Revenue]]&lt;5000, "Standard Tier"
)</f>
        <v>Standard Tier</v>
      </c>
      <c r="M1411" s="4" t="str">
        <f>Dataset_Analysis_Table[[#This Row],[Region]]&amp;" - "&amp;Dataset_Analysis_Table[[#This Row],[Category]]</f>
        <v>South - Electronics</v>
      </c>
    </row>
    <row r="1412" spans="1:13" x14ac:dyDescent="0.3">
      <c r="A1412">
        <v>1413</v>
      </c>
      <c r="B1412" s="1">
        <v>45194</v>
      </c>
      <c r="C1412" t="s">
        <v>7</v>
      </c>
      <c r="D1412" t="s">
        <v>15</v>
      </c>
      <c r="E1412" t="s">
        <v>4</v>
      </c>
      <c r="F1412">
        <v>7</v>
      </c>
      <c r="G1412" s="4">
        <v>225.96</v>
      </c>
      <c r="H1412" s="4">
        <v>1581.72</v>
      </c>
      <c r="I1412" t="str">
        <f>TEXT(Dataset_Analysis_Table[[#This Row],[Order Date]], "mmmm yyyy")</f>
        <v>September 2023</v>
      </c>
      <c r="J1412" s="4">
        <f>IF(Dataset_Analysis_Table[[#This Row],[Units Sold]]&lt;&gt;0,Dataset_Analysis_Table[[#This Row],[Revenue]]/Dataset_Analysis_Table[[#This Row],[Units Sold]],"Invalid")</f>
        <v>225.96</v>
      </c>
      <c r="K1412" s="4" t="str">
        <f>IF(Dataset_Analysis_Table[[#This Row],[Revenue]]&gt;5000,"Yes","No")</f>
        <v>No</v>
      </c>
      <c r="L1412" s="4" t="str" cm="1">
        <f t="array" ref="L1412">_xlfn.IFS(
  Dataset_Analysis_Table[[#This Row],[Revenue]]&gt;=10000, "Platinum Tier",
  Dataset_Analysis_Table[[#This Row],[Revenue]]&gt;=5000, "Gold Tier",
  Dataset_Analysis_Table[[#This Row],[Revenue]]&lt;5000, "Standard Tier"
)</f>
        <v>Standard Tier</v>
      </c>
      <c r="M1412" s="4" t="str">
        <f>Dataset_Analysis_Table[[#This Row],[Region]]&amp;" - "&amp;Dataset_Analysis_Table[[#This Row],[Category]]</f>
        <v>West - Electronics</v>
      </c>
    </row>
    <row r="1413" spans="1:13" x14ac:dyDescent="0.3">
      <c r="A1413">
        <v>1414</v>
      </c>
      <c r="B1413" s="1">
        <v>45321</v>
      </c>
      <c r="C1413" t="s">
        <v>7</v>
      </c>
      <c r="D1413" t="s">
        <v>17</v>
      </c>
      <c r="E1413" t="s">
        <v>10</v>
      </c>
      <c r="F1413">
        <v>7</v>
      </c>
      <c r="G1413" s="4">
        <v>566.49</v>
      </c>
      <c r="H1413" s="4">
        <v>3965.43</v>
      </c>
      <c r="I1413" t="str">
        <f>TEXT(Dataset_Analysis_Table[[#This Row],[Order Date]], "mmmm yyyy")</f>
        <v>January 2024</v>
      </c>
      <c r="J1413" s="4">
        <f>IF(Dataset_Analysis_Table[[#This Row],[Units Sold]]&lt;&gt;0,Dataset_Analysis_Table[[#This Row],[Revenue]]/Dataset_Analysis_Table[[#This Row],[Units Sold]],"Invalid")</f>
        <v>566.49</v>
      </c>
      <c r="K1413" s="4" t="str">
        <f>IF(Dataset_Analysis_Table[[#This Row],[Revenue]]&gt;5000,"Yes","No")</f>
        <v>No</v>
      </c>
      <c r="L1413" s="4" t="str" cm="1">
        <f t="array" ref="L1413">_xlfn.IFS(
  Dataset_Analysis_Table[[#This Row],[Revenue]]&gt;=10000, "Platinum Tier",
  Dataset_Analysis_Table[[#This Row],[Revenue]]&gt;=5000, "Gold Tier",
  Dataset_Analysis_Table[[#This Row],[Revenue]]&lt;5000, "Standard Tier"
)</f>
        <v>Standard Tier</v>
      </c>
      <c r="M1413" s="4" t="str">
        <f>Dataset_Analysis_Table[[#This Row],[Region]]&amp;" - "&amp;Dataset_Analysis_Table[[#This Row],[Category]]</f>
        <v>West - Accessories</v>
      </c>
    </row>
    <row r="1414" spans="1:13" x14ac:dyDescent="0.3">
      <c r="A1414">
        <v>1415</v>
      </c>
      <c r="B1414" s="1">
        <v>45786</v>
      </c>
      <c r="C1414" t="s">
        <v>11</v>
      </c>
      <c r="D1414" t="s">
        <v>20</v>
      </c>
      <c r="E1414" t="s">
        <v>4</v>
      </c>
      <c r="F1414">
        <v>6</v>
      </c>
      <c r="G1414" s="4">
        <v>1463.58</v>
      </c>
      <c r="H1414" s="4">
        <v>8781.48</v>
      </c>
      <c r="I1414" t="str">
        <f>TEXT(Dataset_Analysis_Table[[#This Row],[Order Date]], "mmmm yyyy")</f>
        <v>May 2025</v>
      </c>
      <c r="J1414" s="4">
        <f>IF(Dataset_Analysis_Table[[#This Row],[Units Sold]]&lt;&gt;0,Dataset_Analysis_Table[[#This Row],[Revenue]]/Dataset_Analysis_Table[[#This Row],[Units Sold]],"Invalid")</f>
        <v>1463.58</v>
      </c>
      <c r="K1414" s="4" t="str">
        <f>IF(Dataset_Analysis_Table[[#This Row],[Revenue]]&gt;5000,"Yes","No")</f>
        <v>Yes</v>
      </c>
      <c r="L1414" s="4" t="str" cm="1">
        <f t="array" ref="L1414">_xlfn.IFS(
  Dataset_Analysis_Table[[#This Row],[Revenue]]&gt;=10000, "Platinum Tier",
  Dataset_Analysis_Table[[#This Row],[Revenue]]&gt;=5000, "Gold Tier",
  Dataset_Analysis_Table[[#This Row],[Revenue]]&lt;5000, "Standard Tier"
)</f>
        <v>Gold Tier</v>
      </c>
      <c r="M1414" s="4" t="str">
        <f>Dataset_Analysis_Table[[#This Row],[Region]]&amp;" - "&amp;Dataset_Analysis_Table[[#This Row],[Category]]</f>
        <v>South - Electronics</v>
      </c>
    </row>
    <row r="1415" spans="1:13" x14ac:dyDescent="0.3">
      <c r="A1415">
        <v>1416</v>
      </c>
      <c r="B1415" s="1">
        <v>45269</v>
      </c>
      <c r="C1415" t="s">
        <v>12</v>
      </c>
      <c r="D1415" t="s">
        <v>18</v>
      </c>
      <c r="E1415" t="s">
        <v>4</v>
      </c>
      <c r="F1415">
        <v>1</v>
      </c>
      <c r="G1415" s="4">
        <v>1041.3900000000001</v>
      </c>
      <c r="H1415" s="4">
        <v>1041.3900000000001</v>
      </c>
      <c r="I1415" t="str">
        <f>TEXT(Dataset_Analysis_Table[[#This Row],[Order Date]], "mmmm yyyy")</f>
        <v>December 2023</v>
      </c>
      <c r="J1415" s="4">
        <f>IF(Dataset_Analysis_Table[[#This Row],[Units Sold]]&lt;&gt;0,Dataset_Analysis_Table[[#This Row],[Revenue]]/Dataset_Analysis_Table[[#This Row],[Units Sold]],"Invalid")</f>
        <v>1041.3900000000001</v>
      </c>
      <c r="K1415" s="4" t="str">
        <f>IF(Dataset_Analysis_Table[[#This Row],[Revenue]]&gt;5000,"Yes","No")</f>
        <v>No</v>
      </c>
      <c r="L1415" s="4" t="str" cm="1">
        <f t="array" ref="L1415">_xlfn.IFS(
  Dataset_Analysis_Table[[#This Row],[Revenue]]&gt;=10000, "Platinum Tier",
  Dataset_Analysis_Table[[#This Row],[Revenue]]&gt;=5000, "Gold Tier",
  Dataset_Analysis_Table[[#This Row],[Revenue]]&lt;5000, "Standard Tier"
)</f>
        <v>Standard Tier</v>
      </c>
      <c r="M1415" s="4" t="str">
        <f>Dataset_Analysis_Table[[#This Row],[Region]]&amp;" - "&amp;Dataset_Analysis_Table[[#This Row],[Category]]</f>
        <v>East - Electronics</v>
      </c>
    </row>
    <row r="1416" spans="1:13" x14ac:dyDescent="0.3">
      <c r="A1416">
        <v>1417</v>
      </c>
      <c r="B1416" s="1">
        <v>45278</v>
      </c>
      <c r="C1416" t="s">
        <v>12</v>
      </c>
      <c r="D1416" t="s">
        <v>14</v>
      </c>
      <c r="E1416" t="s">
        <v>4</v>
      </c>
      <c r="F1416">
        <v>2</v>
      </c>
      <c r="G1416" s="4">
        <v>1278.96</v>
      </c>
      <c r="H1416" s="4">
        <v>2557.92</v>
      </c>
      <c r="I1416" t="str">
        <f>TEXT(Dataset_Analysis_Table[[#This Row],[Order Date]], "mmmm yyyy")</f>
        <v>December 2023</v>
      </c>
      <c r="J1416" s="4">
        <f>IF(Dataset_Analysis_Table[[#This Row],[Units Sold]]&lt;&gt;0,Dataset_Analysis_Table[[#This Row],[Revenue]]/Dataset_Analysis_Table[[#This Row],[Units Sold]],"Invalid")</f>
        <v>1278.96</v>
      </c>
      <c r="K1416" s="4" t="str">
        <f>IF(Dataset_Analysis_Table[[#This Row],[Revenue]]&gt;5000,"Yes","No")</f>
        <v>No</v>
      </c>
      <c r="L1416" s="4" t="str" cm="1">
        <f t="array" ref="L1416">_xlfn.IFS(
  Dataset_Analysis_Table[[#This Row],[Revenue]]&gt;=10000, "Platinum Tier",
  Dataset_Analysis_Table[[#This Row],[Revenue]]&gt;=5000, "Gold Tier",
  Dataset_Analysis_Table[[#This Row],[Revenue]]&lt;5000, "Standard Tier"
)</f>
        <v>Standard Tier</v>
      </c>
      <c r="M1416" s="4" t="str">
        <f>Dataset_Analysis_Table[[#This Row],[Region]]&amp;" - "&amp;Dataset_Analysis_Table[[#This Row],[Category]]</f>
        <v>East - Electronics</v>
      </c>
    </row>
    <row r="1417" spans="1:13" x14ac:dyDescent="0.3">
      <c r="A1417">
        <v>1418</v>
      </c>
      <c r="B1417" s="1">
        <v>45314</v>
      </c>
      <c r="C1417" t="s">
        <v>7</v>
      </c>
      <c r="D1417" t="s">
        <v>20</v>
      </c>
      <c r="E1417" t="s">
        <v>4</v>
      </c>
      <c r="F1417">
        <v>6</v>
      </c>
      <c r="G1417" s="4">
        <v>337.58</v>
      </c>
      <c r="H1417" s="4">
        <v>2025.48</v>
      </c>
      <c r="I1417" t="str">
        <f>TEXT(Dataset_Analysis_Table[[#This Row],[Order Date]], "mmmm yyyy")</f>
        <v>January 2024</v>
      </c>
      <c r="J1417" s="4">
        <f>IF(Dataset_Analysis_Table[[#This Row],[Units Sold]]&lt;&gt;0,Dataset_Analysis_Table[[#This Row],[Revenue]]/Dataset_Analysis_Table[[#This Row],[Units Sold]],"Invalid")</f>
        <v>337.58</v>
      </c>
      <c r="K1417" s="4" t="str">
        <f>IF(Dataset_Analysis_Table[[#This Row],[Revenue]]&gt;5000,"Yes","No")</f>
        <v>No</v>
      </c>
      <c r="L1417" s="4" t="str" cm="1">
        <f t="array" ref="L1417">_xlfn.IFS(
  Dataset_Analysis_Table[[#This Row],[Revenue]]&gt;=10000, "Platinum Tier",
  Dataset_Analysis_Table[[#This Row],[Revenue]]&gt;=5000, "Gold Tier",
  Dataset_Analysis_Table[[#This Row],[Revenue]]&lt;5000, "Standard Tier"
)</f>
        <v>Standard Tier</v>
      </c>
      <c r="M1417" s="4" t="str">
        <f>Dataset_Analysis_Table[[#This Row],[Region]]&amp;" - "&amp;Dataset_Analysis_Table[[#This Row],[Category]]</f>
        <v>West - Electronics</v>
      </c>
    </row>
    <row r="1418" spans="1:13" x14ac:dyDescent="0.3">
      <c r="A1418">
        <v>1419</v>
      </c>
      <c r="B1418" s="1">
        <v>45792</v>
      </c>
      <c r="C1418" t="s">
        <v>11</v>
      </c>
      <c r="D1418" t="s">
        <v>22</v>
      </c>
      <c r="E1418" t="s">
        <v>4</v>
      </c>
      <c r="F1418">
        <v>10</v>
      </c>
      <c r="G1418" s="4">
        <v>1359.31</v>
      </c>
      <c r="H1418" s="4">
        <v>13593.1</v>
      </c>
      <c r="I1418" t="str">
        <f>TEXT(Dataset_Analysis_Table[[#This Row],[Order Date]], "mmmm yyyy")</f>
        <v>May 2025</v>
      </c>
      <c r="J1418" s="4">
        <f>IF(Dataset_Analysis_Table[[#This Row],[Units Sold]]&lt;&gt;0,Dataset_Analysis_Table[[#This Row],[Revenue]]/Dataset_Analysis_Table[[#This Row],[Units Sold]],"Invalid")</f>
        <v>1359.31</v>
      </c>
      <c r="K1418" s="4" t="str">
        <f>IF(Dataset_Analysis_Table[[#This Row],[Revenue]]&gt;5000,"Yes","No")</f>
        <v>Yes</v>
      </c>
      <c r="L1418" s="4" t="str" cm="1">
        <f t="array" ref="L1418">_xlfn.IFS(
  Dataset_Analysis_Table[[#This Row],[Revenue]]&gt;=10000, "Platinum Tier",
  Dataset_Analysis_Table[[#This Row],[Revenue]]&gt;=5000, "Gold Tier",
  Dataset_Analysis_Table[[#This Row],[Revenue]]&lt;5000, "Standard Tier"
)</f>
        <v>Platinum Tier</v>
      </c>
      <c r="M1418" s="4" t="str">
        <f>Dataset_Analysis_Table[[#This Row],[Region]]&amp;" - "&amp;Dataset_Analysis_Table[[#This Row],[Category]]</f>
        <v>South - Electronics</v>
      </c>
    </row>
    <row r="1419" spans="1:13" x14ac:dyDescent="0.3">
      <c r="A1419">
        <v>1420</v>
      </c>
      <c r="B1419" s="1">
        <v>45227</v>
      </c>
      <c r="C1419" t="s">
        <v>11</v>
      </c>
      <c r="D1419" t="s">
        <v>15</v>
      </c>
      <c r="E1419" t="s">
        <v>4</v>
      </c>
      <c r="F1419">
        <v>7</v>
      </c>
      <c r="G1419" s="4">
        <v>1286.8900000000001</v>
      </c>
      <c r="H1419" s="4">
        <v>9008.23</v>
      </c>
      <c r="I1419" t="str">
        <f>TEXT(Dataset_Analysis_Table[[#This Row],[Order Date]], "mmmm yyyy")</f>
        <v>October 2023</v>
      </c>
      <c r="J1419" s="4">
        <f>IF(Dataset_Analysis_Table[[#This Row],[Units Sold]]&lt;&gt;0,Dataset_Analysis_Table[[#This Row],[Revenue]]/Dataset_Analysis_Table[[#This Row],[Units Sold]],"Invalid")</f>
        <v>1286.8899999999999</v>
      </c>
      <c r="K1419" s="4" t="str">
        <f>IF(Dataset_Analysis_Table[[#This Row],[Revenue]]&gt;5000,"Yes","No")</f>
        <v>Yes</v>
      </c>
      <c r="L1419" s="4" t="str" cm="1">
        <f t="array" ref="L1419">_xlfn.IFS(
  Dataset_Analysis_Table[[#This Row],[Revenue]]&gt;=10000, "Platinum Tier",
  Dataset_Analysis_Table[[#This Row],[Revenue]]&gt;=5000, "Gold Tier",
  Dataset_Analysis_Table[[#This Row],[Revenue]]&lt;5000, "Standard Tier"
)</f>
        <v>Gold Tier</v>
      </c>
      <c r="M1419" s="4" t="str">
        <f>Dataset_Analysis_Table[[#This Row],[Region]]&amp;" - "&amp;Dataset_Analysis_Table[[#This Row],[Category]]</f>
        <v>South - Electronics</v>
      </c>
    </row>
    <row r="1420" spans="1:13" x14ac:dyDescent="0.3">
      <c r="A1420">
        <v>1421</v>
      </c>
      <c r="B1420" s="1">
        <v>45744</v>
      </c>
      <c r="C1420" t="s">
        <v>11</v>
      </c>
      <c r="D1420" t="s">
        <v>20</v>
      </c>
      <c r="E1420" t="s">
        <v>4</v>
      </c>
      <c r="F1420">
        <v>8</v>
      </c>
      <c r="G1420" s="4">
        <v>1257.1099999999999</v>
      </c>
      <c r="H1420" s="4">
        <v>10056.879999999999</v>
      </c>
      <c r="I1420" t="str">
        <f>TEXT(Dataset_Analysis_Table[[#This Row],[Order Date]], "mmmm yyyy")</f>
        <v>March 2025</v>
      </c>
      <c r="J1420" s="4">
        <f>IF(Dataset_Analysis_Table[[#This Row],[Units Sold]]&lt;&gt;0,Dataset_Analysis_Table[[#This Row],[Revenue]]/Dataset_Analysis_Table[[#This Row],[Units Sold]],"Invalid")</f>
        <v>1257.1099999999999</v>
      </c>
      <c r="K1420" s="4" t="str">
        <f>IF(Dataset_Analysis_Table[[#This Row],[Revenue]]&gt;5000,"Yes","No")</f>
        <v>Yes</v>
      </c>
      <c r="L1420" s="4" t="str" cm="1">
        <f t="array" ref="L1420">_xlfn.IFS(
  Dataset_Analysis_Table[[#This Row],[Revenue]]&gt;=10000, "Platinum Tier",
  Dataset_Analysis_Table[[#This Row],[Revenue]]&gt;=5000, "Gold Tier",
  Dataset_Analysis_Table[[#This Row],[Revenue]]&lt;5000, "Standard Tier"
)</f>
        <v>Platinum Tier</v>
      </c>
      <c r="M1420" s="4" t="str">
        <f>Dataset_Analysis_Table[[#This Row],[Region]]&amp;" - "&amp;Dataset_Analysis_Table[[#This Row],[Category]]</f>
        <v>South - Electronics</v>
      </c>
    </row>
    <row r="1421" spans="1:13" x14ac:dyDescent="0.3">
      <c r="A1421">
        <v>1422</v>
      </c>
      <c r="B1421" s="1">
        <v>45577</v>
      </c>
      <c r="C1421" t="s">
        <v>0</v>
      </c>
      <c r="D1421" t="s">
        <v>22</v>
      </c>
      <c r="E1421" t="s">
        <v>4</v>
      </c>
      <c r="F1421">
        <v>4</v>
      </c>
      <c r="G1421" s="4">
        <v>379.27</v>
      </c>
      <c r="H1421" s="4">
        <v>1517.08</v>
      </c>
      <c r="I1421" t="str">
        <f>TEXT(Dataset_Analysis_Table[[#This Row],[Order Date]], "mmmm yyyy")</f>
        <v>October 2024</v>
      </c>
      <c r="J1421" s="4">
        <f>IF(Dataset_Analysis_Table[[#This Row],[Units Sold]]&lt;&gt;0,Dataset_Analysis_Table[[#This Row],[Revenue]]/Dataset_Analysis_Table[[#This Row],[Units Sold]],"Invalid")</f>
        <v>379.27</v>
      </c>
      <c r="K1421" s="4" t="str">
        <f>IF(Dataset_Analysis_Table[[#This Row],[Revenue]]&gt;5000,"Yes","No")</f>
        <v>No</v>
      </c>
      <c r="L1421" s="4" t="str" cm="1">
        <f t="array" ref="L1421">_xlfn.IFS(
  Dataset_Analysis_Table[[#This Row],[Revenue]]&gt;=10000, "Platinum Tier",
  Dataset_Analysis_Table[[#This Row],[Revenue]]&gt;=5000, "Gold Tier",
  Dataset_Analysis_Table[[#This Row],[Revenue]]&lt;5000, "Standard Tier"
)</f>
        <v>Standard Tier</v>
      </c>
      <c r="M1421" s="4" t="str">
        <f>Dataset_Analysis_Table[[#This Row],[Region]]&amp;" - "&amp;Dataset_Analysis_Table[[#This Row],[Category]]</f>
        <v>North - Electronics</v>
      </c>
    </row>
    <row r="1422" spans="1:13" x14ac:dyDescent="0.3">
      <c r="A1422">
        <v>1423</v>
      </c>
      <c r="B1422" s="1">
        <v>45744</v>
      </c>
      <c r="C1422" t="s">
        <v>11</v>
      </c>
      <c r="D1422" t="s">
        <v>5</v>
      </c>
      <c r="E1422" t="s">
        <v>4</v>
      </c>
      <c r="F1422">
        <v>3</v>
      </c>
      <c r="G1422" s="4">
        <v>1371.49</v>
      </c>
      <c r="H1422" s="4">
        <v>4114.47</v>
      </c>
      <c r="I1422" t="str">
        <f>TEXT(Dataset_Analysis_Table[[#This Row],[Order Date]], "mmmm yyyy")</f>
        <v>March 2025</v>
      </c>
      <c r="J1422" s="4">
        <f>IF(Dataset_Analysis_Table[[#This Row],[Units Sold]]&lt;&gt;0,Dataset_Analysis_Table[[#This Row],[Revenue]]/Dataset_Analysis_Table[[#This Row],[Units Sold]],"Invalid")</f>
        <v>1371.49</v>
      </c>
      <c r="K1422" s="4" t="str">
        <f>IF(Dataset_Analysis_Table[[#This Row],[Revenue]]&gt;5000,"Yes","No")</f>
        <v>No</v>
      </c>
      <c r="L1422" s="4" t="str" cm="1">
        <f t="array" ref="L1422">_xlfn.IFS(
  Dataset_Analysis_Table[[#This Row],[Revenue]]&gt;=10000, "Platinum Tier",
  Dataset_Analysis_Table[[#This Row],[Revenue]]&gt;=5000, "Gold Tier",
  Dataset_Analysis_Table[[#This Row],[Revenue]]&lt;5000, "Standard Tier"
)</f>
        <v>Standard Tier</v>
      </c>
      <c r="M1422" s="4" t="str">
        <f>Dataset_Analysis_Table[[#This Row],[Region]]&amp;" - "&amp;Dataset_Analysis_Table[[#This Row],[Category]]</f>
        <v>South - Electronics</v>
      </c>
    </row>
    <row r="1423" spans="1:13" x14ac:dyDescent="0.3">
      <c r="A1423">
        <v>1424</v>
      </c>
      <c r="B1423" s="1">
        <v>45566</v>
      </c>
      <c r="C1423" t="s">
        <v>0</v>
      </c>
      <c r="D1423" t="s">
        <v>17</v>
      </c>
      <c r="E1423" t="s">
        <v>10</v>
      </c>
      <c r="F1423">
        <v>1</v>
      </c>
      <c r="G1423" s="4">
        <v>69.69</v>
      </c>
      <c r="H1423" s="4">
        <v>69.69</v>
      </c>
      <c r="I1423" t="str">
        <f>TEXT(Dataset_Analysis_Table[[#This Row],[Order Date]], "mmmm yyyy")</f>
        <v>October 2024</v>
      </c>
      <c r="J1423" s="4">
        <f>IF(Dataset_Analysis_Table[[#This Row],[Units Sold]]&lt;&gt;0,Dataset_Analysis_Table[[#This Row],[Revenue]]/Dataset_Analysis_Table[[#This Row],[Units Sold]],"Invalid")</f>
        <v>69.69</v>
      </c>
      <c r="K1423" s="4" t="str">
        <f>IF(Dataset_Analysis_Table[[#This Row],[Revenue]]&gt;5000,"Yes","No")</f>
        <v>No</v>
      </c>
      <c r="L1423" s="4" t="str" cm="1">
        <f t="array" ref="L1423">_xlfn.IFS(
  Dataset_Analysis_Table[[#This Row],[Revenue]]&gt;=10000, "Platinum Tier",
  Dataset_Analysis_Table[[#This Row],[Revenue]]&gt;=5000, "Gold Tier",
  Dataset_Analysis_Table[[#This Row],[Revenue]]&lt;5000, "Standard Tier"
)</f>
        <v>Standard Tier</v>
      </c>
      <c r="M1423" s="4" t="str">
        <f>Dataset_Analysis_Table[[#This Row],[Region]]&amp;" - "&amp;Dataset_Analysis_Table[[#This Row],[Category]]</f>
        <v>North - Accessories</v>
      </c>
    </row>
    <row r="1424" spans="1:13" x14ac:dyDescent="0.3">
      <c r="A1424">
        <v>1425</v>
      </c>
      <c r="B1424" s="1">
        <v>45574</v>
      </c>
      <c r="C1424" t="s">
        <v>0</v>
      </c>
      <c r="D1424" t="s">
        <v>20</v>
      </c>
      <c r="E1424" t="s">
        <v>4</v>
      </c>
      <c r="F1424">
        <v>9</v>
      </c>
      <c r="G1424" s="4">
        <v>597.54</v>
      </c>
      <c r="H1424" s="4">
        <v>5377.86</v>
      </c>
      <c r="I1424" t="str">
        <f>TEXT(Dataset_Analysis_Table[[#This Row],[Order Date]], "mmmm yyyy")</f>
        <v>October 2024</v>
      </c>
      <c r="J1424" s="4">
        <f>IF(Dataset_Analysis_Table[[#This Row],[Units Sold]]&lt;&gt;0,Dataset_Analysis_Table[[#This Row],[Revenue]]/Dataset_Analysis_Table[[#This Row],[Units Sold]],"Invalid")</f>
        <v>597.54</v>
      </c>
      <c r="K1424" s="4" t="str">
        <f>IF(Dataset_Analysis_Table[[#This Row],[Revenue]]&gt;5000,"Yes","No")</f>
        <v>Yes</v>
      </c>
      <c r="L1424" s="4" t="str" cm="1">
        <f t="array" ref="L1424">_xlfn.IFS(
  Dataset_Analysis_Table[[#This Row],[Revenue]]&gt;=10000, "Platinum Tier",
  Dataset_Analysis_Table[[#This Row],[Revenue]]&gt;=5000, "Gold Tier",
  Dataset_Analysis_Table[[#This Row],[Revenue]]&lt;5000, "Standard Tier"
)</f>
        <v>Gold Tier</v>
      </c>
      <c r="M1424" s="4" t="str">
        <f>Dataset_Analysis_Table[[#This Row],[Region]]&amp;" - "&amp;Dataset_Analysis_Table[[#This Row],[Category]]</f>
        <v>North - Electronics</v>
      </c>
    </row>
    <row r="1425" spans="1:13" x14ac:dyDescent="0.3">
      <c r="A1425">
        <v>1426</v>
      </c>
      <c r="B1425" s="1">
        <v>45602</v>
      </c>
      <c r="C1425" t="s">
        <v>0</v>
      </c>
      <c r="D1425" t="s">
        <v>9</v>
      </c>
      <c r="E1425" t="s">
        <v>10</v>
      </c>
      <c r="F1425">
        <v>8</v>
      </c>
      <c r="G1425" s="4">
        <v>368.36</v>
      </c>
      <c r="H1425" s="4">
        <v>2946.88</v>
      </c>
      <c r="I1425" t="str">
        <f>TEXT(Dataset_Analysis_Table[[#This Row],[Order Date]], "mmmm yyyy")</f>
        <v>November 2024</v>
      </c>
      <c r="J1425" s="4">
        <f>IF(Dataset_Analysis_Table[[#This Row],[Units Sold]]&lt;&gt;0,Dataset_Analysis_Table[[#This Row],[Revenue]]/Dataset_Analysis_Table[[#This Row],[Units Sold]],"Invalid")</f>
        <v>368.36</v>
      </c>
      <c r="K1425" s="4" t="str">
        <f>IF(Dataset_Analysis_Table[[#This Row],[Revenue]]&gt;5000,"Yes","No")</f>
        <v>No</v>
      </c>
      <c r="L1425" s="4" t="str" cm="1">
        <f t="array" ref="L1425">_xlfn.IFS(
  Dataset_Analysis_Table[[#This Row],[Revenue]]&gt;=10000, "Platinum Tier",
  Dataset_Analysis_Table[[#This Row],[Revenue]]&gt;=5000, "Gold Tier",
  Dataset_Analysis_Table[[#This Row],[Revenue]]&lt;5000, "Standard Tier"
)</f>
        <v>Standard Tier</v>
      </c>
      <c r="M1425" s="4" t="str">
        <f>Dataset_Analysis_Table[[#This Row],[Region]]&amp;" - "&amp;Dataset_Analysis_Table[[#This Row],[Category]]</f>
        <v>North - Accessories</v>
      </c>
    </row>
    <row r="1426" spans="1:13" x14ac:dyDescent="0.3">
      <c r="A1426">
        <v>1427</v>
      </c>
      <c r="B1426" s="1">
        <v>45848</v>
      </c>
      <c r="C1426" t="s">
        <v>0</v>
      </c>
      <c r="D1426" t="s">
        <v>6</v>
      </c>
      <c r="E1426" t="s">
        <v>4</v>
      </c>
      <c r="F1426">
        <v>7</v>
      </c>
      <c r="G1426" s="4">
        <v>1425.4</v>
      </c>
      <c r="H1426" s="4">
        <v>9977.7999999999993</v>
      </c>
      <c r="I1426" t="str">
        <f>TEXT(Dataset_Analysis_Table[[#This Row],[Order Date]], "mmmm yyyy")</f>
        <v>July 2025</v>
      </c>
      <c r="J1426" s="4">
        <f>IF(Dataset_Analysis_Table[[#This Row],[Units Sold]]&lt;&gt;0,Dataset_Analysis_Table[[#This Row],[Revenue]]/Dataset_Analysis_Table[[#This Row],[Units Sold]],"Invalid")</f>
        <v>1425.3999999999999</v>
      </c>
      <c r="K1426" s="4" t="str">
        <f>IF(Dataset_Analysis_Table[[#This Row],[Revenue]]&gt;5000,"Yes","No")</f>
        <v>Yes</v>
      </c>
      <c r="L1426" s="4" t="str" cm="1">
        <f t="array" ref="L1426">_xlfn.IFS(
  Dataset_Analysis_Table[[#This Row],[Revenue]]&gt;=10000, "Platinum Tier",
  Dataset_Analysis_Table[[#This Row],[Revenue]]&gt;=5000, "Gold Tier",
  Dataset_Analysis_Table[[#This Row],[Revenue]]&lt;5000, "Standard Tier"
)</f>
        <v>Gold Tier</v>
      </c>
      <c r="M1426" s="4" t="str">
        <f>Dataset_Analysis_Table[[#This Row],[Region]]&amp;" - "&amp;Dataset_Analysis_Table[[#This Row],[Category]]</f>
        <v>North - Electronics</v>
      </c>
    </row>
    <row r="1427" spans="1:13" x14ac:dyDescent="0.3">
      <c r="A1427">
        <v>1428</v>
      </c>
      <c r="B1427" s="1">
        <v>45441</v>
      </c>
      <c r="C1427" t="s">
        <v>12</v>
      </c>
      <c r="D1427" t="s">
        <v>3</v>
      </c>
      <c r="E1427" t="s">
        <v>4</v>
      </c>
      <c r="F1427">
        <v>4</v>
      </c>
      <c r="G1427" s="4">
        <v>974.98</v>
      </c>
      <c r="H1427" s="4">
        <v>3899.92</v>
      </c>
      <c r="I1427" t="str">
        <f>TEXT(Dataset_Analysis_Table[[#This Row],[Order Date]], "mmmm yyyy")</f>
        <v>May 2024</v>
      </c>
      <c r="J1427" s="4">
        <f>IF(Dataset_Analysis_Table[[#This Row],[Units Sold]]&lt;&gt;0,Dataset_Analysis_Table[[#This Row],[Revenue]]/Dataset_Analysis_Table[[#This Row],[Units Sold]],"Invalid")</f>
        <v>974.98</v>
      </c>
      <c r="K1427" s="4" t="str">
        <f>IF(Dataset_Analysis_Table[[#This Row],[Revenue]]&gt;5000,"Yes","No")</f>
        <v>No</v>
      </c>
      <c r="L1427" s="4" t="str" cm="1">
        <f t="array" ref="L1427">_xlfn.IFS(
  Dataset_Analysis_Table[[#This Row],[Revenue]]&gt;=10000, "Platinum Tier",
  Dataset_Analysis_Table[[#This Row],[Revenue]]&gt;=5000, "Gold Tier",
  Dataset_Analysis_Table[[#This Row],[Revenue]]&lt;5000, "Standard Tier"
)</f>
        <v>Standard Tier</v>
      </c>
      <c r="M1427" s="4" t="str">
        <f>Dataset_Analysis_Table[[#This Row],[Region]]&amp;" - "&amp;Dataset_Analysis_Table[[#This Row],[Category]]</f>
        <v>East - Electronics</v>
      </c>
    </row>
    <row r="1428" spans="1:13" x14ac:dyDescent="0.3">
      <c r="A1428">
        <v>1429</v>
      </c>
      <c r="B1428" s="1">
        <v>45630</v>
      </c>
      <c r="C1428" t="s">
        <v>0</v>
      </c>
      <c r="D1428" t="s">
        <v>13</v>
      </c>
      <c r="E1428" t="s">
        <v>4</v>
      </c>
      <c r="F1428">
        <v>5</v>
      </c>
      <c r="G1428" s="4">
        <v>251.09</v>
      </c>
      <c r="H1428" s="4">
        <v>1255.45</v>
      </c>
      <c r="I1428" t="str">
        <f>TEXT(Dataset_Analysis_Table[[#This Row],[Order Date]], "mmmm yyyy")</f>
        <v>December 2024</v>
      </c>
      <c r="J1428" s="4">
        <f>IF(Dataset_Analysis_Table[[#This Row],[Units Sold]]&lt;&gt;0,Dataset_Analysis_Table[[#This Row],[Revenue]]/Dataset_Analysis_Table[[#This Row],[Units Sold]],"Invalid")</f>
        <v>251.09</v>
      </c>
      <c r="K1428" s="4" t="str">
        <f>IF(Dataset_Analysis_Table[[#This Row],[Revenue]]&gt;5000,"Yes","No")</f>
        <v>No</v>
      </c>
      <c r="L1428" s="4" t="str" cm="1">
        <f t="array" ref="L1428">_xlfn.IFS(
  Dataset_Analysis_Table[[#This Row],[Revenue]]&gt;=10000, "Platinum Tier",
  Dataset_Analysis_Table[[#This Row],[Revenue]]&gt;=5000, "Gold Tier",
  Dataset_Analysis_Table[[#This Row],[Revenue]]&lt;5000, "Standard Tier"
)</f>
        <v>Standard Tier</v>
      </c>
      <c r="M1428" s="4" t="str">
        <f>Dataset_Analysis_Table[[#This Row],[Region]]&amp;" - "&amp;Dataset_Analysis_Table[[#This Row],[Category]]</f>
        <v>North - Electronics</v>
      </c>
    </row>
    <row r="1429" spans="1:13" x14ac:dyDescent="0.3">
      <c r="A1429">
        <v>1430</v>
      </c>
      <c r="B1429" s="1">
        <v>45604</v>
      </c>
      <c r="C1429" t="s">
        <v>0</v>
      </c>
      <c r="D1429" t="s">
        <v>20</v>
      </c>
      <c r="E1429" t="s">
        <v>4</v>
      </c>
      <c r="F1429">
        <v>8</v>
      </c>
      <c r="G1429" s="4">
        <v>1160.03</v>
      </c>
      <c r="H1429" s="4">
        <v>9280.24</v>
      </c>
      <c r="I1429" t="str">
        <f>TEXT(Dataset_Analysis_Table[[#This Row],[Order Date]], "mmmm yyyy")</f>
        <v>November 2024</v>
      </c>
      <c r="J1429" s="4">
        <f>IF(Dataset_Analysis_Table[[#This Row],[Units Sold]]&lt;&gt;0,Dataset_Analysis_Table[[#This Row],[Revenue]]/Dataset_Analysis_Table[[#This Row],[Units Sold]],"Invalid")</f>
        <v>1160.03</v>
      </c>
      <c r="K1429" s="4" t="str">
        <f>IF(Dataset_Analysis_Table[[#This Row],[Revenue]]&gt;5000,"Yes","No")</f>
        <v>Yes</v>
      </c>
      <c r="L1429" s="4" t="str" cm="1">
        <f t="array" ref="L1429">_xlfn.IFS(
  Dataset_Analysis_Table[[#This Row],[Revenue]]&gt;=10000, "Platinum Tier",
  Dataset_Analysis_Table[[#This Row],[Revenue]]&gt;=5000, "Gold Tier",
  Dataset_Analysis_Table[[#This Row],[Revenue]]&lt;5000, "Standard Tier"
)</f>
        <v>Gold Tier</v>
      </c>
      <c r="M1429" s="4" t="str">
        <f>Dataset_Analysis_Table[[#This Row],[Region]]&amp;" - "&amp;Dataset_Analysis_Table[[#This Row],[Category]]</f>
        <v>North - Electronics</v>
      </c>
    </row>
    <row r="1430" spans="1:13" x14ac:dyDescent="0.3">
      <c r="A1430">
        <v>1431</v>
      </c>
      <c r="B1430" s="1">
        <v>45328</v>
      </c>
      <c r="C1430" t="s">
        <v>7</v>
      </c>
      <c r="D1430" t="s">
        <v>16</v>
      </c>
      <c r="E1430" t="s">
        <v>10</v>
      </c>
      <c r="F1430">
        <v>6</v>
      </c>
      <c r="G1430" s="4">
        <v>943.95</v>
      </c>
      <c r="H1430" s="4">
        <v>5663.7</v>
      </c>
      <c r="I1430" t="str">
        <f>TEXT(Dataset_Analysis_Table[[#This Row],[Order Date]], "mmmm yyyy")</f>
        <v>February 2024</v>
      </c>
      <c r="J1430" s="4">
        <f>IF(Dataset_Analysis_Table[[#This Row],[Units Sold]]&lt;&gt;0,Dataset_Analysis_Table[[#This Row],[Revenue]]/Dataset_Analysis_Table[[#This Row],[Units Sold]],"Invalid")</f>
        <v>943.94999999999993</v>
      </c>
      <c r="K1430" s="4" t="str">
        <f>IF(Dataset_Analysis_Table[[#This Row],[Revenue]]&gt;5000,"Yes","No")</f>
        <v>Yes</v>
      </c>
      <c r="L1430" s="4" t="str" cm="1">
        <f t="array" ref="L1430">_xlfn.IFS(
  Dataset_Analysis_Table[[#This Row],[Revenue]]&gt;=10000, "Platinum Tier",
  Dataset_Analysis_Table[[#This Row],[Revenue]]&gt;=5000, "Gold Tier",
  Dataset_Analysis_Table[[#This Row],[Revenue]]&lt;5000, "Standard Tier"
)</f>
        <v>Gold Tier</v>
      </c>
      <c r="M1430" s="4" t="str">
        <f>Dataset_Analysis_Table[[#This Row],[Region]]&amp;" - "&amp;Dataset_Analysis_Table[[#This Row],[Category]]</f>
        <v>West - Accessories</v>
      </c>
    </row>
    <row r="1431" spans="1:13" x14ac:dyDescent="0.3">
      <c r="A1431">
        <v>1432</v>
      </c>
      <c r="B1431" s="1">
        <v>45781</v>
      </c>
      <c r="C1431" t="s">
        <v>0</v>
      </c>
      <c r="D1431" t="s">
        <v>8</v>
      </c>
      <c r="E1431" t="s">
        <v>2</v>
      </c>
      <c r="F1431">
        <v>2</v>
      </c>
      <c r="G1431" s="4">
        <v>583.47</v>
      </c>
      <c r="H1431" s="4">
        <v>1166.94</v>
      </c>
      <c r="I1431" t="str">
        <f>TEXT(Dataset_Analysis_Table[[#This Row],[Order Date]], "mmmm yyyy")</f>
        <v>May 2025</v>
      </c>
      <c r="J1431" s="4">
        <f>IF(Dataset_Analysis_Table[[#This Row],[Units Sold]]&lt;&gt;0,Dataset_Analysis_Table[[#This Row],[Revenue]]/Dataset_Analysis_Table[[#This Row],[Units Sold]],"Invalid")</f>
        <v>583.47</v>
      </c>
      <c r="K1431" s="4" t="str">
        <f>IF(Dataset_Analysis_Table[[#This Row],[Revenue]]&gt;5000,"Yes","No")</f>
        <v>No</v>
      </c>
      <c r="L1431" s="4" t="str" cm="1">
        <f t="array" ref="L1431">_xlfn.IFS(
  Dataset_Analysis_Table[[#This Row],[Revenue]]&gt;=10000, "Platinum Tier",
  Dataset_Analysis_Table[[#This Row],[Revenue]]&gt;=5000, "Gold Tier",
  Dataset_Analysis_Table[[#This Row],[Revenue]]&lt;5000, "Standard Tier"
)</f>
        <v>Standard Tier</v>
      </c>
      <c r="M1431" s="4" t="str">
        <f>Dataset_Analysis_Table[[#This Row],[Region]]&amp;" - "&amp;Dataset_Analysis_Table[[#This Row],[Category]]</f>
        <v>North - Apparel</v>
      </c>
    </row>
    <row r="1432" spans="1:13" x14ac:dyDescent="0.3">
      <c r="A1432">
        <v>1433</v>
      </c>
      <c r="B1432" s="1">
        <v>45682</v>
      </c>
      <c r="C1432" t="s">
        <v>12</v>
      </c>
      <c r="D1432" t="s">
        <v>8</v>
      </c>
      <c r="E1432" t="s">
        <v>2</v>
      </c>
      <c r="F1432">
        <v>1</v>
      </c>
      <c r="G1432" s="4">
        <v>451.92</v>
      </c>
      <c r="H1432" s="4">
        <v>451.92</v>
      </c>
      <c r="I1432" t="str">
        <f>TEXT(Dataset_Analysis_Table[[#This Row],[Order Date]], "mmmm yyyy")</f>
        <v>January 2025</v>
      </c>
      <c r="J1432" s="4">
        <f>IF(Dataset_Analysis_Table[[#This Row],[Units Sold]]&lt;&gt;0,Dataset_Analysis_Table[[#This Row],[Revenue]]/Dataset_Analysis_Table[[#This Row],[Units Sold]],"Invalid")</f>
        <v>451.92</v>
      </c>
      <c r="K1432" s="4" t="str">
        <f>IF(Dataset_Analysis_Table[[#This Row],[Revenue]]&gt;5000,"Yes","No")</f>
        <v>No</v>
      </c>
      <c r="L1432" s="4" t="str" cm="1">
        <f t="array" ref="L1432">_xlfn.IFS(
  Dataset_Analysis_Table[[#This Row],[Revenue]]&gt;=10000, "Platinum Tier",
  Dataset_Analysis_Table[[#This Row],[Revenue]]&gt;=5000, "Gold Tier",
  Dataset_Analysis_Table[[#This Row],[Revenue]]&lt;5000, "Standard Tier"
)</f>
        <v>Standard Tier</v>
      </c>
      <c r="M1432" s="4" t="str">
        <f>Dataset_Analysis_Table[[#This Row],[Region]]&amp;" - "&amp;Dataset_Analysis_Table[[#This Row],[Category]]</f>
        <v>East - Apparel</v>
      </c>
    </row>
    <row r="1433" spans="1:13" x14ac:dyDescent="0.3">
      <c r="A1433">
        <v>1434</v>
      </c>
      <c r="B1433" s="1">
        <v>45853</v>
      </c>
      <c r="C1433" t="s">
        <v>12</v>
      </c>
      <c r="D1433" t="s">
        <v>9</v>
      </c>
      <c r="E1433" t="s">
        <v>10</v>
      </c>
      <c r="F1433">
        <v>10</v>
      </c>
      <c r="G1433" s="4">
        <v>818.23</v>
      </c>
      <c r="H1433" s="4">
        <v>8182.3</v>
      </c>
      <c r="I1433" t="str">
        <f>TEXT(Dataset_Analysis_Table[[#This Row],[Order Date]], "mmmm yyyy")</f>
        <v>July 2025</v>
      </c>
      <c r="J1433" s="4">
        <f>IF(Dataset_Analysis_Table[[#This Row],[Units Sold]]&lt;&gt;0,Dataset_Analysis_Table[[#This Row],[Revenue]]/Dataset_Analysis_Table[[#This Row],[Units Sold]],"Invalid")</f>
        <v>818.23</v>
      </c>
      <c r="K1433" s="4" t="str">
        <f>IF(Dataset_Analysis_Table[[#This Row],[Revenue]]&gt;5000,"Yes","No")</f>
        <v>Yes</v>
      </c>
      <c r="L1433" s="4" t="str" cm="1">
        <f t="array" ref="L1433">_xlfn.IFS(
  Dataset_Analysis_Table[[#This Row],[Revenue]]&gt;=10000, "Platinum Tier",
  Dataset_Analysis_Table[[#This Row],[Revenue]]&gt;=5000, "Gold Tier",
  Dataset_Analysis_Table[[#This Row],[Revenue]]&lt;5000, "Standard Tier"
)</f>
        <v>Gold Tier</v>
      </c>
      <c r="M1433" s="4" t="str">
        <f>Dataset_Analysis_Table[[#This Row],[Region]]&amp;" - "&amp;Dataset_Analysis_Table[[#This Row],[Category]]</f>
        <v>East - Accessories</v>
      </c>
    </row>
    <row r="1434" spans="1:13" x14ac:dyDescent="0.3">
      <c r="A1434">
        <v>1435</v>
      </c>
      <c r="B1434" s="1">
        <v>45840</v>
      </c>
      <c r="C1434" t="s">
        <v>11</v>
      </c>
      <c r="D1434" t="s">
        <v>9</v>
      </c>
      <c r="E1434" t="s">
        <v>10</v>
      </c>
      <c r="F1434">
        <v>2</v>
      </c>
      <c r="G1434" s="4">
        <v>934.48</v>
      </c>
      <c r="H1434" s="4">
        <v>1868.96</v>
      </c>
      <c r="I1434" t="str">
        <f>TEXT(Dataset_Analysis_Table[[#This Row],[Order Date]], "mmmm yyyy")</f>
        <v>July 2025</v>
      </c>
      <c r="J1434" s="4">
        <f>IF(Dataset_Analysis_Table[[#This Row],[Units Sold]]&lt;&gt;0,Dataset_Analysis_Table[[#This Row],[Revenue]]/Dataset_Analysis_Table[[#This Row],[Units Sold]],"Invalid")</f>
        <v>934.48</v>
      </c>
      <c r="K1434" s="4" t="str">
        <f>IF(Dataset_Analysis_Table[[#This Row],[Revenue]]&gt;5000,"Yes","No")</f>
        <v>No</v>
      </c>
      <c r="L1434" s="4" t="str" cm="1">
        <f t="array" ref="L1434">_xlfn.IFS(
  Dataset_Analysis_Table[[#This Row],[Revenue]]&gt;=10000, "Platinum Tier",
  Dataset_Analysis_Table[[#This Row],[Revenue]]&gt;=5000, "Gold Tier",
  Dataset_Analysis_Table[[#This Row],[Revenue]]&lt;5000, "Standard Tier"
)</f>
        <v>Standard Tier</v>
      </c>
      <c r="M1434" s="4" t="str">
        <f>Dataset_Analysis_Table[[#This Row],[Region]]&amp;" - "&amp;Dataset_Analysis_Table[[#This Row],[Category]]</f>
        <v>South - Accessories</v>
      </c>
    </row>
    <row r="1435" spans="1:13" x14ac:dyDescent="0.3">
      <c r="A1435">
        <v>1436</v>
      </c>
      <c r="B1435" s="1">
        <v>45666</v>
      </c>
      <c r="C1435" t="s">
        <v>0</v>
      </c>
      <c r="D1435" t="s">
        <v>21</v>
      </c>
      <c r="E1435" t="s">
        <v>4</v>
      </c>
      <c r="F1435">
        <v>6</v>
      </c>
      <c r="G1435" s="4">
        <v>1333.09</v>
      </c>
      <c r="H1435" s="4">
        <v>7998.54</v>
      </c>
      <c r="I1435" t="str">
        <f>TEXT(Dataset_Analysis_Table[[#This Row],[Order Date]], "mmmm yyyy")</f>
        <v>January 2025</v>
      </c>
      <c r="J1435" s="4">
        <f>IF(Dataset_Analysis_Table[[#This Row],[Units Sold]]&lt;&gt;0,Dataset_Analysis_Table[[#This Row],[Revenue]]/Dataset_Analysis_Table[[#This Row],[Units Sold]],"Invalid")</f>
        <v>1333.09</v>
      </c>
      <c r="K1435" s="4" t="str">
        <f>IF(Dataset_Analysis_Table[[#This Row],[Revenue]]&gt;5000,"Yes","No")</f>
        <v>Yes</v>
      </c>
      <c r="L1435" s="4" t="str" cm="1">
        <f t="array" ref="L1435">_xlfn.IFS(
  Dataset_Analysis_Table[[#This Row],[Revenue]]&gt;=10000, "Platinum Tier",
  Dataset_Analysis_Table[[#This Row],[Revenue]]&gt;=5000, "Gold Tier",
  Dataset_Analysis_Table[[#This Row],[Revenue]]&lt;5000, "Standard Tier"
)</f>
        <v>Gold Tier</v>
      </c>
      <c r="M1435" s="4" t="str">
        <f>Dataset_Analysis_Table[[#This Row],[Region]]&amp;" - "&amp;Dataset_Analysis_Table[[#This Row],[Category]]</f>
        <v>North - Electronics</v>
      </c>
    </row>
    <row r="1436" spans="1:13" x14ac:dyDescent="0.3">
      <c r="A1436">
        <v>1437</v>
      </c>
      <c r="B1436" s="1">
        <v>45513</v>
      </c>
      <c r="C1436" t="s">
        <v>7</v>
      </c>
      <c r="D1436" t="s">
        <v>13</v>
      </c>
      <c r="E1436" t="s">
        <v>4</v>
      </c>
      <c r="F1436">
        <v>8</v>
      </c>
      <c r="G1436" s="4">
        <v>932.51</v>
      </c>
      <c r="H1436" s="4">
        <v>7460.08</v>
      </c>
      <c r="I1436" t="str">
        <f>TEXT(Dataset_Analysis_Table[[#This Row],[Order Date]], "mmmm yyyy")</f>
        <v>August 2024</v>
      </c>
      <c r="J1436" s="4">
        <f>IF(Dataset_Analysis_Table[[#This Row],[Units Sold]]&lt;&gt;0,Dataset_Analysis_Table[[#This Row],[Revenue]]/Dataset_Analysis_Table[[#This Row],[Units Sold]],"Invalid")</f>
        <v>932.51</v>
      </c>
      <c r="K1436" s="4" t="str">
        <f>IF(Dataset_Analysis_Table[[#This Row],[Revenue]]&gt;5000,"Yes","No")</f>
        <v>Yes</v>
      </c>
      <c r="L1436" s="4" t="str" cm="1">
        <f t="array" ref="L1436">_xlfn.IFS(
  Dataset_Analysis_Table[[#This Row],[Revenue]]&gt;=10000, "Platinum Tier",
  Dataset_Analysis_Table[[#This Row],[Revenue]]&gt;=5000, "Gold Tier",
  Dataset_Analysis_Table[[#This Row],[Revenue]]&lt;5000, "Standard Tier"
)</f>
        <v>Gold Tier</v>
      </c>
      <c r="M1436" s="4" t="str">
        <f>Dataset_Analysis_Table[[#This Row],[Region]]&amp;" - "&amp;Dataset_Analysis_Table[[#This Row],[Category]]</f>
        <v>West - Electronics</v>
      </c>
    </row>
    <row r="1437" spans="1:13" x14ac:dyDescent="0.3">
      <c r="A1437">
        <v>1438</v>
      </c>
      <c r="B1437" s="1">
        <v>45318</v>
      </c>
      <c r="C1437" t="s">
        <v>12</v>
      </c>
      <c r="D1437" t="s">
        <v>21</v>
      </c>
      <c r="E1437" t="s">
        <v>4</v>
      </c>
      <c r="F1437">
        <v>9</v>
      </c>
      <c r="G1437" s="4">
        <v>1060.26</v>
      </c>
      <c r="H1437" s="4">
        <v>9542.34</v>
      </c>
      <c r="I1437" t="str">
        <f>TEXT(Dataset_Analysis_Table[[#This Row],[Order Date]], "mmmm yyyy")</f>
        <v>January 2024</v>
      </c>
      <c r="J1437" s="4">
        <f>IF(Dataset_Analysis_Table[[#This Row],[Units Sold]]&lt;&gt;0,Dataset_Analysis_Table[[#This Row],[Revenue]]/Dataset_Analysis_Table[[#This Row],[Units Sold]],"Invalid")</f>
        <v>1060.26</v>
      </c>
      <c r="K1437" s="4" t="str">
        <f>IF(Dataset_Analysis_Table[[#This Row],[Revenue]]&gt;5000,"Yes","No")</f>
        <v>Yes</v>
      </c>
      <c r="L1437" s="4" t="str" cm="1">
        <f t="array" ref="L1437">_xlfn.IFS(
  Dataset_Analysis_Table[[#This Row],[Revenue]]&gt;=10000, "Platinum Tier",
  Dataset_Analysis_Table[[#This Row],[Revenue]]&gt;=5000, "Gold Tier",
  Dataset_Analysis_Table[[#This Row],[Revenue]]&lt;5000, "Standard Tier"
)</f>
        <v>Gold Tier</v>
      </c>
      <c r="M1437" s="4" t="str">
        <f>Dataset_Analysis_Table[[#This Row],[Region]]&amp;" - "&amp;Dataset_Analysis_Table[[#This Row],[Category]]</f>
        <v>East - Electronics</v>
      </c>
    </row>
    <row r="1438" spans="1:13" x14ac:dyDescent="0.3">
      <c r="A1438">
        <v>1439</v>
      </c>
      <c r="B1438" s="1">
        <v>45280</v>
      </c>
      <c r="C1438" t="s">
        <v>11</v>
      </c>
      <c r="D1438" t="s">
        <v>6</v>
      </c>
      <c r="E1438" t="s">
        <v>4</v>
      </c>
      <c r="F1438">
        <v>6</v>
      </c>
      <c r="G1438" s="4">
        <v>365.56</v>
      </c>
      <c r="H1438" s="4">
        <v>2193.36</v>
      </c>
      <c r="I1438" t="str">
        <f>TEXT(Dataset_Analysis_Table[[#This Row],[Order Date]], "mmmm yyyy")</f>
        <v>December 2023</v>
      </c>
      <c r="J1438" s="4">
        <f>IF(Dataset_Analysis_Table[[#This Row],[Units Sold]]&lt;&gt;0,Dataset_Analysis_Table[[#This Row],[Revenue]]/Dataset_Analysis_Table[[#This Row],[Units Sold]],"Invalid")</f>
        <v>365.56</v>
      </c>
      <c r="K1438" s="4" t="str">
        <f>IF(Dataset_Analysis_Table[[#This Row],[Revenue]]&gt;5000,"Yes","No")</f>
        <v>No</v>
      </c>
      <c r="L1438" s="4" t="str" cm="1">
        <f t="array" ref="L1438">_xlfn.IFS(
  Dataset_Analysis_Table[[#This Row],[Revenue]]&gt;=10000, "Platinum Tier",
  Dataset_Analysis_Table[[#This Row],[Revenue]]&gt;=5000, "Gold Tier",
  Dataset_Analysis_Table[[#This Row],[Revenue]]&lt;5000, "Standard Tier"
)</f>
        <v>Standard Tier</v>
      </c>
      <c r="M1438" s="4" t="str">
        <f>Dataset_Analysis_Table[[#This Row],[Region]]&amp;" - "&amp;Dataset_Analysis_Table[[#This Row],[Category]]</f>
        <v>South - Electronics</v>
      </c>
    </row>
    <row r="1439" spans="1:13" x14ac:dyDescent="0.3">
      <c r="A1439">
        <v>1440</v>
      </c>
      <c r="B1439" s="1">
        <v>45733</v>
      </c>
      <c r="C1439" t="s">
        <v>7</v>
      </c>
      <c r="D1439" t="s">
        <v>13</v>
      </c>
      <c r="E1439" t="s">
        <v>4</v>
      </c>
      <c r="F1439">
        <v>4</v>
      </c>
      <c r="G1439" s="4">
        <v>1132.23</v>
      </c>
      <c r="H1439" s="4">
        <v>4528.92</v>
      </c>
      <c r="I1439" t="str">
        <f>TEXT(Dataset_Analysis_Table[[#This Row],[Order Date]], "mmmm yyyy")</f>
        <v>March 2025</v>
      </c>
      <c r="J1439" s="4">
        <f>IF(Dataset_Analysis_Table[[#This Row],[Units Sold]]&lt;&gt;0,Dataset_Analysis_Table[[#This Row],[Revenue]]/Dataset_Analysis_Table[[#This Row],[Units Sold]],"Invalid")</f>
        <v>1132.23</v>
      </c>
      <c r="K1439" s="4" t="str">
        <f>IF(Dataset_Analysis_Table[[#This Row],[Revenue]]&gt;5000,"Yes","No")</f>
        <v>No</v>
      </c>
      <c r="L1439" s="4" t="str" cm="1">
        <f t="array" ref="L1439">_xlfn.IFS(
  Dataset_Analysis_Table[[#This Row],[Revenue]]&gt;=10000, "Platinum Tier",
  Dataset_Analysis_Table[[#This Row],[Revenue]]&gt;=5000, "Gold Tier",
  Dataset_Analysis_Table[[#This Row],[Revenue]]&lt;5000, "Standard Tier"
)</f>
        <v>Standard Tier</v>
      </c>
      <c r="M1439" s="4" t="str">
        <f>Dataset_Analysis_Table[[#This Row],[Region]]&amp;" - "&amp;Dataset_Analysis_Table[[#This Row],[Category]]</f>
        <v>West - Electronics</v>
      </c>
    </row>
    <row r="1440" spans="1:13" x14ac:dyDescent="0.3">
      <c r="A1440">
        <v>1441</v>
      </c>
      <c r="B1440" s="1">
        <v>45467</v>
      </c>
      <c r="C1440" t="s">
        <v>11</v>
      </c>
      <c r="D1440" t="s">
        <v>9</v>
      </c>
      <c r="E1440" t="s">
        <v>10</v>
      </c>
      <c r="F1440">
        <v>6</v>
      </c>
      <c r="G1440" s="4">
        <v>1347.92</v>
      </c>
      <c r="H1440" s="4">
        <v>8087.52</v>
      </c>
      <c r="I1440" t="str">
        <f>TEXT(Dataset_Analysis_Table[[#This Row],[Order Date]], "mmmm yyyy")</f>
        <v>June 2024</v>
      </c>
      <c r="J1440" s="4">
        <f>IF(Dataset_Analysis_Table[[#This Row],[Units Sold]]&lt;&gt;0,Dataset_Analysis_Table[[#This Row],[Revenue]]/Dataset_Analysis_Table[[#This Row],[Units Sold]],"Invalid")</f>
        <v>1347.92</v>
      </c>
      <c r="K1440" s="4" t="str">
        <f>IF(Dataset_Analysis_Table[[#This Row],[Revenue]]&gt;5000,"Yes","No")</f>
        <v>Yes</v>
      </c>
      <c r="L1440" s="4" t="str" cm="1">
        <f t="array" ref="L1440">_xlfn.IFS(
  Dataset_Analysis_Table[[#This Row],[Revenue]]&gt;=10000, "Platinum Tier",
  Dataset_Analysis_Table[[#This Row],[Revenue]]&gt;=5000, "Gold Tier",
  Dataset_Analysis_Table[[#This Row],[Revenue]]&lt;5000, "Standard Tier"
)</f>
        <v>Gold Tier</v>
      </c>
      <c r="M1440" s="4" t="str">
        <f>Dataset_Analysis_Table[[#This Row],[Region]]&amp;" - "&amp;Dataset_Analysis_Table[[#This Row],[Category]]</f>
        <v>South - Accessories</v>
      </c>
    </row>
    <row r="1441" spans="1:13" x14ac:dyDescent="0.3">
      <c r="A1441">
        <v>1442</v>
      </c>
      <c r="B1441" s="1">
        <v>45422</v>
      </c>
      <c r="C1441" t="s">
        <v>7</v>
      </c>
      <c r="D1441" t="s">
        <v>6</v>
      </c>
      <c r="E1441" t="s">
        <v>4</v>
      </c>
      <c r="F1441">
        <v>1</v>
      </c>
      <c r="G1441" s="4">
        <v>104.42</v>
      </c>
      <c r="H1441" s="4">
        <v>104.42</v>
      </c>
      <c r="I1441" t="str">
        <f>TEXT(Dataset_Analysis_Table[[#This Row],[Order Date]], "mmmm yyyy")</f>
        <v>May 2024</v>
      </c>
      <c r="J1441" s="4">
        <f>IF(Dataset_Analysis_Table[[#This Row],[Units Sold]]&lt;&gt;0,Dataset_Analysis_Table[[#This Row],[Revenue]]/Dataset_Analysis_Table[[#This Row],[Units Sold]],"Invalid")</f>
        <v>104.42</v>
      </c>
      <c r="K1441" s="4" t="str">
        <f>IF(Dataset_Analysis_Table[[#This Row],[Revenue]]&gt;5000,"Yes","No")</f>
        <v>No</v>
      </c>
      <c r="L1441" s="4" t="str" cm="1">
        <f t="array" ref="L1441">_xlfn.IFS(
  Dataset_Analysis_Table[[#This Row],[Revenue]]&gt;=10000, "Platinum Tier",
  Dataset_Analysis_Table[[#This Row],[Revenue]]&gt;=5000, "Gold Tier",
  Dataset_Analysis_Table[[#This Row],[Revenue]]&lt;5000, "Standard Tier"
)</f>
        <v>Standard Tier</v>
      </c>
      <c r="M1441" s="4" t="str">
        <f>Dataset_Analysis_Table[[#This Row],[Region]]&amp;" - "&amp;Dataset_Analysis_Table[[#This Row],[Category]]</f>
        <v>West - Electronics</v>
      </c>
    </row>
    <row r="1442" spans="1:13" x14ac:dyDescent="0.3">
      <c r="A1442">
        <v>1443</v>
      </c>
      <c r="B1442" s="1">
        <v>45636</v>
      </c>
      <c r="C1442" t="s">
        <v>7</v>
      </c>
      <c r="D1442" t="s">
        <v>21</v>
      </c>
      <c r="E1442" t="s">
        <v>4</v>
      </c>
      <c r="F1442">
        <v>9</v>
      </c>
      <c r="G1442" s="4">
        <v>794.76</v>
      </c>
      <c r="H1442" s="4">
        <v>7152.84</v>
      </c>
      <c r="I1442" t="str">
        <f>TEXT(Dataset_Analysis_Table[[#This Row],[Order Date]], "mmmm yyyy")</f>
        <v>December 2024</v>
      </c>
      <c r="J1442" s="4">
        <f>IF(Dataset_Analysis_Table[[#This Row],[Units Sold]]&lt;&gt;0,Dataset_Analysis_Table[[#This Row],[Revenue]]/Dataset_Analysis_Table[[#This Row],[Units Sold]],"Invalid")</f>
        <v>794.76</v>
      </c>
      <c r="K1442" s="4" t="str">
        <f>IF(Dataset_Analysis_Table[[#This Row],[Revenue]]&gt;5000,"Yes","No")</f>
        <v>Yes</v>
      </c>
      <c r="L1442" s="4" t="str" cm="1">
        <f t="array" ref="L1442">_xlfn.IFS(
  Dataset_Analysis_Table[[#This Row],[Revenue]]&gt;=10000, "Platinum Tier",
  Dataset_Analysis_Table[[#This Row],[Revenue]]&gt;=5000, "Gold Tier",
  Dataset_Analysis_Table[[#This Row],[Revenue]]&lt;5000, "Standard Tier"
)</f>
        <v>Gold Tier</v>
      </c>
      <c r="M1442" s="4" t="str">
        <f>Dataset_Analysis_Table[[#This Row],[Region]]&amp;" - "&amp;Dataset_Analysis_Table[[#This Row],[Category]]</f>
        <v>West - Electronics</v>
      </c>
    </row>
    <row r="1443" spans="1:13" x14ac:dyDescent="0.3">
      <c r="A1443">
        <v>1444</v>
      </c>
      <c r="B1443" s="1">
        <v>45865</v>
      </c>
      <c r="C1443" t="s">
        <v>7</v>
      </c>
      <c r="D1443" t="s">
        <v>13</v>
      </c>
      <c r="E1443" t="s">
        <v>4</v>
      </c>
      <c r="F1443">
        <v>9</v>
      </c>
      <c r="G1443" s="4">
        <v>1020.68</v>
      </c>
      <c r="H1443" s="4">
        <v>9186.1200000000008</v>
      </c>
      <c r="I1443" t="str">
        <f>TEXT(Dataset_Analysis_Table[[#This Row],[Order Date]], "mmmm yyyy")</f>
        <v>July 2025</v>
      </c>
      <c r="J1443" s="4">
        <f>IF(Dataset_Analysis_Table[[#This Row],[Units Sold]]&lt;&gt;0,Dataset_Analysis_Table[[#This Row],[Revenue]]/Dataset_Analysis_Table[[#This Row],[Units Sold]],"Invalid")</f>
        <v>1020.6800000000001</v>
      </c>
      <c r="K1443" s="4" t="str">
        <f>IF(Dataset_Analysis_Table[[#This Row],[Revenue]]&gt;5000,"Yes","No")</f>
        <v>Yes</v>
      </c>
      <c r="L1443" s="4" t="str" cm="1">
        <f t="array" ref="L1443">_xlfn.IFS(
  Dataset_Analysis_Table[[#This Row],[Revenue]]&gt;=10000, "Platinum Tier",
  Dataset_Analysis_Table[[#This Row],[Revenue]]&gt;=5000, "Gold Tier",
  Dataset_Analysis_Table[[#This Row],[Revenue]]&lt;5000, "Standard Tier"
)</f>
        <v>Gold Tier</v>
      </c>
      <c r="M1443" s="4" t="str">
        <f>Dataset_Analysis_Table[[#This Row],[Region]]&amp;" - "&amp;Dataset_Analysis_Table[[#This Row],[Category]]</f>
        <v>West - Electronics</v>
      </c>
    </row>
    <row r="1444" spans="1:13" x14ac:dyDescent="0.3">
      <c r="A1444">
        <v>1445</v>
      </c>
      <c r="B1444" s="1">
        <v>45601</v>
      </c>
      <c r="C1444" t="s">
        <v>12</v>
      </c>
      <c r="D1444" t="s">
        <v>6</v>
      </c>
      <c r="E1444" t="s">
        <v>4</v>
      </c>
      <c r="F1444">
        <v>10</v>
      </c>
      <c r="G1444" s="4">
        <v>558.54</v>
      </c>
      <c r="H1444" s="4">
        <v>5585.4</v>
      </c>
      <c r="I1444" t="str">
        <f>TEXT(Dataset_Analysis_Table[[#This Row],[Order Date]], "mmmm yyyy")</f>
        <v>November 2024</v>
      </c>
      <c r="J1444" s="4">
        <f>IF(Dataset_Analysis_Table[[#This Row],[Units Sold]]&lt;&gt;0,Dataset_Analysis_Table[[#This Row],[Revenue]]/Dataset_Analysis_Table[[#This Row],[Units Sold]],"Invalid")</f>
        <v>558.54</v>
      </c>
      <c r="K1444" s="4" t="str">
        <f>IF(Dataset_Analysis_Table[[#This Row],[Revenue]]&gt;5000,"Yes","No")</f>
        <v>Yes</v>
      </c>
      <c r="L1444" s="4" t="str" cm="1">
        <f t="array" ref="L1444">_xlfn.IFS(
  Dataset_Analysis_Table[[#This Row],[Revenue]]&gt;=10000, "Platinum Tier",
  Dataset_Analysis_Table[[#This Row],[Revenue]]&gt;=5000, "Gold Tier",
  Dataset_Analysis_Table[[#This Row],[Revenue]]&lt;5000, "Standard Tier"
)</f>
        <v>Gold Tier</v>
      </c>
      <c r="M1444" s="4" t="str">
        <f>Dataset_Analysis_Table[[#This Row],[Region]]&amp;" - "&amp;Dataset_Analysis_Table[[#This Row],[Category]]</f>
        <v>East - Electronics</v>
      </c>
    </row>
    <row r="1445" spans="1:13" x14ac:dyDescent="0.3">
      <c r="A1445">
        <v>1446</v>
      </c>
      <c r="B1445" s="1">
        <v>45331</v>
      </c>
      <c r="C1445" t="s">
        <v>0</v>
      </c>
      <c r="D1445" t="s">
        <v>1</v>
      </c>
      <c r="E1445" t="s">
        <v>2</v>
      </c>
      <c r="F1445">
        <v>8</v>
      </c>
      <c r="G1445" s="4">
        <v>140.09</v>
      </c>
      <c r="H1445" s="4">
        <v>1120.72</v>
      </c>
      <c r="I1445" t="str">
        <f>TEXT(Dataset_Analysis_Table[[#This Row],[Order Date]], "mmmm yyyy")</f>
        <v>February 2024</v>
      </c>
      <c r="J1445" s="4">
        <f>IF(Dataset_Analysis_Table[[#This Row],[Units Sold]]&lt;&gt;0,Dataset_Analysis_Table[[#This Row],[Revenue]]/Dataset_Analysis_Table[[#This Row],[Units Sold]],"Invalid")</f>
        <v>140.09</v>
      </c>
      <c r="K1445" s="4" t="str">
        <f>IF(Dataset_Analysis_Table[[#This Row],[Revenue]]&gt;5000,"Yes","No")</f>
        <v>No</v>
      </c>
      <c r="L1445" s="4" t="str" cm="1">
        <f t="array" ref="L1445">_xlfn.IFS(
  Dataset_Analysis_Table[[#This Row],[Revenue]]&gt;=10000, "Platinum Tier",
  Dataset_Analysis_Table[[#This Row],[Revenue]]&gt;=5000, "Gold Tier",
  Dataset_Analysis_Table[[#This Row],[Revenue]]&lt;5000, "Standard Tier"
)</f>
        <v>Standard Tier</v>
      </c>
      <c r="M1445" s="4" t="str">
        <f>Dataset_Analysis_Table[[#This Row],[Region]]&amp;" - "&amp;Dataset_Analysis_Table[[#This Row],[Category]]</f>
        <v>North - Apparel</v>
      </c>
    </row>
    <row r="1446" spans="1:13" x14ac:dyDescent="0.3">
      <c r="A1446">
        <v>1447</v>
      </c>
      <c r="B1446" s="1">
        <v>45434</v>
      </c>
      <c r="C1446" t="s">
        <v>11</v>
      </c>
      <c r="D1446" t="s">
        <v>5</v>
      </c>
      <c r="E1446" t="s">
        <v>4</v>
      </c>
      <c r="F1446">
        <v>2</v>
      </c>
      <c r="G1446" s="4">
        <v>172.95</v>
      </c>
      <c r="H1446" s="4">
        <v>345.9</v>
      </c>
      <c r="I1446" t="str">
        <f>TEXT(Dataset_Analysis_Table[[#This Row],[Order Date]], "mmmm yyyy")</f>
        <v>May 2024</v>
      </c>
      <c r="J1446" s="4">
        <f>IF(Dataset_Analysis_Table[[#This Row],[Units Sold]]&lt;&gt;0,Dataset_Analysis_Table[[#This Row],[Revenue]]/Dataset_Analysis_Table[[#This Row],[Units Sold]],"Invalid")</f>
        <v>172.95</v>
      </c>
      <c r="K1446" s="4" t="str">
        <f>IF(Dataset_Analysis_Table[[#This Row],[Revenue]]&gt;5000,"Yes","No")</f>
        <v>No</v>
      </c>
      <c r="L1446" s="4" t="str" cm="1">
        <f t="array" ref="L1446">_xlfn.IFS(
  Dataset_Analysis_Table[[#This Row],[Revenue]]&gt;=10000, "Platinum Tier",
  Dataset_Analysis_Table[[#This Row],[Revenue]]&gt;=5000, "Gold Tier",
  Dataset_Analysis_Table[[#This Row],[Revenue]]&lt;5000, "Standard Tier"
)</f>
        <v>Standard Tier</v>
      </c>
      <c r="M1446" s="4" t="str">
        <f>Dataset_Analysis_Table[[#This Row],[Region]]&amp;" - "&amp;Dataset_Analysis_Table[[#This Row],[Category]]</f>
        <v>South - Electronics</v>
      </c>
    </row>
    <row r="1447" spans="1:13" x14ac:dyDescent="0.3">
      <c r="A1447">
        <v>1448</v>
      </c>
      <c r="B1447" s="1">
        <v>45852</v>
      </c>
      <c r="C1447" t="s">
        <v>0</v>
      </c>
      <c r="D1447" t="s">
        <v>22</v>
      </c>
      <c r="E1447" t="s">
        <v>4</v>
      </c>
      <c r="F1447">
        <v>3</v>
      </c>
      <c r="G1447" s="4">
        <v>749.53</v>
      </c>
      <c r="H1447" s="4">
        <v>2248.59</v>
      </c>
      <c r="I1447" t="str">
        <f>TEXT(Dataset_Analysis_Table[[#This Row],[Order Date]], "mmmm yyyy")</f>
        <v>July 2025</v>
      </c>
      <c r="J1447" s="4">
        <f>IF(Dataset_Analysis_Table[[#This Row],[Units Sold]]&lt;&gt;0,Dataset_Analysis_Table[[#This Row],[Revenue]]/Dataset_Analysis_Table[[#This Row],[Units Sold]],"Invalid")</f>
        <v>749.53000000000009</v>
      </c>
      <c r="K1447" s="4" t="str">
        <f>IF(Dataset_Analysis_Table[[#This Row],[Revenue]]&gt;5000,"Yes","No")</f>
        <v>No</v>
      </c>
      <c r="L1447" s="4" t="str" cm="1">
        <f t="array" ref="L1447">_xlfn.IFS(
  Dataset_Analysis_Table[[#This Row],[Revenue]]&gt;=10000, "Platinum Tier",
  Dataset_Analysis_Table[[#This Row],[Revenue]]&gt;=5000, "Gold Tier",
  Dataset_Analysis_Table[[#This Row],[Revenue]]&lt;5000, "Standard Tier"
)</f>
        <v>Standard Tier</v>
      </c>
      <c r="M1447" s="4" t="str">
        <f>Dataset_Analysis_Table[[#This Row],[Region]]&amp;" - "&amp;Dataset_Analysis_Table[[#This Row],[Category]]</f>
        <v>North - Electronics</v>
      </c>
    </row>
    <row r="1448" spans="1:13" x14ac:dyDescent="0.3">
      <c r="A1448">
        <v>1449</v>
      </c>
      <c r="B1448" s="1">
        <v>45672</v>
      </c>
      <c r="C1448" t="s">
        <v>11</v>
      </c>
      <c r="D1448" t="s">
        <v>16</v>
      </c>
      <c r="E1448" t="s">
        <v>10</v>
      </c>
      <c r="F1448">
        <v>1</v>
      </c>
      <c r="G1448" s="4">
        <v>446.82</v>
      </c>
      <c r="H1448" s="4">
        <v>446.82</v>
      </c>
      <c r="I1448" t="str">
        <f>TEXT(Dataset_Analysis_Table[[#This Row],[Order Date]], "mmmm yyyy")</f>
        <v>January 2025</v>
      </c>
      <c r="J1448" s="4">
        <f>IF(Dataset_Analysis_Table[[#This Row],[Units Sold]]&lt;&gt;0,Dataset_Analysis_Table[[#This Row],[Revenue]]/Dataset_Analysis_Table[[#This Row],[Units Sold]],"Invalid")</f>
        <v>446.82</v>
      </c>
      <c r="K1448" s="4" t="str">
        <f>IF(Dataset_Analysis_Table[[#This Row],[Revenue]]&gt;5000,"Yes","No")</f>
        <v>No</v>
      </c>
      <c r="L1448" s="4" t="str" cm="1">
        <f t="array" ref="L1448">_xlfn.IFS(
  Dataset_Analysis_Table[[#This Row],[Revenue]]&gt;=10000, "Platinum Tier",
  Dataset_Analysis_Table[[#This Row],[Revenue]]&gt;=5000, "Gold Tier",
  Dataset_Analysis_Table[[#This Row],[Revenue]]&lt;5000, "Standard Tier"
)</f>
        <v>Standard Tier</v>
      </c>
      <c r="M1448" s="4" t="str">
        <f>Dataset_Analysis_Table[[#This Row],[Region]]&amp;" - "&amp;Dataset_Analysis_Table[[#This Row],[Category]]</f>
        <v>South - Accessories</v>
      </c>
    </row>
    <row r="1449" spans="1:13" x14ac:dyDescent="0.3">
      <c r="A1449">
        <v>1450</v>
      </c>
      <c r="B1449" s="1">
        <v>45624</v>
      </c>
      <c r="C1449" t="s">
        <v>11</v>
      </c>
      <c r="D1449" t="s">
        <v>1</v>
      </c>
      <c r="E1449" t="s">
        <v>2</v>
      </c>
      <c r="F1449">
        <v>6</v>
      </c>
      <c r="G1449" s="4">
        <v>635.99</v>
      </c>
      <c r="H1449" s="4">
        <v>3815.94</v>
      </c>
      <c r="I1449" t="str">
        <f>TEXT(Dataset_Analysis_Table[[#This Row],[Order Date]], "mmmm yyyy")</f>
        <v>November 2024</v>
      </c>
      <c r="J1449" s="4">
        <f>IF(Dataset_Analysis_Table[[#This Row],[Units Sold]]&lt;&gt;0,Dataset_Analysis_Table[[#This Row],[Revenue]]/Dataset_Analysis_Table[[#This Row],[Units Sold]],"Invalid")</f>
        <v>635.99</v>
      </c>
      <c r="K1449" s="4" t="str">
        <f>IF(Dataset_Analysis_Table[[#This Row],[Revenue]]&gt;5000,"Yes","No")</f>
        <v>No</v>
      </c>
      <c r="L1449" s="4" t="str" cm="1">
        <f t="array" ref="L1449">_xlfn.IFS(
  Dataset_Analysis_Table[[#This Row],[Revenue]]&gt;=10000, "Platinum Tier",
  Dataset_Analysis_Table[[#This Row],[Revenue]]&gt;=5000, "Gold Tier",
  Dataset_Analysis_Table[[#This Row],[Revenue]]&lt;5000, "Standard Tier"
)</f>
        <v>Standard Tier</v>
      </c>
      <c r="M1449" s="4" t="str">
        <f>Dataset_Analysis_Table[[#This Row],[Region]]&amp;" - "&amp;Dataset_Analysis_Table[[#This Row],[Category]]</f>
        <v>South - Apparel</v>
      </c>
    </row>
    <row r="1450" spans="1:13" x14ac:dyDescent="0.3">
      <c r="A1450">
        <v>1451</v>
      </c>
      <c r="B1450" s="1">
        <v>45437</v>
      </c>
      <c r="C1450" t="s">
        <v>0</v>
      </c>
      <c r="D1450" t="s">
        <v>8</v>
      </c>
      <c r="E1450" t="s">
        <v>2</v>
      </c>
      <c r="F1450">
        <v>4</v>
      </c>
      <c r="G1450" s="4">
        <v>103.79</v>
      </c>
      <c r="H1450" s="4">
        <v>415.16</v>
      </c>
      <c r="I1450" t="str">
        <f>TEXT(Dataset_Analysis_Table[[#This Row],[Order Date]], "mmmm yyyy")</f>
        <v>May 2024</v>
      </c>
      <c r="J1450" s="4">
        <f>IF(Dataset_Analysis_Table[[#This Row],[Units Sold]]&lt;&gt;0,Dataset_Analysis_Table[[#This Row],[Revenue]]/Dataset_Analysis_Table[[#This Row],[Units Sold]],"Invalid")</f>
        <v>103.79</v>
      </c>
      <c r="K1450" s="4" t="str">
        <f>IF(Dataset_Analysis_Table[[#This Row],[Revenue]]&gt;5000,"Yes","No")</f>
        <v>No</v>
      </c>
      <c r="L1450" s="4" t="str" cm="1">
        <f t="array" ref="L1450">_xlfn.IFS(
  Dataset_Analysis_Table[[#This Row],[Revenue]]&gt;=10000, "Platinum Tier",
  Dataset_Analysis_Table[[#This Row],[Revenue]]&gt;=5000, "Gold Tier",
  Dataset_Analysis_Table[[#This Row],[Revenue]]&lt;5000, "Standard Tier"
)</f>
        <v>Standard Tier</v>
      </c>
      <c r="M1450" s="4" t="str">
        <f>Dataset_Analysis_Table[[#This Row],[Region]]&amp;" - "&amp;Dataset_Analysis_Table[[#This Row],[Category]]</f>
        <v>North - Apparel</v>
      </c>
    </row>
    <row r="1451" spans="1:13" x14ac:dyDescent="0.3">
      <c r="A1451">
        <v>1452</v>
      </c>
      <c r="B1451" s="1">
        <v>45671</v>
      </c>
      <c r="C1451" t="s">
        <v>11</v>
      </c>
      <c r="D1451" t="s">
        <v>16</v>
      </c>
      <c r="E1451" t="s">
        <v>10</v>
      </c>
      <c r="F1451">
        <v>6</v>
      </c>
      <c r="G1451" s="4">
        <v>623.41999999999996</v>
      </c>
      <c r="H1451" s="4">
        <v>3740.52</v>
      </c>
      <c r="I1451" t="str">
        <f>TEXT(Dataset_Analysis_Table[[#This Row],[Order Date]], "mmmm yyyy")</f>
        <v>January 2025</v>
      </c>
      <c r="J1451" s="4">
        <f>IF(Dataset_Analysis_Table[[#This Row],[Units Sold]]&lt;&gt;0,Dataset_Analysis_Table[[#This Row],[Revenue]]/Dataset_Analysis_Table[[#This Row],[Units Sold]],"Invalid")</f>
        <v>623.41999999999996</v>
      </c>
      <c r="K1451" s="4" t="str">
        <f>IF(Dataset_Analysis_Table[[#This Row],[Revenue]]&gt;5000,"Yes","No")</f>
        <v>No</v>
      </c>
      <c r="L1451" s="4" t="str" cm="1">
        <f t="array" ref="L1451">_xlfn.IFS(
  Dataset_Analysis_Table[[#This Row],[Revenue]]&gt;=10000, "Platinum Tier",
  Dataset_Analysis_Table[[#This Row],[Revenue]]&gt;=5000, "Gold Tier",
  Dataset_Analysis_Table[[#This Row],[Revenue]]&lt;5000, "Standard Tier"
)</f>
        <v>Standard Tier</v>
      </c>
      <c r="M1451" s="4" t="str">
        <f>Dataset_Analysis_Table[[#This Row],[Region]]&amp;" - "&amp;Dataset_Analysis_Table[[#This Row],[Category]]</f>
        <v>South - Accessories</v>
      </c>
    </row>
    <row r="1452" spans="1:13" x14ac:dyDescent="0.3">
      <c r="A1452">
        <v>1453</v>
      </c>
      <c r="B1452" s="1">
        <v>45636</v>
      </c>
      <c r="C1452" t="s">
        <v>12</v>
      </c>
      <c r="D1452" t="s">
        <v>21</v>
      </c>
      <c r="E1452" t="s">
        <v>4</v>
      </c>
      <c r="F1452">
        <v>10</v>
      </c>
      <c r="G1452" s="4">
        <v>1002.12</v>
      </c>
      <c r="H1452" s="4">
        <v>10021.200000000001</v>
      </c>
      <c r="I1452" t="str">
        <f>TEXT(Dataset_Analysis_Table[[#This Row],[Order Date]], "mmmm yyyy")</f>
        <v>December 2024</v>
      </c>
      <c r="J1452" s="4">
        <f>IF(Dataset_Analysis_Table[[#This Row],[Units Sold]]&lt;&gt;0,Dataset_Analysis_Table[[#This Row],[Revenue]]/Dataset_Analysis_Table[[#This Row],[Units Sold]],"Invalid")</f>
        <v>1002.1200000000001</v>
      </c>
      <c r="K1452" s="4" t="str">
        <f>IF(Dataset_Analysis_Table[[#This Row],[Revenue]]&gt;5000,"Yes","No")</f>
        <v>Yes</v>
      </c>
      <c r="L1452" s="4" t="str" cm="1">
        <f t="array" ref="L1452">_xlfn.IFS(
  Dataset_Analysis_Table[[#This Row],[Revenue]]&gt;=10000, "Platinum Tier",
  Dataset_Analysis_Table[[#This Row],[Revenue]]&gt;=5000, "Gold Tier",
  Dataset_Analysis_Table[[#This Row],[Revenue]]&lt;5000, "Standard Tier"
)</f>
        <v>Platinum Tier</v>
      </c>
      <c r="M1452" s="4" t="str">
        <f>Dataset_Analysis_Table[[#This Row],[Region]]&amp;" - "&amp;Dataset_Analysis_Table[[#This Row],[Category]]</f>
        <v>East - Electronics</v>
      </c>
    </row>
    <row r="1453" spans="1:13" x14ac:dyDescent="0.3">
      <c r="A1453">
        <v>1454</v>
      </c>
      <c r="B1453" s="1">
        <v>45607</v>
      </c>
      <c r="C1453" t="s">
        <v>7</v>
      </c>
      <c r="D1453" t="s">
        <v>6</v>
      </c>
      <c r="E1453" t="s">
        <v>4</v>
      </c>
      <c r="F1453">
        <v>5</v>
      </c>
      <c r="G1453" s="4">
        <v>855.2</v>
      </c>
      <c r="H1453" s="4">
        <v>4276</v>
      </c>
      <c r="I1453" t="str">
        <f>TEXT(Dataset_Analysis_Table[[#This Row],[Order Date]], "mmmm yyyy")</f>
        <v>November 2024</v>
      </c>
      <c r="J1453" s="4">
        <f>IF(Dataset_Analysis_Table[[#This Row],[Units Sold]]&lt;&gt;0,Dataset_Analysis_Table[[#This Row],[Revenue]]/Dataset_Analysis_Table[[#This Row],[Units Sold]],"Invalid")</f>
        <v>855.2</v>
      </c>
      <c r="K1453" s="4" t="str">
        <f>IF(Dataset_Analysis_Table[[#This Row],[Revenue]]&gt;5000,"Yes","No")</f>
        <v>No</v>
      </c>
      <c r="L1453" s="4" t="str" cm="1">
        <f t="array" ref="L1453">_xlfn.IFS(
  Dataset_Analysis_Table[[#This Row],[Revenue]]&gt;=10000, "Platinum Tier",
  Dataset_Analysis_Table[[#This Row],[Revenue]]&gt;=5000, "Gold Tier",
  Dataset_Analysis_Table[[#This Row],[Revenue]]&lt;5000, "Standard Tier"
)</f>
        <v>Standard Tier</v>
      </c>
      <c r="M1453" s="4" t="str">
        <f>Dataset_Analysis_Table[[#This Row],[Region]]&amp;" - "&amp;Dataset_Analysis_Table[[#This Row],[Category]]</f>
        <v>West - Electronics</v>
      </c>
    </row>
    <row r="1454" spans="1:13" x14ac:dyDescent="0.3">
      <c r="A1454">
        <v>1455</v>
      </c>
      <c r="B1454" s="1">
        <v>45314</v>
      </c>
      <c r="C1454" t="s">
        <v>12</v>
      </c>
      <c r="D1454" t="s">
        <v>17</v>
      </c>
      <c r="E1454" t="s">
        <v>10</v>
      </c>
      <c r="F1454">
        <v>5</v>
      </c>
      <c r="G1454" s="4">
        <v>347.91</v>
      </c>
      <c r="H1454" s="4">
        <v>1739.55</v>
      </c>
      <c r="I1454" t="str">
        <f>TEXT(Dataset_Analysis_Table[[#This Row],[Order Date]], "mmmm yyyy")</f>
        <v>January 2024</v>
      </c>
      <c r="J1454" s="4">
        <f>IF(Dataset_Analysis_Table[[#This Row],[Units Sold]]&lt;&gt;0,Dataset_Analysis_Table[[#This Row],[Revenue]]/Dataset_Analysis_Table[[#This Row],[Units Sold]],"Invalid")</f>
        <v>347.90999999999997</v>
      </c>
      <c r="K1454" s="4" t="str">
        <f>IF(Dataset_Analysis_Table[[#This Row],[Revenue]]&gt;5000,"Yes","No")</f>
        <v>No</v>
      </c>
      <c r="L1454" s="4" t="str" cm="1">
        <f t="array" ref="L1454">_xlfn.IFS(
  Dataset_Analysis_Table[[#This Row],[Revenue]]&gt;=10000, "Platinum Tier",
  Dataset_Analysis_Table[[#This Row],[Revenue]]&gt;=5000, "Gold Tier",
  Dataset_Analysis_Table[[#This Row],[Revenue]]&lt;5000, "Standard Tier"
)</f>
        <v>Standard Tier</v>
      </c>
      <c r="M1454" s="4" t="str">
        <f>Dataset_Analysis_Table[[#This Row],[Region]]&amp;" - "&amp;Dataset_Analysis_Table[[#This Row],[Category]]</f>
        <v>East - Accessories</v>
      </c>
    </row>
    <row r="1455" spans="1:13" x14ac:dyDescent="0.3">
      <c r="A1455">
        <v>1456</v>
      </c>
      <c r="B1455" s="1">
        <v>45187</v>
      </c>
      <c r="C1455" t="s">
        <v>12</v>
      </c>
      <c r="D1455" t="s">
        <v>21</v>
      </c>
      <c r="E1455" t="s">
        <v>4</v>
      </c>
      <c r="F1455">
        <v>3</v>
      </c>
      <c r="G1455" s="4">
        <v>536.15</v>
      </c>
      <c r="H1455" s="4">
        <v>1608.45</v>
      </c>
      <c r="I1455" t="str">
        <f>TEXT(Dataset_Analysis_Table[[#This Row],[Order Date]], "mmmm yyyy")</f>
        <v>September 2023</v>
      </c>
      <c r="J1455" s="4">
        <f>IF(Dataset_Analysis_Table[[#This Row],[Units Sold]]&lt;&gt;0,Dataset_Analysis_Table[[#This Row],[Revenue]]/Dataset_Analysis_Table[[#This Row],[Units Sold]],"Invalid")</f>
        <v>536.15</v>
      </c>
      <c r="K1455" s="4" t="str">
        <f>IF(Dataset_Analysis_Table[[#This Row],[Revenue]]&gt;5000,"Yes","No")</f>
        <v>No</v>
      </c>
      <c r="L1455" s="4" t="str" cm="1">
        <f t="array" ref="L1455">_xlfn.IFS(
  Dataset_Analysis_Table[[#This Row],[Revenue]]&gt;=10000, "Platinum Tier",
  Dataset_Analysis_Table[[#This Row],[Revenue]]&gt;=5000, "Gold Tier",
  Dataset_Analysis_Table[[#This Row],[Revenue]]&lt;5000, "Standard Tier"
)</f>
        <v>Standard Tier</v>
      </c>
      <c r="M1455" s="4" t="str">
        <f>Dataset_Analysis_Table[[#This Row],[Region]]&amp;" - "&amp;Dataset_Analysis_Table[[#This Row],[Category]]</f>
        <v>East - Electronics</v>
      </c>
    </row>
    <row r="1456" spans="1:13" x14ac:dyDescent="0.3">
      <c r="A1456">
        <v>1457</v>
      </c>
      <c r="B1456" s="1">
        <v>45772</v>
      </c>
      <c r="C1456" t="s">
        <v>11</v>
      </c>
      <c r="D1456" t="s">
        <v>20</v>
      </c>
      <c r="E1456" t="s">
        <v>4</v>
      </c>
      <c r="F1456">
        <v>3</v>
      </c>
      <c r="G1456" s="4">
        <v>1070.5999999999999</v>
      </c>
      <c r="H1456" s="4">
        <v>3211.8</v>
      </c>
      <c r="I1456" t="str">
        <f>TEXT(Dataset_Analysis_Table[[#This Row],[Order Date]], "mmmm yyyy")</f>
        <v>April 2025</v>
      </c>
      <c r="J1456" s="4">
        <f>IF(Dataset_Analysis_Table[[#This Row],[Units Sold]]&lt;&gt;0,Dataset_Analysis_Table[[#This Row],[Revenue]]/Dataset_Analysis_Table[[#This Row],[Units Sold]],"Invalid")</f>
        <v>1070.6000000000001</v>
      </c>
      <c r="K1456" s="4" t="str">
        <f>IF(Dataset_Analysis_Table[[#This Row],[Revenue]]&gt;5000,"Yes","No")</f>
        <v>No</v>
      </c>
      <c r="L1456" s="4" t="str" cm="1">
        <f t="array" ref="L1456">_xlfn.IFS(
  Dataset_Analysis_Table[[#This Row],[Revenue]]&gt;=10000, "Platinum Tier",
  Dataset_Analysis_Table[[#This Row],[Revenue]]&gt;=5000, "Gold Tier",
  Dataset_Analysis_Table[[#This Row],[Revenue]]&lt;5000, "Standard Tier"
)</f>
        <v>Standard Tier</v>
      </c>
      <c r="M1456" s="4" t="str">
        <f>Dataset_Analysis_Table[[#This Row],[Region]]&amp;" - "&amp;Dataset_Analysis_Table[[#This Row],[Category]]</f>
        <v>South - Electronics</v>
      </c>
    </row>
    <row r="1457" spans="1:13" x14ac:dyDescent="0.3">
      <c r="A1457">
        <v>1458</v>
      </c>
      <c r="B1457" s="1">
        <v>45318</v>
      </c>
      <c r="C1457" t="s">
        <v>11</v>
      </c>
      <c r="D1457" t="s">
        <v>22</v>
      </c>
      <c r="E1457" t="s">
        <v>4</v>
      </c>
      <c r="F1457">
        <v>3</v>
      </c>
      <c r="G1457" s="4">
        <v>250.27</v>
      </c>
      <c r="H1457" s="4">
        <v>750.81</v>
      </c>
      <c r="I1457" t="str">
        <f>TEXT(Dataset_Analysis_Table[[#This Row],[Order Date]], "mmmm yyyy")</f>
        <v>January 2024</v>
      </c>
      <c r="J1457" s="4">
        <f>IF(Dataset_Analysis_Table[[#This Row],[Units Sold]]&lt;&gt;0,Dataset_Analysis_Table[[#This Row],[Revenue]]/Dataset_Analysis_Table[[#This Row],[Units Sold]],"Invalid")</f>
        <v>250.26999999999998</v>
      </c>
      <c r="K1457" s="4" t="str">
        <f>IF(Dataset_Analysis_Table[[#This Row],[Revenue]]&gt;5000,"Yes","No")</f>
        <v>No</v>
      </c>
      <c r="L1457" s="4" t="str" cm="1">
        <f t="array" ref="L1457">_xlfn.IFS(
  Dataset_Analysis_Table[[#This Row],[Revenue]]&gt;=10000, "Platinum Tier",
  Dataset_Analysis_Table[[#This Row],[Revenue]]&gt;=5000, "Gold Tier",
  Dataset_Analysis_Table[[#This Row],[Revenue]]&lt;5000, "Standard Tier"
)</f>
        <v>Standard Tier</v>
      </c>
      <c r="M1457" s="4" t="str">
        <f>Dataset_Analysis_Table[[#This Row],[Region]]&amp;" - "&amp;Dataset_Analysis_Table[[#This Row],[Category]]</f>
        <v>South - Electronics</v>
      </c>
    </row>
    <row r="1458" spans="1:13" x14ac:dyDescent="0.3">
      <c r="A1458">
        <v>1459</v>
      </c>
      <c r="B1458" s="1">
        <v>45463</v>
      </c>
      <c r="C1458" t="s">
        <v>0</v>
      </c>
      <c r="D1458" t="s">
        <v>13</v>
      </c>
      <c r="E1458" t="s">
        <v>4</v>
      </c>
      <c r="F1458">
        <v>10</v>
      </c>
      <c r="G1458" s="4">
        <v>198.45</v>
      </c>
      <c r="H1458" s="4">
        <v>1984.5</v>
      </c>
      <c r="I1458" t="str">
        <f>TEXT(Dataset_Analysis_Table[[#This Row],[Order Date]], "mmmm yyyy")</f>
        <v>June 2024</v>
      </c>
      <c r="J1458" s="4">
        <f>IF(Dataset_Analysis_Table[[#This Row],[Units Sold]]&lt;&gt;0,Dataset_Analysis_Table[[#This Row],[Revenue]]/Dataset_Analysis_Table[[#This Row],[Units Sold]],"Invalid")</f>
        <v>198.45</v>
      </c>
      <c r="K1458" s="4" t="str">
        <f>IF(Dataset_Analysis_Table[[#This Row],[Revenue]]&gt;5000,"Yes","No")</f>
        <v>No</v>
      </c>
      <c r="L1458" s="4" t="str" cm="1">
        <f t="array" ref="L1458">_xlfn.IFS(
  Dataset_Analysis_Table[[#This Row],[Revenue]]&gt;=10000, "Platinum Tier",
  Dataset_Analysis_Table[[#This Row],[Revenue]]&gt;=5000, "Gold Tier",
  Dataset_Analysis_Table[[#This Row],[Revenue]]&lt;5000, "Standard Tier"
)</f>
        <v>Standard Tier</v>
      </c>
      <c r="M1458" s="4" t="str">
        <f>Dataset_Analysis_Table[[#This Row],[Region]]&amp;" - "&amp;Dataset_Analysis_Table[[#This Row],[Category]]</f>
        <v>North - Electronics</v>
      </c>
    </row>
    <row r="1459" spans="1:13" x14ac:dyDescent="0.3">
      <c r="A1459">
        <v>1460</v>
      </c>
      <c r="B1459" s="1">
        <v>45327</v>
      </c>
      <c r="C1459" t="s">
        <v>12</v>
      </c>
      <c r="D1459" t="s">
        <v>22</v>
      </c>
      <c r="E1459" t="s">
        <v>4</v>
      </c>
      <c r="F1459">
        <v>4</v>
      </c>
      <c r="G1459" s="4">
        <v>848.11</v>
      </c>
      <c r="H1459" s="4">
        <v>3392.44</v>
      </c>
      <c r="I1459" t="str">
        <f>TEXT(Dataset_Analysis_Table[[#This Row],[Order Date]], "mmmm yyyy")</f>
        <v>February 2024</v>
      </c>
      <c r="J1459" s="4">
        <f>IF(Dataset_Analysis_Table[[#This Row],[Units Sold]]&lt;&gt;0,Dataset_Analysis_Table[[#This Row],[Revenue]]/Dataset_Analysis_Table[[#This Row],[Units Sold]],"Invalid")</f>
        <v>848.11</v>
      </c>
      <c r="K1459" s="4" t="str">
        <f>IF(Dataset_Analysis_Table[[#This Row],[Revenue]]&gt;5000,"Yes","No")</f>
        <v>No</v>
      </c>
      <c r="L1459" s="4" t="str" cm="1">
        <f t="array" ref="L1459">_xlfn.IFS(
  Dataset_Analysis_Table[[#This Row],[Revenue]]&gt;=10000, "Platinum Tier",
  Dataset_Analysis_Table[[#This Row],[Revenue]]&gt;=5000, "Gold Tier",
  Dataset_Analysis_Table[[#This Row],[Revenue]]&lt;5000, "Standard Tier"
)</f>
        <v>Standard Tier</v>
      </c>
      <c r="M1459" s="4" t="str">
        <f>Dataset_Analysis_Table[[#This Row],[Region]]&amp;" - "&amp;Dataset_Analysis_Table[[#This Row],[Category]]</f>
        <v>East - Electronics</v>
      </c>
    </row>
    <row r="1460" spans="1:13" x14ac:dyDescent="0.3">
      <c r="A1460">
        <v>1461</v>
      </c>
      <c r="B1460" s="1">
        <v>45491</v>
      </c>
      <c r="C1460" t="s">
        <v>12</v>
      </c>
      <c r="D1460" t="s">
        <v>14</v>
      </c>
      <c r="E1460" t="s">
        <v>4</v>
      </c>
      <c r="F1460">
        <v>3</v>
      </c>
      <c r="G1460" s="4">
        <v>565.64</v>
      </c>
      <c r="H1460" s="4">
        <v>1696.92</v>
      </c>
      <c r="I1460" t="str">
        <f>TEXT(Dataset_Analysis_Table[[#This Row],[Order Date]], "mmmm yyyy")</f>
        <v>July 2024</v>
      </c>
      <c r="J1460" s="4">
        <f>IF(Dataset_Analysis_Table[[#This Row],[Units Sold]]&lt;&gt;0,Dataset_Analysis_Table[[#This Row],[Revenue]]/Dataset_Analysis_Table[[#This Row],[Units Sold]],"Invalid")</f>
        <v>565.64</v>
      </c>
      <c r="K1460" s="4" t="str">
        <f>IF(Dataset_Analysis_Table[[#This Row],[Revenue]]&gt;5000,"Yes","No")</f>
        <v>No</v>
      </c>
      <c r="L1460" s="4" t="str" cm="1">
        <f t="array" ref="L1460">_xlfn.IFS(
  Dataset_Analysis_Table[[#This Row],[Revenue]]&gt;=10000, "Platinum Tier",
  Dataset_Analysis_Table[[#This Row],[Revenue]]&gt;=5000, "Gold Tier",
  Dataset_Analysis_Table[[#This Row],[Revenue]]&lt;5000, "Standard Tier"
)</f>
        <v>Standard Tier</v>
      </c>
      <c r="M1460" s="4" t="str">
        <f>Dataset_Analysis_Table[[#This Row],[Region]]&amp;" - "&amp;Dataset_Analysis_Table[[#This Row],[Category]]</f>
        <v>East - Electronics</v>
      </c>
    </row>
    <row r="1461" spans="1:13" x14ac:dyDescent="0.3">
      <c r="A1461">
        <v>1462</v>
      </c>
      <c r="B1461" s="1">
        <v>45685</v>
      </c>
      <c r="C1461" t="s">
        <v>11</v>
      </c>
      <c r="D1461" t="s">
        <v>6</v>
      </c>
      <c r="E1461" t="s">
        <v>4</v>
      </c>
      <c r="F1461">
        <v>5</v>
      </c>
      <c r="G1461" s="4">
        <v>191.02</v>
      </c>
      <c r="H1461" s="4">
        <v>955.1</v>
      </c>
      <c r="I1461" t="str">
        <f>TEXT(Dataset_Analysis_Table[[#This Row],[Order Date]], "mmmm yyyy")</f>
        <v>January 2025</v>
      </c>
      <c r="J1461" s="4">
        <f>IF(Dataset_Analysis_Table[[#This Row],[Units Sold]]&lt;&gt;0,Dataset_Analysis_Table[[#This Row],[Revenue]]/Dataset_Analysis_Table[[#This Row],[Units Sold]],"Invalid")</f>
        <v>191.02</v>
      </c>
      <c r="K1461" s="4" t="str">
        <f>IF(Dataset_Analysis_Table[[#This Row],[Revenue]]&gt;5000,"Yes","No")</f>
        <v>No</v>
      </c>
      <c r="L1461" s="4" t="str" cm="1">
        <f t="array" ref="L1461">_xlfn.IFS(
  Dataset_Analysis_Table[[#This Row],[Revenue]]&gt;=10000, "Platinum Tier",
  Dataset_Analysis_Table[[#This Row],[Revenue]]&gt;=5000, "Gold Tier",
  Dataset_Analysis_Table[[#This Row],[Revenue]]&lt;5000, "Standard Tier"
)</f>
        <v>Standard Tier</v>
      </c>
      <c r="M1461" s="4" t="str">
        <f>Dataset_Analysis_Table[[#This Row],[Region]]&amp;" - "&amp;Dataset_Analysis_Table[[#This Row],[Category]]</f>
        <v>South - Electronics</v>
      </c>
    </row>
    <row r="1462" spans="1:13" x14ac:dyDescent="0.3">
      <c r="A1462">
        <v>1463</v>
      </c>
      <c r="B1462" s="1">
        <v>45650</v>
      </c>
      <c r="C1462" t="s">
        <v>7</v>
      </c>
      <c r="D1462" t="s">
        <v>14</v>
      </c>
      <c r="E1462" t="s">
        <v>4</v>
      </c>
      <c r="F1462">
        <v>3</v>
      </c>
      <c r="G1462" s="4">
        <v>1422.21</v>
      </c>
      <c r="H1462" s="4">
        <v>4266.63</v>
      </c>
      <c r="I1462" t="str">
        <f>TEXT(Dataset_Analysis_Table[[#This Row],[Order Date]], "mmmm yyyy")</f>
        <v>December 2024</v>
      </c>
      <c r="J1462" s="4">
        <f>IF(Dataset_Analysis_Table[[#This Row],[Units Sold]]&lt;&gt;0,Dataset_Analysis_Table[[#This Row],[Revenue]]/Dataset_Analysis_Table[[#This Row],[Units Sold]],"Invalid")</f>
        <v>1422.21</v>
      </c>
      <c r="K1462" s="4" t="str">
        <f>IF(Dataset_Analysis_Table[[#This Row],[Revenue]]&gt;5000,"Yes","No")</f>
        <v>No</v>
      </c>
      <c r="L1462" s="4" t="str" cm="1">
        <f t="array" ref="L1462">_xlfn.IFS(
  Dataset_Analysis_Table[[#This Row],[Revenue]]&gt;=10000, "Platinum Tier",
  Dataset_Analysis_Table[[#This Row],[Revenue]]&gt;=5000, "Gold Tier",
  Dataset_Analysis_Table[[#This Row],[Revenue]]&lt;5000, "Standard Tier"
)</f>
        <v>Standard Tier</v>
      </c>
      <c r="M1462" s="4" t="str">
        <f>Dataset_Analysis_Table[[#This Row],[Region]]&amp;" - "&amp;Dataset_Analysis_Table[[#This Row],[Category]]</f>
        <v>West - Electronics</v>
      </c>
    </row>
    <row r="1463" spans="1:13" x14ac:dyDescent="0.3">
      <c r="A1463">
        <v>1464</v>
      </c>
      <c r="B1463" s="1">
        <v>45298</v>
      </c>
      <c r="C1463" t="s">
        <v>12</v>
      </c>
      <c r="D1463" t="s">
        <v>17</v>
      </c>
      <c r="E1463" t="s">
        <v>10</v>
      </c>
      <c r="F1463">
        <v>1</v>
      </c>
      <c r="G1463" s="4">
        <v>1455.52</v>
      </c>
      <c r="H1463" s="4">
        <v>1455.52</v>
      </c>
      <c r="I1463" t="str">
        <f>TEXT(Dataset_Analysis_Table[[#This Row],[Order Date]], "mmmm yyyy")</f>
        <v>January 2024</v>
      </c>
      <c r="J1463" s="4">
        <f>IF(Dataset_Analysis_Table[[#This Row],[Units Sold]]&lt;&gt;0,Dataset_Analysis_Table[[#This Row],[Revenue]]/Dataset_Analysis_Table[[#This Row],[Units Sold]],"Invalid")</f>
        <v>1455.52</v>
      </c>
      <c r="K1463" s="4" t="str">
        <f>IF(Dataset_Analysis_Table[[#This Row],[Revenue]]&gt;5000,"Yes","No")</f>
        <v>No</v>
      </c>
      <c r="L1463" s="4" t="str" cm="1">
        <f t="array" ref="L1463">_xlfn.IFS(
  Dataset_Analysis_Table[[#This Row],[Revenue]]&gt;=10000, "Platinum Tier",
  Dataset_Analysis_Table[[#This Row],[Revenue]]&gt;=5000, "Gold Tier",
  Dataset_Analysis_Table[[#This Row],[Revenue]]&lt;5000, "Standard Tier"
)</f>
        <v>Standard Tier</v>
      </c>
      <c r="M1463" s="4" t="str">
        <f>Dataset_Analysis_Table[[#This Row],[Region]]&amp;" - "&amp;Dataset_Analysis_Table[[#This Row],[Category]]</f>
        <v>East - Accessories</v>
      </c>
    </row>
    <row r="1464" spans="1:13" x14ac:dyDescent="0.3">
      <c r="A1464">
        <v>1465</v>
      </c>
      <c r="B1464" s="1">
        <v>45801</v>
      </c>
      <c r="C1464" t="s">
        <v>12</v>
      </c>
      <c r="D1464" t="s">
        <v>6</v>
      </c>
      <c r="E1464" t="s">
        <v>4</v>
      </c>
      <c r="F1464">
        <v>5</v>
      </c>
      <c r="G1464" s="4">
        <v>716.13</v>
      </c>
      <c r="H1464" s="4">
        <v>3580.65</v>
      </c>
      <c r="I1464" t="str">
        <f>TEXT(Dataset_Analysis_Table[[#This Row],[Order Date]], "mmmm yyyy")</f>
        <v>May 2025</v>
      </c>
      <c r="J1464" s="4">
        <f>IF(Dataset_Analysis_Table[[#This Row],[Units Sold]]&lt;&gt;0,Dataset_Analysis_Table[[#This Row],[Revenue]]/Dataset_Analysis_Table[[#This Row],[Units Sold]],"Invalid")</f>
        <v>716.13</v>
      </c>
      <c r="K1464" s="4" t="str">
        <f>IF(Dataset_Analysis_Table[[#This Row],[Revenue]]&gt;5000,"Yes","No")</f>
        <v>No</v>
      </c>
      <c r="L1464" s="4" t="str" cm="1">
        <f t="array" ref="L1464">_xlfn.IFS(
  Dataset_Analysis_Table[[#This Row],[Revenue]]&gt;=10000, "Platinum Tier",
  Dataset_Analysis_Table[[#This Row],[Revenue]]&gt;=5000, "Gold Tier",
  Dataset_Analysis_Table[[#This Row],[Revenue]]&lt;5000, "Standard Tier"
)</f>
        <v>Standard Tier</v>
      </c>
      <c r="M1464" s="4" t="str">
        <f>Dataset_Analysis_Table[[#This Row],[Region]]&amp;" - "&amp;Dataset_Analysis_Table[[#This Row],[Category]]</f>
        <v>East - Electronics</v>
      </c>
    </row>
    <row r="1465" spans="1:13" x14ac:dyDescent="0.3">
      <c r="A1465">
        <v>1466</v>
      </c>
      <c r="B1465" s="1">
        <v>45717</v>
      </c>
      <c r="C1465" t="s">
        <v>11</v>
      </c>
      <c r="D1465" t="s">
        <v>22</v>
      </c>
      <c r="E1465" t="s">
        <v>4</v>
      </c>
      <c r="F1465">
        <v>8</v>
      </c>
      <c r="G1465" s="4">
        <v>514.64</v>
      </c>
      <c r="H1465" s="4">
        <v>4117.12</v>
      </c>
      <c r="I1465" t="str">
        <f>TEXT(Dataset_Analysis_Table[[#This Row],[Order Date]], "mmmm yyyy")</f>
        <v>March 2025</v>
      </c>
      <c r="J1465" s="4">
        <f>IF(Dataset_Analysis_Table[[#This Row],[Units Sold]]&lt;&gt;0,Dataset_Analysis_Table[[#This Row],[Revenue]]/Dataset_Analysis_Table[[#This Row],[Units Sold]],"Invalid")</f>
        <v>514.64</v>
      </c>
      <c r="K1465" s="4" t="str">
        <f>IF(Dataset_Analysis_Table[[#This Row],[Revenue]]&gt;5000,"Yes","No")</f>
        <v>No</v>
      </c>
      <c r="L1465" s="4" t="str" cm="1">
        <f t="array" ref="L1465">_xlfn.IFS(
  Dataset_Analysis_Table[[#This Row],[Revenue]]&gt;=10000, "Platinum Tier",
  Dataset_Analysis_Table[[#This Row],[Revenue]]&gt;=5000, "Gold Tier",
  Dataset_Analysis_Table[[#This Row],[Revenue]]&lt;5000, "Standard Tier"
)</f>
        <v>Standard Tier</v>
      </c>
      <c r="M1465" s="4" t="str">
        <f>Dataset_Analysis_Table[[#This Row],[Region]]&amp;" - "&amp;Dataset_Analysis_Table[[#This Row],[Category]]</f>
        <v>South - Electronics</v>
      </c>
    </row>
    <row r="1466" spans="1:13" x14ac:dyDescent="0.3">
      <c r="A1466">
        <v>1467</v>
      </c>
      <c r="B1466" s="1">
        <v>45180</v>
      </c>
      <c r="C1466" t="s">
        <v>7</v>
      </c>
      <c r="D1466" t="s">
        <v>13</v>
      </c>
      <c r="E1466" t="s">
        <v>4</v>
      </c>
      <c r="F1466">
        <v>3</v>
      </c>
      <c r="G1466" s="4">
        <v>1020.23</v>
      </c>
      <c r="H1466" s="4">
        <v>3060.69</v>
      </c>
      <c r="I1466" t="str">
        <f>TEXT(Dataset_Analysis_Table[[#This Row],[Order Date]], "mmmm yyyy")</f>
        <v>September 2023</v>
      </c>
      <c r="J1466" s="4">
        <f>IF(Dataset_Analysis_Table[[#This Row],[Units Sold]]&lt;&gt;0,Dataset_Analysis_Table[[#This Row],[Revenue]]/Dataset_Analysis_Table[[#This Row],[Units Sold]],"Invalid")</f>
        <v>1020.23</v>
      </c>
      <c r="K1466" s="4" t="str">
        <f>IF(Dataset_Analysis_Table[[#This Row],[Revenue]]&gt;5000,"Yes","No")</f>
        <v>No</v>
      </c>
      <c r="L1466" s="4" t="str" cm="1">
        <f t="array" ref="L1466">_xlfn.IFS(
  Dataset_Analysis_Table[[#This Row],[Revenue]]&gt;=10000, "Platinum Tier",
  Dataset_Analysis_Table[[#This Row],[Revenue]]&gt;=5000, "Gold Tier",
  Dataset_Analysis_Table[[#This Row],[Revenue]]&lt;5000, "Standard Tier"
)</f>
        <v>Standard Tier</v>
      </c>
      <c r="M1466" s="4" t="str">
        <f>Dataset_Analysis_Table[[#This Row],[Region]]&amp;" - "&amp;Dataset_Analysis_Table[[#This Row],[Category]]</f>
        <v>West - Electronics</v>
      </c>
    </row>
    <row r="1467" spans="1:13" x14ac:dyDescent="0.3">
      <c r="A1467">
        <v>1468</v>
      </c>
      <c r="B1467" s="1">
        <v>45164</v>
      </c>
      <c r="C1467" t="s">
        <v>12</v>
      </c>
      <c r="D1467" t="s">
        <v>13</v>
      </c>
      <c r="E1467" t="s">
        <v>4</v>
      </c>
      <c r="F1467">
        <v>7</v>
      </c>
      <c r="G1467" s="4">
        <v>930.11</v>
      </c>
      <c r="H1467" s="4">
        <v>6510.77</v>
      </c>
      <c r="I1467" t="str">
        <f>TEXT(Dataset_Analysis_Table[[#This Row],[Order Date]], "mmmm yyyy")</f>
        <v>August 2023</v>
      </c>
      <c r="J1467" s="4">
        <f>IF(Dataset_Analysis_Table[[#This Row],[Units Sold]]&lt;&gt;0,Dataset_Analysis_Table[[#This Row],[Revenue]]/Dataset_Analysis_Table[[#This Row],[Units Sold]],"Invalid")</f>
        <v>930.11</v>
      </c>
      <c r="K1467" s="4" t="str">
        <f>IF(Dataset_Analysis_Table[[#This Row],[Revenue]]&gt;5000,"Yes","No")</f>
        <v>Yes</v>
      </c>
      <c r="L1467" s="4" t="str" cm="1">
        <f t="array" ref="L1467">_xlfn.IFS(
  Dataset_Analysis_Table[[#This Row],[Revenue]]&gt;=10000, "Platinum Tier",
  Dataset_Analysis_Table[[#This Row],[Revenue]]&gt;=5000, "Gold Tier",
  Dataset_Analysis_Table[[#This Row],[Revenue]]&lt;5000, "Standard Tier"
)</f>
        <v>Gold Tier</v>
      </c>
      <c r="M1467" s="4" t="str">
        <f>Dataset_Analysis_Table[[#This Row],[Region]]&amp;" - "&amp;Dataset_Analysis_Table[[#This Row],[Category]]</f>
        <v>East - Electronics</v>
      </c>
    </row>
    <row r="1468" spans="1:13" x14ac:dyDescent="0.3">
      <c r="A1468">
        <v>1469</v>
      </c>
      <c r="B1468" s="1">
        <v>45504</v>
      </c>
      <c r="C1468" t="s">
        <v>7</v>
      </c>
      <c r="D1468" t="s">
        <v>18</v>
      </c>
      <c r="E1468" t="s">
        <v>4</v>
      </c>
      <c r="F1468">
        <v>2</v>
      </c>
      <c r="G1468" s="4">
        <v>496.29</v>
      </c>
      <c r="H1468" s="4">
        <v>992.58</v>
      </c>
      <c r="I1468" t="str">
        <f>TEXT(Dataset_Analysis_Table[[#This Row],[Order Date]], "mmmm yyyy")</f>
        <v>July 2024</v>
      </c>
      <c r="J1468" s="4">
        <f>IF(Dataset_Analysis_Table[[#This Row],[Units Sold]]&lt;&gt;0,Dataset_Analysis_Table[[#This Row],[Revenue]]/Dataset_Analysis_Table[[#This Row],[Units Sold]],"Invalid")</f>
        <v>496.29</v>
      </c>
      <c r="K1468" s="4" t="str">
        <f>IF(Dataset_Analysis_Table[[#This Row],[Revenue]]&gt;5000,"Yes","No")</f>
        <v>No</v>
      </c>
      <c r="L1468" s="4" t="str" cm="1">
        <f t="array" ref="L1468">_xlfn.IFS(
  Dataset_Analysis_Table[[#This Row],[Revenue]]&gt;=10000, "Platinum Tier",
  Dataset_Analysis_Table[[#This Row],[Revenue]]&gt;=5000, "Gold Tier",
  Dataset_Analysis_Table[[#This Row],[Revenue]]&lt;5000, "Standard Tier"
)</f>
        <v>Standard Tier</v>
      </c>
      <c r="M1468" s="4" t="str">
        <f>Dataset_Analysis_Table[[#This Row],[Region]]&amp;" - "&amp;Dataset_Analysis_Table[[#This Row],[Category]]</f>
        <v>West - Electronics</v>
      </c>
    </row>
    <row r="1469" spans="1:13" x14ac:dyDescent="0.3">
      <c r="A1469">
        <v>1470</v>
      </c>
      <c r="B1469" s="1">
        <v>45736</v>
      </c>
      <c r="C1469" t="s">
        <v>11</v>
      </c>
      <c r="D1469" t="s">
        <v>15</v>
      </c>
      <c r="E1469" t="s">
        <v>4</v>
      </c>
      <c r="F1469">
        <v>9</v>
      </c>
      <c r="G1469" s="4">
        <v>340.99</v>
      </c>
      <c r="H1469" s="4">
        <v>3068.91</v>
      </c>
      <c r="I1469" t="str">
        <f>TEXT(Dataset_Analysis_Table[[#This Row],[Order Date]], "mmmm yyyy")</f>
        <v>March 2025</v>
      </c>
      <c r="J1469" s="4">
        <f>IF(Dataset_Analysis_Table[[#This Row],[Units Sold]]&lt;&gt;0,Dataset_Analysis_Table[[#This Row],[Revenue]]/Dataset_Analysis_Table[[#This Row],[Units Sold]],"Invalid")</f>
        <v>340.99</v>
      </c>
      <c r="K1469" s="4" t="str">
        <f>IF(Dataset_Analysis_Table[[#This Row],[Revenue]]&gt;5000,"Yes","No")</f>
        <v>No</v>
      </c>
      <c r="L1469" s="4" t="str" cm="1">
        <f t="array" ref="L1469">_xlfn.IFS(
  Dataset_Analysis_Table[[#This Row],[Revenue]]&gt;=10000, "Platinum Tier",
  Dataset_Analysis_Table[[#This Row],[Revenue]]&gt;=5000, "Gold Tier",
  Dataset_Analysis_Table[[#This Row],[Revenue]]&lt;5000, "Standard Tier"
)</f>
        <v>Standard Tier</v>
      </c>
      <c r="M1469" s="4" t="str">
        <f>Dataset_Analysis_Table[[#This Row],[Region]]&amp;" - "&amp;Dataset_Analysis_Table[[#This Row],[Category]]</f>
        <v>South - Electronics</v>
      </c>
    </row>
    <row r="1470" spans="1:13" x14ac:dyDescent="0.3">
      <c r="A1470">
        <v>1471</v>
      </c>
      <c r="B1470" s="1">
        <v>45339</v>
      </c>
      <c r="C1470" t="s">
        <v>12</v>
      </c>
      <c r="D1470" t="s">
        <v>17</v>
      </c>
      <c r="E1470" t="s">
        <v>10</v>
      </c>
      <c r="F1470">
        <v>1</v>
      </c>
      <c r="G1470" s="4">
        <v>134.55000000000001</v>
      </c>
      <c r="H1470" s="4">
        <v>134.55000000000001</v>
      </c>
      <c r="I1470" t="str">
        <f>TEXT(Dataset_Analysis_Table[[#This Row],[Order Date]], "mmmm yyyy")</f>
        <v>February 2024</v>
      </c>
      <c r="J1470" s="4">
        <f>IF(Dataset_Analysis_Table[[#This Row],[Units Sold]]&lt;&gt;0,Dataset_Analysis_Table[[#This Row],[Revenue]]/Dataset_Analysis_Table[[#This Row],[Units Sold]],"Invalid")</f>
        <v>134.55000000000001</v>
      </c>
      <c r="K1470" s="4" t="str">
        <f>IF(Dataset_Analysis_Table[[#This Row],[Revenue]]&gt;5000,"Yes","No")</f>
        <v>No</v>
      </c>
      <c r="L1470" s="4" t="str" cm="1">
        <f t="array" ref="L1470">_xlfn.IFS(
  Dataset_Analysis_Table[[#This Row],[Revenue]]&gt;=10000, "Platinum Tier",
  Dataset_Analysis_Table[[#This Row],[Revenue]]&gt;=5000, "Gold Tier",
  Dataset_Analysis_Table[[#This Row],[Revenue]]&lt;5000, "Standard Tier"
)</f>
        <v>Standard Tier</v>
      </c>
      <c r="M1470" s="4" t="str">
        <f>Dataset_Analysis_Table[[#This Row],[Region]]&amp;" - "&amp;Dataset_Analysis_Table[[#This Row],[Category]]</f>
        <v>East - Accessories</v>
      </c>
    </row>
    <row r="1471" spans="1:13" x14ac:dyDescent="0.3">
      <c r="A1471">
        <v>1472</v>
      </c>
      <c r="B1471" s="1">
        <v>45832</v>
      </c>
      <c r="C1471" t="s">
        <v>7</v>
      </c>
      <c r="D1471" t="s">
        <v>16</v>
      </c>
      <c r="E1471" t="s">
        <v>10</v>
      </c>
      <c r="F1471">
        <v>2</v>
      </c>
      <c r="G1471" s="4">
        <v>1464</v>
      </c>
      <c r="H1471" s="4">
        <v>2928</v>
      </c>
      <c r="I1471" t="str">
        <f>TEXT(Dataset_Analysis_Table[[#This Row],[Order Date]], "mmmm yyyy")</f>
        <v>June 2025</v>
      </c>
      <c r="J1471" s="4">
        <f>IF(Dataset_Analysis_Table[[#This Row],[Units Sold]]&lt;&gt;0,Dataset_Analysis_Table[[#This Row],[Revenue]]/Dataset_Analysis_Table[[#This Row],[Units Sold]],"Invalid")</f>
        <v>1464</v>
      </c>
      <c r="K1471" s="4" t="str">
        <f>IF(Dataset_Analysis_Table[[#This Row],[Revenue]]&gt;5000,"Yes","No")</f>
        <v>No</v>
      </c>
      <c r="L1471" s="4" t="str" cm="1">
        <f t="array" ref="L1471">_xlfn.IFS(
  Dataset_Analysis_Table[[#This Row],[Revenue]]&gt;=10000, "Platinum Tier",
  Dataset_Analysis_Table[[#This Row],[Revenue]]&gt;=5000, "Gold Tier",
  Dataset_Analysis_Table[[#This Row],[Revenue]]&lt;5000, "Standard Tier"
)</f>
        <v>Standard Tier</v>
      </c>
      <c r="M1471" s="4" t="str">
        <f>Dataset_Analysis_Table[[#This Row],[Region]]&amp;" - "&amp;Dataset_Analysis_Table[[#This Row],[Category]]</f>
        <v>West - Accessories</v>
      </c>
    </row>
    <row r="1472" spans="1:13" x14ac:dyDescent="0.3">
      <c r="A1472">
        <v>1473</v>
      </c>
      <c r="B1472" s="1">
        <v>45641</v>
      </c>
      <c r="C1472" t="s">
        <v>11</v>
      </c>
      <c r="D1472" t="s">
        <v>5</v>
      </c>
      <c r="E1472" t="s">
        <v>4</v>
      </c>
      <c r="F1472">
        <v>6</v>
      </c>
      <c r="G1472" s="4">
        <v>908.73</v>
      </c>
      <c r="H1472" s="4">
        <v>5452.38</v>
      </c>
      <c r="I1472" t="str">
        <f>TEXT(Dataset_Analysis_Table[[#This Row],[Order Date]], "mmmm yyyy")</f>
        <v>December 2024</v>
      </c>
      <c r="J1472" s="4">
        <f>IF(Dataset_Analysis_Table[[#This Row],[Units Sold]]&lt;&gt;0,Dataset_Analysis_Table[[#This Row],[Revenue]]/Dataset_Analysis_Table[[#This Row],[Units Sold]],"Invalid")</f>
        <v>908.73</v>
      </c>
      <c r="K1472" s="4" t="str">
        <f>IF(Dataset_Analysis_Table[[#This Row],[Revenue]]&gt;5000,"Yes","No")</f>
        <v>Yes</v>
      </c>
      <c r="L1472" s="4" t="str" cm="1">
        <f t="array" ref="L1472">_xlfn.IFS(
  Dataset_Analysis_Table[[#This Row],[Revenue]]&gt;=10000, "Platinum Tier",
  Dataset_Analysis_Table[[#This Row],[Revenue]]&gt;=5000, "Gold Tier",
  Dataset_Analysis_Table[[#This Row],[Revenue]]&lt;5000, "Standard Tier"
)</f>
        <v>Gold Tier</v>
      </c>
      <c r="M1472" s="4" t="str">
        <f>Dataset_Analysis_Table[[#This Row],[Region]]&amp;" - "&amp;Dataset_Analysis_Table[[#This Row],[Category]]</f>
        <v>South - Electronics</v>
      </c>
    </row>
    <row r="1473" spans="1:13" x14ac:dyDescent="0.3">
      <c r="A1473">
        <v>1474</v>
      </c>
      <c r="B1473" s="1">
        <v>45821</v>
      </c>
      <c r="C1473" t="s">
        <v>0</v>
      </c>
      <c r="D1473" t="s">
        <v>6</v>
      </c>
      <c r="E1473" t="s">
        <v>4</v>
      </c>
      <c r="F1473">
        <v>6</v>
      </c>
      <c r="G1473" s="4">
        <v>602.36</v>
      </c>
      <c r="H1473" s="4">
        <v>3614.16</v>
      </c>
      <c r="I1473" t="str">
        <f>TEXT(Dataset_Analysis_Table[[#This Row],[Order Date]], "mmmm yyyy")</f>
        <v>June 2025</v>
      </c>
      <c r="J1473" s="4">
        <f>IF(Dataset_Analysis_Table[[#This Row],[Units Sold]]&lt;&gt;0,Dataset_Analysis_Table[[#This Row],[Revenue]]/Dataset_Analysis_Table[[#This Row],[Units Sold]],"Invalid")</f>
        <v>602.36</v>
      </c>
      <c r="K1473" s="4" t="str">
        <f>IF(Dataset_Analysis_Table[[#This Row],[Revenue]]&gt;5000,"Yes","No")</f>
        <v>No</v>
      </c>
      <c r="L1473" s="4" t="str" cm="1">
        <f t="array" ref="L1473">_xlfn.IFS(
  Dataset_Analysis_Table[[#This Row],[Revenue]]&gt;=10000, "Platinum Tier",
  Dataset_Analysis_Table[[#This Row],[Revenue]]&gt;=5000, "Gold Tier",
  Dataset_Analysis_Table[[#This Row],[Revenue]]&lt;5000, "Standard Tier"
)</f>
        <v>Standard Tier</v>
      </c>
      <c r="M1473" s="4" t="str">
        <f>Dataset_Analysis_Table[[#This Row],[Region]]&amp;" - "&amp;Dataset_Analysis_Table[[#This Row],[Category]]</f>
        <v>North - Electronics</v>
      </c>
    </row>
    <row r="1474" spans="1:13" x14ac:dyDescent="0.3">
      <c r="A1474">
        <v>1475</v>
      </c>
      <c r="B1474" s="1">
        <v>45517</v>
      </c>
      <c r="C1474" t="s">
        <v>7</v>
      </c>
      <c r="D1474" t="s">
        <v>8</v>
      </c>
      <c r="E1474" t="s">
        <v>2</v>
      </c>
      <c r="F1474">
        <v>7</v>
      </c>
      <c r="G1474" s="4">
        <v>565.52</v>
      </c>
      <c r="H1474" s="4">
        <v>3958.64</v>
      </c>
      <c r="I1474" t="str">
        <f>TEXT(Dataset_Analysis_Table[[#This Row],[Order Date]], "mmmm yyyy")</f>
        <v>August 2024</v>
      </c>
      <c r="J1474" s="4">
        <f>IF(Dataset_Analysis_Table[[#This Row],[Units Sold]]&lt;&gt;0,Dataset_Analysis_Table[[#This Row],[Revenue]]/Dataset_Analysis_Table[[#This Row],[Units Sold]],"Invalid")</f>
        <v>565.52</v>
      </c>
      <c r="K1474" s="4" t="str">
        <f>IF(Dataset_Analysis_Table[[#This Row],[Revenue]]&gt;5000,"Yes","No")</f>
        <v>No</v>
      </c>
      <c r="L1474" s="4" t="str" cm="1">
        <f t="array" ref="L1474">_xlfn.IFS(
  Dataset_Analysis_Table[[#This Row],[Revenue]]&gt;=10000, "Platinum Tier",
  Dataset_Analysis_Table[[#This Row],[Revenue]]&gt;=5000, "Gold Tier",
  Dataset_Analysis_Table[[#This Row],[Revenue]]&lt;5000, "Standard Tier"
)</f>
        <v>Standard Tier</v>
      </c>
      <c r="M1474" s="4" t="str">
        <f>Dataset_Analysis_Table[[#This Row],[Region]]&amp;" - "&amp;Dataset_Analysis_Table[[#This Row],[Category]]</f>
        <v>West - Apparel</v>
      </c>
    </row>
    <row r="1475" spans="1:13" x14ac:dyDescent="0.3">
      <c r="A1475">
        <v>1476</v>
      </c>
      <c r="B1475" s="1">
        <v>45498</v>
      </c>
      <c r="C1475" t="s">
        <v>12</v>
      </c>
      <c r="D1475" t="s">
        <v>22</v>
      </c>
      <c r="E1475" t="s">
        <v>4</v>
      </c>
      <c r="F1475">
        <v>5</v>
      </c>
      <c r="G1475" s="4">
        <v>1466.51</v>
      </c>
      <c r="H1475" s="4">
        <v>7332.55</v>
      </c>
      <c r="I1475" t="str">
        <f>TEXT(Dataset_Analysis_Table[[#This Row],[Order Date]], "mmmm yyyy")</f>
        <v>July 2024</v>
      </c>
      <c r="J1475" s="4">
        <f>IF(Dataset_Analysis_Table[[#This Row],[Units Sold]]&lt;&gt;0,Dataset_Analysis_Table[[#This Row],[Revenue]]/Dataset_Analysis_Table[[#This Row],[Units Sold]],"Invalid")</f>
        <v>1466.51</v>
      </c>
      <c r="K1475" s="4" t="str">
        <f>IF(Dataset_Analysis_Table[[#This Row],[Revenue]]&gt;5000,"Yes","No")</f>
        <v>Yes</v>
      </c>
      <c r="L1475" s="4" t="str" cm="1">
        <f t="array" ref="L1475">_xlfn.IFS(
  Dataset_Analysis_Table[[#This Row],[Revenue]]&gt;=10000, "Platinum Tier",
  Dataset_Analysis_Table[[#This Row],[Revenue]]&gt;=5000, "Gold Tier",
  Dataset_Analysis_Table[[#This Row],[Revenue]]&lt;5000, "Standard Tier"
)</f>
        <v>Gold Tier</v>
      </c>
      <c r="M1475" s="4" t="str">
        <f>Dataset_Analysis_Table[[#This Row],[Region]]&amp;" - "&amp;Dataset_Analysis_Table[[#This Row],[Category]]</f>
        <v>East - Electronics</v>
      </c>
    </row>
    <row r="1476" spans="1:13" x14ac:dyDescent="0.3">
      <c r="A1476">
        <v>1477</v>
      </c>
      <c r="B1476" s="1">
        <v>45359</v>
      </c>
      <c r="C1476" t="s">
        <v>0</v>
      </c>
      <c r="D1476" t="s">
        <v>16</v>
      </c>
      <c r="E1476" t="s">
        <v>10</v>
      </c>
      <c r="F1476">
        <v>8</v>
      </c>
      <c r="G1476" s="4">
        <v>1114.8800000000001</v>
      </c>
      <c r="H1476" s="4">
        <v>8919.0400000000009</v>
      </c>
      <c r="I1476" t="str">
        <f>TEXT(Dataset_Analysis_Table[[#This Row],[Order Date]], "mmmm yyyy")</f>
        <v>March 2024</v>
      </c>
      <c r="J1476" s="4">
        <f>IF(Dataset_Analysis_Table[[#This Row],[Units Sold]]&lt;&gt;0,Dataset_Analysis_Table[[#This Row],[Revenue]]/Dataset_Analysis_Table[[#This Row],[Units Sold]],"Invalid")</f>
        <v>1114.8800000000001</v>
      </c>
      <c r="K1476" s="4" t="str">
        <f>IF(Dataset_Analysis_Table[[#This Row],[Revenue]]&gt;5000,"Yes","No")</f>
        <v>Yes</v>
      </c>
      <c r="L1476" s="4" t="str" cm="1">
        <f t="array" ref="L1476">_xlfn.IFS(
  Dataset_Analysis_Table[[#This Row],[Revenue]]&gt;=10000, "Platinum Tier",
  Dataset_Analysis_Table[[#This Row],[Revenue]]&gt;=5000, "Gold Tier",
  Dataset_Analysis_Table[[#This Row],[Revenue]]&lt;5000, "Standard Tier"
)</f>
        <v>Gold Tier</v>
      </c>
      <c r="M1476" s="4" t="str">
        <f>Dataset_Analysis_Table[[#This Row],[Region]]&amp;" - "&amp;Dataset_Analysis_Table[[#This Row],[Category]]</f>
        <v>North - Accessories</v>
      </c>
    </row>
    <row r="1477" spans="1:13" x14ac:dyDescent="0.3">
      <c r="A1477">
        <v>1478</v>
      </c>
      <c r="B1477" s="1">
        <v>45434</v>
      </c>
      <c r="C1477" t="s">
        <v>7</v>
      </c>
      <c r="D1477" t="s">
        <v>5</v>
      </c>
      <c r="E1477" t="s">
        <v>4</v>
      </c>
      <c r="F1477">
        <v>3</v>
      </c>
      <c r="G1477" s="4">
        <v>1210.45</v>
      </c>
      <c r="H1477" s="4">
        <v>3631.35</v>
      </c>
      <c r="I1477" t="str">
        <f>TEXT(Dataset_Analysis_Table[[#This Row],[Order Date]], "mmmm yyyy")</f>
        <v>May 2024</v>
      </c>
      <c r="J1477" s="4">
        <f>IF(Dataset_Analysis_Table[[#This Row],[Units Sold]]&lt;&gt;0,Dataset_Analysis_Table[[#This Row],[Revenue]]/Dataset_Analysis_Table[[#This Row],[Units Sold]],"Invalid")</f>
        <v>1210.45</v>
      </c>
      <c r="K1477" s="4" t="str">
        <f>IF(Dataset_Analysis_Table[[#This Row],[Revenue]]&gt;5000,"Yes","No")</f>
        <v>No</v>
      </c>
      <c r="L1477" s="4" t="str" cm="1">
        <f t="array" ref="L1477">_xlfn.IFS(
  Dataset_Analysis_Table[[#This Row],[Revenue]]&gt;=10000, "Platinum Tier",
  Dataset_Analysis_Table[[#This Row],[Revenue]]&gt;=5000, "Gold Tier",
  Dataset_Analysis_Table[[#This Row],[Revenue]]&lt;5000, "Standard Tier"
)</f>
        <v>Standard Tier</v>
      </c>
      <c r="M1477" s="4" t="str">
        <f>Dataset_Analysis_Table[[#This Row],[Region]]&amp;" - "&amp;Dataset_Analysis_Table[[#This Row],[Category]]</f>
        <v>West - Electronics</v>
      </c>
    </row>
    <row r="1478" spans="1:13" x14ac:dyDescent="0.3">
      <c r="A1478">
        <v>1479</v>
      </c>
      <c r="B1478" s="1">
        <v>45563</v>
      </c>
      <c r="C1478" t="s">
        <v>7</v>
      </c>
      <c r="D1478" t="s">
        <v>17</v>
      </c>
      <c r="E1478" t="s">
        <v>10</v>
      </c>
      <c r="F1478">
        <v>3</v>
      </c>
      <c r="G1478" s="4">
        <v>1254.9100000000001</v>
      </c>
      <c r="H1478" s="4">
        <v>3764.73</v>
      </c>
      <c r="I1478" t="str">
        <f>TEXT(Dataset_Analysis_Table[[#This Row],[Order Date]], "mmmm yyyy")</f>
        <v>September 2024</v>
      </c>
      <c r="J1478" s="4">
        <f>IF(Dataset_Analysis_Table[[#This Row],[Units Sold]]&lt;&gt;0,Dataset_Analysis_Table[[#This Row],[Revenue]]/Dataset_Analysis_Table[[#This Row],[Units Sold]],"Invalid")</f>
        <v>1254.9100000000001</v>
      </c>
      <c r="K1478" s="4" t="str">
        <f>IF(Dataset_Analysis_Table[[#This Row],[Revenue]]&gt;5000,"Yes","No")</f>
        <v>No</v>
      </c>
      <c r="L1478" s="4" t="str" cm="1">
        <f t="array" ref="L1478">_xlfn.IFS(
  Dataset_Analysis_Table[[#This Row],[Revenue]]&gt;=10000, "Platinum Tier",
  Dataset_Analysis_Table[[#This Row],[Revenue]]&gt;=5000, "Gold Tier",
  Dataset_Analysis_Table[[#This Row],[Revenue]]&lt;5000, "Standard Tier"
)</f>
        <v>Standard Tier</v>
      </c>
      <c r="M1478" s="4" t="str">
        <f>Dataset_Analysis_Table[[#This Row],[Region]]&amp;" - "&amp;Dataset_Analysis_Table[[#This Row],[Category]]</f>
        <v>West - Accessories</v>
      </c>
    </row>
    <row r="1479" spans="1:13" x14ac:dyDescent="0.3">
      <c r="A1479">
        <v>1480</v>
      </c>
      <c r="B1479" s="1">
        <v>45286</v>
      </c>
      <c r="C1479" t="s">
        <v>0</v>
      </c>
      <c r="D1479" t="s">
        <v>15</v>
      </c>
      <c r="E1479" t="s">
        <v>4</v>
      </c>
      <c r="F1479">
        <v>4</v>
      </c>
      <c r="G1479" s="4">
        <v>461.81</v>
      </c>
      <c r="H1479" s="4">
        <v>1847.24</v>
      </c>
      <c r="I1479" t="str">
        <f>TEXT(Dataset_Analysis_Table[[#This Row],[Order Date]], "mmmm yyyy")</f>
        <v>December 2023</v>
      </c>
      <c r="J1479" s="4">
        <f>IF(Dataset_Analysis_Table[[#This Row],[Units Sold]]&lt;&gt;0,Dataset_Analysis_Table[[#This Row],[Revenue]]/Dataset_Analysis_Table[[#This Row],[Units Sold]],"Invalid")</f>
        <v>461.81</v>
      </c>
      <c r="K1479" s="4" t="str">
        <f>IF(Dataset_Analysis_Table[[#This Row],[Revenue]]&gt;5000,"Yes","No")</f>
        <v>No</v>
      </c>
      <c r="L1479" s="4" t="str" cm="1">
        <f t="array" ref="L1479">_xlfn.IFS(
  Dataset_Analysis_Table[[#This Row],[Revenue]]&gt;=10000, "Platinum Tier",
  Dataset_Analysis_Table[[#This Row],[Revenue]]&gt;=5000, "Gold Tier",
  Dataset_Analysis_Table[[#This Row],[Revenue]]&lt;5000, "Standard Tier"
)</f>
        <v>Standard Tier</v>
      </c>
      <c r="M1479" s="4" t="str">
        <f>Dataset_Analysis_Table[[#This Row],[Region]]&amp;" - "&amp;Dataset_Analysis_Table[[#This Row],[Category]]</f>
        <v>North - Electronics</v>
      </c>
    </row>
    <row r="1480" spans="1:13" x14ac:dyDescent="0.3">
      <c r="A1480">
        <v>1481</v>
      </c>
      <c r="B1480" s="1">
        <v>45206</v>
      </c>
      <c r="C1480" t="s">
        <v>12</v>
      </c>
      <c r="D1480" t="s">
        <v>16</v>
      </c>
      <c r="E1480" t="s">
        <v>10</v>
      </c>
      <c r="F1480">
        <v>10</v>
      </c>
      <c r="G1480" s="4">
        <v>1136.6099999999999</v>
      </c>
      <c r="H1480" s="4">
        <v>11366.1</v>
      </c>
      <c r="I1480" t="str">
        <f>TEXT(Dataset_Analysis_Table[[#This Row],[Order Date]], "mmmm yyyy")</f>
        <v>October 2023</v>
      </c>
      <c r="J1480" s="4">
        <f>IF(Dataset_Analysis_Table[[#This Row],[Units Sold]]&lt;&gt;0,Dataset_Analysis_Table[[#This Row],[Revenue]]/Dataset_Analysis_Table[[#This Row],[Units Sold]],"Invalid")</f>
        <v>1136.6100000000001</v>
      </c>
      <c r="K1480" s="4" t="str">
        <f>IF(Dataset_Analysis_Table[[#This Row],[Revenue]]&gt;5000,"Yes","No")</f>
        <v>Yes</v>
      </c>
      <c r="L1480" s="4" t="str" cm="1">
        <f t="array" ref="L1480">_xlfn.IFS(
  Dataset_Analysis_Table[[#This Row],[Revenue]]&gt;=10000, "Platinum Tier",
  Dataset_Analysis_Table[[#This Row],[Revenue]]&gt;=5000, "Gold Tier",
  Dataset_Analysis_Table[[#This Row],[Revenue]]&lt;5000, "Standard Tier"
)</f>
        <v>Platinum Tier</v>
      </c>
      <c r="M1480" s="4" t="str">
        <f>Dataset_Analysis_Table[[#This Row],[Region]]&amp;" - "&amp;Dataset_Analysis_Table[[#This Row],[Category]]</f>
        <v>East - Accessories</v>
      </c>
    </row>
    <row r="1481" spans="1:13" x14ac:dyDescent="0.3">
      <c r="A1481">
        <v>1482</v>
      </c>
      <c r="B1481" s="1">
        <v>45558</v>
      </c>
      <c r="C1481" t="s">
        <v>0</v>
      </c>
      <c r="D1481" t="s">
        <v>13</v>
      </c>
      <c r="E1481" t="s">
        <v>4</v>
      </c>
      <c r="F1481">
        <v>5</v>
      </c>
      <c r="G1481" s="4">
        <v>627.63</v>
      </c>
      <c r="H1481" s="4">
        <v>3138.15</v>
      </c>
      <c r="I1481" t="str">
        <f>TEXT(Dataset_Analysis_Table[[#This Row],[Order Date]], "mmmm yyyy")</f>
        <v>September 2024</v>
      </c>
      <c r="J1481" s="4">
        <f>IF(Dataset_Analysis_Table[[#This Row],[Units Sold]]&lt;&gt;0,Dataset_Analysis_Table[[#This Row],[Revenue]]/Dataset_Analysis_Table[[#This Row],[Units Sold]],"Invalid")</f>
        <v>627.63</v>
      </c>
      <c r="K1481" s="4" t="str">
        <f>IF(Dataset_Analysis_Table[[#This Row],[Revenue]]&gt;5000,"Yes","No")</f>
        <v>No</v>
      </c>
      <c r="L1481" s="4" t="str" cm="1">
        <f t="array" ref="L1481">_xlfn.IFS(
  Dataset_Analysis_Table[[#This Row],[Revenue]]&gt;=10000, "Platinum Tier",
  Dataset_Analysis_Table[[#This Row],[Revenue]]&gt;=5000, "Gold Tier",
  Dataset_Analysis_Table[[#This Row],[Revenue]]&lt;5000, "Standard Tier"
)</f>
        <v>Standard Tier</v>
      </c>
      <c r="M1481" s="4" t="str">
        <f>Dataset_Analysis_Table[[#This Row],[Region]]&amp;" - "&amp;Dataset_Analysis_Table[[#This Row],[Category]]</f>
        <v>North - Electronics</v>
      </c>
    </row>
    <row r="1482" spans="1:13" x14ac:dyDescent="0.3">
      <c r="A1482">
        <v>1483</v>
      </c>
      <c r="B1482" s="1">
        <v>45866</v>
      </c>
      <c r="C1482" t="s">
        <v>7</v>
      </c>
      <c r="D1482" t="s">
        <v>6</v>
      </c>
      <c r="E1482" t="s">
        <v>4</v>
      </c>
      <c r="F1482">
        <v>10</v>
      </c>
      <c r="G1482" s="4">
        <v>1135.31</v>
      </c>
      <c r="H1482" s="4">
        <v>11353.1</v>
      </c>
      <c r="I1482" t="str">
        <f>TEXT(Dataset_Analysis_Table[[#This Row],[Order Date]], "mmmm yyyy")</f>
        <v>July 2025</v>
      </c>
      <c r="J1482" s="4">
        <f>IF(Dataset_Analysis_Table[[#This Row],[Units Sold]]&lt;&gt;0,Dataset_Analysis_Table[[#This Row],[Revenue]]/Dataset_Analysis_Table[[#This Row],[Units Sold]],"Invalid")</f>
        <v>1135.31</v>
      </c>
      <c r="K1482" s="4" t="str">
        <f>IF(Dataset_Analysis_Table[[#This Row],[Revenue]]&gt;5000,"Yes","No")</f>
        <v>Yes</v>
      </c>
      <c r="L1482" s="4" t="str" cm="1">
        <f t="array" ref="L1482">_xlfn.IFS(
  Dataset_Analysis_Table[[#This Row],[Revenue]]&gt;=10000, "Platinum Tier",
  Dataset_Analysis_Table[[#This Row],[Revenue]]&gt;=5000, "Gold Tier",
  Dataset_Analysis_Table[[#This Row],[Revenue]]&lt;5000, "Standard Tier"
)</f>
        <v>Platinum Tier</v>
      </c>
      <c r="M1482" s="4" t="str">
        <f>Dataset_Analysis_Table[[#This Row],[Region]]&amp;" - "&amp;Dataset_Analysis_Table[[#This Row],[Category]]</f>
        <v>West - Electronics</v>
      </c>
    </row>
    <row r="1483" spans="1:13" x14ac:dyDescent="0.3">
      <c r="A1483">
        <v>1484</v>
      </c>
      <c r="B1483" s="1">
        <v>45329</v>
      </c>
      <c r="C1483" t="s">
        <v>11</v>
      </c>
      <c r="D1483" t="s">
        <v>3</v>
      </c>
      <c r="E1483" t="s">
        <v>4</v>
      </c>
      <c r="F1483">
        <v>7</v>
      </c>
      <c r="G1483" s="4">
        <v>441.3</v>
      </c>
      <c r="H1483" s="4">
        <v>3089.1</v>
      </c>
      <c r="I1483" t="str">
        <f>TEXT(Dataset_Analysis_Table[[#This Row],[Order Date]], "mmmm yyyy")</f>
        <v>February 2024</v>
      </c>
      <c r="J1483" s="4">
        <f>IF(Dataset_Analysis_Table[[#This Row],[Units Sold]]&lt;&gt;0,Dataset_Analysis_Table[[#This Row],[Revenue]]/Dataset_Analysis_Table[[#This Row],[Units Sold]],"Invalid")</f>
        <v>441.3</v>
      </c>
      <c r="K1483" s="4" t="str">
        <f>IF(Dataset_Analysis_Table[[#This Row],[Revenue]]&gt;5000,"Yes","No")</f>
        <v>No</v>
      </c>
      <c r="L1483" s="4" t="str" cm="1">
        <f t="array" ref="L1483">_xlfn.IFS(
  Dataset_Analysis_Table[[#This Row],[Revenue]]&gt;=10000, "Platinum Tier",
  Dataset_Analysis_Table[[#This Row],[Revenue]]&gt;=5000, "Gold Tier",
  Dataset_Analysis_Table[[#This Row],[Revenue]]&lt;5000, "Standard Tier"
)</f>
        <v>Standard Tier</v>
      </c>
      <c r="M1483" s="4" t="str">
        <f>Dataset_Analysis_Table[[#This Row],[Region]]&amp;" - "&amp;Dataset_Analysis_Table[[#This Row],[Category]]</f>
        <v>South - Electronics</v>
      </c>
    </row>
    <row r="1484" spans="1:13" x14ac:dyDescent="0.3">
      <c r="A1484">
        <v>1485</v>
      </c>
      <c r="B1484" s="1">
        <v>45448</v>
      </c>
      <c r="C1484" t="s">
        <v>0</v>
      </c>
      <c r="D1484" t="s">
        <v>20</v>
      </c>
      <c r="E1484" t="s">
        <v>4</v>
      </c>
      <c r="F1484">
        <v>10</v>
      </c>
      <c r="G1484" s="4">
        <v>462.83</v>
      </c>
      <c r="H1484" s="4">
        <v>4628.3</v>
      </c>
      <c r="I1484" t="str">
        <f>TEXT(Dataset_Analysis_Table[[#This Row],[Order Date]], "mmmm yyyy")</f>
        <v>June 2024</v>
      </c>
      <c r="J1484" s="4">
        <f>IF(Dataset_Analysis_Table[[#This Row],[Units Sold]]&lt;&gt;0,Dataset_Analysis_Table[[#This Row],[Revenue]]/Dataset_Analysis_Table[[#This Row],[Units Sold]],"Invalid")</f>
        <v>462.83000000000004</v>
      </c>
      <c r="K1484" s="4" t="str">
        <f>IF(Dataset_Analysis_Table[[#This Row],[Revenue]]&gt;5000,"Yes","No")</f>
        <v>No</v>
      </c>
      <c r="L1484" s="4" t="str" cm="1">
        <f t="array" ref="L1484">_xlfn.IFS(
  Dataset_Analysis_Table[[#This Row],[Revenue]]&gt;=10000, "Platinum Tier",
  Dataset_Analysis_Table[[#This Row],[Revenue]]&gt;=5000, "Gold Tier",
  Dataset_Analysis_Table[[#This Row],[Revenue]]&lt;5000, "Standard Tier"
)</f>
        <v>Standard Tier</v>
      </c>
      <c r="M1484" s="4" t="str">
        <f>Dataset_Analysis_Table[[#This Row],[Region]]&amp;" - "&amp;Dataset_Analysis_Table[[#This Row],[Category]]</f>
        <v>North - Electronics</v>
      </c>
    </row>
    <row r="1485" spans="1:13" x14ac:dyDescent="0.3">
      <c r="A1485">
        <v>1486</v>
      </c>
      <c r="B1485" s="1">
        <v>45368</v>
      </c>
      <c r="C1485" t="s">
        <v>7</v>
      </c>
      <c r="D1485" t="s">
        <v>6</v>
      </c>
      <c r="E1485" t="s">
        <v>4</v>
      </c>
      <c r="F1485">
        <v>1</v>
      </c>
      <c r="G1485" s="4">
        <v>1188.92</v>
      </c>
      <c r="H1485" s="4">
        <v>1188.92</v>
      </c>
      <c r="I1485" t="str">
        <f>TEXT(Dataset_Analysis_Table[[#This Row],[Order Date]], "mmmm yyyy")</f>
        <v>March 2024</v>
      </c>
      <c r="J1485" s="4">
        <f>IF(Dataset_Analysis_Table[[#This Row],[Units Sold]]&lt;&gt;0,Dataset_Analysis_Table[[#This Row],[Revenue]]/Dataset_Analysis_Table[[#This Row],[Units Sold]],"Invalid")</f>
        <v>1188.92</v>
      </c>
      <c r="K1485" s="4" t="str">
        <f>IF(Dataset_Analysis_Table[[#This Row],[Revenue]]&gt;5000,"Yes","No")</f>
        <v>No</v>
      </c>
      <c r="L1485" s="4" t="str" cm="1">
        <f t="array" ref="L1485">_xlfn.IFS(
  Dataset_Analysis_Table[[#This Row],[Revenue]]&gt;=10000, "Platinum Tier",
  Dataset_Analysis_Table[[#This Row],[Revenue]]&gt;=5000, "Gold Tier",
  Dataset_Analysis_Table[[#This Row],[Revenue]]&lt;5000, "Standard Tier"
)</f>
        <v>Standard Tier</v>
      </c>
      <c r="M1485" s="4" t="str">
        <f>Dataset_Analysis_Table[[#This Row],[Region]]&amp;" - "&amp;Dataset_Analysis_Table[[#This Row],[Category]]</f>
        <v>West - Electronics</v>
      </c>
    </row>
    <row r="1486" spans="1:13" x14ac:dyDescent="0.3">
      <c r="A1486">
        <v>1487</v>
      </c>
      <c r="B1486" s="1">
        <v>45446</v>
      </c>
      <c r="C1486" t="s">
        <v>12</v>
      </c>
      <c r="D1486" t="s">
        <v>3</v>
      </c>
      <c r="E1486" t="s">
        <v>4</v>
      </c>
      <c r="F1486">
        <v>8</v>
      </c>
      <c r="G1486" s="4">
        <v>195.02</v>
      </c>
      <c r="H1486" s="4">
        <v>1560.16</v>
      </c>
      <c r="I1486" t="str">
        <f>TEXT(Dataset_Analysis_Table[[#This Row],[Order Date]], "mmmm yyyy")</f>
        <v>June 2024</v>
      </c>
      <c r="J1486" s="4">
        <f>IF(Dataset_Analysis_Table[[#This Row],[Units Sold]]&lt;&gt;0,Dataset_Analysis_Table[[#This Row],[Revenue]]/Dataset_Analysis_Table[[#This Row],[Units Sold]],"Invalid")</f>
        <v>195.02</v>
      </c>
      <c r="K1486" s="4" t="str">
        <f>IF(Dataset_Analysis_Table[[#This Row],[Revenue]]&gt;5000,"Yes","No")</f>
        <v>No</v>
      </c>
      <c r="L1486" s="4" t="str" cm="1">
        <f t="array" ref="L1486">_xlfn.IFS(
  Dataset_Analysis_Table[[#This Row],[Revenue]]&gt;=10000, "Platinum Tier",
  Dataset_Analysis_Table[[#This Row],[Revenue]]&gt;=5000, "Gold Tier",
  Dataset_Analysis_Table[[#This Row],[Revenue]]&lt;5000, "Standard Tier"
)</f>
        <v>Standard Tier</v>
      </c>
      <c r="M1486" s="4" t="str">
        <f>Dataset_Analysis_Table[[#This Row],[Region]]&amp;" - "&amp;Dataset_Analysis_Table[[#This Row],[Category]]</f>
        <v>East - Electronics</v>
      </c>
    </row>
    <row r="1487" spans="1:13" x14ac:dyDescent="0.3">
      <c r="A1487">
        <v>1488</v>
      </c>
      <c r="B1487" s="1">
        <v>45566</v>
      </c>
      <c r="C1487" t="s">
        <v>12</v>
      </c>
      <c r="D1487" t="s">
        <v>1</v>
      </c>
      <c r="E1487" t="s">
        <v>2</v>
      </c>
      <c r="F1487">
        <v>3</v>
      </c>
      <c r="G1487" s="4">
        <v>742.91</v>
      </c>
      <c r="H1487" s="4">
        <v>2228.73</v>
      </c>
      <c r="I1487" t="str">
        <f>TEXT(Dataset_Analysis_Table[[#This Row],[Order Date]], "mmmm yyyy")</f>
        <v>October 2024</v>
      </c>
      <c r="J1487" s="4">
        <f>IF(Dataset_Analysis_Table[[#This Row],[Units Sold]]&lt;&gt;0,Dataset_Analysis_Table[[#This Row],[Revenue]]/Dataset_Analysis_Table[[#This Row],[Units Sold]],"Invalid")</f>
        <v>742.91</v>
      </c>
      <c r="K1487" s="4" t="str">
        <f>IF(Dataset_Analysis_Table[[#This Row],[Revenue]]&gt;5000,"Yes","No")</f>
        <v>No</v>
      </c>
      <c r="L1487" s="4" t="str" cm="1">
        <f t="array" ref="L1487">_xlfn.IFS(
  Dataset_Analysis_Table[[#This Row],[Revenue]]&gt;=10000, "Platinum Tier",
  Dataset_Analysis_Table[[#This Row],[Revenue]]&gt;=5000, "Gold Tier",
  Dataset_Analysis_Table[[#This Row],[Revenue]]&lt;5000, "Standard Tier"
)</f>
        <v>Standard Tier</v>
      </c>
      <c r="M1487" s="4" t="str">
        <f>Dataset_Analysis_Table[[#This Row],[Region]]&amp;" - "&amp;Dataset_Analysis_Table[[#This Row],[Category]]</f>
        <v>East - Apparel</v>
      </c>
    </row>
    <row r="1488" spans="1:13" x14ac:dyDescent="0.3">
      <c r="A1488">
        <v>1489</v>
      </c>
      <c r="B1488" s="1">
        <v>45168</v>
      </c>
      <c r="C1488" t="s">
        <v>11</v>
      </c>
      <c r="D1488" t="s">
        <v>8</v>
      </c>
      <c r="E1488" t="s">
        <v>2</v>
      </c>
      <c r="F1488">
        <v>2</v>
      </c>
      <c r="G1488" s="4">
        <v>1149.43</v>
      </c>
      <c r="H1488" s="4">
        <v>2298.86</v>
      </c>
      <c r="I1488" t="str">
        <f>TEXT(Dataset_Analysis_Table[[#This Row],[Order Date]], "mmmm yyyy")</f>
        <v>August 2023</v>
      </c>
      <c r="J1488" s="4">
        <f>IF(Dataset_Analysis_Table[[#This Row],[Units Sold]]&lt;&gt;0,Dataset_Analysis_Table[[#This Row],[Revenue]]/Dataset_Analysis_Table[[#This Row],[Units Sold]],"Invalid")</f>
        <v>1149.43</v>
      </c>
      <c r="K1488" s="4" t="str">
        <f>IF(Dataset_Analysis_Table[[#This Row],[Revenue]]&gt;5000,"Yes","No")</f>
        <v>No</v>
      </c>
      <c r="L1488" s="4" t="str" cm="1">
        <f t="array" ref="L1488">_xlfn.IFS(
  Dataset_Analysis_Table[[#This Row],[Revenue]]&gt;=10000, "Platinum Tier",
  Dataset_Analysis_Table[[#This Row],[Revenue]]&gt;=5000, "Gold Tier",
  Dataset_Analysis_Table[[#This Row],[Revenue]]&lt;5000, "Standard Tier"
)</f>
        <v>Standard Tier</v>
      </c>
      <c r="M1488" s="4" t="str">
        <f>Dataset_Analysis_Table[[#This Row],[Region]]&amp;" - "&amp;Dataset_Analysis_Table[[#This Row],[Category]]</f>
        <v>South - Apparel</v>
      </c>
    </row>
    <row r="1489" spans="1:13" x14ac:dyDescent="0.3">
      <c r="A1489">
        <v>1490</v>
      </c>
      <c r="B1489" s="1">
        <v>45752</v>
      </c>
      <c r="C1489" t="s">
        <v>0</v>
      </c>
      <c r="D1489" t="s">
        <v>20</v>
      </c>
      <c r="E1489" t="s">
        <v>4</v>
      </c>
      <c r="F1489">
        <v>6</v>
      </c>
      <c r="G1489" s="4">
        <v>875.79</v>
      </c>
      <c r="H1489" s="4">
        <v>5254.74</v>
      </c>
      <c r="I1489" t="str">
        <f>TEXT(Dataset_Analysis_Table[[#This Row],[Order Date]], "mmmm yyyy")</f>
        <v>April 2025</v>
      </c>
      <c r="J1489" s="4">
        <f>IF(Dataset_Analysis_Table[[#This Row],[Units Sold]]&lt;&gt;0,Dataset_Analysis_Table[[#This Row],[Revenue]]/Dataset_Analysis_Table[[#This Row],[Units Sold]],"Invalid")</f>
        <v>875.79</v>
      </c>
      <c r="K1489" s="4" t="str">
        <f>IF(Dataset_Analysis_Table[[#This Row],[Revenue]]&gt;5000,"Yes","No")</f>
        <v>Yes</v>
      </c>
      <c r="L1489" s="4" t="str" cm="1">
        <f t="array" ref="L1489">_xlfn.IFS(
  Dataset_Analysis_Table[[#This Row],[Revenue]]&gt;=10000, "Platinum Tier",
  Dataset_Analysis_Table[[#This Row],[Revenue]]&gt;=5000, "Gold Tier",
  Dataset_Analysis_Table[[#This Row],[Revenue]]&lt;5000, "Standard Tier"
)</f>
        <v>Gold Tier</v>
      </c>
      <c r="M1489" s="4" t="str">
        <f>Dataset_Analysis_Table[[#This Row],[Region]]&amp;" - "&amp;Dataset_Analysis_Table[[#This Row],[Category]]</f>
        <v>North - Electronics</v>
      </c>
    </row>
    <row r="1490" spans="1:13" x14ac:dyDescent="0.3">
      <c r="A1490">
        <v>1491</v>
      </c>
      <c r="B1490" s="1">
        <v>45403</v>
      </c>
      <c r="C1490" t="s">
        <v>7</v>
      </c>
      <c r="D1490" t="s">
        <v>15</v>
      </c>
      <c r="E1490" t="s">
        <v>4</v>
      </c>
      <c r="F1490">
        <v>8</v>
      </c>
      <c r="G1490" s="4">
        <v>1461.65</v>
      </c>
      <c r="H1490" s="4">
        <v>11693.2</v>
      </c>
      <c r="I1490" t="str">
        <f>TEXT(Dataset_Analysis_Table[[#This Row],[Order Date]], "mmmm yyyy")</f>
        <v>April 2024</v>
      </c>
      <c r="J1490" s="4">
        <f>IF(Dataset_Analysis_Table[[#This Row],[Units Sold]]&lt;&gt;0,Dataset_Analysis_Table[[#This Row],[Revenue]]/Dataset_Analysis_Table[[#This Row],[Units Sold]],"Invalid")</f>
        <v>1461.65</v>
      </c>
      <c r="K1490" s="4" t="str">
        <f>IF(Dataset_Analysis_Table[[#This Row],[Revenue]]&gt;5000,"Yes","No")</f>
        <v>Yes</v>
      </c>
      <c r="L1490" s="4" t="str" cm="1">
        <f t="array" ref="L1490">_xlfn.IFS(
  Dataset_Analysis_Table[[#This Row],[Revenue]]&gt;=10000, "Platinum Tier",
  Dataset_Analysis_Table[[#This Row],[Revenue]]&gt;=5000, "Gold Tier",
  Dataset_Analysis_Table[[#This Row],[Revenue]]&lt;5000, "Standard Tier"
)</f>
        <v>Platinum Tier</v>
      </c>
      <c r="M1490" s="4" t="str">
        <f>Dataset_Analysis_Table[[#This Row],[Region]]&amp;" - "&amp;Dataset_Analysis_Table[[#This Row],[Category]]</f>
        <v>West - Electronics</v>
      </c>
    </row>
    <row r="1491" spans="1:13" x14ac:dyDescent="0.3">
      <c r="A1491">
        <v>1492</v>
      </c>
      <c r="B1491" s="1">
        <v>45521</v>
      </c>
      <c r="C1491" t="s">
        <v>0</v>
      </c>
      <c r="D1491" t="s">
        <v>16</v>
      </c>
      <c r="E1491" t="s">
        <v>10</v>
      </c>
      <c r="F1491">
        <v>9</v>
      </c>
      <c r="G1491" s="4">
        <v>1102.1099999999999</v>
      </c>
      <c r="H1491" s="4">
        <v>9918.99</v>
      </c>
      <c r="I1491" t="str">
        <f>TEXT(Dataset_Analysis_Table[[#This Row],[Order Date]], "mmmm yyyy")</f>
        <v>August 2024</v>
      </c>
      <c r="J1491" s="4">
        <f>IF(Dataset_Analysis_Table[[#This Row],[Units Sold]]&lt;&gt;0,Dataset_Analysis_Table[[#This Row],[Revenue]]/Dataset_Analysis_Table[[#This Row],[Units Sold]],"Invalid")</f>
        <v>1102.1099999999999</v>
      </c>
      <c r="K1491" s="4" t="str">
        <f>IF(Dataset_Analysis_Table[[#This Row],[Revenue]]&gt;5000,"Yes","No")</f>
        <v>Yes</v>
      </c>
      <c r="L1491" s="4" t="str" cm="1">
        <f t="array" ref="L1491">_xlfn.IFS(
  Dataset_Analysis_Table[[#This Row],[Revenue]]&gt;=10000, "Platinum Tier",
  Dataset_Analysis_Table[[#This Row],[Revenue]]&gt;=5000, "Gold Tier",
  Dataset_Analysis_Table[[#This Row],[Revenue]]&lt;5000, "Standard Tier"
)</f>
        <v>Gold Tier</v>
      </c>
      <c r="M1491" s="4" t="str">
        <f>Dataset_Analysis_Table[[#This Row],[Region]]&amp;" - "&amp;Dataset_Analysis_Table[[#This Row],[Category]]</f>
        <v>North - Accessories</v>
      </c>
    </row>
    <row r="1492" spans="1:13" x14ac:dyDescent="0.3">
      <c r="A1492">
        <v>1493</v>
      </c>
      <c r="B1492" s="1">
        <v>45305</v>
      </c>
      <c r="C1492" t="s">
        <v>12</v>
      </c>
      <c r="D1492" t="s">
        <v>14</v>
      </c>
      <c r="E1492" t="s">
        <v>4</v>
      </c>
      <c r="F1492">
        <v>10</v>
      </c>
      <c r="G1492" s="4">
        <v>97.18</v>
      </c>
      <c r="H1492" s="4">
        <v>971.8</v>
      </c>
      <c r="I1492" t="str">
        <f>TEXT(Dataset_Analysis_Table[[#This Row],[Order Date]], "mmmm yyyy")</f>
        <v>January 2024</v>
      </c>
      <c r="J1492" s="4">
        <f>IF(Dataset_Analysis_Table[[#This Row],[Units Sold]]&lt;&gt;0,Dataset_Analysis_Table[[#This Row],[Revenue]]/Dataset_Analysis_Table[[#This Row],[Units Sold]],"Invalid")</f>
        <v>97.179999999999993</v>
      </c>
      <c r="K1492" s="4" t="str">
        <f>IF(Dataset_Analysis_Table[[#This Row],[Revenue]]&gt;5000,"Yes","No")</f>
        <v>No</v>
      </c>
      <c r="L1492" s="4" t="str" cm="1">
        <f t="array" ref="L1492">_xlfn.IFS(
  Dataset_Analysis_Table[[#This Row],[Revenue]]&gt;=10000, "Platinum Tier",
  Dataset_Analysis_Table[[#This Row],[Revenue]]&gt;=5000, "Gold Tier",
  Dataset_Analysis_Table[[#This Row],[Revenue]]&lt;5000, "Standard Tier"
)</f>
        <v>Standard Tier</v>
      </c>
      <c r="M1492" s="4" t="str">
        <f>Dataset_Analysis_Table[[#This Row],[Region]]&amp;" - "&amp;Dataset_Analysis_Table[[#This Row],[Category]]</f>
        <v>East - Electronics</v>
      </c>
    </row>
    <row r="1493" spans="1:13" x14ac:dyDescent="0.3">
      <c r="A1493">
        <v>1494</v>
      </c>
      <c r="B1493" s="1">
        <v>45848</v>
      </c>
      <c r="C1493" t="s">
        <v>7</v>
      </c>
      <c r="D1493" t="s">
        <v>21</v>
      </c>
      <c r="E1493" t="s">
        <v>4</v>
      </c>
      <c r="F1493">
        <v>3</v>
      </c>
      <c r="G1493" s="4">
        <v>542.5</v>
      </c>
      <c r="H1493" s="4">
        <v>1627.5</v>
      </c>
      <c r="I1493" t="str">
        <f>TEXT(Dataset_Analysis_Table[[#This Row],[Order Date]], "mmmm yyyy")</f>
        <v>July 2025</v>
      </c>
      <c r="J1493" s="4">
        <f>IF(Dataset_Analysis_Table[[#This Row],[Units Sold]]&lt;&gt;0,Dataset_Analysis_Table[[#This Row],[Revenue]]/Dataset_Analysis_Table[[#This Row],[Units Sold]],"Invalid")</f>
        <v>542.5</v>
      </c>
      <c r="K1493" s="4" t="str">
        <f>IF(Dataset_Analysis_Table[[#This Row],[Revenue]]&gt;5000,"Yes","No")</f>
        <v>No</v>
      </c>
      <c r="L1493" s="4" t="str" cm="1">
        <f t="array" ref="L1493">_xlfn.IFS(
  Dataset_Analysis_Table[[#This Row],[Revenue]]&gt;=10000, "Platinum Tier",
  Dataset_Analysis_Table[[#This Row],[Revenue]]&gt;=5000, "Gold Tier",
  Dataset_Analysis_Table[[#This Row],[Revenue]]&lt;5000, "Standard Tier"
)</f>
        <v>Standard Tier</v>
      </c>
      <c r="M1493" s="4" t="str">
        <f>Dataset_Analysis_Table[[#This Row],[Region]]&amp;" - "&amp;Dataset_Analysis_Table[[#This Row],[Category]]</f>
        <v>West - Electronics</v>
      </c>
    </row>
    <row r="1494" spans="1:13" x14ac:dyDescent="0.3">
      <c r="A1494">
        <v>1495</v>
      </c>
      <c r="B1494" s="1">
        <v>45508</v>
      </c>
      <c r="C1494" t="s">
        <v>12</v>
      </c>
      <c r="D1494" t="s">
        <v>14</v>
      </c>
      <c r="E1494" t="s">
        <v>4</v>
      </c>
      <c r="F1494">
        <v>7</v>
      </c>
      <c r="G1494" s="4">
        <v>958.01</v>
      </c>
      <c r="H1494" s="4">
        <v>6706.07</v>
      </c>
      <c r="I1494" t="str">
        <f>TEXT(Dataset_Analysis_Table[[#This Row],[Order Date]], "mmmm yyyy")</f>
        <v>August 2024</v>
      </c>
      <c r="J1494" s="4">
        <f>IF(Dataset_Analysis_Table[[#This Row],[Units Sold]]&lt;&gt;0,Dataset_Analysis_Table[[#This Row],[Revenue]]/Dataset_Analysis_Table[[#This Row],[Units Sold]],"Invalid")</f>
        <v>958.01</v>
      </c>
      <c r="K1494" s="4" t="str">
        <f>IF(Dataset_Analysis_Table[[#This Row],[Revenue]]&gt;5000,"Yes","No")</f>
        <v>Yes</v>
      </c>
      <c r="L1494" s="4" t="str" cm="1">
        <f t="array" ref="L1494">_xlfn.IFS(
  Dataset_Analysis_Table[[#This Row],[Revenue]]&gt;=10000, "Platinum Tier",
  Dataset_Analysis_Table[[#This Row],[Revenue]]&gt;=5000, "Gold Tier",
  Dataset_Analysis_Table[[#This Row],[Revenue]]&lt;5000, "Standard Tier"
)</f>
        <v>Gold Tier</v>
      </c>
      <c r="M1494" s="4" t="str">
        <f>Dataset_Analysis_Table[[#This Row],[Region]]&amp;" - "&amp;Dataset_Analysis_Table[[#This Row],[Category]]</f>
        <v>East - Electronics</v>
      </c>
    </row>
    <row r="1495" spans="1:13" x14ac:dyDescent="0.3">
      <c r="A1495">
        <v>1496</v>
      </c>
      <c r="B1495" s="1">
        <v>45435</v>
      </c>
      <c r="C1495" t="s">
        <v>0</v>
      </c>
      <c r="D1495" t="s">
        <v>21</v>
      </c>
      <c r="E1495" t="s">
        <v>4</v>
      </c>
      <c r="F1495">
        <v>5</v>
      </c>
      <c r="G1495" s="4">
        <v>799.12</v>
      </c>
      <c r="H1495" s="4">
        <v>3995.6</v>
      </c>
      <c r="I1495" t="str">
        <f>TEXT(Dataset_Analysis_Table[[#This Row],[Order Date]], "mmmm yyyy")</f>
        <v>May 2024</v>
      </c>
      <c r="J1495" s="4">
        <f>IF(Dataset_Analysis_Table[[#This Row],[Units Sold]]&lt;&gt;0,Dataset_Analysis_Table[[#This Row],[Revenue]]/Dataset_Analysis_Table[[#This Row],[Units Sold]],"Invalid")</f>
        <v>799.12</v>
      </c>
      <c r="K1495" s="4" t="str">
        <f>IF(Dataset_Analysis_Table[[#This Row],[Revenue]]&gt;5000,"Yes","No")</f>
        <v>No</v>
      </c>
      <c r="L1495" s="4" t="str" cm="1">
        <f t="array" ref="L1495">_xlfn.IFS(
  Dataset_Analysis_Table[[#This Row],[Revenue]]&gt;=10000, "Platinum Tier",
  Dataset_Analysis_Table[[#This Row],[Revenue]]&gt;=5000, "Gold Tier",
  Dataset_Analysis_Table[[#This Row],[Revenue]]&lt;5000, "Standard Tier"
)</f>
        <v>Standard Tier</v>
      </c>
      <c r="M1495" s="4" t="str">
        <f>Dataset_Analysis_Table[[#This Row],[Region]]&amp;" - "&amp;Dataset_Analysis_Table[[#This Row],[Category]]</f>
        <v>North - Electronics</v>
      </c>
    </row>
    <row r="1496" spans="1:13" x14ac:dyDescent="0.3">
      <c r="A1496">
        <v>1497</v>
      </c>
      <c r="B1496" s="1">
        <v>45665</v>
      </c>
      <c r="C1496" t="s">
        <v>0</v>
      </c>
      <c r="D1496" t="s">
        <v>17</v>
      </c>
      <c r="E1496" t="s">
        <v>10</v>
      </c>
      <c r="F1496">
        <v>4</v>
      </c>
      <c r="G1496" s="4">
        <v>1152</v>
      </c>
      <c r="H1496" s="4">
        <v>4608</v>
      </c>
      <c r="I1496" t="str">
        <f>TEXT(Dataset_Analysis_Table[[#This Row],[Order Date]], "mmmm yyyy")</f>
        <v>January 2025</v>
      </c>
      <c r="J1496" s="4">
        <f>IF(Dataset_Analysis_Table[[#This Row],[Units Sold]]&lt;&gt;0,Dataset_Analysis_Table[[#This Row],[Revenue]]/Dataset_Analysis_Table[[#This Row],[Units Sold]],"Invalid")</f>
        <v>1152</v>
      </c>
      <c r="K1496" s="4" t="str">
        <f>IF(Dataset_Analysis_Table[[#This Row],[Revenue]]&gt;5000,"Yes","No")</f>
        <v>No</v>
      </c>
      <c r="L1496" s="4" t="str" cm="1">
        <f t="array" ref="L1496">_xlfn.IFS(
  Dataset_Analysis_Table[[#This Row],[Revenue]]&gt;=10000, "Platinum Tier",
  Dataset_Analysis_Table[[#This Row],[Revenue]]&gt;=5000, "Gold Tier",
  Dataset_Analysis_Table[[#This Row],[Revenue]]&lt;5000, "Standard Tier"
)</f>
        <v>Standard Tier</v>
      </c>
      <c r="M1496" s="4" t="str">
        <f>Dataset_Analysis_Table[[#This Row],[Region]]&amp;" - "&amp;Dataset_Analysis_Table[[#This Row],[Category]]</f>
        <v>North - Accessories</v>
      </c>
    </row>
    <row r="1497" spans="1:13" x14ac:dyDescent="0.3">
      <c r="A1497">
        <v>1498</v>
      </c>
      <c r="B1497" s="1">
        <v>45752</v>
      </c>
      <c r="C1497" t="s">
        <v>0</v>
      </c>
      <c r="D1497" t="s">
        <v>3</v>
      </c>
      <c r="E1497" t="s">
        <v>4</v>
      </c>
      <c r="F1497">
        <v>3</v>
      </c>
      <c r="G1497" s="4">
        <v>820.13</v>
      </c>
      <c r="H1497" s="4">
        <v>2460.39</v>
      </c>
      <c r="I1497" t="str">
        <f>TEXT(Dataset_Analysis_Table[[#This Row],[Order Date]], "mmmm yyyy")</f>
        <v>April 2025</v>
      </c>
      <c r="J1497" s="4">
        <f>IF(Dataset_Analysis_Table[[#This Row],[Units Sold]]&lt;&gt;0,Dataset_Analysis_Table[[#This Row],[Revenue]]/Dataset_Analysis_Table[[#This Row],[Units Sold]],"Invalid")</f>
        <v>820.13</v>
      </c>
      <c r="K1497" s="4" t="str">
        <f>IF(Dataset_Analysis_Table[[#This Row],[Revenue]]&gt;5000,"Yes","No")</f>
        <v>No</v>
      </c>
      <c r="L1497" s="4" t="str" cm="1">
        <f t="array" ref="L1497">_xlfn.IFS(
  Dataset_Analysis_Table[[#This Row],[Revenue]]&gt;=10000, "Platinum Tier",
  Dataset_Analysis_Table[[#This Row],[Revenue]]&gt;=5000, "Gold Tier",
  Dataset_Analysis_Table[[#This Row],[Revenue]]&lt;5000, "Standard Tier"
)</f>
        <v>Standard Tier</v>
      </c>
      <c r="M1497" s="4" t="str">
        <f>Dataset_Analysis_Table[[#This Row],[Region]]&amp;" - "&amp;Dataset_Analysis_Table[[#This Row],[Category]]</f>
        <v>North - Electronics</v>
      </c>
    </row>
    <row r="1498" spans="1:13" x14ac:dyDescent="0.3">
      <c r="A1498">
        <v>1499</v>
      </c>
      <c r="B1498" s="1">
        <v>45840</v>
      </c>
      <c r="C1498" t="s">
        <v>12</v>
      </c>
      <c r="D1498" t="s">
        <v>16</v>
      </c>
      <c r="E1498" t="s">
        <v>10</v>
      </c>
      <c r="F1498">
        <v>5</v>
      </c>
      <c r="G1498" s="4">
        <v>414.47</v>
      </c>
      <c r="H1498" s="4">
        <v>2072.35</v>
      </c>
      <c r="I1498" t="str">
        <f>TEXT(Dataset_Analysis_Table[[#This Row],[Order Date]], "mmmm yyyy")</f>
        <v>July 2025</v>
      </c>
      <c r="J1498" s="4">
        <f>IF(Dataset_Analysis_Table[[#This Row],[Units Sold]]&lt;&gt;0,Dataset_Analysis_Table[[#This Row],[Revenue]]/Dataset_Analysis_Table[[#This Row],[Units Sold]],"Invalid")</f>
        <v>414.46999999999997</v>
      </c>
      <c r="K1498" s="4" t="str">
        <f>IF(Dataset_Analysis_Table[[#This Row],[Revenue]]&gt;5000,"Yes","No")</f>
        <v>No</v>
      </c>
      <c r="L1498" s="4" t="str" cm="1">
        <f t="array" ref="L1498">_xlfn.IFS(
  Dataset_Analysis_Table[[#This Row],[Revenue]]&gt;=10000, "Platinum Tier",
  Dataset_Analysis_Table[[#This Row],[Revenue]]&gt;=5000, "Gold Tier",
  Dataset_Analysis_Table[[#This Row],[Revenue]]&lt;5000, "Standard Tier"
)</f>
        <v>Standard Tier</v>
      </c>
      <c r="M1498" s="4" t="str">
        <f>Dataset_Analysis_Table[[#This Row],[Region]]&amp;" - "&amp;Dataset_Analysis_Table[[#This Row],[Category]]</f>
        <v>East - Accessories</v>
      </c>
    </row>
    <row r="1499" spans="1:13" x14ac:dyDescent="0.3">
      <c r="A1499">
        <v>1500</v>
      </c>
      <c r="B1499" s="1">
        <v>45237</v>
      </c>
      <c r="C1499" t="s">
        <v>12</v>
      </c>
      <c r="D1499" t="s">
        <v>8</v>
      </c>
      <c r="E1499" t="s">
        <v>2</v>
      </c>
      <c r="F1499">
        <v>9</v>
      </c>
      <c r="G1499" s="4">
        <v>874.27</v>
      </c>
      <c r="H1499" s="4">
        <v>7868.43</v>
      </c>
      <c r="I1499" t="str">
        <f>TEXT(Dataset_Analysis_Table[[#This Row],[Order Date]], "mmmm yyyy")</f>
        <v>November 2023</v>
      </c>
      <c r="J1499" s="4">
        <f>IF(Dataset_Analysis_Table[[#This Row],[Units Sold]]&lt;&gt;0,Dataset_Analysis_Table[[#This Row],[Revenue]]/Dataset_Analysis_Table[[#This Row],[Units Sold]],"Invalid")</f>
        <v>874.27</v>
      </c>
      <c r="K1499" s="4" t="str">
        <f>IF(Dataset_Analysis_Table[[#This Row],[Revenue]]&gt;5000,"Yes","No")</f>
        <v>Yes</v>
      </c>
      <c r="L1499" s="4" t="str" cm="1">
        <f t="array" ref="L1499">_xlfn.IFS(
  Dataset_Analysis_Table[[#This Row],[Revenue]]&gt;=10000, "Platinum Tier",
  Dataset_Analysis_Table[[#This Row],[Revenue]]&gt;=5000, "Gold Tier",
  Dataset_Analysis_Table[[#This Row],[Revenue]]&lt;5000, "Standard Tier"
)</f>
        <v>Gold Tier</v>
      </c>
      <c r="M1499" s="4" t="str">
        <f>Dataset_Analysis_Table[[#This Row],[Region]]&amp;" - "&amp;Dataset_Analysis_Table[[#This Row],[Category]]</f>
        <v>East - Apparel</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1FBA5-6CAF-4169-9364-FDE02CCBBFD5}">
  <dimension ref="A1:J1097"/>
  <sheetViews>
    <sheetView workbookViewId="0">
      <selection activeCell="D15" sqref="D15"/>
    </sheetView>
  </sheetViews>
  <sheetFormatPr defaultRowHeight="14.4" x14ac:dyDescent="0.3"/>
  <cols>
    <col min="1" max="1" width="12" style="1" customWidth="1"/>
    <col min="2" max="2" width="10.88671875" customWidth="1"/>
    <col min="3" max="3" width="10.5546875" customWidth="1"/>
    <col min="4" max="4" width="12.21875" customWidth="1"/>
    <col min="5" max="5" width="17" customWidth="1"/>
    <col min="6" max="6" width="19.77734375" customWidth="1"/>
  </cols>
  <sheetData>
    <row r="1" spans="1:10" x14ac:dyDescent="0.3">
      <c r="A1" s="1" t="s">
        <v>118</v>
      </c>
      <c r="B1" t="s">
        <v>120</v>
      </c>
      <c r="C1" t="s">
        <v>119</v>
      </c>
      <c r="D1" t="s">
        <v>121</v>
      </c>
      <c r="E1" t="s">
        <v>122</v>
      </c>
      <c r="F1" t="s">
        <v>123</v>
      </c>
    </row>
    <row r="2" spans="1:10" x14ac:dyDescent="0.3">
      <c r="A2" s="1">
        <v>44927</v>
      </c>
      <c r="B2">
        <f>MONTH(A2)</f>
        <v>1</v>
      </c>
      <c r="C2">
        <f>YEAR(Date_Table[[#This Row],[Date]])</f>
        <v>2023</v>
      </c>
      <c r="D2" t="str">
        <f>IF(AND(Date_Table[[#This Row],[Month]]&gt;=1,Date_Table[[#This Row],[Month]]&lt;4),"Q1",
 IF(AND(Date_Table[[#This Row],[Month]]&gt;=4,Date_Table[[#This Row],[Month]]&lt;7),"Q2",
 IF(AND(Date_Table[[#This Row],[Month]]&gt;=7,Date_Table[[#This Row],[Month]]&lt;=9),"Q3","Q4")))</f>
        <v>Q1</v>
      </c>
      <c r="E2" t="str">
        <f t="shared" ref="E2:E65" si="0">TEXT(A2, "mmmm")</f>
        <v>January</v>
      </c>
      <c r="F2" t="str">
        <f t="shared" ref="F2:F65" si="1" xml:space="preserve"> TEXT(A2,"dddd")</f>
        <v>Sunday</v>
      </c>
    </row>
    <row r="3" spans="1:10" x14ac:dyDescent="0.3">
      <c r="A3" s="1">
        <v>44928</v>
      </c>
      <c r="B3">
        <f t="shared" ref="B3:B66" si="2">MONTH(A3)</f>
        <v>1</v>
      </c>
      <c r="C3">
        <f>YEAR(Date_Table[[#This Row],[Date]])</f>
        <v>2023</v>
      </c>
      <c r="D3" t="str">
        <f>IF(AND(Date_Table[[#This Row],[Month]]&gt;=1,Date_Table[[#This Row],[Month]]&lt;4),"Q1",
 IF(AND(Date_Table[[#This Row],[Month]]&gt;=4,Date_Table[[#This Row],[Month]]&lt;7),"Q2",
 IF(AND(Date_Table[[#This Row],[Month]]&gt;=7,Date_Table[[#This Row],[Month]]&lt;=9),"Q3","Q4")))</f>
        <v>Q1</v>
      </c>
      <c r="E3" t="str">
        <f t="shared" si="0"/>
        <v>January</v>
      </c>
      <c r="F3" t="str">
        <f t="shared" si="1"/>
        <v>Monday</v>
      </c>
    </row>
    <row r="4" spans="1:10" x14ac:dyDescent="0.3">
      <c r="A4" s="1">
        <v>44929</v>
      </c>
      <c r="B4">
        <f t="shared" si="2"/>
        <v>1</v>
      </c>
      <c r="C4">
        <f>YEAR(Date_Table[[#This Row],[Date]])</f>
        <v>2023</v>
      </c>
      <c r="D4" t="str">
        <f>IF(AND(Date_Table[[#This Row],[Month]]&gt;=1,Date_Table[[#This Row],[Month]]&lt;4),"Q1",
 IF(AND(Date_Table[[#This Row],[Month]]&gt;=4,Date_Table[[#This Row],[Month]]&lt;7),"Q2",
 IF(AND(Date_Table[[#This Row],[Month]]&gt;=7,Date_Table[[#This Row],[Month]]&lt;=9),"Q3","Q4")))</f>
        <v>Q1</v>
      </c>
      <c r="E4" t="str">
        <f t="shared" si="0"/>
        <v>January</v>
      </c>
      <c r="F4" t="str">
        <f t="shared" si="1"/>
        <v>Tuesday</v>
      </c>
    </row>
    <row r="5" spans="1:10" x14ac:dyDescent="0.3">
      <c r="A5" s="1">
        <v>44930</v>
      </c>
      <c r="B5">
        <f t="shared" si="2"/>
        <v>1</v>
      </c>
      <c r="C5">
        <f>YEAR(Date_Table[[#This Row],[Date]])</f>
        <v>2023</v>
      </c>
      <c r="D5" t="str">
        <f>IF(AND(Date_Table[[#This Row],[Month]]&gt;=1,Date_Table[[#This Row],[Month]]&lt;4),"Q1",
 IF(AND(Date_Table[[#This Row],[Month]]&gt;=4,Date_Table[[#This Row],[Month]]&lt;7),"Q2",
 IF(AND(Date_Table[[#This Row],[Month]]&gt;=7,Date_Table[[#This Row],[Month]]&lt;=9),"Q3","Q4")))</f>
        <v>Q1</v>
      </c>
      <c r="E5" t="str">
        <f t="shared" si="0"/>
        <v>January</v>
      </c>
      <c r="F5" t="str">
        <f t="shared" si="1"/>
        <v>Wednesday</v>
      </c>
    </row>
    <row r="6" spans="1:10" x14ac:dyDescent="0.3">
      <c r="A6" s="1">
        <v>44931</v>
      </c>
      <c r="B6">
        <f t="shared" si="2"/>
        <v>1</v>
      </c>
      <c r="C6">
        <f>YEAR(Date_Table[[#This Row],[Date]])</f>
        <v>2023</v>
      </c>
      <c r="D6" t="str">
        <f>IF(AND(Date_Table[[#This Row],[Month]]&gt;=1,Date_Table[[#This Row],[Month]]&lt;4),"Q1",
 IF(AND(Date_Table[[#This Row],[Month]]&gt;=4,Date_Table[[#This Row],[Month]]&lt;7),"Q2",
 IF(AND(Date_Table[[#This Row],[Month]]&gt;=7,Date_Table[[#This Row],[Month]]&lt;=9),"Q3","Q4")))</f>
        <v>Q1</v>
      </c>
      <c r="E6" t="str">
        <f t="shared" si="0"/>
        <v>January</v>
      </c>
      <c r="F6" t="str">
        <f t="shared" si="1"/>
        <v>Thursday</v>
      </c>
    </row>
    <row r="7" spans="1:10" x14ac:dyDescent="0.3">
      <c r="A7" s="1">
        <v>44932</v>
      </c>
      <c r="B7">
        <f t="shared" si="2"/>
        <v>1</v>
      </c>
      <c r="C7">
        <f>YEAR(Date_Table[[#This Row],[Date]])</f>
        <v>2023</v>
      </c>
      <c r="D7" t="str">
        <f>IF(AND(Date_Table[[#This Row],[Month]]&gt;=1,Date_Table[[#This Row],[Month]]&lt;4),"Q1",
 IF(AND(Date_Table[[#This Row],[Month]]&gt;=4,Date_Table[[#This Row],[Month]]&lt;7),"Q2",
 IF(AND(Date_Table[[#This Row],[Month]]&gt;=7,Date_Table[[#This Row],[Month]]&lt;=9),"Q3","Q4")))</f>
        <v>Q1</v>
      </c>
      <c r="E7" t="str">
        <f t="shared" si="0"/>
        <v>January</v>
      </c>
      <c r="F7" t="str">
        <f t="shared" si="1"/>
        <v>Friday</v>
      </c>
    </row>
    <row r="8" spans="1:10" x14ac:dyDescent="0.3">
      <c r="A8" s="1">
        <v>44933</v>
      </c>
      <c r="B8">
        <f t="shared" si="2"/>
        <v>1</v>
      </c>
      <c r="C8">
        <f>YEAR(Date_Table[[#This Row],[Date]])</f>
        <v>2023</v>
      </c>
      <c r="D8" t="str">
        <f>IF(AND(Date_Table[[#This Row],[Month]]&gt;=1,Date_Table[[#This Row],[Month]]&lt;4),"Q1",
 IF(AND(Date_Table[[#This Row],[Month]]&gt;=4,Date_Table[[#This Row],[Month]]&lt;7),"Q2",
 IF(AND(Date_Table[[#This Row],[Month]]&gt;=7,Date_Table[[#This Row],[Month]]&lt;=9),"Q3","Q4")))</f>
        <v>Q1</v>
      </c>
      <c r="E8" t="str">
        <f t="shared" si="0"/>
        <v>January</v>
      </c>
      <c r="F8" t="str">
        <f t="shared" si="1"/>
        <v>Saturday</v>
      </c>
    </row>
    <row r="9" spans="1:10" x14ac:dyDescent="0.3">
      <c r="A9" s="1">
        <v>44934</v>
      </c>
      <c r="B9">
        <f t="shared" si="2"/>
        <v>1</v>
      </c>
      <c r="C9">
        <f>YEAR(Date_Table[[#This Row],[Date]])</f>
        <v>2023</v>
      </c>
      <c r="D9" t="str">
        <f>IF(AND(Date_Table[[#This Row],[Month]]&gt;=1,Date_Table[[#This Row],[Month]]&lt;4),"Q1",
 IF(AND(Date_Table[[#This Row],[Month]]&gt;=4,Date_Table[[#This Row],[Month]]&lt;7),"Q2",
 IF(AND(Date_Table[[#This Row],[Month]]&gt;=7,Date_Table[[#This Row],[Month]]&lt;=9),"Q3","Q4")))</f>
        <v>Q1</v>
      </c>
      <c r="E9" t="str">
        <f t="shared" si="0"/>
        <v>January</v>
      </c>
      <c r="F9" t="str">
        <f t="shared" si="1"/>
        <v>Sunday</v>
      </c>
    </row>
    <row r="10" spans="1:10" x14ac:dyDescent="0.3">
      <c r="A10" s="1">
        <v>44935</v>
      </c>
      <c r="B10">
        <f t="shared" si="2"/>
        <v>1</v>
      </c>
      <c r="C10">
        <f>YEAR(Date_Table[[#This Row],[Date]])</f>
        <v>2023</v>
      </c>
      <c r="D10" t="str">
        <f>IF(AND(Date_Table[[#This Row],[Month]]&gt;=1,Date_Table[[#This Row],[Month]]&lt;4),"Q1",
 IF(AND(Date_Table[[#This Row],[Month]]&gt;=4,Date_Table[[#This Row],[Month]]&lt;7),"Q2",
 IF(AND(Date_Table[[#This Row],[Month]]&gt;=7,Date_Table[[#This Row],[Month]]&lt;=9),"Q3","Q4")))</f>
        <v>Q1</v>
      </c>
      <c r="E10" t="str">
        <f t="shared" si="0"/>
        <v>January</v>
      </c>
      <c r="F10" t="str">
        <f t="shared" si="1"/>
        <v>Monday</v>
      </c>
      <c r="J10" s="27"/>
    </row>
    <row r="11" spans="1:10" x14ac:dyDescent="0.3">
      <c r="A11" s="1">
        <v>44936</v>
      </c>
      <c r="B11">
        <f t="shared" si="2"/>
        <v>1</v>
      </c>
      <c r="C11">
        <f>YEAR(Date_Table[[#This Row],[Date]])</f>
        <v>2023</v>
      </c>
      <c r="D11" t="str">
        <f>IF(AND(Date_Table[[#This Row],[Month]]&gt;=1,Date_Table[[#This Row],[Month]]&lt;4),"Q1",
 IF(AND(Date_Table[[#This Row],[Month]]&gt;=4,Date_Table[[#This Row],[Month]]&lt;7),"Q2",
 IF(AND(Date_Table[[#This Row],[Month]]&gt;=7,Date_Table[[#This Row],[Month]]&lt;=9),"Q3","Q4")))</f>
        <v>Q1</v>
      </c>
      <c r="E11" t="str">
        <f t="shared" si="0"/>
        <v>January</v>
      </c>
      <c r="F11" t="str">
        <f t="shared" si="1"/>
        <v>Tuesday</v>
      </c>
      <c r="J11" s="27"/>
    </row>
    <row r="12" spans="1:10" x14ac:dyDescent="0.3">
      <c r="A12" s="1">
        <v>44937</v>
      </c>
      <c r="B12">
        <f t="shared" si="2"/>
        <v>1</v>
      </c>
      <c r="C12">
        <f>YEAR(Date_Table[[#This Row],[Date]])</f>
        <v>2023</v>
      </c>
      <c r="D12" t="str">
        <f>IF(AND(Date_Table[[#This Row],[Month]]&gt;=1,Date_Table[[#This Row],[Month]]&lt;4),"Q1",
 IF(AND(Date_Table[[#This Row],[Month]]&gt;=4,Date_Table[[#This Row],[Month]]&lt;7),"Q2",
 IF(AND(Date_Table[[#This Row],[Month]]&gt;=7,Date_Table[[#This Row],[Month]]&lt;=9),"Q3","Q4")))</f>
        <v>Q1</v>
      </c>
      <c r="E12" t="str">
        <f t="shared" si="0"/>
        <v>January</v>
      </c>
      <c r="F12" t="str">
        <f t="shared" si="1"/>
        <v>Wednesday</v>
      </c>
    </row>
    <row r="13" spans="1:10" x14ac:dyDescent="0.3">
      <c r="A13" s="1">
        <v>44938</v>
      </c>
      <c r="B13">
        <f t="shared" si="2"/>
        <v>1</v>
      </c>
      <c r="C13">
        <f>YEAR(Date_Table[[#This Row],[Date]])</f>
        <v>2023</v>
      </c>
      <c r="D13" t="str">
        <f>IF(AND(Date_Table[[#This Row],[Month]]&gt;=1,Date_Table[[#This Row],[Month]]&lt;4),"Q1",
 IF(AND(Date_Table[[#This Row],[Month]]&gt;=4,Date_Table[[#This Row],[Month]]&lt;7),"Q2",
 IF(AND(Date_Table[[#This Row],[Month]]&gt;=7,Date_Table[[#This Row],[Month]]&lt;=9),"Q3","Q4")))</f>
        <v>Q1</v>
      </c>
      <c r="E13" t="str">
        <f t="shared" si="0"/>
        <v>January</v>
      </c>
      <c r="F13" t="str">
        <f t="shared" si="1"/>
        <v>Thursday</v>
      </c>
    </row>
    <row r="14" spans="1:10" x14ac:dyDescent="0.3">
      <c r="A14" s="1">
        <v>44939</v>
      </c>
      <c r="B14">
        <f t="shared" si="2"/>
        <v>1</v>
      </c>
      <c r="C14">
        <f>YEAR(Date_Table[[#This Row],[Date]])</f>
        <v>2023</v>
      </c>
      <c r="D14" t="str">
        <f>IF(AND(Date_Table[[#This Row],[Month]]&gt;=1,Date_Table[[#This Row],[Month]]&lt;4),"Q1",
 IF(AND(Date_Table[[#This Row],[Month]]&gt;=4,Date_Table[[#This Row],[Month]]&lt;7),"Q2",
 IF(AND(Date_Table[[#This Row],[Month]]&gt;=7,Date_Table[[#This Row],[Month]]&lt;=9),"Q3","Q4")))</f>
        <v>Q1</v>
      </c>
      <c r="E14" t="str">
        <f t="shared" si="0"/>
        <v>January</v>
      </c>
      <c r="F14" t="str">
        <f t="shared" si="1"/>
        <v>Friday</v>
      </c>
    </row>
    <row r="15" spans="1:10" x14ac:dyDescent="0.3">
      <c r="A15" s="1">
        <v>44940</v>
      </c>
      <c r="B15">
        <f t="shared" si="2"/>
        <v>1</v>
      </c>
      <c r="C15">
        <f>YEAR(Date_Table[[#This Row],[Date]])</f>
        <v>2023</v>
      </c>
      <c r="D15" t="str">
        <f>IF(AND(Date_Table[[#This Row],[Month]]&gt;=1,Date_Table[[#This Row],[Month]]&lt;4),"Q1",
 IF(AND(Date_Table[[#This Row],[Month]]&gt;=4,Date_Table[[#This Row],[Month]]&lt;7),"Q2",
 IF(AND(Date_Table[[#This Row],[Month]]&gt;=7,Date_Table[[#This Row],[Month]]&lt;=9),"Q3","Q4")))</f>
        <v>Q1</v>
      </c>
      <c r="E15" t="str">
        <f t="shared" si="0"/>
        <v>January</v>
      </c>
      <c r="F15" t="str">
        <f t="shared" si="1"/>
        <v>Saturday</v>
      </c>
    </row>
    <row r="16" spans="1:10" x14ac:dyDescent="0.3">
      <c r="A16" s="1">
        <v>44941</v>
      </c>
      <c r="B16">
        <f t="shared" si="2"/>
        <v>1</v>
      </c>
      <c r="C16">
        <f>YEAR(Date_Table[[#This Row],[Date]])</f>
        <v>2023</v>
      </c>
      <c r="D16" t="str">
        <f>IF(AND(Date_Table[[#This Row],[Month]]&gt;=1,Date_Table[[#This Row],[Month]]&lt;4),"Q1",
 IF(AND(Date_Table[[#This Row],[Month]]&gt;=4,Date_Table[[#This Row],[Month]]&lt;7),"Q2",
 IF(AND(Date_Table[[#This Row],[Month]]&gt;=7,Date_Table[[#This Row],[Month]]&lt;=9),"Q3","Q4")))</f>
        <v>Q1</v>
      </c>
      <c r="E16" t="str">
        <f t="shared" si="0"/>
        <v>January</v>
      </c>
      <c r="F16" t="str">
        <f t="shared" si="1"/>
        <v>Sunday</v>
      </c>
    </row>
    <row r="17" spans="1:6" x14ac:dyDescent="0.3">
      <c r="A17" s="1">
        <v>44942</v>
      </c>
      <c r="B17">
        <f t="shared" si="2"/>
        <v>1</v>
      </c>
      <c r="C17">
        <f>YEAR(Date_Table[[#This Row],[Date]])</f>
        <v>2023</v>
      </c>
      <c r="D17" t="str">
        <f>IF(AND(Date_Table[[#This Row],[Month]]&gt;=1,Date_Table[[#This Row],[Month]]&lt;4),"Q1",
 IF(AND(Date_Table[[#This Row],[Month]]&gt;=4,Date_Table[[#This Row],[Month]]&lt;7),"Q2",
 IF(AND(Date_Table[[#This Row],[Month]]&gt;=7,Date_Table[[#This Row],[Month]]&lt;=9),"Q3","Q4")))</f>
        <v>Q1</v>
      </c>
      <c r="E17" t="str">
        <f t="shared" si="0"/>
        <v>January</v>
      </c>
      <c r="F17" t="str">
        <f t="shared" si="1"/>
        <v>Monday</v>
      </c>
    </row>
    <row r="18" spans="1:6" x14ac:dyDescent="0.3">
      <c r="A18" s="1">
        <v>44943</v>
      </c>
      <c r="B18">
        <f t="shared" si="2"/>
        <v>1</v>
      </c>
      <c r="C18">
        <f>YEAR(Date_Table[[#This Row],[Date]])</f>
        <v>2023</v>
      </c>
      <c r="D18" t="str">
        <f>IF(AND(Date_Table[[#This Row],[Month]]&gt;=1,Date_Table[[#This Row],[Month]]&lt;4),"Q1",
 IF(AND(Date_Table[[#This Row],[Month]]&gt;=4,Date_Table[[#This Row],[Month]]&lt;7),"Q2",
 IF(AND(Date_Table[[#This Row],[Month]]&gt;=7,Date_Table[[#This Row],[Month]]&lt;=9),"Q3","Q4")))</f>
        <v>Q1</v>
      </c>
      <c r="E18" t="str">
        <f t="shared" si="0"/>
        <v>January</v>
      </c>
      <c r="F18" t="str">
        <f t="shared" si="1"/>
        <v>Tuesday</v>
      </c>
    </row>
    <row r="19" spans="1:6" x14ac:dyDescent="0.3">
      <c r="A19" s="1">
        <v>44944</v>
      </c>
      <c r="B19">
        <f t="shared" si="2"/>
        <v>1</v>
      </c>
      <c r="C19">
        <f>YEAR(Date_Table[[#This Row],[Date]])</f>
        <v>2023</v>
      </c>
      <c r="D19" t="str">
        <f>IF(AND(Date_Table[[#This Row],[Month]]&gt;=1,Date_Table[[#This Row],[Month]]&lt;4),"Q1",
 IF(AND(Date_Table[[#This Row],[Month]]&gt;=4,Date_Table[[#This Row],[Month]]&lt;7),"Q2",
 IF(AND(Date_Table[[#This Row],[Month]]&gt;=7,Date_Table[[#This Row],[Month]]&lt;=9),"Q3","Q4")))</f>
        <v>Q1</v>
      </c>
      <c r="E19" t="str">
        <f t="shared" si="0"/>
        <v>January</v>
      </c>
      <c r="F19" t="str">
        <f t="shared" si="1"/>
        <v>Wednesday</v>
      </c>
    </row>
    <row r="20" spans="1:6" x14ac:dyDescent="0.3">
      <c r="A20" s="1">
        <v>44945</v>
      </c>
      <c r="B20">
        <f t="shared" si="2"/>
        <v>1</v>
      </c>
      <c r="C20">
        <f>YEAR(Date_Table[[#This Row],[Date]])</f>
        <v>2023</v>
      </c>
      <c r="D20" t="str">
        <f>IF(AND(Date_Table[[#This Row],[Month]]&gt;=1,Date_Table[[#This Row],[Month]]&lt;4),"Q1",
 IF(AND(Date_Table[[#This Row],[Month]]&gt;=4,Date_Table[[#This Row],[Month]]&lt;7),"Q2",
 IF(AND(Date_Table[[#This Row],[Month]]&gt;=7,Date_Table[[#This Row],[Month]]&lt;=9),"Q3","Q4")))</f>
        <v>Q1</v>
      </c>
      <c r="E20" t="str">
        <f t="shared" si="0"/>
        <v>January</v>
      </c>
      <c r="F20" t="str">
        <f t="shared" si="1"/>
        <v>Thursday</v>
      </c>
    </row>
    <row r="21" spans="1:6" x14ac:dyDescent="0.3">
      <c r="A21" s="1">
        <v>44946</v>
      </c>
      <c r="B21">
        <f t="shared" si="2"/>
        <v>1</v>
      </c>
      <c r="C21">
        <f>YEAR(Date_Table[[#This Row],[Date]])</f>
        <v>2023</v>
      </c>
      <c r="D21" t="str">
        <f>IF(AND(Date_Table[[#This Row],[Month]]&gt;=1,Date_Table[[#This Row],[Month]]&lt;4),"Q1",
 IF(AND(Date_Table[[#This Row],[Month]]&gt;=4,Date_Table[[#This Row],[Month]]&lt;7),"Q2",
 IF(AND(Date_Table[[#This Row],[Month]]&gt;=7,Date_Table[[#This Row],[Month]]&lt;=9),"Q3","Q4")))</f>
        <v>Q1</v>
      </c>
      <c r="E21" t="str">
        <f t="shared" si="0"/>
        <v>January</v>
      </c>
      <c r="F21" t="str">
        <f t="shared" si="1"/>
        <v>Friday</v>
      </c>
    </row>
    <row r="22" spans="1:6" x14ac:dyDescent="0.3">
      <c r="A22" s="1">
        <v>44947</v>
      </c>
      <c r="B22">
        <f t="shared" si="2"/>
        <v>1</v>
      </c>
      <c r="C22">
        <f>YEAR(Date_Table[[#This Row],[Date]])</f>
        <v>2023</v>
      </c>
      <c r="D22" t="str">
        <f>IF(AND(Date_Table[[#This Row],[Month]]&gt;=1,Date_Table[[#This Row],[Month]]&lt;4),"Q1",
 IF(AND(Date_Table[[#This Row],[Month]]&gt;=4,Date_Table[[#This Row],[Month]]&lt;7),"Q2",
 IF(AND(Date_Table[[#This Row],[Month]]&gt;=7,Date_Table[[#This Row],[Month]]&lt;=9),"Q3","Q4")))</f>
        <v>Q1</v>
      </c>
      <c r="E22" t="str">
        <f t="shared" si="0"/>
        <v>January</v>
      </c>
      <c r="F22" t="str">
        <f t="shared" si="1"/>
        <v>Saturday</v>
      </c>
    </row>
    <row r="23" spans="1:6" x14ac:dyDescent="0.3">
      <c r="A23" s="1">
        <v>44948</v>
      </c>
      <c r="B23">
        <f t="shared" si="2"/>
        <v>1</v>
      </c>
      <c r="C23">
        <f>YEAR(Date_Table[[#This Row],[Date]])</f>
        <v>2023</v>
      </c>
      <c r="D23" t="str">
        <f>IF(AND(Date_Table[[#This Row],[Month]]&gt;=1,Date_Table[[#This Row],[Month]]&lt;4),"Q1",
 IF(AND(Date_Table[[#This Row],[Month]]&gt;=4,Date_Table[[#This Row],[Month]]&lt;7),"Q2",
 IF(AND(Date_Table[[#This Row],[Month]]&gt;=7,Date_Table[[#This Row],[Month]]&lt;=9),"Q3","Q4")))</f>
        <v>Q1</v>
      </c>
      <c r="E23" t="str">
        <f t="shared" si="0"/>
        <v>January</v>
      </c>
      <c r="F23" t="str">
        <f t="shared" si="1"/>
        <v>Sunday</v>
      </c>
    </row>
    <row r="24" spans="1:6" x14ac:dyDescent="0.3">
      <c r="A24" s="1">
        <v>44949</v>
      </c>
      <c r="B24">
        <f t="shared" si="2"/>
        <v>1</v>
      </c>
      <c r="C24">
        <f>YEAR(Date_Table[[#This Row],[Date]])</f>
        <v>2023</v>
      </c>
      <c r="D24" t="str">
        <f>IF(AND(Date_Table[[#This Row],[Month]]&gt;=1,Date_Table[[#This Row],[Month]]&lt;4),"Q1",
 IF(AND(Date_Table[[#This Row],[Month]]&gt;=4,Date_Table[[#This Row],[Month]]&lt;7),"Q2",
 IF(AND(Date_Table[[#This Row],[Month]]&gt;=7,Date_Table[[#This Row],[Month]]&lt;=9),"Q3","Q4")))</f>
        <v>Q1</v>
      </c>
      <c r="E24" t="str">
        <f t="shared" si="0"/>
        <v>January</v>
      </c>
      <c r="F24" t="str">
        <f t="shared" si="1"/>
        <v>Monday</v>
      </c>
    </row>
    <row r="25" spans="1:6" x14ac:dyDescent="0.3">
      <c r="A25" s="1">
        <v>44950</v>
      </c>
      <c r="B25">
        <f t="shared" si="2"/>
        <v>1</v>
      </c>
      <c r="C25">
        <f>YEAR(Date_Table[[#This Row],[Date]])</f>
        <v>2023</v>
      </c>
      <c r="D25" t="str">
        <f>IF(AND(Date_Table[[#This Row],[Month]]&gt;=1,Date_Table[[#This Row],[Month]]&lt;4),"Q1",
 IF(AND(Date_Table[[#This Row],[Month]]&gt;=4,Date_Table[[#This Row],[Month]]&lt;7),"Q2",
 IF(AND(Date_Table[[#This Row],[Month]]&gt;=7,Date_Table[[#This Row],[Month]]&lt;=9),"Q3","Q4")))</f>
        <v>Q1</v>
      </c>
      <c r="E25" t="str">
        <f t="shared" si="0"/>
        <v>January</v>
      </c>
      <c r="F25" t="str">
        <f t="shared" si="1"/>
        <v>Tuesday</v>
      </c>
    </row>
    <row r="26" spans="1:6" x14ac:dyDescent="0.3">
      <c r="A26" s="1">
        <v>44951</v>
      </c>
      <c r="B26">
        <f t="shared" si="2"/>
        <v>1</v>
      </c>
      <c r="C26">
        <f>YEAR(Date_Table[[#This Row],[Date]])</f>
        <v>2023</v>
      </c>
      <c r="D26" t="str">
        <f>IF(AND(Date_Table[[#This Row],[Month]]&gt;=1,Date_Table[[#This Row],[Month]]&lt;4),"Q1",
 IF(AND(Date_Table[[#This Row],[Month]]&gt;=4,Date_Table[[#This Row],[Month]]&lt;7),"Q2",
 IF(AND(Date_Table[[#This Row],[Month]]&gt;=7,Date_Table[[#This Row],[Month]]&lt;=9),"Q3","Q4")))</f>
        <v>Q1</v>
      </c>
      <c r="E26" t="str">
        <f t="shared" si="0"/>
        <v>January</v>
      </c>
      <c r="F26" t="str">
        <f t="shared" si="1"/>
        <v>Wednesday</v>
      </c>
    </row>
    <row r="27" spans="1:6" x14ac:dyDescent="0.3">
      <c r="A27" s="1">
        <v>44952</v>
      </c>
      <c r="B27">
        <f t="shared" si="2"/>
        <v>1</v>
      </c>
      <c r="C27">
        <f>YEAR(Date_Table[[#This Row],[Date]])</f>
        <v>2023</v>
      </c>
      <c r="D27" t="str">
        <f>IF(AND(Date_Table[[#This Row],[Month]]&gt;=1,Date_Table[[#This Row],[Month]]&lt;4),"Q1",
 IF(AND(Date_Table[[#This Row],[Month]]&gt;=4,Date_Table[[#This Row],[Month]]&lt;7),"Q2",
 IF(AND(Date_Table[[#This Row],[Month]]&gt;=7,Date_Table[[#This Row],[Month]]&lt;=9),"Q3","Q4")))</f>
        <v>Q1</v>
      </c>
      <c r="E27" t="str">
        <f t="shared" si="0"/>
        <v>January</v>
      </c>
      <c r="F27" t="str">
        <f t="shared" si="1"/>
        <v>Thursday</v>
      </c>
    </row>
    <row r="28" spans="1:6" x14ac:dyDescent="0.3">
      <c r="A28" s="1">
        <v>44953</v>
      </c>
      <c r="B28">
        <f t="shared" si="2"/>
        <v>1</v>
      </c>
      <c r="C28">
        <f>YEAR(Date_Table[[#This Row],[Date]])</f>
        <v>2023</v>
      </c>
      <c r="D28" t="str">
        <f>IF(AND(Date_Table[[#This Row],[Month]]&gt;=1,Date_Table[[#This Row],[Month]]&lt;4),"Q1",
 IF(AND(Date_Table[[#This Row],[Month]]&gt;=4,Date_Table[[#This Row],[Month]]&lt;7),"Q2",
 IF(AND(Date_Table[[#This Row],[Month]]&gt;=7,Date_Table[[#This Row],[Month]]&lt;=9),"Q3","Q4")))</f>
        <v>Q1</v>
      </c>
      <c r="E28" t="str">
        <f t="shared" si="0"/>
        <v>January</v>
      </c>
      <c r="F28" t="str">
        <f t="shared" si="1"/>
        <v>Friday</v>
      </c>
    </row>
    <row r="29" spans="1:6" x14ac:dyDescent="0.3">
      <c r="A29" s="1">
        <v>44954</v>
      </c>
      <c r="B29">
        <f t="shared" si="2"/>
        <v>1</v>
      </c>
      <c r="C29">
        <f>YEAR(Date_Table[[#This Row],[Date]])</f>
        <v>2023</v>
      </c>
      <c r="D29" t="str">
        <f>IF(AND(Date_Table[[#This Row],[Month]]&gt;=1,Date_Table[[#This Row],[Month]]&lt;4),"Q1",
 IF(AND(Date_Table[[#This Row],[Month]]&gt;=4,Date_Table[[#This Row],[Month]]&lt;7),"Q2",
 IF(AND(Date_Table[[#This Row],[Month]]&gt;=7,Date_Table[[#This Row],[Month]]&lt;=9),"Q3","Q4")))</f>
        <v>Q1</v>
      </c>
      <c r="E29" t="str">
        <f t="shared" si="0"/>
        <v>January</v>
      </c>
      <c r="F29" t="str">
        <f t="shared" si="1"/>
        <v>Saturday</v>
      </c>
    </row>
    <row r="30" spans="1:6" x14ac:dyDescent="0.3">
      <c r="A30" s="1">
        <v>44955</v>
      </c>
      <c r="B30">
        <f t="shared" si="2"/>
        <v>1</v>
      </c>
      <c r="C30">
        <f>YEAR(Date_Table[[#This Row],[Date]])</f>
        <v>2023</v>
      </c>
      <c r="D30" t="str">
        <f>IF(AND(Date_Table[[#This Row],[Month]]&gt;=1,Date_Table[[#This Row],[Month]]&lt;4),"Q1",
 IF(AND(Date_Table[[#This Row],[Month]]&gt;=4,Date_Table[[#This Row],[Month]]&lt;7),"Q2",
 IF(AND(Date_Table[[#This Row],[Month]]&gt;=7,Date_Table[[#This Row],[Month]]&lt;=9),"Q3","Q4")))</f>
        <v>Q1</v>
      </c>
      <c r="E30" t="str">
        <f t="shared" si="0"/>
        <v>January</v>
      </c>
      <c r="F30" t="str">
        <f t="shared" si="1"/>
        <v>Sunday</v>
      </c>
    </row>
    <row r="31" spans="1:6" x14ac:dyDescent="0.3">
      <c r="A31" s="1">
        <v>44956</v>
      </c>
      <c r="B31">
        <f t="shared" si="2"/>
        <v>1</v>
      </c>
      <c r="C31">
        <f>YEAR(Date_Table[[#This Row],[Date]])</f>
        <v>2023</v>
      </c>
      <c r="D31" t="str">
        <f>IF(AND(Date_Table[[#This Row],[Month]]&gt;=1,Date_Table[[#This Row],[Month]]&lt;4),"Q1",
 IF(AND(Date_Table[[#This Row],[Month]]&gt;=4,Date_Table[[#This Row],[Month]]&lt;7),"Q2",
 IF(AND(Date_Table[[#This Row],[Month]]&gt;=7,Date_Table[[#This Row],[Month]]&lt;=9),"Q3","Q4")))</f>
        <v>Q1</v>
      </c>
      <c r="E31" t="str">
        <f t="shared" si="0"/>
        <v>January</v>
      </c>
      <c r="F31" t="str">
        <f t="shared" si="1"/>
        <v>Monday</v>
      </c>
    </row>
    <row r="32" spans="1:6" x14ac:dyDescent="0.3">
      <c r="A32" s="1">
        <v>44957</v>
      </c>
      <c r="B32">
        <f t="shared" si="2"/>
        <v>1</v>
      </c>
      <c r="C32">
        <f>YEAR(Date_Table[[#This Row],[Date]])</f>
        <v>2023</v>
      </c>
      <c r="D32" t="str">
        <f>IF(AND(Date_Table[[#This Row],[Month]]&gt;=1,Date_Table[[#This Row],[Month]]&lt;4),"Q1",
 IF(AND(Date_Table[[#This Row],[Month]]&gt;=4,Date_Table[[#This Row],[Month]]&lt;7),"Q2",
 IF(AND(Date_Table[[#This Row],[Month]]&gt;=7,Date_Table[[#This Row],[Month]]&lt;=9),"Q3","Q4")))</f>
        <v>Q1</v>
      </c>
      <c r="E32" t="str">
        <f t="shared" si="0"/>
        <v>January</v>
      </c>
      <c r="F32" t="str">
        <f t="shared" si="1"/>
        <v>Tuesday</v>
      </c>
    </row>
    <row r="33" spans="1:6" x14ac:dyDescent="0.3">
      <c r="A33" s="1">
        <v>44958</v>
      </c>
      <c r="B33">
        <f t="shared" si="2"/>
        <v>2</v>
      </c>
      <c r="C33">
        <f>YEAR(Date_Table[[#This Row],[Date]])</f>
        <v>2023</v>
      </c>
      <c r="D33" t="str">
        <f>IF(AND(Date_Table[[#This Row],[Month]]&gt;=1,Date_Table[[#This Row],[Month]]&lt;4),"Q1",
 IF(AND(Date_Table[[#This Row],[Month]]&gt;=4,Date_Table[[#This Row],[Month]]&lt;7),"Q2",
 IF(AND(Date_Table[[#This Row],[Month]]&gt;=7,Date_Table[[#This Row],[Month]]&lt;=9),"Q3","Q4")))</f>
        <v>Q1</v>
      </c>
      <c r="E33" t="str">
        <f t="shared" si="0"/>
        <v>February</v>
      </c>
      <c r="F33" t="str">
        <f t="shared" si="1"/>
        <v>Wednesday</v>
      </c>
    </row>
    <row r="34" spans="1:6" x14ac:dyDescent="0.3">
      <c r="A34" s="1">
        <v>44959</v>
      </c>
      <c r="B34">
        <f t="shared" si="2"/>
        <v>2</v>
      </c>
      <c r="C34">
        <f>YEAR(Date_Table[[#This Row],[Date]])</f>
        <v>2023</v>
      </c>
      <c r="D34" t="str">
        <f>IF(AND(Date_Table[[#This Row],[Month]]&gt;=1,Date_Table[[#This Row],[Month]]&lt;4),"Q1",
 IF(AND(Date_Table[[#This Row],[Month]]&gt;=4,Date_Table[[#This Row],[Month]]&lt;7),"Q2",
 IF(AND(Date_Table[[#This Row],[Month]]&gt;=7,Date_Table[[#This Row],[Month]]&lt;=9),"Q3","Q4")))</f>
        <v>Q1</v>
      </c>
      <c r="E34" t="str">
        <f t="shared" si="0"/>
        <v>February</v>
      </c>
      <c r="F34" t="str">
        <f t="shared" si="1"/>
        <v>Thursday</v>
      </c>
    </row>
    <row r="35" spans="1:6" x14ac:dyDescent="0.3">
      <c r="A35" s="1">
        <v>44960</v>
      </c>
      <c r="B35">
        <f t="shared" si="2"/>
        <v>2</v>
      </c>
      <c r="C35">
        <f>YEAR(Date_Table[[#This Row],[Date]])</f>
        <v>2023</v>
      </c>
      <c r="D35" t="str">
        <f>IF(AND(Date_Table[[#This Row],[Month]]&gt;=1,Date_Table[[#This Row],[Month]]&lt;4),"Q1",
 IF(AND(Date_Table[[#This Row],[Month]]&gt;=4,Date_Table[[#This Row],[Month]]&lt;7),"Q2",
 IF(AND(Date_Table[[#This Row],[Month]]&gt;=7,Date_Table[[#This Row],[Month]]&lt;=9),"Q3","Q4")))</f>
        <v>Q1</v>
      </c>
      <c r="E35" t="str">
        <f t="shared" si="0"/>
        <v>February</v>
      </c>
      <c r="F35" t="str">
        <f t="shared" si="1"/>
        <v>Friday</v>
      </c>
    </row>
    <row r="36" spans="1:6" x14ac:dyDescent="0.3">
      <c r="A36" s="1">
        <v>44961</v>
      </c>
      <c r="B36">
        <f t="shared" si="2"/>
        <v>2</v>
      </c>
      <c r="C36">
        <f>YEAR(Date_Table[[#This Row],[Date]])</f>
        <v>2023</v>
      </c>
      <c r="D36" t="str">
        <f>IF(AND(Date_Table[[#This Row],[Month]]&gt;=1,Date_Table[[#This Row],[Month]]&lt;4),"Q1",
 IF(AND(Date_Table[[#This Row],[Month]]&gt;=4,Date_Table[[#This Row],[Month]]&lt;7),"Q2",
 IF(AND(Date_Table[[#This Row],[Month]]&gt;=7,Date_Table[[#This Row],[Month]]&lt;=9),"Q3","Q4")))</f>
        <v>Q1</v>
      </c>
      <c r="E36" t="str">
        <f t="shared" si="0"/>
        <v>February</v>
      </c>
      <c r="F36" t="str">
        <f t="shared" si="1"/>
        <v>Saturday</v>
      </c>
    </row>
    <row r="37" spans="1:6" x14ac:dyDescent="0.3">
      <c r="A37" s="1">
        <v>44962</v>
      </c>
      <c r="B37">
        <f t="shared" si="2"/>
        <v>2</v>
      </c>
      <c r="C37">
        <f>YEAR(Date_Table[[#This Row],[Date]])</f>
        <v>2023</v>
      </c>
      <c r="D37" t="str">
        <f>IF(AND(Date_Table[[#This Row],[Month]]&gt;=1,Date_Table[[#This Row],[Month]]&lt;4),"Q1",
 IF(AND(Date_Table[[#This Row],[Month]]&gt;=4,Date_Table[[#This Row],[Month]]&lt;7),"Q2",
 IF(AND(Date_Table[[#This Row],[Month]]&gt;=7,Date_Table[[#This Row],[Month]]&lt;=9),"Q3","Q4")))</f>
        <v>Q1</v>
      </c>
      <c r="E37" t="str">
        <f t="shared" si="0"/>
        <v>February</v>
      </c>
      <c r="F37" t="str">
        <f t="shared" si="1"/>
        <v>Sunday</v>
      </c>
    </row>
    <row r="38" spans="1:6" x14ac:dyDescent="0.3">
      <c r="A38" s="1">
        <v>44963</v>
      </c>
      <c r="B38">
        <f t="shared" si="2"/>
        <v>2</v>
      </c>
      <c r="C38">
        <f>YEAR(Date_Table[[#This Row],[Date]])</f>
        <v>2023</v>
      </c>
      <c r="D38" t="str">
        <f>IF(AND(Date_Table[[#This Row],[Month]]&gt;=1,Date_Table[[#This Row],[Month]]&lt;4),"Q1",
 IF(AND(Date_Table[[#This Row],[Month]]&gt;=4,Date_Table[[#This Row],[Month]]&lt;7),"Q2",
 IF(AND(Date_Table[[#This Row],[Month]]&gt;=7,Date_Table[[#This Row],[Month]]&lt;=9),"Q3","Q4")))</f>
        <v>Q1</v>
      </c>
      <c r="E38" t="str">
        <f t="shared" si="0"/>
        <v>February</v>
      </c>
      <c r="F38" t="str">
        <f t="shared" si="1"/>
        <v>Monday</v>
      </c>
    </row>
    <row r="39" spans="1:6" x14ac:dyDescent="0.3">
      <c r="A39" s="1">
        <v>44964</v>
      </c>
      <c r="B39">
        <f t="shared" si="2"/>
        <v>2</v>
      </c>
      <c r="C39">
        <f>YEAR(Date_Table[[#This Row],[Date]])</f>
        <v>2023</v>
      </c>
      <c r="D39" t="str">
        <f>IF(AND(Date_Table[[#This Row],[Month]]&gt;=1,Date_Table[[#This Row],[Month]]&lt;4),"Q1",
 IF(AND(Date_Table[[#This Row],[Month]]&gt;=4,Date_Table[[#This Row],[Month]]&lt;7),"Q2",
 IF(AND(Date_Table[[#This Row],[Month]]&gt;=7,Date_Table[[#This Row],[Month]]&lt;=9),"Q3","Q4")))</f>
        <v>Q1</v>
      </c>
      <c r="E39" t="str">
        <f t="shared" si="0"/>
        <v>February</v>
      </c>
      <c r="F39" t="str">
        <f t="shared" si="1"/>
        <v>Tuesday</v>
      </c>
    </row>
    <row r="40" spans="1:6" x14ac:dyDescent="0.3">
      <c r="A40" s="1">
        <v>44965</v>
      </c>
      <c r="B40">
        <f t="shared" si="2"/>
        <v>2</v>
      </c>
      <c r="C40">
        <f>YEAR(Date_Table[[#This Row],[Date]])</f>
        <v>2023</v>
      </c>
      <c r="D40" t="str">
        <f>IF(AND(Date_Table[[#This Row],[Month]]&gt;=1,Date_Table[[#This Row],[Month]]&lt;4),"Q1",
 IF(AND(Date_Table[[#This Row],[Month]]&gt;=4,Date_Table[[#This Row],[Month]]&lt;7),"Q2",
 IF(AND(Date_Table[[#This Row],[Month]]&gt;=7,Date_Table[[#This Row],[Month]]&lt;=9),"Q3","Q4")))</f>
        <v>Q1</v>
      </c>
      <c r="E40" t="str">
        <f t="shared" si="0"/>
        <v>February</v>
      </c>
      <c r="F40" t="str">
        <f t="shared" si="1"/>
        <v>Wednesday</v>
      </c>
    </row>
    <row r="41" spans="1:6" x14ac:dyDescent="0.3">
      <c r="A41" s="1">
        <v>44966</v>
      </c>
      <c r="B41">
        <f t="shared" si="2"/>
        <v>2</v>
      </c>
      <c r="C41">
        <f>YEAR(Date_Table[[#This Row],[Date]])</f>
        <v>2023</v>
      </c>
      <c r="D41" t="str">
        <f>IF(AND(Date_Table[[#This Row],[Month]]&gt;=1,Date_Table[[#This Row],[Month]]&lt;4),"Q1",
 IF(AND(Date_Table[[#This Row],[Month]]&gt;=4,Date_Table[[#This Row],[Month]]&lt;7),"Q2",
 IF(AND(Date_Table[[#This Row],[Month]]&gt;=7,Date_Table[[#This Row],[Month]]&lt;=9),"Q3","Q4")))</f>
        <v>Q1</v>
      </c>
      <c r="E41" t="str">
        <f t="shared" si="0"/>
        <v>February</v>
      </c>
      <c r="F41" t="str">
        <f t="shared" si="1"/>
        <v>Thursday</v>
      </c>
    </row>
    <row r="42" spans="1:6" x14ac:dyDescent="0.3">
      <c r="A42" s="1">
        <v>44967</v>
      </c>
      <c r="B42">
        <f t="shared" si="2"/>
        <v>2</v>
      </c>
      <c r="C42">
        <f>YEAR(Date_Table[[#This Row],[Date]])</f>
        <v>2023</v>
      </c>
      <c r="D42" t="str">
        <f>IF(AND(Date_Table[[#This Row],[Month]]&gt;=1,Date_Table[[#This Row],[Month]]&lt;4),"Q1",
 IF(AND(Date_Table[[#This Row],[Month]]&gt;=4,Date_Table[[#This Row],[Month]]&lt;7),"Q2",
 IF(AND(Date_Table[[#This Row],[Month]]&gt;=7,Date_Table[[#This Row],[Month]]&lt;=9),"Q3","Q4")))</f>
        <v>Q1</v>
      </c>
      <c r="E42" t="str">
        <f t="shared" si="0"/>
        <v>February</v>
      </c>
      <c r="F42" t="str">
        <f t="shared" si="1"/>
        <v>Friday</v>
      </c>
    </row>
    <row r="43" spans="1:6" x14ac:dyDescent="0.3">
      <c r="A43" s="1">
        <v>44968</v>
      </c>
      <c r="B43">
        <f t="shared" si="2"/>
        <v>2</v>
      </c>
      <c r="C43">
        <f>YEAR(Date_Table[[#This Row],[Date]])</f>
        <v>2023</v>
      </c>
      <c r="D43" t="str">
        <f>IF(AND(Date_Table[[#This Row],[Month]]&gt;=1,Date_Table[[#This Row],[Month]]&lt;4),"Q1",
 IF(AND(Date_Table[[#This Row],[Month]]&gt;=4,Date_Table[[#This Row],[Month]]&lt;7),"Q2",
 IF(AND(Date_Table[[#This Row],[Month]]&gt;=7,Date_Table[[#This Row],[Month]]&lt;=9),"Q3","Q4")))</f>
        <v>Q1</v>
      </c>
      <c r="E43" t="str">
        <f t="shared" si="0"/>
        <v>February</v>
      </c>
      <c r="F43" t="str">
        <f t="shared" si="1"/>
        <v>Saturday</v>
      </c>
    </row>
    <row r="44" spans="1:6" x14ac:dyDescent="0.3">
      <c r="A44" s="1">
        <v>44969</v>
      </c>
      <c r="B44">
        <f t="shared" si="2"/>
        <v>2</v>
      </c>
      <c r="C44">
        <f>YEAR(Date_Table[[#This Row],[Date]])</f>
        <v>2023</v>
      </c>
      <c r="D44" t="str">
        <f>IF(AND(Date_Table[[#This Row],[Month]]&gt;=1,Date_Table[[#This Row],[Month]]&lt;4),"Q1",
 IF(AND(Date_Table[[#This Row],[Month]]&gt;=4,Date_Table[[#This Row],[Month]]&lt;7),"Q2",
 IF(AND(Date_Table[[#This Row],[Month]]&gt;=7,Date_Table[[#This Row],[Month]]&lt;=9),"Q3","Q4")))</f>
        <v>Q1</v>
      </c>
      <c r="E44" t="str">
        <f t="shared" si="0"/>
        <v>February</v>
      </c>
      <c r="F44" t="str">
        <f t="shared" si="1"/>
        <v>Sunday</v>
      </c>
    </row>
    <row r="45" spans="1:6" x14ac:dyDescent="0.3">
      <c r="A45" s="1">
        <v>44970</v>
      </c>
      <c r="B45">
        <f t="shared" si="2"/>
        <v>2</v>
      </c>
      <c r="C45">
        <f>YEAR(Date_Table[[#This Row],[Date]])</f>
        <v>2023</v>
      </c>
      <c r="D45" t="str">
        <f>IF(AND(Date_Table[[#This Row],[Month]]&gt;=1,Date_Table[[#This Row],[Month]]&lt;4),"Q1",
 IF(AND(Date_Table[[#This Row],[Month]]&gt;=4,Date_Table[[#This Row],[Month]]&lt;7),"Q2",
 IF(AND(Date_Table[[#This Row],[Month]]&gt;=7,Date_Table[[#This Row],[Month]]&lt;=9),"Q3","Q4")))</f>
        <v>Q1</v>
      </c>
      <c r="E45" t="str">
        <f t="shared" si="0"/>
        <v>February</v>
      </c>
      <c r="F45" t="str">
        <f t="shared" si="1"/>
        <v>Monday</v>
      </c>
    </row>
    <row r="46" spans="1:6" x14ac:dyDescent="0.3">
      <c r="A46" s="1">
        <v>44971</v>
      </c>
      <c r="B46">
        <f t="shared" si="2"/>
        <v>2</v>
      </c>
      <c r="C46">
        <f>YEAR(Date_Table[[#This Row],[Date]])</f>
        <v>2023</v>
      </c>
      <c r="D46" t="str">
        <f>IF(AND(Date_Table[[#This Row],[Month]]&gt;=1,Date_Table[[#This Row],[Month]]&lt;4),"Q1",
 IF(AND(Date_Table[[#This Row],[Month]]&gt;=4,Date_Table[[#This Row],[Month]]&lt;7),"Q2",
 IF(AND(Date_Table[[#This Row],[Month]]&gt;=7,Date_Table[[#This Row],[Month]]&lt;=9),"Q3","Q4")))</f>
        <v>Q1</v>
      </c>
      <c r="E46" t="str">
        <f t="shared" si="0"/>
        <v>February</v>
      </c>
      <c r="F46" t="str">
        <f t="shared" si="1"/>
        <v>Tuesday</v>
      </c>
    </row>
    <row r="47" spans="1:6" x14ac:dyDescent="0.3">
      <c r="A47" s="1">
        <v>44972</v>
      </c>
      <c r="B47">
        <f t="shared" si="2"/>
        <v>2</v>
      </c>
      <c r="C47">
        <f>YEAR(Date_Table[[#This Row],[Date]])</f>
        <v>2023</v>
      </c>
      <c r="D47" t="str">
        <f>IF(AND(Date_Table[[#This Row],[Month]]&gt;=1,Date_Table[[#This Row],[Month]]&lt;4),"Q1",
 IF(AND(Date_Table[[#This Row],[Month]]&gt;=4,Date_Table[[#This Row],[Month]]&lt;7),"Q2",
 IF(AND(Date_Table[[#This Row],[Month]]&gt;=7,Date_Table[[#This Row],[Month]]&lt;=9),"Q3","Q4")))</f>
        <v>Q1</v>
      </c>
      <c r="E47" t="str">
        <f t="shared" si="0"/>
        <v>February</v>
      </c>
      <c r="F47" t="str">
        <f t="shared" si="1"/>
        <v>Wednesday</v>
      </c>
    </row>
    <row r="48" spans="1:6" x14ac:dyDescent="0.3">
      <c r="A48" s="1">
        <v>44973</v>
      </c>
      <c r="B48">
        <f t="shared" si="2"/>
        <v>2</v>
      </c>
      <c r="C48">
        <f>YEAR(Date_Table[[#This Row],[Date]])</f>
        <v>2023</v>
      </c>
      <c r="D48" t="str">
        <f>IF(AND(Date_Table[[#This Row],[Month]]&gt;=1,Date_Table[[#This Row],[Month]]&lt;4),"Q1",
 IF(AND(Date_Table[[#This Row],[Month]]&gt;=4,Date_Table[[#This Row],[Month]]&lt;7),"Q2",
 IF(AND(Date_Table[[#This Row],[Month]]&gt;=7,Date_Table[[#This Row],[Month]]&lt;=9),"Q3","Q4")))</f>
        <v>Q1</v>
      </c>
      <c r="E48" t="str">
        <f t="shared" si="0"/>
        <v>February</v>
      </c>
      <c r="F48" t="str">
        <f t="shared" si="1"/>
        <v>Thursday</v>
      </c>
    </row>
    <row r="49" spans="1:6" x14ac:dyDescent="0.3">
      <c r="A49" s="1">
        <v>44974</v>
      </c>
      <c r="B49">
        <f t="shared" si="2"/>
        <v>2</v>
      </c>
      <c r="C49">
        <f>YEAR(Date_Table[[#This Row],[Date]])</f>
        <v>2023</v>
      </c>
      <c r="D49" t="str">
        <f>IF(AND(Date_Table[[#This Row],[Month]]&gt;=1,Date_Table[[#This Row],[Month]]&lt;4),"Q1",
 IF(AND(Date_Table[[#This Row],[Month]]&gt;=4,Date_Table[[#This Row],[Month]]&lt;7),"Q2",
 IF(AND(Date_Table[[#This Row],[Month]]&gt;=7,Date_Table[[#This Row],[Month]]&lt;=9),"Q3","Q4")))</f>
        <v>Q1</v>
      </c>
      <c r="E49" t="str">
        <f t="shared" si="0"/>
        <v>February</v>
      </c>
      <c r="F49" t="str">
        <f t="shared" si="1"/>
        <v>Friday</v>
      </c>
    </row>
    <row r="50" spans="1:6" x14ac:dyDescent="0.3">
      <c r="A50" s="1">
        <v>44975</v>
      </c>
      <c r="B50">
        <f t="shared" si="2"/>
        <v>2</v>
      </c>
      <c r="C50">
        <f>YEAR(Date_Table[[#This Row],[Date]])</f>
        <v>2023</v>
      </c>
      <c r="D50" t="str">
        <f>IF(AND(Date_Table[[#This Row],[Month]]&gt;=1,Date_Table[[#This Row],[Month]]&lt;4),"Q1",
 IF(AND(Date_Table[[#This Row],[Month]]&gt;=4,Date_Table[[#This Row],[Month]]&lt;7),"Q2",
 IF(AND(Date_Table[[#This Row],[Month]]&gt;=7,Date_Table[[#This Row],[Month]]&lt;=9),"Q3","Q4")))</f>
        <v>Q1</v>
      </c>
      <c r="E50" t="str">
        <f t="shared" si="0"/>
        <v>February</v>
      </c>
      <c r="F50" t="str">
        <f t="shared" si="1"/>
        <v>Saturday</v>
      </c>
    </row>
    <row r="51" spans="1:6" x14ac:dyDescent="0.3">
      <c r="A51" s="1">
        <v>44976</v>
      </c>
      <c r="B51">
        <f t="shared" si="2"/>
        <v>2</v>
      </c>
      <c r="C51">
        <f>YEAR(Date_Table[[#This Row],[Date]])</f>
        <v>2023</v>
      </c>
      <c r="D51" t="str">
        <f>IF(AND(Date_Table[[#This Row],[Month]]&gt;=1,Date_Table[[#This Row],[Month]]&lt;4),"Q1",
 IF(AND(Date_Table[[#This Row],[Month]]&gt;=4,Date_Table[[#This Row],[Month]]&lt;7),"Q2",
 IF(AND(Date_Table[[#This Row],[Month]]&gt;=7,Date_Table[[#This Row],[Month]]&lt;=9),"Q3","Q4")))</f>
        <v>Q1</v>
      </c>
      <c r="E51" t="str">
        <f t="shared" si="0"/>
        <v>February</v>
      </c>
      <c r="F51" t="str">
        <f t="shared" si="1"/>
        <v>Sunday</v>
      </c>
    </row>
    <row r="52" spans="1:6" x14ac:dyDescent="0.3">
      <c r="A52" s="1">
        <v>44977</v>
      </c>
      <c r="B52">
        <f t="shared" si="2"/>
        <v>2</v>
      </c>
      <c r="C52">
        <f>YEAR(Date_Table[[#This Row],[Date]])</f>
        <v>2023</v>
      </c>
      <c r="D52" t="str">
        <f>IF(AND(Date_Table[[#This Row],[Month]]&gt;=1,Date_Table[[#This Row],[Month]]&lt;4),"Q1",
 IF(AND(Date_Table[[#This Row],[Month]]&gt;=4,Date_Table[[#This Row],[Month]]&lt;7),"Q2",
 IF(AND(Date_Table[[#This Row],[Month]]&gt;=7,Date_Table[[#This Row],[Month]]&lt;=9),"Q3","Q4")))</f>
        <v>Q1</v>
      </c>
      <c r="E52" t="str">
        <f t="shared" si="0"/>
        <v>February</v>
      </c>
      <c r="F52" t="str">
        <f t="shared" si="1"/>
        <v>Monday</v>
      </c>
    </row>
    <row r="53" spans="1:6" x14ac:dyDescent="0.3">
      <c r="A53" s="1">
        <v>44978</v>
      </c>
      <c r="B53">
        <f t="shared" si="2"/>
        <v>2</v>
      </c>
      <c r="C53">
        <f>YEAR(Date_Table[[#This Row],[Date]])</f>
        <v>2023</v>
      </c>
      <c r="D53" t="str">
        <f>IF(AND(Date_Table[[#This Row],[Month]]&gt;=1,Date_Table[[#This Row],[Month]]&lt;4),"Q1",
 IF(AND(Date_Table[[#This Row],[Month]]&gt;=4,Date_Table[[#This Row],[Month]]&lt;7),"Q2",
 IF(AND(Date_Table[[#This Row],[Month]]&gt;=7,Date_Table[[#This Row],[Month]]&lt;=9),"Q3","Q4")))</f>
        <v>Q1</v>
      </c>
      <c r="E53" t="str">
        <f t="shared" si="0"/>
        <v>February</v>
      </c>
      <c r="F53" t="str">
        <f t="shared" si="1"/>
        <v>Tuesday</v>
      </c>
    </row>
    <row r="54" spans="1:6" x14ac:dyDescent="0.3">
      <c r="A54" s="1">
        <v>44979</v>
      </c>
      <c r="B54">
        <f t="shared" si="2"/>
        <v>2</v>
      </c>
      <c r="C54">
        <f>YEAR(Date_Table[[#This Row],[Date]])</f>
        <v>2023</v>
      </c>
      <c r="D54" t="str">
        <f>IF(AND(Date_Table[[#This Row],[Month]]&gt;=1,Date_Table[[#This Row],[Month]]&lt;4),"Q1",
 IF(AND(Date_Table[[#This Row],[Month]]&gt;=4,Date_Table[[#This Row],[Month]]&lt;7),"Q2",
 IF(AND(Date_Table[[#This Row],[Month]]&gt;=7,Date_Table[[#This Row],[Month]]&lt;=9),"Q3","Q4")))</f>
        <v>Q1</v>
      </c>
      <c r="E54" t="str">
        <f t="shared" si="0"/>
        <v>February</v>
      </c>
      <c r="F54" t="str">
        <f t="shared" si="1"/>
        <v>Wednesday</v>
      </c>
    </row>
    <row r="55" spans="1:6" x14ac:dyDescent="0.3">
      <c r="A55" s="1">
        <v>44980</v>
      </c>
      <c r="B55">
        <f t="shared" si="2"/>
        <v>2</v>
      </c>
      <c r="C55">
        <f>YEAR(Date_Table[[#This Row],[Date]])</f>
        <v>2023</v>
      </c>
      <c r="D55" t="str">
        <f>IF(AND(Date_Table[[#This Row],[Month]]&gt;=1,Date_Table[[#This Row],[Month]]&lt;4),"Q1",
 IF(AND(Date_Table[[#This Row],[Month]]&gt;=4,Date_Table[[#This Row],[Month]]&lt;7),"Q2",
 IF(AND(Date_Table[[#This Row],[Month]]&gt;=7,Date_Table[[#This Row],[Month]]&lt;=9),"Q3","Q4")))</f>
        <v>Q1</v>
      </c>
      <c r="E55" t="str">
        <f t="shared" si="0"/>
        <v>February</v>
      </c>
      <c r="F55" t="str">
        <f t="shared" si="1"/>
        <v>Thursday</v>
      </c>
    </row>
    <row r="56" spans="1:6" x14ac:dyDescent="0.3">
      <c r="A56" s="1">
        <v>44981</v>
      </c>
      <c r="B56">
        <f t="shared" si="2"/>
        <v>2</v>
      </c>
      <c r="C56">
        <f>YEAR(Date_Table[[#This Row],[Date]])</f>
        <v>2023</v>
      </c>
      <c r="D56" t="str">
        <f>IF(AND(Date_Table[[#This Row],[Month]]&gt;=1,Date_Table[[#This Row],[Month]]&lt;4),"Q1",
 IF(AND(Date_Table[[#This Row],[Month]]&gt;=4,Date_Table[[#This Row],[Month]]&lt;7),"Q2",
 IF(AND(Date_Table[[#This Row],[Month]]&gt;=7,Date_Table[[#This Row],[Month]]&lt;=9),"Q3","Q4")))</f>
        <v>Q1</v>
      </c>
      <c r="E56" t="str">
        <f t="shared" si="0"/>
        <v>February</v>
      </c>
      <c r="F56" t="str">
        <f t="shared" si="1"/>
        <v>Friday</v>
      </c>
    </row>
    <row r="57" spans="1:6" x14ac:dyDescent="0.3">
      <c r="A57" s="1">
        <v>44982</v>
      </c>
      <c r="B57">
        <f t="shared" si="2"/>
        <v>2</v>
      </c>
      <c r="C57">
        <f>YEAR(Date_Table[[#This Row],[Date]])</f>
        <v>2023</v>
      </c>
      <c r="D57" t="str">
        <f>IF(AND(Date_Table[[#This Row],[Month]]&gt;=1,Date_Table[[#This Row],[Month]]&lt;4),"Q1",
 IF(AND(Date_Table[[#This Row],[Month]]&gt;=4,Date_Table[[#This Row],[Month]]&lt;7),"Q2",
 IF(AND(Date_Table[[#This Row],[Month]]&gt;=7,Date_Table[[#This Row],[Month]]&lt;=9),"Q3","Q4")))</f>
        <v>Q1</v>
      </c>
      <c r="E57" t="str">
        <f t="shared" si="0"/>
        <v>February</v>
      </c>
      <c r="F57" t="str">
        <f t="shared" si="1"/>
        <v>Saturday</v>
      </c>
    </row>
    <row r="58" spans="1:6" x14ac:dyDescent="0.3">
      <c r="A58" s="1">
        <v>44983</v>
      </c>
      <c r="B58">
        <f t="shared" si="2"/>
        <v>2</v>
      </c>
      <c r="C58">
        <f>YEAR(Date_Table[[#This Row],[Date]])</f>
        <v>2023</v>
      </c>
      <c r="D58" t="str">
        <f>IF(AND(Date_Table[[#This Row],[Month]]&gt;=1,Date_Table[[#This Row],[Month]]&lt;4),"Q1",
 IF(AND(Date_Table[[#This Row],[Month]]&gt;=4,Date_Table[[#This Row],[Month]]&lt;7),"Q2",
 IF(AND(Date_Table[[#This Row],[Month]]&gt;=7,Date_Table[[#This Row],[Month]]&lt;=9),"Q3","Q4")))</f>
        <v>Q1</v>
      </c>
      <c r="E58" t="str">
        <f t="shared" si="0"/>
        <v>February</v>
      </c>
      <c r="F58" t="str">
        <f t="shared" si="1"/>
        <v>Sunday</v>
      </c>
    </row>
    <row r="59" spans="1:6" x14ac:dyDescent="0.3">
      <c r="A59" s="1">
        <v>44984</v>
      </c>
      <c r="B59">
        <f t="shared" si="2"/>
        <v>2</v>
      </c>
      <c r="C59">
        <f>YEAR(Date_Table[[#This Row],[Date]])</f>
        <v>2023</v>
      </c>
      <c r="D59" t="str">
        <f>IF(AND(Date_Table[[#This Row],[Month]]&gt;=1,Date_Table[[#This Row],[Month]]&lt;4),"Q1",
 IF(AND(Date_Table[[#This Row],[Month]]&gt;=4,Date_Table[[#This Row],[Month]]&lt;7),"Q2",
 IF(AND(Date_Table[[#This Row],[Month]]&gt;=7,Date_Table[[#This Row],[Month]]&lt;=9),"Q3","Q4")))</f>
        <v>Q1</v>
      </c>
      <c r="E59" t="str">
        <f t="shared" si="0"/>
        <v>February</v>
      </c>
      <c r="F59" t="str">
        <f t="shared" si="1"/>
        <v>Monday</v>
      </c>
    </row>
    <row r="60" spans="1:6" x14ac:dyDescent="0.3">
      <c r="A60" s="1">
        <v>44985</v>
      </c>
      <c r="B60">
        <f t="shared" si="2"/>
        <v>2</v>
      </c>
      <c r="C60">
        <f>YEAR(Date_Table[[#This Row],[Date]])</f>
        <v>2023</v>
      </c>
      <c r="D60" t="str">
        <f>IF(AND(Date_Table[[#This Row],[Month]]&gt;=1,Date_Table[[#This Row],[Month]]&lt;4),"Q1",
 IF(AND(Date_Table[[#This Row],[Month]]&gt;=4,Date_Table[[#This Row],[Month]]&lt;7),"Q2",
 IF(AND(Date_Table[[#This Row],[Month]]&gt;=7,Date_Table[[#This Row],[Month]]&lt;=9),"Q3","Q4")))</f>
        <v>Q1</v>
      </c>
      <c r="E60" t="str">
        <f t="shared" si="0"/>
        <v>February</v>
      </c>
      <c r="F60" t="str">
        <f t="shared" si="1"/>
        <v>Tuesday</v>
      </c>
    </row>
    <row r="61" spans="1:6" x14ac:dyDescent="0.3">
      <c r="A61" s="1">
        <v>44986</v>
      </c>
      <c r="B61">
        <f t="shared" si="2"/>
        <v>3</v>
      </c>
      <c r="C61">
        <f>YEAR(Date_Table[[#This Row],[Date]])</f>
        <v>2023</v>
      </c>
      <c r="D61" t="str">
        <f>IF(AND(Date_Table[[#This Row],[Month]]&gt;=1,Date_Table[[#This Row],[Month]]&lt;4),"Q1",
 IF(AND(Date_Table[[#This Row],[Month]]&gt;=4,Date_Table[[#This Row],[Month]]&lt;7),"Q2",
 IF(AND(Date_Table[[#This Row],[Month]]&gt;=7,Date_Table[[#This Row],[Month]]&lt;=9),"Q3","Q4")))</f>
        <v>Q1</v>
      </c>
      <c r="E61" t="str">
        <f t="shared" si="0"/>
        <v>March</v>
      </c>
      <c r="F61" t="str">
        <f t="shared" si="1"/>
        <v>Wednesday</v>
      </c>
    </row>
    <row r="62" spans="1:6" x14ac:dyDescent="0.3">
      <c r="A62" s="1">
        <v>44987</v>
      </c>
      <c r="B62">
        <f t="shared" si="2"/>
        <v>3</v>
      </c>
      <c r="C62">
        <f>YEAR(Date_Table[[#This Row],[Date]])</f>
        <v>2023</v>
      </c>
      <c r="D62" t="str">
        <f>IF(AND(Date_Table[[#This Row],[Month]]&gt;=1,Date_Table[[#This Row],[Month]]&lt;4),"Q1",
 IF(AND(Date_Table[[#This Row],[Month]]&gt;=4,Date_Table[[#This Row],[Month]]&lt;7),"Q2",
 IF(AND(Date_Table[[#This Row],[Month]]&gt;=7,Date_Table[[#This Row],[Month]]&lt;=9),"Q3","Q4")))</f>
        <v>Q1</v>
      </c>
      <c r="E62" t="str">
        <f t="shared" si="0"/>
        <v>March</v>
      </c>
      <c r="F62" t="str">
        <f t="shared" si="1"/>
        <v>Thursday</v>
      </c>
    </row>
    <row r="63" spans="1:6" x14ac:dyDescent="0.3">
      <c r="A63" s="1">
        <v>44988</v>
      </c>
      <c r="B63">
        <f t="shared" si="2"/>
        <v>3</v>
      </c>
      <c r="C63">
        <f>YEAR(Date_Table[[#This Row],[Date]])</f>
        <v>2023</v>
      </c>
      <c r="D63" t="str">
        <f>IF(AND(Date_Table[[#This Row],[Month]]&gt;=1,Date_Table[[#This Row],[Month]]&lt;4),"Q1",
 IF(AND(Date_Table[[#This Row],[Month]]&gt;=4,Date_Table[[#This Row],[Month]]&lt;7),"Q2",
 IF(AND(Date_Table[[#This Row],[Month]]&gt;=7,Date_Table[[#This Row],[Month]]&lt;=9),"Q3","Q4")))</f>
        <v>Q1</v>
      </c>
      <c r="E63" t="str">
        <f t="shared" si="0"/>
        <v>March</v>
      </c>
      <c r="F63" t="str">
        <f t="shared" si="1"/>
        <v>Friday</v>
      </c>
    </row>
    <row r="64" spans="1:6" x14ac:dyDescent="0.3">
      <c r="A64" s="1">
        <v>44989</v>
      </c>
      <c r="B64">
        <f t="shared" si="2"/>
        <v>3</v>
      </c>
      <c r="C64">
        <f>YEAR(Date_Table[[#This Row],[Date]])</f>
        <v>2023</v>
      </c>
      <c r="D64" t="str">
        <f>IF(AND(Date_Table[[#This Row],[Month]]&gt;=1,Date_Table[[#This Row],[Month]]&lt;4),"Q1",
 IF(AND(Date_Table[[#This Row],[Month]]&gt;=4,Date_Table[[#This Row],[Month]]&lt;7),"Q2",
 IF(AND(Date_Table[[#This Row],[Month]]&gt;=7,Date_Table[[#This Row],[Month]]&lt;=9),"Q3","Q4")))</f>
        <v>Q1</v>
      </c>
      <c r="E64" t="str">
        <f t="shared" si="0"/>
        <v>March</v>
      </c>
      <c r="F64" t="str">
        <f t="shared" si="1"/>
        <v>Saturday</v>
      </c>
    </row>
    <row r="65" spans="1:6" x14ac:dyDescent="0.3">
      <c r="A65" s="1">
        <v>44990</v>
      </c>
      <c r="B65">
        <f t="shared" si="2"/>
        <v>3</v>
      </c>
      <c r="C65">
        <f>YEAR(Date_Table[[#This Row],[Date]])</f>
        <v>2023</v>
      </c>
      <c r="D65" t="str">
        <f>IF(AND(Date_Table[[#This Row],[Month]]&gt;=1,Date_Table[[#This Row],[Month]]&lt;4),"Q1",
 IF(AND(Date_Table[[#This Row],[Month]]&gt;=4,Date_Table[[#This Row],[Month]]&lt;7),"Q2",
 IF(AND(Date_Table[[#This Row],[Month]]&gt;=7,Date_Table[[#This Row],[Month]]&lt;=9),"Q3","Q4")))</f>
        <v>Q1</v>
      </c>
      <c r="E65" t="str">
        <f t="shared" si="0"/>
        <v>March</v>
      </c>
      <c r="F65" t="str">
        <f t="shared" si="1"/>
        <v>Sunday</v>
      </c>
    </row>
    <row r="66" spans="1:6" x14ac:dyDescent="0.3">
      <c r="A66" s="1">
        <v>44991</v>
      </c>
      <c r="B66">
        <f t="shared" si="2"/>
        <v>3</v>
      </c>
      <c r="C66">
        <f>YEAR(Date_Table[[#This Row],[Date]])</f>
        <v>2023</v>
      </c>
      <c r="D66" t="str">
        <f>IF(AND(Date_Table[[#This Row],[Month]]&gt;=1,Date_Table[[#This Row],[Month]]&lt;4),"Q1",
 IF(AND(Date_Table[[#This Row],[Month]]&gt;=4,Date_Table[[#This Row],[Month]]&lt;7),"Q2",
 IF(AND(Date_Table[[#This Row],[Month]]&gt;=7,Date_Table[[#This Row],[Month]]&lt;=9),"Q3","Q4")))</f>
        <v>Q1</v>
      </c>
      <c r="E66" t="str">
        <f t="shared" ref="E66:E129" si="3">TEXT(A66, "mmmm")</f>
        <v>March</v>
      </c>
      <c r="F66" t="str">
        <f t="shared" ref="F66:F129" si="4" xml:space="preserve"> TEXT(A66,"dddd")</f>
        <v>Monday</v>
      </c>
    </row>
    <row r="67" spans="1:6" x14ac:dyDescent="0.3">
      <c r="A67" s="1">
        <v>44992</v>
      </c>
      <c r="B67">
        <f t="shared" ref="B67:B130" si="5">MONTH(A67)</f>
        <v>3</v>
      </c>
      <c r="C67">
        <f>YEAR(Date_Table[[#This Row],[Date]])</f>
        <v>2023</v>
      </c>
      <c r="D67" t="str">
        <f>IF(AND(Date_Table[[#This Row],[Month]]&gt;=1,Date_Table[[#This Row],[Month]]&lt;4),"Q1",
 IF(AND(Date_Table[[#This Row],[Month]]&gt;=4,Date_Table[[#This Row],[Month]]&lt;7),"Q2",
 IF(AND(Date_Table[[#This Row],[Month]]&gt;=7,Date_Table[[#This Row],[Month]]&lt;=9),"Q3","Q4")))</f>
        <v>Q1</v>
      </c>
      <c r="E67" t="str">
        <f t="shared" si="3"/>
        <v>March</v>
      </c>
      <c r="F67" t="str">
        <f t="shared" si="4"/>
        <v>Tuesday</v>
      </c>
    </row>
    <row r="68" spans="1:6" x14ac:dyDescent="0.3">
      <c r="A68" s="1">
        <v>44993</v>
      </c>
      <c r="B68">
        <f t="shared" si="5"/>
        <v>3</v>
      </c>
      <c r="C68">
        <f>YEAR(Date_Table[[#This Row],[Date]])</f>
        <v>2023</v>
      </c>
      <c r="D68" t="str">
        <f>IF(AND(Date_Table[[#This Row],[Month]]&gt;=1,Date_Table[[#This Row],[Month]]&lt;4),"Q1",
 IF(AND(Date_Table[[#This Row],[Month]]&gt;=4,Date_Table[[#This Row],[Month]]&lt;7),"Q2",
 IF(AND(Date_Table[[#This Row],[Month]]&gt;=7,Date_Table[[#This Row],[Month]]&lt;=9),"Q3","Q4")))</f>
        <v>Q1</v>
      </c>
      <c r="E68" t="str">
        <f t="shared" si="3"/>
        <v>March</v>
      </c>
      <c r="F68" t="str">
        <f t="shared" si="4"/>
        <v>Wednesday</v>
      </c>
    </row>
    <row r="69" spans="1:6" x14ac:dyDescent="0.3">
      <c r="A69" s="1">
        <v>44994</v>
      </c>
      <c r="B69">
        <f t="shared" si="5"/>
        <v>3</v>
      </c>
      <c r="C69">
        <f>YEAR(Date_Table[[#This Row],[Date]])</f>
        <v>2023</v>
      </c>
      <c r="D69" t="str">
        <f>IF(AND(Date_Table[[#This Row],[Month]]&gt;=1,Date_Table[[#This Row],[Month]]&lt;4),"Q1",
 IF(AND(Date_Table[[#This Row],[Month]]&gt;=4,Date_Table[[#This Row],[Month]]&lt;7),"Q2",
 IF(AND(Date_Table[[#This Row],[Month]]&gt;=7,Date_Table[[#This Row],[Month]]&lt;=9),"Q3","Q4")))</f>
        <v>Q1</v>
      </c>
      <c r="E69" t="str">
        <f t="shared" si="3"/>
        <v>March</v>
      </c>
      <c r="F69" t="str">
        <f t="shared" si="4"/>
        <v>Thursday</v>
      </c>
    </row>
    <row r="70" spans="1:6" x14ac:dyDescent="0.3">
      <c r="A70" s="1">
        <v>44995</v>
      </c>
      <c r="B70">
        <f t="shared" si="5"/>
        <v>3</v>
      </c>
      <c r="C70">
        <f>YEAR(Date_Table[[#This Row],[Date]])</f>
        <v>2023</v>
      </c>
      <c r="D70" t="str">
        <f>IF(AND(Date_Table[[#This Row],[Month]]&gt;=1,Date_Table[[#This Row],[Month]]&lt;4),"Q1",
 IF(AND(Date_Table[[#This Row],[Month]]&gt;=4,Date_Table[[#This Row],[Month]]&lt;7),"Q2",
 IF(AND(Date_Table[[#This Row],[Month]]&gt;=7,Date_Table[[#This Row],[Month]]&lt;=9),"Q3","Q4")))</f>
        <v>Q1</v>
      </c>
      <c r="E70" t="str">
        <f t="shared" si="3"/>
        <v>March</v>
      </c>
      <c r="F70" t="str">
        <f t="shared" si="4"/>
        <v>Friday</v>
      </c>
    </row>
    <row r="71" spans="1:6" x14ac:dyDescent="0.3">
      <c r="A71" s="1">
        <v>44996</v>
      </c>
      <c r="B71">
        <f t="shared" si="5"/>
        <v>3</v>
      </c>
      <c r="C71">
        <f>YEAR(Date_Table[[#This Row],[Date]])</f>
        <v>2023</v>
      </c>
      <c r="D71" t="str">
        <f>IF(AND(Date_Table[[#This Row],[Month]]&gt;=1,Date_Table[[#This Row],[Month]]&lt;4),"Q1",
 IF(AND(Date_Table[[#This Row],[Month]]&gt;=4,Date_Table[[#This Row],[Month]]&lt;7),"Q2",
 IF(AND(Date_Table[[#This Row],[Month]]&gt;=7,Date_Table[[#This Row],[Month]]&lt;=9),"Q3","Q4")))</f>
        <v>Q1</v>
      </c>
      <c r="E71" t="str">
        <f t="shared" si="3"/>
        <v>March</v>
      </c>
      <c r="F71" t="str">
        <f t="shared" si="4"/>
        <v>Saturday</v>
      </c>
    </row>
    <row r="72" spans="1:6" x14ac:dyDescent="0.3">
      <c r="A72" s="1">
        <v>44997</v>
      </c>
      <c r="B72">
        <f t="shared" si="5"/>
        <v>3</v>
      </c>
      <c r="C72">
        <f>YEAR(Date_Table[[#This Row],[Date]])</f>
        <v>2023</v>
      </c>
      <c r="D72" t="str">
        <f>IF(AND(Date_Table[[#This Row],[Month]]&gt;=1,Date_Table[[#This Row],[Month]]&lt;4),"Q1",
 IF(AND(Date_Table[[#This Row],[Month]]&gt;=4,Date_Table[[#This Row],[Month]]&lt;7),"Q2",
 IF(AND(Date_Table[[#This Row],[Month]]&gt;=7,Date_Table[[#This Row],[Month]]&lt;=9),"Q3","Q4")))</f>
        <v>Q1</v>
      </c>
      <c r="E72" t="str">
        <f t="shared" si="3"/>
        <v>March</v>
      </c>
      <c r="F72" t="str">
        <f t="shared" si="4"/>
        <v>Sunday</v>
      </c>
    </row>
    <row r="73" spans="1:6" x14ac:dyDescent="0.3">
      <c r="A73" s="1">
        <v>44998</v>
      </c>
      <c r="B73">
        <f t="shared" si="5"/>
        <v>3</v>
      </c>
      <c r="C73">
        <f>YEAR(Date_Table[[#This Row],[Date]])</f>
        <v>2023</v>
      </c>
      <c r="D73" t="str">
        <f>IF(AND(Date_Table[[#This Row],[Month]]&gt;=1,Date_Table[[#This Row],[Month]]&lt;4),"Q1",
 IF(AND(Date_Table[[#This Row],[Month]]&gt;=4,Date_Table[[#This Row],[Month]]&lt;7),"Q2",
 IF(AND(Date_Table[[#This Row],[Month]]&gt;=7,Date_Table[[#This Row],[Month]]&lt;=9),"Q3","Q4")))</f>
        <v>Q1</v>
      </c>
      <c r="E73" t="str">
        <f t="shared" si="3"/>
        <v>March</v>
      </c>
      <c r="F73" t="str">
        <f t="shared" si="4"/>
        <v>Monday</v>
      </c>
    </row>
    <row r="74" spans="1:6" x14ac:dyDescent="0.3">
      <c r="A74" s="1">
        <v>44999</v>
      </c>
      <c r="B74">
        <f t="shared" si="5"/>
        <v>3</v>
      </c>
      <c r="C74">
        <f>YEAR(Date_Table[[#This Row],[Date]])</f>
        <v>2023</v>
      </c>
      <c r="D74" t="str">
        <f>IF(AND(Date_Table[[#This Row],[Month]]&gt;=1,Date_Table[[#This Row],[Month]]&lt;4),"Q1",
 IF(AND(Date_Table[[#This Row],[Month]]&gt;=4,Date_Table[[#This Row],[Month]]&lt;7),"Q2",
 IF(AND(Date_Table[[#This Row],[Month]]&gt;=7,Date_Table[[#This Row],[Month]]&lt;=9),"Q3","Q4")))</f>
        <v>Q1</v>
      </c>
      <c r="E74" t="str">
        <f t="shared" si="3"/>
        <v>March</v>
      </c>
      <c r="F74" t="str">
        <f t="shared" si="4"/>
        <v>Tuesday</v>
      </c>
    </row>
    <row r="75" spans="1:6" x14ac:dyDescent="0.3">
      <c r="A75" s="1">
        <v>45000</v>
      </c>
      <c r="B75">
        <f t="shared" si="5"/>
        <v>3</v>
      </c>
      <c r="C75">
        <f>YEAR(Date_Table[[#This Row],[Date]])</f>
        <v>2023</v>
      </c>
      <c r="D75" t="str">
        <f>IF(AND(Date_Table[[#This Row],[Month]]&gt;=1,Date_Table[[#This Row],[Month]]&lt;4),"Q1",
 IF(AND(Date_Table[[#This Row],[Month]]&gt;=4,Date_Table[[#This Row],[Month]]&lt;7),"Q2",
 IF(AND(Date_Table[[#This Row],[Month]]&gt;=7,Date_Table[[#This Row],[Month]]&lt;=9),"Q3","Q4")))</f>
        <v>Q1</v>
      </c>
      <c r="E75" t="str">
        <f t="shared" si="3"/>
        <v>March</v>
      </c>
      <c r="F75" t="str">
        <f t="shared" si="4"/>
        <v>Wednesday</v>
      </c>
    </row>
    <row r="76" spans="1:6" x14ac:dyDescent="0.3">
      <c r="A76" s="1">
        <v>45001</v>
      </c>
      <c r="B76">
        <f t="shared" si="5"/>
        <v>3</v>
      </c>
      <c r="C76">
        <f>YEAR(Date_Table[[#This Row],[Date]])</f>
        <v>2023</v>
      </c>
      <c r="D76" t="str">
        <f>IF(AND(Date_Table[[#This Row],[Month]]&gt;=1,Date_Table[[#This Row],[Month]]&lt;4),"Q1",
 IF(AND(Date_Table[[#This Row],[Month]]&gt;=4,Date_Table[[#This Row],[Month]]&lt;7),"Q2",
 IF(AND(Date_Table[[#This Row],[Month]]&gt;=7,Date_Table[[#This Row],[Month]]&lt;=9),"Q3","Q4")))</f>
        <v>Q1</v>
      </c>
      <c r="E76" t="str">
        <f t="shared" si="3"/>
        <v>March</v>
      </c>
      <c r="F76" t="str">
        <f t="shared" si="4"/>
        <v>Thursday</v>
      </c>
    </row>
    <row r="77" spans="1:6" x14ac:dyDescent="0.3">
      <c r="A77" s="1">
        <v>45002</v>
      </c>
      <c r="B77">
        <f t="shared" si="5"/>
        <v>3</v>
      </c>
      <c r="C77">
        <f>YEAR(Date_Table[[#This Row],[Date]])</f>
        <v>2023</v>
      </c>
      <c r="D77" t="str">
        <f>IF(AND(Date_Table[[#This Row],[Month]]&gt;=1,Date_Table[[#This Row],[Month]]&lt;4),"Q1",
 IF(AND(Date_Table[[#This Row],[Month]]&gt;=4,Date_Table[[#This Row],[Month]]&lt;7),"Q2",
 IF(AND(Date_Table[[#This Row],[Month]]&gt;=7,Date_Table[[#This Row],[Month]]&lt;=9),"Q3","Q4")))</f>
        <v>Q1</v>
      </c>
      <c r="E77" t="str">
        <f t="shared" si="3"/>
        <v>March</v>
      </c>
      <c r="F77" t="str">
        <f t="shared" si="4"/>
        <v>Friday</v>
      </c>
    </row>
    <row r="78" spans="1:6" x14ac:dyDescent="0.3">
      <c r="A78" s="1">
        <v>45003</v>
      </c>
      <c r="B78">
        <f t="shared" si="5"/>
        <v>3</v>
      </c>
      <c r="C78">
        <f>YEAR(Date_Table[[#This Row],[Date]])</f>
        <v>2023</v>
      </c>
      <c r="D78" t="str">
        <f>IF(AND(Date_Table[[#This Row],[Month]]&gt;=1,Date_Table[[#This Row],[Month]]&lt;4),"Q1",
 IF(AND(Date_Table[[#This Row],[Month]]&gt;=4,Date_Table[[#This Row],[Month]]&lt;7),"Q2",
 IF(AND(Date_Table[[#This Row],[Month]]&gt;=7,Date_Table[[#This Row],[Month]]&lt;=9),"Q3","Q4")))</f>
        <v>Q1</v>
      </c>
      <c r="E78" t="str">
        <f t="shared" si="3"/>
        <v>March</v>
      </c>
      <c r="F78" t="str">
        <f t="shared" si="4"/>
        <v>Saturday</v>
      </c>
    </row>
    <row r="79" spans="1:6" x14ac:dyDescent="0.3">
      <c r="A79" s="1">
        <v>45004</v>
      </c>
      <c r="B79">
        <f t="shared" si="5"/>
        <v>3</v>
      </c>
      <c r="C79">
        <f>YEAR(Date_Table[[#This Row],[Date]])</f>
        <v>2023</v>
      </c>
      <c r="D79" t="str">
        <f>IF(AND(Date_Table[[#This Row],[Month]]&gt;=1,Date_Table[[#This Row],[Month]]&lt;4),"Q1",
 IF(AND(Date_Table[[#This Row],[Month]]&gt;=4,Date_Table[[#This Row],[Month]]&lt;7),"Q2",
 IF(AND(Date_Table[[#This Row],[Month]]&gt;=7,Date_Table[[#This Row],[Month]]&lt;=9),"Q3","Q4")))</f>
        <v>Q1</v>
      </c>
      <c r="E79" t="str">
        <f t="shared" si="3"/>
        <v>March</v>
      </c>
      <c r="F79" t="str">
        <f t="shared" si="4"/>
        <v>Sunday</v>
      </c>
    </row>
    <row r="80" spans="1:6" x14ac:dyDescent="0.3">
      <c r="A80" s="1">
        <v>45005</v>
      </c>
      <c r="B80">
        <f t="shared" si="5"/>
        <v>3</v>
      </c>
      <c r="C80">
        <f>YEAR(Date_Table[[#This Row],[Date]])</f>
        <v>2023</v>
      </c>
      <c r="D80" t="str">
        <f>IF(AND(Date_Table[[#This Row],[Month]]&gt;=1,Date_Table[[#This Row],[Month]]&lt;4),"Q1",
 IF(AND(Date_Table[[#This Row],[Month]]&gt;=4,Date_Table[[#This Row],[Month]]&lt;7),"Q2",
 IF(AND(Date_Table[[#This Row],[Month]]&gt;=7,Date_Table[[#This Row],[Month]]&lt;=9),"Q3","Q4")))</f>
        <v>Q1</v>
      </c>
      <c r="E80" t="str">
        <f t="shared" si="3"/>
        <v>March</v>
      </c>
      <c r="F80" t="str">
        <f t="shared" si="4"/>
        <v>Monday</v>
      </c>
    </row>
    <row r="81" spans="1:6" x14ac:dyDescent="0.3">
      <c r="A81" s="1">
        <v>45006</v>
      </c>
      <c r="B81">
        <f t="shared" si="5"/>
        <v>3</v>
      </c>
      <c r="C81">
        <f>YEAR(Date_Table[[#This Row],[Date]])</f>
        <v>2023</v>
      </c>
      <c r="D81" t="str">
        <f>IF(AND(Date_Table[[#This Row],[Month]]&gt;=1,Date_Table[[#This Row],[Month]]&lt;4),"Q1",
 IF(AND(Date_Table[[#This Row],[Month]]&gt;=4,Date_Table[[#This Row],[Month]]&lt;7),"Q2",
 IF(AND(Date_Table[[#This Row],[Month]]&gt;=7,Date_Table[[#This Row],[Month]]&lt;=9),"Q3","Q4")))</f>
        <v>Q1</v>
      </c>
      <c r="E81" t="str">
        <f t="shared" si="3"/>
        <v>March</v>
      </c>
      <c r="F81" t="str">
        <f t="shared" si="4"/>
        <v>Tuesday</v>
      </c>
    </row>
    <row r="82" spans="1:6" x14ac:dyDescent="0.3">
      <c r="A82" s="1">
        <v>45007</v>
      </c>
      <c r="B82">
        <f t="shared" si="5"/>
        <v>3</v>
      </c>
      <c r="C82">
        <f>YEAR(Date_Table[[#This Row],[Date]])</f>
        <v>2023</v>
      </c>
      <c r="D82" t="str">
        <f>IF(AND(Date_Table[[#This Row],[Month]]&gt;=1,Date_Table[[#This Row],[Month]]&lt;4),"Q1",
 IF(AND(Date_Table[[#This Row],[Month]]&gt;=4,Date_Table[[#This Row],[Month]]&lt;7),"Q2",
 IF(AND(Date_Table[[#This Row],[Month]]&gt;=7,Date_Table[[#This Row],[Month]]&lt;=9),"Q3","Q4")))</f>
        <v>Q1</v>
      </c>
      <c r="E82" t="str">
        <f t="shared" si="3"/>
        <v>March</v>
      </c>
      <c r="F82" t="str">
        <f t="shared" si="4"/>
        <v>Wednesday</v>
      </c>
    </row>
    <row r="83" spans="1:6" x14ac:dyDescent="0.3">
      <c r="A83" s="1">
        <v>45008</v>
      </c>
      <c r="B83">
        <f t="shared" si="5"/>
        <v>3</v>
      </c>
      <c r="C83">
        <f>YEAR(Date_Table[[#This Row],[Date]])</f>
        <v>2023</v>
      </c>
      <c r="D83" t="str">
        <f>IF(AND(Date_Table[[#This Row],[Month]]&gt;=1,Date_Table[[#This Row],[Month]]&lt;4),"Q1",
 IF(AND(Date_Table[[#This Row],[Month]]&gt;=4,Date_Table[[#This Row],[Month]]&lt;7),"Q2",
 IF(AND(Date_Table[[#This Row],[Month]]&gt;=7,Date_Table[[#This Row],[Month]]&lt;=9),"Q3","Q4")))</f>
        <v>Q1</v>
      </c>
      <c r="E83" t="str">
        <f t="shared" si="3"/>
        <v>March</v>
      </c>
      <c r="F83" t="str">
        <f t="shared" si="4"/>
        <v>Thursday</v>
      </c>
    </row>
    <row r="84" spans="1:6" x14ac:dyDescent="0.3">
      <c r="A84" s="1">
        <v>45009</v>
      </c>
      <c r="B84">
        <f t="shared" si="5"/>
        <v>3</v>
      </c>
      <c r="C84">
        <f>YEAR(Date_Table[[#This Row],[Date]])</f>
        <v>2023</v>
      </c>
      <c r="D84" t="str">
        <f>IF(AND(Date_Table[[#This Row],[Month]]&gt;=1,Date_Table[[#This Row],[Month]]&lt;4),"Q1",
 IF(AND(Date_Table[[#This Row],[Month]]&gt;=4,Date_Table[[#This Row],[Month]]&lt;7),"Q2",
 IF(AND(Date_Table[[#This Row],[Month]]&gt;=7,Date_Table[[#This Row],[Month]]&lt;=9),"Q3","Q4")))</f>
        <v>Q1</v>
      </c>
      <c r="E84" t="str">
        <f t="shared" si="3"/>
        <v>March</v>
      </c>
      <c r="F84" t="str">
        <f t="shared" si="4"/>
        <v>Friday</v>
      </c>
    </row>
    <row r="85" spans="1:6" x14ac:dyDescent="0.3">
      <c r="A85" s="1">
        <v>45010</v>
      </c>
      <c r="B85">
        <f t="shared" si="5"/>
        <v>3</v>
      </c>
      <c r="C85">
        <f>YEAR(Date_Table[[#This Row],[Date]])</f>
        <v>2023</v>
      </c>
      <c r="D85" t="str">
        <f>IF(AND(Date_Table[[#This Row],[Month]]&gt;=1,Date_Table[[#This Row],[Month]]&lt;4),"Q1",
 IF(AND(Date_Table[[#This Row],[Month]]&gt;=4,Date_Table[[#This Row],[Month]]&lt;7),"Q2",
 IF(AND(Date_Table[[#This Row],[Month]]&gt;=7,Date_Table[[#This Row],[Month]]&lt;=9),"Q3","Q4")))</f>
        <v>Q1</v>
      </c>
      <c r="E85" t="str">
        <f t="shared" si="3"/>
        <v>March</v>
      </c>
      <c r="F85" t="str">
        <f t="shared" si="4"/>
        <v>Saturday</v>
      </c>
    </row>
    <row r="86" spans="1:6" x14ac:dyDescent="0.3">
      <c r="A86" s="1">
        <v>45011</v>
      </c>
      <c r="B86">
        <f t="shared" si="5"/>
        <v>3</v>
      </c>
      <c r="C86">
        <f>YEAR(Date_Table[[#This Row],[Date]])</f>
        <v>2023</v>
      </c>
      <c r="D86" t="str">
        <f>IF(AND(Date_Table[[#This Row],[Month]]&gt;=1,Date_Table[[#This Row],[Month]]&lt;4),"Q1",
 IF(AND(Date_Table[[#This Row],[Month]]&gt;=4,Date_Table[[#This Row],[Month]]&lt;7),"Q2",
 IF(AND(Date_Table[[#This Row],[Month]]&gt;=7,Date_Table[[#This Row],[Month]]&lt;=9),"Q3","Q4")))</f>
        <v>Q1</v>
      </c>
      <c r="E86" t="str">
        <f t="shared" si="3"/>
        <v>March</v>
      </c>
      <c r="F86" t="str">
        <f t="shared" si="4"/>
        <v>Sunday</v>
      </c>
    </row>
    <row r="87" spans="1:6" x14ac:dyDescent="0.3">
      <c r="A87" s="1">
        <v>45012</v>
      </c>
      <c r="B87">
        <f t="shared" si="5"/>
        <v>3</v>
      </c>
      <c r="C87">
        <f>YEAR(Date_Table[[#This Row],[Date]])</f>
        <v>2023</v>
      </c>
      <c r="D87" t="str">
        <f>IF(AND(Date_Table[[#This Row],[Month]]&gt;=1,Date_Table[[#This Row],[Month]]&lt;4),"Q1",
 IF(AND(Date_Table[[#This Row],[Month]]&gt;=4,Date_Table[[#This Row],[Month]]&lt;7),"Q2",
 IF(AND(Date_Table[[#This Row],[Month]]&gt;=7,Date_Table[[#This Row],[Month]]&lt;=9),"Q3","Q4")))</f>
        <v>Q1</v>
      </c>
      <c r="E87" t="str">
        <f t="shared" si="3"/>
        <v>March</v>
      </c>
      <c r="F87" t="str">
        <f t="shared" si="4"/>
        <v>Monday</v>
      </c>
    </row>
    <row r="88" spans="1:6" x14ac:dyDescent="0.3">
      <c r="A88" s="1">
        <v>45013</v>
      </c>
      <c r="B88">
        <f t="shared" si="5"/>
        <v>3</v>
      </c>
      <c r="C88">
        <f>YEAR(Date_Table[[#This Row],[Date]])</f>
        <v>2023</v>
      </c>
      <c r="D88" t="str">
        <f>IF(AND(Date_Table[[#This Row],[Month]]&gt;=1,Date_Table[[#This Row],[Month]]&lt;4),"Q1",
 IF(AND(Date_Table[[#This Row],[Month]]&gt;=4,Date_Table[[#This Row],[Month]]&lt;7),"Q2",
 IF(AND(Date_Table[[#This Row],[Month]]&gt;=7,Date_Table[[#This Row],[Month]]&lt;=9),"Q3","Q4")))</f>
        <v>Q1</v>
      </c>
      <c r="E88" t="str">
        <f t="shared" si="3"/>
        <v>March</v>
      </c>
      <c r="F88" t="str">
        <f t="shared" si="4"/>
        <v>Tuesday</v>
      </c>
    </row>
    <row r="89" spans="1:6" x14ac:dyDescent="0.3">
      <c r="A89" s="1">
        <v>45014</v>
      </c>
      <c r="B89">
        <f t="shared" si="5"/>
        <v>3</v>
      </c>
      <c r="C89">
        <f>YEAR(Date_Table[[#This Row],[Date]])</f>
        <v>2023</v>
      </c>
      <c r="D89" t="str">
        <f>IF(AND(Date_Table[[#This Row],[Month]]&gt;=1,Date_Table[[#This Row],[Month]]&lt;4),"Q1",
 IF(AND(Date_Table[[#This Row],[Month]]&gt;=4,Date_Table[[#This Row],[Month]]&lt;7),"Q2",
 IF(AND(Date_Table[[#This Row],[Month]]&gt;=7,Date_Table[[#This Row],[Month]]&lt;=9),"Q3","Q4")))</f>
        <v>Q1</v>
      </c>
      <c r="E89" t="str">
        <f t="shared" si="3"/>
        <v>March</v>
      </c>
      <c r="F89" t="str">
        <f t="shared" si="4"/>
        <v>Wednesday</v>
      </c>
    </row>
    <row r="90" spans="1:6" x14ac:dyDescent="0.3">
      <c r="A90" s="1">
        <v>45015</v>
      </c>
      <c r="B90">
        <f t="shared" si="5"/>
        <v>3</v>
      </c>
      <c r="C90">
        <f>YEAR(Date_Table[[#This Row],[Date]])</f>
        <v>2023</v>
      </c>
      <c r="D90" t="str">
        <f>IF(AND(Date_Table[[#This Row],[Month]]&gt;=1,Date_Table[[#This Row],[Month]]&lt;4),"Q1",
 IF(AND(Date_Table[[#This Row],[Month]]&gt;=4,Date_Table[[#This Row],[Month]]&lt;7),"Q2",
 IF(AND(Date_Table[[#This Row],[Month]]&gt;=7,Date_Table[[#This Row],[Month]]&lt;=9),"Q3","Q4")))</f>
        <v>Q1</v>
      </c>
      <c r="E90" t="str">
        <f t="shared" si="3"/>
        <v>March</v>
      </c>
      <c r="F90" t="str">
        <f t="shared" si="4"/>
        <v>Thursday</v>
      </c>
    </row>
    <row r="91" spans="1:6" x14ac:dyDescent="0.3">
      <c r="A91" s="1">
        <v>45016</v>
      </c>
      <c r="B91">
        <f t="shared" si="5"/>
        <v>3</v>
      </c>
      <c r="C91">
        <f>YEAR(Date_Table[[#This Row],[Date]])</f>
        <v>2023</v>
      </c>
      <c r="D91" t="str">
        <f>IF(AND(Date_Table[[#This Row],[Month]]&gt;=1,Date_Table[[#This Row],[Month]]&lt;4),"Q1",
 IF(AND(Date_Table[[#This Row],[Month]]&gt;=4,Date_Table[[#This Row],[Month]]&lt;7),"Q2",
 IF(AND(Date_Table[[#This Row],[Month]]&gt;=7,Date_Table[[#This Row],[Month]]&lt;=9),"Q3","Q4")))</f>
        <v>Q1</v>
      </c>
      <c r="E91" t="str">
        <f t="shared" si="3"/>
        <v>March</v>
      </c>
      <c r="F91" t="str">
        <f t="shared" si="4"/>
        <v>Friday</v>
      </c>
    </row>
    <row r="92" spans="1:6" x14ac:dyDescent="0.3">
      <c r="A92" s="1">
        <v>45017</v>
      </c>
      <c r="B92">
        <f t="shared" si="5"/>
        <v>4</v>
      </c>
      <c r="C92">
        <f>YEAR(Date_Table[[#This Row],[Date]])</f>
        <v>2023</v>
      </c>
      <c r="D92" t="str">
        <f>IF(AND(Date_Table[[#This Row],[Month]]&gt;=1,Date_Table[[#This Row],[Month]]&lt;4),"Q1",
 IF(AND(Date_Table[[#This Row],[Month]]&gt;=4,Date_Table[[#This Row],[Month]]&lt;7),"Q2",
 IF(AND(Date_Table[[#This Row],[Month]]&gt;=7,Date_Table[[#This Row],[Month]]&lt;=9),"Q3","Q4")))</f>
        <v>Q2</v>
      </c>
      <c r="E92" t="str">
        <f t="shared" si="3"/>
        <v>April</v>
      </c>
      <c r="F92" t="str">
        <f t="shared" si="4"/>
        <v>Saturday</v>
      </c>
    </row>
    <row r="93" spans="1:6" x14ac:dyDescent="0.3">
      <c r="A93" s="1">
        <v>45018</v>
      </c>
      <c r="B93">
        <f t="shared" si="5"/>
        <v>4</v>
      </c>
      <c r="C93">
        <f>YEAR(Date_Table[[#This Row],[Date]])</f>
        <v>2023</v>
      </c>
      <c r="D93" t="str">
        <f>IF(AND(Date_Table[[#This Row],[Month]]&gt;=1,Date_Table[[#This Row],[Month]]&lt;4),"Q1",
 IF(AND(Date_Table[[#This Row],[Month]]&gt;=4,Date_Table[[#This Row],[Month]]&lt;7),"Q2",
 IF(AND(Date_Table[[#This Row],[Month]]&gt;=7,Date_Table[[#This Row],[Month]]&lt;=9),"Q3","Q4")))</f>
        <v>Q2</v>
      </c>
      <c r="E93" t="str">
        <f t="shared" si="3"/>
        <v>April</v>
      </c>
      <c r="F93" t="str">
        <f t="shared" si="4"/>
        <v>Sunday</v>
      </c>
    </row>
    <row r="94" spans="1:6" x14ac:dyDescent="0.3">
      <c r="A94" s="1">
        <v>45019</v>
      </c>
      <c r="B94">
        <f t="shared" si="5"/>
        <v>4</v>
      </c>
      <c r="C94">
        <f>YEAR(Date_Table[[#This Row],[Date]])</f>
        <v>2023</v>
      </c>
      <c r="D94" t="str">
        <f>IF(AND(Date_Table[[#This Row],[Month]]&gt;=1,Date_Table[[#This Row],[Month]]&lt;4),"Q1",
 IF(AND(Date_Table[[#This Row],[Month]]&gt;=4,Date_Table[[#This Row],[Month]]&lt;7),"Q2",
 IF(AND(Date_Table[[#This Row],[Month]]&gt;=7,Date_Table[[#This Row],[Month]]&lt;=9),"Q3","Q4")))</f>
        <v>Q2</v>
      </c>
      <c r="E94" t="str">
        <f t="shared" si="3"/>
        <v>April</v>
      </c>
      <c r="F94" t="str">
        <f t="shared" si="4"/>
        <v>Monday</v>
      </c>
    </row>
    <row r="95" spans="1:6" x14ac:dyDescent="0.3">
      <c r="A95" s="1">
        <v>45020</v>
      </c>
      <c r="B95">
        <f t="shared" si="5"/>
        <v>4</v>
      </c>
      <c r="C95">
        <f>YEAR(Date_Table[[#This Row],[Date]])</f>
        <v>2023</v>
      </c>
      <c r="D95" t="str">
        <f>IF(AND(Date_Table[[#This Row],[Month]]&gt;=1,Date_Table[[#This Row],[Month]]&lt;4),"Q1",
 IF(AND(Date_Table[[#This Row],[Month]]&gt;=4,Date_Table[[#This Row],[Month]]&lt;7),"Q2",
 IF(AND(Date_Table[[#This Row],[Month]]&gt;=7,Date_Table[[#This Row],[Month]]&lt;=9),"Q3","Q4")))</f>
        <v>Q2</v>
      </c>
      <c r="E95" t="str">
        <f t="shared" si="3"/>
        <v>April</v>
      </c>
      <c r="F95" t="str">
        <f t="shared" si="4"/>
        <v>Tuesday</v>
      </c>
    </row>
    <row r="96" spans="1:6" x14ac:dyDescent="0.3">
      <c r="A96" s="1">
        <v>45021</v>
      </c>
      <c r="B96">
        <f t="shared" si="5"/>
        <v>4</v>
      </c>
      <c r="C96">
        <f>YEAR(Date_Table[[#This Row],[Date]])</f>
        <v>2023</v>
      </c>
      <c r="D96" t="str">
        <f>IF(AND(Date_Table[[#This Row],[Month]]&gt;=1,Date_Table[[#This Row],[Month]]&lt;4),"Q1",
 IF(AND(Date_Table[[#This Row],[Month]]&gt;=4,Date_Table[[#This Row],[Month]]&lt;7),"Q2",
 IF(AND(Date_Table[[#This Row],[Month]]&gt;=7,Date_Table[[#This Row],[Month]]&lt;=9),"Q3","Q4")))</f>
        <v>Q2</v>
      </c>
      <c r="E96" t="str">
        <f t="shared" si="3"/>
        <v>April</v>
      </c>
      <c r="F96" t="str">
        <f t="shared" si="4"/>
        <v>Wednesday</v>
      </c>
    </row>
    <row r="97" spans="1:6" x14ac:dyDescent="0.3">
      <c r="A97" s="1">
        <v>45022</v>
      </c>
      <c r="B97">
        <f t="shared" si="5"/>
        <v>4</v>
      </c>
      <c r="C97">
        <f>YEAR(Date_Table[[#This Row],[Date]])</f>
        <v>2023</v>
      </c>
      <c r="D97" t="str">
        <f>IF(AND(Date_Table[[#This Row],[Month]]&gt;=1,Date_Table[[#This Row],[Month]]&lt;4),"Q1",
 IF(AND(Date_Table[[#This Row],[Month]]&gt;=4,Date_Table[[#This Row],[Month]]&lt;7),"Q2",
 IF(AND(Date_Table[[#This Row],[Month]]&gt;=7,Date_Table[[#This Row],[Month]]&lt;=9),"Q3","Q4")))</f>
        <v>Q2</v>
      </c>
      <c r="E97" t="str">
        <f t="shared" si="3"/>
        <v>April</v>
      </c>
      <c r="F97" t="str">
        <f t="shared" si="4"/>
        <v>Thursday</v>
      </c>
    </row>
    <row r="98" spans="1:6" x14ac:dyDescent="0.3">
      <c r="A98" s="1">
        <v>45023</v>
      </c>
      <c r="B98">
        <f t="shared" si="5"/>
        <v>4</v>
      </c>
      <c r="C98">
        <f>YEAR(Date_Table[[#This Row],[Date]])</f>
        <v>2023</v>
      </c>
      <c r="D98" t="str">
        <f>IF(AND(Date_Table[[#This Row],[Month]]&gt;=1,Date_Table[[#This Row],[Month]]&lt;4),"Q1",
 IF(AND(Date_Table[[#This Row],[Month]]&gt;=4,Date_Table[[#This Row],[Month]]&lt;7),"Q2",
 IF(AND(Date_Table[[#This Row],[Month]]&gt;=7,Date_Table[[#This Row],[Month]]&lt;=9),"Q3","Q4")))</f>
        <v>Q2</v>
      </c>
      <c r="E98" t="str">
        <f t="shared" si="3"/>
        <v>April</v>
      </c>
      <c r="F98" t="str">
        <f t="shared" si="4"/>
        <v>Friday</v>
      </c>
    </row>
    <row r="99" spans="1:6" x14ac:dyDescent="0.3">
      <c r="A99" s="1">
        <v>45024</v>
      </c>
      <c r="B99">
        <f t="shared" si="5"/>
        <v>4</v>
      </c>
      <c r="C99">
        <f>YEAR(Date_Table[[#This Row],[Date]])</f>
        <v>2023</v>
      </c>
      <c r="D99" t="str">
        <f>IF(AND(Date_Table[[#This Row],[Month]]&gt;=1,Date_Table[[#This Row],[Month]]&lt;4),"Q1",
 IF(AND(Date_Table[[#This Row],[Month]]&gt;=4,Date_Table[[#This Row],[Month]]&lt;7),"Q2",
 IF(AND(Date_Table[[#This Row],[Month]]&gt;=7,Date_Table[[#This Row],[Month]]&lt;=9),"Q3","Q4")))</f>
        <v>Q2</v>
      </c>
      <c r="E99" t="str">
        <f t="shared" si="3"/>
        <v>April</v>
      </c>
      <c r="F99" t="str">
        <f t="shared" si="4"/>
        <v>Saturday</v>
      </c>
    </row>
    <row r="100" spans="1:6" x14ac:dyDescent="0.3">
      <c r="A100" s="1">
        <v>45025</v>
      </c>
      <c r="B100">
        <f t="shared" si="5"/>
        <v>4</v>
      </c>
      <c r="C100">
        <f>YEAR(Date_Table[[#This Row],[Date]])</f>
        <v>2023</v>
      </c>
      <c r="D100" t="str">
        <f>IF(AND(Date_Table[[#This Row],[Month]]&gt;=1,Date_Table[[#This Row],[Month]]&lt;4),"Q1",
 IF(AND(Date_Table[[#This Row],[Month]]&gt;=4,Date_Table[[#This Row],[Month]]&lt;7),"Q2",
 IF(AND(Date_Table[[#This Row],[Month]]&gt;=7,Date_Table[[#This Row],[Month]]&lt;=9),"Q3","Q4")))</f>
        <v>Q2</v>
      </c>
      <c r="E100" t="str">
        <f t="shared" si="3"/>
        <v>April</v>
      </c>
      <c r="F100" t="str">
        <f t="shared" si="4"/>
        <v>Sunday</v>
      </c>
    </row>
    <row r="101" spans="1:6" x14ac:dyDescent="0.3">
      <c r="A101" s="1">
        <v>45026</v>
      </c>
      <c r="B101">
        <f t="shared" si="5"/>
        <v>4</v>
      </c>
      <c r="C101">
        <f>YEAR(Date_Table[[#This Row],[Date]])</f>
        <v>2023</v>
      </c>
      <c r="D101" t="str">
        <f>IF(AND(Date_Table[[#This Row],[Month]]&gt;=1,Date_Table[[#This Row],[Month]]&lt;4),"Q1",
 IF(AND(Date_Table[[#This Row],[Month]]&gt;=4,Date_Table[[#This Row],[Month]]&lt;7),"Q2",
 IF(AND(Date_Table[[#This Row],[Month]]&gt;=7,Date_Table[[#This Row],[Month]]&lt;=9),"Q3","Q4")))</f>
        <v>Q2</v>
      </c>
      <c r="E101" t="str">
        <f t="shared" si="3"/>
        <v>April</v>
      </c>
      <c r="F101" t="str">
        <f t="shared" si="4"/>
        <v>Monday</v>
      </c>
    </row>
    <row r="102" spans="1:6" x14ac:dyDescent="0.3">
      <c r="A102" s="1">
        <v>45027</v>
      </c>
      <c r="B102">
        <f t="shared" si="5"/>
        <v>4</v>
      </c>
      <c r="C102">
        <f>YEAR(Date_Table[[#This Row],[Date]])</f>
        <v>2023</v>
      </c>
      <c r="D102" t="str">
        <f>IF(AND(Date_Table[[#This Row],[Month]]&gt;=1,Date_Table[[#This Row],[Month]]&lt;4),"Q1",
 IF(AND(Date_Table[[#This Row],[Month]]&gt;=4,Date_Table[[#This Row],[Month]]&lt;7),"Q2",
 IF(AND(Date_Table[[#This Row],[Month]]&gt;=7,Date_Table[[#This Row],[Month]]&lt;=9),"Q3","Q4")))</f>
        <v>Q2</v>
      </c>
      <c r="E102" t="str">
        <f t="shared" si="3"/>
        <v>April</v>
      </c>
      <c r="F102" t="str">
        <f t="shared" si="4"/>
        <v>Tuesday</v>
      </c>
    </row>
    <row r="103" spans="1:6" x14ac:dyDescent="0.3">
      <c r="A103" s="1">
        <v>45028</v>
      </c>
      <c r="B103">
        <f t="shared" si="5"/>
        <v>4</v>
      </c>
      <c r="C103">
        <f>YEAR(Date_Table[[#This Row],[Date]])</f>
        <v>2023</v>
      </c>
      <c r="D103" t="str">
        <f>IF(AND(Date_Table[[#This Row],[Month]]&gt;=1,Date_Table[[#This Row],[Month]]&lt;4),"Q1",
 IF(AND(Date_Table[[#This Row],[Month]]&gt;=4,Date_Table[[#This Row],[Month]]&lt;7),"Q2",
 IF(AND(Date_Table[[#This Row],[Month]]&gt;=7,Date_Table[[#This Row],[Month]]&lt;=9),"Q3","Q4")))</f>
        <v>Q2</v>
      </c>
      <c r="E103" t="str">
        <f t="shared" si="3"/>
        <v>April</v>
      </c>
      <c r="F103" t="str">
        <f t="shared" si="4"/>
        <v>Wednesday</v>
      </c>
    </row>
    <row r="104" spans="1:6" x14ac:dyDescent="0.3">
      <c r="A104" s="1">
        <v>45029</v>
      </c>
      <c r="B104">
        <f t="shared" si="5"/>
        <v>4</v>
      </c>
      <c r="C104">
        <f>YEAR(Date_Table[[#This Row],[Date]])</f>
        <v>2023</v>
      </c>
      <c r="D104" t="str">
        <f>IF(AND(Date_Table[[#This Row],[Month]]&gt;=1,Date_Table[[#This Row],[Month]]&lt;4),"Q1",
 IF(AND(Date_Table[[#This Row],[Month]]&gt;=4,Date_Table[[#This Row],[Month]]&lt;7),"Q2",
 IF(AND(Date_Table[[#This Row],[Month]]&gt;=7,Date_Table[[#This Row],[Month]]&lt;=9),"Q3","Q4")))</f>
        <v>Q2</v>
      </c>
      <c r="E104" t="str">
        <f t="shared" si="3"/>
        <v>April</v>
      </c>
      <c r="F104" t="str">
        <f t="shared" si="4"/>
        <v>Thursday</v>
      </c>
    </row>
    <row r="105" spans="1:6" x14ac:dyDescent="0.3">
      <c r="A105" s="1">
        <v>45030</v>
      </c>
      <c r="B105">
        <f t="shared" si="5"/>
        <v>4</v>
      </c>
      <c r="C105">
        <f>YEAR(Date_Table[[#This Row],[Date]])</f>
        <v>2023</v>
      </c>
      <c r="D105" t="str">
        <f>IF(AND(Date_Table[[#This Row],[Month]]&gt;=1,Date_Table[[#This Row],[Month]]&lt;4),"Q1",
 IF(AND(Date_Table[[#This Row],[Month]]&gt;=4,Date_Table[[#This Row],[Month]]&lt;7),"Q2",
 IF(AND(Date_Table[[#This Row],[Month]]&gt;=7,Date_Table[[#This Row],[Month]]&lt;=9),"Q3","Q4")))</f>
        <v>Q2</v>
      </c>
      <c r="E105" t="str">
        <f t="shared" si="3"/>
        <v>April</v>
      </c>
      <c r="F105" t="str">
        <f t="shared" si="4"/>
        <v>Friday</v>
      </c>
    </row>
    <row r="106" spans="1:6" x14ac:dyDescent="0.3">
      <c r="A106" s="1">
        <v>45031</v>
      </c>
      <c r="B106">
        <f t="shared" si="5"/>
        <v>4</v>
      </c>
      <c r="C106">
        <f>YEAR(Date_Table[[#This Row],[Date]])</f>
        <v>2023</v>
      </c>
      <c r="D106" t="str">
        <f>IF(AND(Date_Table[[#This Row],[Month]]&gt;=1,Date_Table[[#This Row],[Month]]&lt;4),"Q1",
 IF(AND(Date_Table[[#This Row],[Month]]&gt;=4,Date_Table[[#This Row],[Month]]&lt;7),"Q2",
 IF(AND(Date_Table[[#This Row],[Month]]&gt;=7,Date_Table[[#This Row],[Month]]&lt;=9),"Q3","Q4")))</f>
        <v>Q2</v>
      </c>
      <c r="E106" t="str">
        <f t="shared" si="3"/>
        <v>April</v>
      </c>
      <c r="F106" t="str">
        <f t="shared" si="4"/>
        <v>Saturday</v>
      </c>
    </row>
    <row r="107" spans="1:6" x14ac:dyDescent="0.3">
      <c r="A107" s="1">
        <v>45032</v>
      </c>
      <c r="B107">
        <f t="shared" si="5"/>
        <v>4</v>
      </c>
      <c r="C107">
        <f>YEAR(Date_Table[[#This Row],[Date]])</f>
        <v>2023</v>
      </c>
      <c r="D107" t="str">
        <f>IF(AND(Date_Table[[#This Row],[Month]]&gt;=1,Date_Table[[#This Row],[Month]]&lt;4),"Q1",
 IF(AND(Date_Table[[#This Row],[Month]]&gt;=4,Date_Table[[#This Row],[Month]]&lt;7),"Q2",
 IF(AND(Date_Table[[#This Row],[Month]]&gt;=7,Date_Table[[#This Row],[Month]]&lt;=9),"Q3","Q4")))</f>
        <v>Q2</v>
      </c>
      <c r="E107" t="str">
        <f t="shared" si="3"/>
        <v>April</v>
      </c>
      <c r="F107" t="str">
        <f t="shared" si="4"/>
        <v>Sunday</v>
      </c>
    </row>
    <row r="108" spans="1:6" x14ac:dyDescent="0.3">
      <c r="A108" s="1">
        <v>45033</v>
      </c>
      <c r="B108">
        <f t="shared" si="5"/>
        <v>4</v>
      </c>
      <c r="C108">
        <f>YEAR(Date_Table[[#This Row],[Date]])</f>
        <v>2023</v>
      </c>
      <c r="D108" t="str">
        <f>IF(AND(Date_Table[[#This Row],[Month]]&gt;=1,Date_Table[[#This Row],[Month]]&lt;4),"Q1",
 IF(AND(Date_Table[[#This Row],[Month]]&gt;=4,Date_Table[[#This Row],[Month]]&lt;7),"Q2",
 IF(AND(Date_Table[[#This Row],[Month]]&gt;=7,Date_Table[[#This Row],[Month]]&lt;=9),"Q3","Q4")))</f>
        <v>Q2</v>
      </c>
      <c r="E108" t="str">
        <f t="shared" si="3"/>
        <v>April</v>
      </c>
      <c r="F108" t="str">
        <f t="shared" si="4"/>
        <v>Monday</v>
      </c>
    </row>
    <row r="109" spans="1:6" x14ac:dyDescent="0.3">
      <c r="A109" s="1">
        <v>45034</v>
      </c>
      <c r="B109">
        <f t="shared" si="5"/>
        <v>4</v>
      </c>
      <c r="C109">
        <f>YEAR(Date_Table[[#This Row],[Date]])</f>
        <v>2023</v>
      </c>
      <c r="D109" t="str">
        <f>IF(AND(Date_Table[[#This Row],[Month]]&gt;=1,Date_Table[[#This Row],[Month]]&lt;4),"Q1",
 IF(AND(Date_Table[[#This Row],[Month]]&gt;=4,Date_Table[[#This Row],[Month]]&lt;7),"Q2",
 IF(AND(Date_Table[[#This Row],[Month]]&gt;=7,Date_Table[[#This Row],[Month]]&lt;=9),"Q3","Q4")))</f>
        <v>Q2</v>
      </c>
      <c r="E109" t="str">
        <f t="shared" si="3"/>
        <v>April</v>
      </c>
      <c r="F109" t="str">
        <f t="shared" si="4"/>
        <v>Tuesday</v>
      </c>
    </row>
    <row r="110" spans="1:6" x14ac:dyDescent="0.3">
      <c r="A110" s="1">
        <v>45035</v>
      </c>
      <c r="B110">
        <f t="shared" si="5"/>
        <v>4</v>
      </c>
      <c r="C110">
        <f>YEAR(Date_Table[[#This Row],[Date]])</f>
        <v>2023</v>
      </c>
      <c r="D110" t="str">
        <f>IF(AND(Date_Table[[#This Row],[Month]]&gt;=1,Date_Table[[#This Row],[Month]]&lt;4),"Q1",
 IF(AND(Date_Table[[#This Row],[Month]]&gt;=4,Date_Table[[#This Row],[Month]]&lt;7),"Q2",
 IF(AND(Date_Table[[#This Row],[Month]]&gt;=7,Date_Table[[#This Row],[Month]]&lt;=9),"Q3","Q4")))</f>
        <v>Q2</v>
      </c>
      <c r="E110" t="str">
        <f t="shared" si="3"/>
        <v>April</v>
      </c>
      <c r="F110" t="str">
        <f t="shared" si="4"/>
        <v>Wednesday</v>
      </c>
    </row>
    <row r="111" spans="1:6" x14ac:dyDescent="0.3">
      <c r="A111" s="1">
        <v>45036</v>
      </c>
      <c r="B111">
        <f t="shared" si="5"/>
        <v>4</v>
      </c>
      <c r="C111">
        <f>YEAR(Date_Table[[#This Row],[Date]])</f>
        <v>2023</v>
      </c>
      <c r="D111" t="str">
        <f>IF(AND(Date_Table[[#This Row],[Month]]&gt;=1,Date_Table[[#This Row],[Month]]&lt;4),"Q1",
 IF(AND(Date_Table[[#This Row],[Month]]&gt;=4,Date_Table[[#This Row],[Month]]&lt;7),"Q2",
 IF(AND(Date_Table[[#This Row],[Month]]&gt;=7,Date_Table[[#This Row],[Month]]&lt;=9),"Q3","Q4")))</f>
        <v>Q2</v>
      </c>
      <c r="E111" t="str">
        <f t="shared" si="3"/>
        <v>April</v>
      </c>
      <c r="F111" t="str">
        <f t="shared" si="4"/>
        <v>Thursday</v>
      </c>
    </row>
    <row r="112" spans="1:6" x14ac:dyDescent="0.3">
      <c r="A112" s="1">
        <v>45037</v>
      </c>
      <c r="B112">
        <f t="shared" si="5"/>
        <v>4</v>
      </c>
      <c r="C112">
        <f>YEAR(Date_Table[[#This Row],[Date]])</f>
        <v>2023</v>
      </c>
      <c r="D112" t="str">
        <f>IF(AND(Date_Table[[#This Row],[Month]]&gt;=1,Date_Table[[#This Row],[Month]]&lt;4),"Q1",
 IF(AND(Date_Table[[#This Row],[Month]]&gt;=4,Date_Table[[#This Row],[Month]]&lt;7),"Q2",
 IF(AND(Date_Table[[#This Row],[Month]]&gt;=7,Date_Table[[#This Row],[Month]]&lt;=9),"Q3","Q4")))</f>
        <v>Q2</v>
      </c>
      <c r="E112" t="str">
        <f t="shared" si="3"/>
        <v>April</v>
      </c>
      <c r="F112" t="str">
        <f t="shared" si="4"/>
        <v>Friday</v>
      </c>
    </row>
    <row r="113" spans="1:6" x14ac:dyDescent="0.3">
      <c r="A113" s="1">
        <v>45038</v>
      </c>
      <c r="B113">
        <f t="shared" si="5"/>
        <v>4</v>
      </c>
      <c r="C113">
        <f>YEAR(Date_Table[[#This Row],[Date]])</f>
        <v>2023</v>
      </c>
      <c r="D113" t="str">
        <f>IF(AND(Date_Table[[#This Row],[Month]]&gt;=1,Date_Table[[#This Row],[Month]]&lt;4),"Q1",
 IF(AND(Date_Table[[#This Row],[Month]]&gt;=4,Date_Table[[#This Row],[Month]]&lt;7),"Q2",
 IF(AND(Date_Table[[#This Row],[Month]]&gt;=7,Date_Table[[#This Row],[Month]]&lt;=9),"Q3","Q4")))</f>
        <v>Q2</v>
      </c>
      <c r="E113" t="str">
        <f t="shared" si="3"/>
        <v>April</v>
      </c>
      <c r="F113" t="str">
        <f t="shared" si="4"/>
        <v>Saturday</v>
      </c>
    </row>
    <row r="114" spans="1:6" x14ac:dyDescent="0.3">
      <c r="A114" s="1">
        <v>45039</v>
      </c>
      <c r="B114">
        <f t="shared" si="5"/>
        <v>4</v>
      </c>
      <c r="C114">
        <f>YEAR(Date_Table[[#This Row],[Date]])</f>
        <v>2023</v>
      </c>
      <c r="D114" t="str">
        <f>IF(AND(Date_Table[[#This Row],[Month]]&gt;=1,Date_Table[[#This Row],[Month]]&lt;4),"Q1",
 IF(AND(Date_Table[[#This Row],[Month]]&gt;=4,Date_Table[[#This Row],[Month]]&lt;7),"Q2",
 IF(AND(Date_Table[[#This Row],[Month]]&gt;=7,Date_Table[[#This Row],[Month]]&lt;=9),"Q3","Q4")))</f>
        <v>Q2</v>
      </c>
      <c r="E114" t="str">
        <f t="shared" si="3"/>
        <v>April</v>
      </c>
      <c r="F114" t="str">
        <f t="shared" si="4"/>
        <v>Sunday</v>
      </c>
    </row>
    <row r="115" spans="1:6" x14ac:dyDescent="0.3">
      <c r="A115" s="1">
        <v>45040</v>
      </c>
      <c r="B115">
        <f t="shared" si="5"/>
        <v>4</v>
      </c>
      <c r="C115">
        <f>YEAR(Date_Table[[#This Row],[Date]])</f>
        <v>2023</v>
      </c>
      <c r="D115" t="str">
        <f>IF(AND(Date_Table[[#This Row],[Month]]&gt;=1,Date_Table[[#This Row],[Month]]&lt;4),"Q1",
 IF(AND(Date_Table[[#This Row],[Month]]&gt;=4,Date_Table[[#This Row],[Month]]&lt;7),"Q2",
 IF(AND(Date_Table[[#This Row],[Month]]&gt;=7,Date_Table[[#This Row],[Month]]&lt;=9),"Q3","Q4")))</f>
        <v>Q2</v>
      </c>
      <c r="E115" t="str">
        <f t="shared" si="3"/>
        <v>April</v>
      </c>
      <c r="F115" t="str">
        <f t="shared" si="4"/>
        <v>Monday</v>
      </c>
    </row>
    <row r="116" spans="1:6" x14ac:dyDescent="0.3">
      <c r="A116" s="1">
        <v>45041</v>
      </c>
      <c r="B116">
        <f t="shared" si="5"/>
        <v>4</v>
      </c>
      <c r="C116">
        <f>YEAR(Date_Table[[#This Row],[Date]])</f>
        <v>2023</v>
      </c>
      <c r="D116" t="str">
        <f>IF(AND(Date_Table[[#This Row],[Month]]&gt;=1,Date_Table[[#This Row],[Month]]&lt;4),"Q1",
 IF(AND(Date_Table[[#This Row],[Month]]&gt;=4,Date_Table[[#This Row],[Month]]&lt;7),"Q2",
 IF(AND(Date_Table[[#This Row],[Month]]&gt;=7,Date_Table[[#This Row],[Month]]&lt;=9),"Q3","Q4")))</f>
        <v>Q2</v>
      </c>
      <c r="E116" t="str">
        <f t="shared" si="3"/>
        <v>April</v>
      </c>
      <c r="F116" t="str">
        <f t="shared" si="4"/>
        <v>Tuesday</v>
      </c>
    </row>
    <row r="117" spans="1:6" x14ac:dyDescent="0.3">
      <c r="A117" s="1">
        <v>45042</v>
      </c>
      <c r="B117">
        <f t="shared" si="5"/>
        <v>4</v>
      </c>
      <c r="C117">
        <f>YEAR(Date_Table[[#This Row],[Date]])</f>
        <v>2023</v>
      </c>
      <c r="D117" t="str">
        <f>IF(AND(Date_Table[[#This Row],[Month]]&gt;=1,Date_Table[[#This Row],[Month]]&lt;4),"Q1",
 IF(AND(Date_Table[[#This Row],[Month]]&gt;=4,Date_Table[[#This Row],[Month]]&lt;7),"Q2",
 IF(AND(Date_Table[[#This Row],[Month]]&gt;=7,Date_Table[[#This Row],[Month]]&lt;=9),"Q3","Q4")))</f>
        <v>Q2</v>
      </c>
      <c r="E117" t="str">
        <f t="shared" si="3"/>
        <v>April</v>
      </c>
      <c r="F117" t="str">
        <f t="shared" si="4"/>
        <v>Wednesday</v>
      </c>
    </row>
    <row r="118" spans="1:6" x14ac:dyDescent="0.3">
      <c r="A118" s="1">
        <v>45043</v>
      </c>
      <c r="B118">
        <f t="shared" si="5"/>
        <v>4</v>
      </c>
      <c r="C118">
        <f>YEAR(Date_Table[[#This Row],[Date]])</f>
        <v>2023</v>
      </c>
      <c r="D118" t="str">
        <f>IF(AND(Date_Table[[#This Row],[Month]]&gt;=1,Date_Table[[#This Row],[Month]]&lt;4),"Q1",
 IF(AND(Date_Table[[#This Row],[Month]]&gt;=4,Date_Table[[#This Row],[Month]]&lt;7),"Q2",
 IF(AND(Date_Table[[#This Row],[Month]]&gt;=7,Date_Table[[#This Row],[Month]]&lt;=9),"Q3","Q4")))</f>
        <v>Q2</v>
      </c>
      <c r="E118" t="str">
        <f t="shared" si="3"/>
        <v>April</v>
      </c>
      <c r="F118" t="str">
        <f t="shared" si="4"/>
        <v>Thursday</v>
      </c>
    </row>
    <row r="119" spans="1:6" x14ac:dyDescent="0.3">
      <c r="A119" s="1">
        <v>45044</v>
      </c>
      <c r="B119">
        <f t="shared" si="5"/>
        <v>4</v>
      </c>
      <c r="C119">
        <f>YEAR(Date_Table[[#This Row],[Date]])</f>
        <v>2023</v>
      </c>
      <c r="D119" t="str">
        <f>IF(AND(Date_Table[[#This Row],[Month]]&gt;=1,Date_Table[[#This Row],[Month]]&lt;4),"Q1",
 IF(AND(Date_Table[[#This Row],[Month]]&gt;=4,Date_Table[[#This Row],[Month]]&lt;7),"Q2",
 IF(AND(Date_Table[[#This Row],[Month]]&gt;=7,Date_Table[[#This Row],[Month]]&lt;=9),"Q3","Q4")))</f>
        <v>Q2</v>
      </c>
      <c r="E119" t="str">
        <f t="shared" si="3"/>
        <v>April</v>
      </c>
      <c r="F119" t="str">
        <f t="shared" si="4"/>
        <v>Friday</v>
      </c>
    </row>
    <row r="120" spans="1:6" x14ac:dyDescent="0.3">
      <c r="A120" s="1">
        <v>45045</v>
      </c>
      <c r="B120">
        <f t="shared" si="5"/>
        <v>4</v>
      </c>
      <c r="C120">
        <f>YEAR(Date_Table[[#This Row],[Date]])</f>
        <v>2023</v>
      </c>
      <c r="D120" t="str">
        <f>IF(AND(Date_Table[[#This Row],[Month]]&gt;=1,Date_Table[[#This Row],[Month]]&lt;4),"Q1",
 IF(AND(Date_Table[[#This Row],[Month]]&gt;=4,Date_Table[[#This Row],[Month]]&lt;7),"Q2",
 IF(AND(Date_Table[[#This Row],[Month]]&gt;=7,Date_Table[[#This Row],[Month]]&lt;=9),"Q3","Q4")))</f>
        <v>Q2</v>
      </c>
      <c r="E120" t="str">
        <f t="shared" si="3"/>
        <v>April</v>
      </c>
      <c r="F120" t="str">
        <f t="shared" si="4"/>
        <v>Saturday</v>
      </c>
    </row>
    <row r="121" spans="1:6" x14ac:dyDescent="0.3">
      <c r="A121" s="1">
        <v>45046</v>
      </c>
      <c r="B121">
        <f t="shared" si="5"/>
        <v>4</v>
      </c>
      <c r="C121">
        <f>YEAR(Date_Table[[#This Row],[Date]])</f>
        <v>2023</v>
      </c>
      <c r="D121" t="str">
        <f>IF(AND(Date_Table[[#This Row],[Month]]&gt;=1,Date_Table[[#This Row],[Month]]&lt;4),"Q1",
 IF(AND(Date_Table[[#This Row],[Month]]&gt;=4,Date_Table[[#This Row],[Month]]&lt;7),"Q2",
 IF(AND(Date_Table[[#This Row],[Month]]&gt;=7,Date_Table[[#This Row],[Month]]&lt;=9),"Q3","Q4")))</f>
        <v>Q2</v>
      </c>
      <c r="E121" t="str">
        <f t="shared" si="3"/>
        <v>April</v>
      </c>
      <c r="F121" t="str">
        <f t="shared" si="4"/>
        <v>Sunday</v>
      </c>
    </row>
    <row r="122" spans="1:6" x14ac:dyDescent="0.3">
      <c r="A122" s="1">
        <v>45047</v>
      </c>
      <c r="B122">
        <f t="shared" si="5"/>
        <v>5</v>
      </c>
      <c r="C122">
        <f>YEAR(Date_Table[[#This Row],[Date]])</f>
        <v>2023</v>
      </c>
      <c r="D122" t="str">
        <f>IF(AND(Date_Table[[#This Row],[Month]]&gt;=1,Date_Table[[#This Row],[Month]]&lt;4),"Q1",
 IF(AND(Date_Table[[#This Row],[Month]]&gt;=4,Date_Table[[#This Row],[Month]]&lt;7),"Q2",
 IF(AND(Date_Table[[#This Row],[Month]]&gt;=7,Date_Table[[#This Row],[Month]]&lt;=9),"Q3","Q4")))</f>
        <v>Q2</v>
      </c>
      <c r="E122" t="str">
        <f t="shared" si="3"/>
        <v>May</v>
      </c>
      <c r="F122" t="str">
        <f t="shared" si="4"/>
        <v>Monday</v>
      </c>
    </row>
    <row r="123" spans="1:6" x14ac:dyDescent="0.3">
      <c r="A123" s="1">
        <v>45048</v>
      </c>
      <c r="B123">
        <f t="shared" si="5"/>
        <v>5</v>
      </c>
      <c r="C123">
        <f>YEAR(Date_Table[[#This Row],[Date]])</f>
        <v>2023</v>
      </c>
      <c r="D123" t="str">
        <f>IF(AND(Date_Table[[#This Row],[Month]]&gt;=1,Date_Table[[#This Row],[Month]]&lt;4),"Q1",
 IF(AND(Date_Table[[#This Row],[Month]]&gt;=4,Date_Table[[#This Row],[Month]]&lt;7),"Q2",
 IF(AND(Date_Table[[#This Row],[Month]]&gt;=7,Date_Table[[#This Row],[Month]]&lt;=9),"Q3","Q4")))</f>
        <v>Q2</v>
      </c>
      <c r="E123" t="str">
        <f t="shared" si="3"/>
        <v>May</v>
      </c>
      <c r="F123" t="str">
        <f t="shared" si="4"/>
        <v>Tuesday</v>
      </c>
    </row>
    <row r="124" spans="1:6" x14ac:dyDescent="0.3">
      <c r="A124" s="1">
        <v>45049</v>
      </c>
      <c r="B124">
        <f t="shared" si="5"/>
        <v>5</v>
      </c>
      <c r="C124">
        <f>YEAR(Date_Table[[#This Row],[Date]])</f>
        <v>2023</v>
      </c>
      <c r="D124" t="str">
        <f>IF(AND(Date_Table[[#This Row],[Month]]&gt;=1,Date_Table[[#This Row],[Month]]&lt;4),"Q1",
 IF(AND(Date_Table[[#This Row],[Month]]&gt;=4,Date_Table[[#This Row],[Month]]&lt;7),"Q2",
 IF(AND(Date_Table[[#This Row],[Month]]&gt;=7,Date_Table[[#This Row],[Month]]&lt;=9),"Q3","Q4")))</f>
        <v>Q2</v>
      </c>
      <c r="E124" t="str">
        <f t="shared" si="3"/>
        <v>May</v>
      </c>
      <c r="F124" t="str">
        <f t="shared" si="4"/>
        <v>Wednesday</v>
      </c>
    </row>
    <row r="125" spans="1:6" x14ac:dyDescent="0.3">
      <c r="A125" s="1">
        <v>45050</v>
      </c>
      <c r="B125">
        <f t="shared" si="5"/>
        <v>5</v>
      </c>
      <c r="C125">
        <f>YEAR(Date_Table[[#This Row],[Date]])</f>
        <v>2023</v>
      </c>
      <c r="D125" t="str">
        <f>IF(AND(Date_Table[[#This Row],[Month]]&gt;=1,Date_Table[[#This Row],[Month]]&lt;4),"Q1",
 IF(AND(Date_Table[[#This Row],[Month]]&gt;=4,Date_Table[[#This Row],[Month]]&lt;7),"Q2",
 IF(AND(Date_Table[[#This Row],[Month]]&gt;=7,Date_Table[[#This Row],[Month]]&lt;=9),"Q3","Q4")))</f>
        <v>Q2</v>
      </c>
      <c r="E125" t="str">
        <f t="shared" si="3"/>
        <v>May</v>
      </c>
      <c r="F125" t="str">
        <f t="shared" si="4"/>
        <v>Thursday</v>
      </c>
    </row>
    <row r="126" spans="1:6" x14ac:dyDescent="0.3">
      <c r="A126" s="1">
        <v>45051</v>
      </c>
      <c r="B126">
        <f t="shared" si="5"/>
        <v>5</v>
      </c>
      <c r="C126">
        <f>YEAR(Date_Table[[#This Row],[Date]])</f>
        <v>2023</v>
      </c>
      <c r="D126" t="str">
        <f>IF(AND(Date_Table[[#This Row],[Month]]&gt;=1,Date_Table[[#This Row],[Month]]&lt;4),"Q1",
 IF(AND(Date_Table[[#This Row],[Month]]&gt;=4,Date_Table[[#This Row],[Month]]&lt;7),"Q2",
 IF(AND(Date_Table[[#This Row],[Month]]&gt;=7,Date_Table[[#This Row],[Month]]&lt;=9),"Q3","Q4")))</f>
        <v>Q2</v>
      </c>
      <c r="E126" t="str">
        <f t="shared" si="3"/>
        <v>May</v>
      </c>
      <c r="F126" t="str">
        <f t="shared" si="4"/>
        <v>Friday</v>
      </c>
    </row>
    <row r="127" spans="1:6" x14ac:dyDescent="0.3">
      <c r="A127" s="1">
        <v>45052</v>
      </c>
      <c r="B127">
        <f t="shared" si="5"/>
        <v>5</v>
      </c>
      <c r="C127">
        <f>YEAR(Date_Table[[#This Row],[Date]])</f>
        <v>2023</v>
      </c>
      <c r="D127" t="str">
        <f>IF(AND(Date_Table[[#This Row],[Month]]&gt;=1,Date_Table[[#This Row],[Month]]&lt;4),"Q1",
 IF(AND(Date_Table[[#This Row],[Month]]&gt;=4,Date_Table[[#This Row],[Month]]&lt;7),"Q2",
 IF(AND(Date_Table[[#This Row],[Month]]&gt;=7,Date_Table[[#This Row],[Month]]&lt;=9),"Q3","Q4")))</f>
        <v>Q2</v>
      </c>
      <c r="E127" t="str">
        <f t="shared" si="3"/>
        <v>May</v>
      </c>
      <c r="F127" t="str">
        <f t="shared" si="4"/>
        <v>Saturday</v>
      </c>
    </row>
    <row r="128" spans="1:6" x14ac:dyDescent="0.3">
      <c r="A128" s="1">
        <v>45053</v>
      </c>
      <c r="B128">
        <f t="shared" si="5"/>
        <v>5</v>
      </c>
      <c r="C128">
        <f>YEAR(Date_Table[[#This Row],[Date]])</f>
        <v>2023</v>
      </c>
      <c r="D128" t="str">
        <f>IF(AND(Date_Table[[#This Row],[Month]]&gt;=1,Date_Table[[#This Row],[Month]]&lt;4),"Q1",
 IF(AND(Date_Table[[#This Row],[Month]]&gt;=4,Date_Table[[#This Row],[Month]]&lt;7),"Q2",
 IF(AND(Date_Table[[#This Row],[Month]]&gt;=7,Date_Table[[#This Row],[Month]]&lt;=9),"Q3","Q4")))</f>
        <v>Q2</v>
      </c>
      <c r="E128" t="str">
        <f t="shared" si="3"/>
        <v>May</v>
      </c>
      <c r="F128" t="str">
        <f t="shared" si="4"/>
        <v>Sunday</v>
      </c>
    </row>
    <row r="129" spans="1:6" x14ac:dyDescent="0.3">
      <c r="A129" s="1">
        <v>45054</v>
      </c>
      <c r="B129">
        <f t="shared" si="5"/>
        <v>5</v>
      </c>
      <c r="C129">
        <f>YEAR(Date_Table[[#This Row],[Date]])</f>
        <v>2023</v>
      </c>
      <c r="D129" t="str">
        <f>IF(AND(Date_Table[[#This Row],[Month]]&gt;=1,Date_Table[[#This Row],[Month]]&lt;4),"Q1",
 IF(AND(Date_Table[[#This Row],[Month]]&gt;=4,Date_Table[[#This Row],[Month]]&lt;7),"Q2",
 IF(AND(Date_Table[[#This Row],[Month]]&gt;=7,Date_Table[[#This Row],[Month]]&lt;=9),"Q3","Q4")))</f>
        <v>Q2</v>
      </c>
      <c r="E129" t="str">
        <f t="shared" si="3"/>
        <v>May</v>
      </c>
      <c r="F129" t="str">
        <f t="shared" si="4"/>
        <v>Monday</v>
      </c>
    </row>
    <row r="130" spans="1:6" x14ac:dyDescent="0.3">
      <c r="A130" s="1">
        <v>45055</v>
      </c>
      <c r="B130">
        <f t="shared" si="5"/>
        <v>5</v>
      </c>
      <c r="C130">
        <f>YEAR(Date_Table[[#This Row],[Date]])</f>
        <v>2023</v>
      </c>
      <c r="D130" t="str">
        <f>IF(AND(Date_Table[[#This Row],[Month]]&gt;=1,Date_Table[[#This Row],[Month]]&lt;4),"Q1",
 IF(AND(Date_Table[[#This Row],[Month]]&gt;=4,Date_Table[[#This Row],[Month]]&lt;7),"Q2",
 IF(AND(Date_Table[[#This Row],[Month]]&gt;=7,Date_Table[[#This Row],[Month]]&lt;=9),"Q3","Q4")))</f>
        <v>Q2</v>
      </c>
      <c r="E130" t="str">
        <f t="shared" ref="E130:E193" si="6">TEXT(A130, "mmmm")</f>
        <v>May</v>
      </c>
      <c r="F130" t="str">
        <f t="shared" ref="F130:F193" si="7" xml:space="preserve"> TEXT(A130,"dddd")</f>
        <v>Tuesday</v>
      </c>
    </row>
    <row r="131" spans="1:6" x14ac:dyDescent="0.3">
      <c r="A131" s="1">
        <v>45056</v>
      </c>
      <c r="B131">
        <f t="shared" ref="B131:B194" si="8">MONTH(A131)</f>
        <v>5</v>
      </c>
      <c r="C131">
        <f>YEAR(Date_Table[[#This Row],[Date]])</f>
        <v>2023</v>
      </c>
      <c r="D131" t="str">
        <f>IF(AND(Date_Table[[#This Row],[Month]]&gt;=1,Date_Table[[#This Row],[Month]]&lt;4),"Q1",
 IF(AND(Date_Table[[#This Row],[Month]]&gt;=4,Date_Table[[#This Row],[Month]]&lt;7),"Q2",
 IF(AND(Date_Table[[#This Row],[Month]]&gt;=7,Date_Table[[#This Row],[Month]]&lt;=9),"Q3","Q4")))</f>
        <v>Q2</v>
      </c>
      <c r="E131" t="str">
        <f t="shared" si="6"/>
        <v>May</v>
      </c>
      <c r="F131" t="str">
        <f t="shared" si="7"/>
        <v>Wednesday</v>
      </c>
    </row>
    <row r="132" spans="1:6" x14ac:dyDescent="0.3">
      <c r="A132" s="1">
        <v>45057</v>
      </c>
      <c r="B132">
        <f t="shared" si="8"/>
        <v>5</v>
      </c>
      <c r="C132">
        <f>YEAR(Date_Table[[#This Row],[Date]])</f>
        <v>2023</v>
      </c>
      <c r="D132" t="str">
        <f>IF(AND(Date_Table[[#This Row],[Month]]&gt;=1,Date_Table[[#This Row],[Month]]&lt;4),"Q1",
 IF(AND(Date_Table[[#This Row],[Month]]&gt;=4,Date_Table[[#This Row],[Month]]&lt;7),"Q2",
 IF(AND(Date_Table[[#This Row],[Month]]&gt;=7,Date_Table[[#This Row],[Month]]&lt;=9),"Q3","Q4")))</f>
        <v>Q2</v>
      </c>
      <c r="E132" t="str">
        <f t="shared" si="6"/>
        <v>May</v>
      </c>
      <c r="F132" t="str">
        <f t="shared" si="7"/>
        <v>Thursday</v>
      </c>
    </row>
    <row r="133" spans="1:6" x14ac:dyDescent="0.3">
      <c r="A133" s="1">
        <v>45058</v>
      </c>
      <c r="B133">
        <f t="shared" si="8"/>
        <v>5</v>
      </c>
      <c r="C133">
        <f>YEAR(Date_Table[[#This Row],[Date]])</f>
        <v>2023</v>
      </c>
      <c r="D133" t="str">
        <f>IF(AND(Date_Table[[#This Row],[Month]]&gt;=1,Date_Table[[#This Row],[Month]]&lt;4),"Q1",
 IF(AND(Date_Table[[#This Row],[Month]]&gt;=4,Date_Table[[#This Row],[Month]]&lt;7),"Q2",
 IF(AND(Date_Table[[#This Row],[Month]]&gt;=7,Date_Table[[#This Row],[Month]]&lt;=9),"Q3","Q4")))</f>
        <v>Q2</v>
      </c>
      <c r="E133" t="str">
        <f t="shared" si="6"/>
        <v>May</v>
      </c>
      <c r="F133" t="str">
        <f t="shared" si="7"/>
        <v>Friday</v>
      </c>
    </row>
    <row r="134" spans="1:6" x14ac:dyDescent="0.3">
      <c r="A134" s="1">
        <v>45059</v>
      </c>
      <c r="B134">
        <f t="shared" si="8"/>
        <v>5</v>
      </c>
      <c r="C134">
        <f>YEAR(Date_Table[[#This Row],[Date]])</f>
        <v>2023</v>
      </c>
      <c r="D134" t="str">
        <f>IF(AND(Date_Table[[#This Row],[Month]]&gt;=1,Date_Table[[#This Row],[Month]]&lt;4),"Q1",
 IF(AND(Date_Table[[#This Row],[Month]]&gt;=4,Date_Table[[#This Row],[Month]]&lt;7),"Q2",
 IF(AND(Date_Table[[#This Row],[Month]]&gt;=7,Date_Table[[#This Row],[Month]]&lt;=9),"Q3","Q4")))</f>
        <v>Q2</v>
      </c>
      <c r="E134" t="str">
        <f t="shared" si="6"/>
        <v>May</v>
      </c>
      <c r="F134" t="str">
        <f t="shared" si="7"/>
        <v>Saturday</v>
      </c>
    </row>
    <row r="135" spans="1:6" x14ac:dyDescent="0.3">
      <c r="A135" s="1">
        <v>45060</v>
      </c>
      <c r="B135">
        <f t="shared" si="8"/>
        <v>5</v>
      </c>
      <c r="C135">
        <f>YEAR(Date_Table[[#This Row],[Date]])</f>
        <v>2023</v>
      </c>
      <c r="D135" t="str">
        <f>IF(AND(Date_Table[[#This Row],[Month]]&gt;=1,Date_Table[[#This Row],[Month]]&lt;4),"Q1",
 IF(AND(Date_Table[[#This Row],[Month]]&gt;=4,Date_Table[[#This Row],[Month]]&lt;7),"Q2",
 IF(AND(Date_Table[[#This Row],[Month]]&gt;=7,Date_Table[[#This Row],[Month]]&lt;=9),"Q3","Q4")))</f>
        <v>Q2</v>
      </c>
      <c r="E135" t="str">
        <f t="shared" si="6"/>
        <v>May</v>
      </c>
      <c r="F135" t="str">
        <f t="shared" si="7"/>
        <v>Sunday</v>
      </c>
    </row>
    <row r="136" spans="1:6" x14ac:dyDescent="0.3">
      <c r="A136" s="1">
        <v>45061</v>
      </c>
      <c r="B136">
        <f t="shared" si="8"/>
        <v>5</v>
      </c>
      <c r="C136">
        <f>YEAR(Date_Table[[#This Row],[Date]])</f>
        <v>2023</v>
      </c>
      <c r="D136" t="str">
        <f>IF(AND(Date_Table[[#This Row],[Month]]&gt;=1,Date_Table[[#This Row],[Month]]&lt;4),"Q1",
 IF(AND(Date_Table[[#This Row],[Month]]&gt;=4,Date_Table[[#This Row],[Month]]&lt;7),"Q2",
 IF(AND(Date_Table[[#This Row],[Month]]&gt;=7,Date_Table[[#This Row],[Month]]&lt;=9),"Q3","Q4")))</f>
        <v>Q2</v>
      </c>
      <c r="E136" t="str">
        <f t="shared" si="6"/>
        <v>May</v>
      </c>
      <c r="F136" t="str">
        <f t="shared" si="7"/>
        <v>Monday</v>
      </c>
    </row>
    <row r="137" spans="1:6" x14ac:dyDescent="0.3">
      <c r="A137" s="1">
        <v>45062</v>
      </c>
      <c r="B137">
        <f t="shared" si="8"/>
        <v>5</v>
      </c>
      <c r="C137">
        <f>YEAR(Date_Table[[#This Row],[Date]])</f>
        <v>2023</v>
      </c>
      <c r="D137" t="str">
        <f>IF(AND(Date_Table[[#This Row],[Month]]&gt;=1,Date_Table[[#This Row],[Month]]&lt;4),"Q1",
 IF(AND(Date_Table[[#This Row],[Month]]&gt;=4,Date_Table[[#This Row],[Month]]&lt;7),"Q2",
 IF(AND(Date_Table[[#This Row],[Month]]&gt;=7,Date_Table[[#This Row],[Month]]&lt;=9),"Q3","Q4")))</f>
        <v>Q2</v>
      </c>
      <c r="E137" t="str">
        <f t="shared" si="6"/>
        <v>May</v>
      </c>
      <c r="F137" t="str">
        <f t="shared" si="7"/>
        <v>Tuesday</v>
      </c>
    </row>
    <row r="138" spans="1:6" x14ac:dyDescent="0.3">
      <c r="A138" s="1">
        <v>45063</v>
      </c>
      <c r="B138">
        <f t="shared" si="8"/>
        <v>5</v>
      </c>
      <c r="C138">
        <f>YEAR(Date_Table[[#This Row],[Date]])</f>
        <v>2023</v>
      </c>
      <c r="D138" t="str">
        <f>IF(AND(Date_Table[[#This Row],[Month]]&gt;=1,Date_Table[[#This Row],[Month]]&lt;4),"Q1",
 IF(AND(Date_Table[[#This Row],[Month]]&gt;=4,Date_Table[[#This Row],[Month]]&lt;7),"Q2",
 IF(AND(Date_Table[[#This Row],[Month]]&gt;=7,Date_Table[[#This Row],[Month]]&lt;=9),"Q3","Q4")))</f>
        <v>Q2</v>
      </c>
      <c r="E138" t="str">
        <f t="shared" si="6"/>
        <v>May</v>
      </c>
      <c r="F138" t="str">
        <f t="shared" si="7"/>
        <v>Wednesday</v>
      </c>
    </row>
    <row r="139" spans="1:6" x14ac:dyDescent="0.3">
      <c r="A139" s="1">
        <v>45064</v>
      </c>
      <c r="B139">
        <f t="shared" si="8"/>
        <v>5</v>
      </c>
      <c r="C139">
        <f>YEAR(Date_Table[[#This Row],[Date]])</f>
        <v>2023</v>
      </c>
      <c r="D139" t="str">
        <f>IF(AND(Date_Table[[#This Row],[Month]]&gt;=1,Date_Table[[#This Row],[Month]]&lt;4),"Q1",
 IF(AND(Date_Table[[#This Row],[Month]]&gt;=4,Date_Table[[#This Row],[Month]]&lt;7),"Q2",
 IF(AND(Date_Table[[#This Row],[Month]]&gt;=7,Date_Table[[#This Row],[Month]]&lt;=9),"Q3","Q4")))</f>
        <v>Q2</v>
      </c>
      <c r="E139" t="str">
        <f t="shared" si="6"/>
        <v>May</v>
      </c>
      <c r="F139" t="str">
        <f t="shared" si="7"/>
        <v>Thursday</v>
      </c>
    </row>
    <row r="140" spans="1:6" x14ac:dyDescent="0.3">
      <c r="A140" s="1">
        <v>45065</v>
      </c>
      <c r="B140">
        <f t="shared" si="8"/>
        <v>5</v>
      </c>
      <c r="C140">
        <f>YEAR(Date_Table[[#This Row],[Date]])</f>
        <v>2023</v>
      </c>
      <c r="D140" t="str">
        <f>IF(AND(Date_Table[[#This Row],[Month]]&gt;=1,Date_Table[[#This Row],[Month]]&lt;4),"Q1",
 IF(AND(Date_Table[[#This Row],[Month]]&gt;=4,Date_Table[[#This Row],[Month]]&lt;7),"Q2",
 IF(AND(Date_Table[[#This Row],[Month]]&gt;=7,Date_Table[[#This Row],[Month]]&lt;=9),"Q3","Q4")))</f>
        <v>Q2</v>
      </c>
      <c r="E140" t="str">
        <f t="shared" si="6"/>
        <v>May</v>
      </c>
      <c r="F140" t="str">
        <f t="shared" si="7"/>
        <v>Friday</v>
      </c>
    </row>
    <row r="141" spans="1:6" x14ac:dyDescent="0.3">
      <c r="A141" s="1">
        <v>45066</v>
      </c>
      <c r="B141">
        <f t="shared" si="8"/>
        <v>5</v>
      </c>
      <c r="C141">
        <f>YEAR(Date_Table[[#This Row],[Date]])</f>
        <v>2023</v>
      </c>
      <c r="D141" t="str">
        <f>IF(AND(Date_Table[[#This Row],[Month]]&gt;=1,Date_Table[[#This Row],[Month]]&lt;4),"Q1",
 IF(AND(Date_Table[[#This Row],[Month]]&gt;=4,Date_Table[[#This Row],[Month]]&lt;7),"Q2",
 IF(AND(Date_Table[[#This Row],[Month]]&gt;=7,Date_Table[[#This Row],[Month]]&lt;=9),"Q3","Q4")))</f>
        <v>Q2</v>
      </c>
      <c r="E141" t="str">
        <f t="shared" si="6"/>
        <v>May</v>
      </c>
      <c r="F141" t="str">
        <f t="shared" si="7"/>
        <v>Saturday</v>
      </c>
    </row>
    <row r="142" spans="1:6" x14ac:dyDescent="0.3">
      <c r="A142" s="1">
        <v>45067</v>
      </c>
      <c r="B142">
        <f t="shared" si="8"/>
        <v>5</v>
      </c>
      <c r="C142">
        <f>YEAR(Date_Table[[#This Row],[Date]])</f>
        <v>2023</v>
      </c>
      <c r="D142" t="str">
        <f>IF(AND(Date_Table[[#This Row],[Month]]&gt;=1,Date_Table[[#This Row],[Month]]&lt;4),"Q1",
 IF(AND(Date_Table[[#This Row],[Month]]&gt;=4,Date_Table[[#This Row],[Month]]&lt;7),"Q2",
 IF(AND(Date_Table[[#This Row],[Month]]&gt;=7,Date_Table[[#This Row],[Month]]&lt;=9),"Q3","Q4")))</f>
        <v>Q2</v>
      </c>
      <c r="E142" t="str">
        <f t="shared" si="6"/>
        <v>May</v>
      </c>
      <c r="F142" t="str">
        <f t="shared" si="7"/>
        <v>Sunday</v>
      </c>
    </row>
    <row r="143" spans="1:6" x14ac:dyDescent="0.3">
      <c r="A143" s="1">
        <v>45068</v>
      </c>
      <c r="B143">
        <f t="shared" si="8"/>
        <v>5</v>
      </c>
      <c r="C143">
        <f>YEAR(Date_Table[[#This Row],[Date]])</f>
        <v>2023</v>
      </c>
      <c r="D143" t="str">
        <f>IF(AND(Date_Table[[#This Row],[Month]]&gt;=1,Date_Table[[#This Row],[Month]]&lt;4),"Q1",
 IF(AND(Date_Table[[#This Row],[Month]]&gt;=4,Date_Table[[#This Row],[Month]]&lt;7),"Q2",
 IF(AND(Date_Table[[#This Row],[Month]]&gt;=7,Date_Table[[#This Row],[Month]]&lt;=9),"Q3","Q4")))</f>
        <v>Q2</v>
      </c>
      <c r="E143" t="str">
        <f t="shared" si="6"/>
        <v>May</v>
      </c>
      <c r="F143" t="str">
        <f t="shared" si="7"/>
        <v>Monday</v>
      </c>
    </row>
    <row r="144" spans="1:6" x14ac:dyDescent="0.3">
      <c r="A144" s="1">
        <v>45069</v>
      </c>
      <c r="B144">
        <f t="shared" si="8"/>
        <v>5</v>
      </c>
      <c r="C144">
        <f>YEAR(Date_Table[[#This Row],[Date]])</f>
        <v>2023</v>
      </c>
      <c r="D144" t="str">
        <f>IF(AND(Date_Table[[#This Row],[Month]]&gt;=1,Date_Table[[#This Row],[Month]]&lt;4),"Q1",
 IF(AND(Date_Table[[#This Row],[Month]]&gt;=4,Date_Table[[#This Row],[Month]]&lt;7),"Q2",
 IF(AND(Date_Table[[#This Row],[Month]]&gt;=7,Date_Table[[#This Row],[Month]]&lt;=9),"Q3","Q4")))</f>
        <v>Q2</v>
      </c>
      <c r="E144" t="str">
        <f t="shared" si="6"/>
        <v>May</v>
      </c>
      <c r="F144" t="str">
        <f t="shared" si="7"/>
        <v>Tuesday</v>
      </c>
    </row>
    <row r="145" spans="1:6" x14ac:dyDescent="0.3">
      <c r="A145" s="1">
        <v>45070</v>
      </c>
      <c r="B145">
        <f t="shared" si="8"/>
        <v>5</v>
      </c>
      <c r="C145">
        <f>YEAR(Date_Table[[#This Row],[Date]])</f>
        <v>2023</v>
      </c>
      <c r="D145" t="str">
        <f>IF(AND(Date_Table[[#This Row],[Month]]&gt;=1,Date_Table[[#This Row],[Month]]&lt;4),"Q1",
 IF(AND(Date_Table[[#This Row],[Month]]&gt;=4,Date_Table[[#This Row],[Month]]&lt;7),"Q2",
 IF(AND(Date_Table[[#This Row],[Month]]&gt;=7,Date_Table[[#This Row],[Month]]&lt;=9),"Q3","Q4")))</f>
        <v>Q2</v>
      </c>
      <c r="E145" t="str">
        <f t="shared" si="6"/>
        <v>May</v>
      </c>
      <c r="F145" t="str">
        <f t="shared" si="7"/>
        <v>Wednesday</v>
      </c>
    </row>
    <row r="146" spans="1:6" x14ac:dyDescent="0.3">
      <c r="A146" s="1">
        <v>45071</v>
      </c>
      <c r="B146">
        <f t="shared" si="8"/>
        <v>5</v>
      </c>
      <c r="C146">
        <f>YEAR(Date_Table[[#This Row],[Date]])</f>
        <v>2023</v>
      </c>
      <c r="D146" t="str">
        <f>IF(AND(Date_Table[[#This Row],[Month]]&gt;=1,Date_Table[[#This Row],[Month]]&lt;4),"Q1",
 IF(AND(Date_Table[[#This Row],[Month]]&gt;=4,Date_Table[[#This Row],[Month]]&lt;7),"Q2",
 IF(AND(Date_Table[[#This Row],[Month]]&gt;=7,Date_Table[[#This Row],[Month]]&lt;=9),"Q3","Q4")))</f>
        <v>Q2</v>
      </c>
      <c r="E146" t="str">
        <f t="shared" si="6"/>
        <v>May</v>
      </c>
      <c r="F146" t="str">
        <f t="shared" si="7"/>
        <v>Thursday</v>
      </c>
    </row>
    <row r="147" spans="1:6" x14ac:dyDescent="0.3">
      <c r="A147" s="1">
        <v>45072</v>
      </c>
      <c r="B147">
        <f t="shared" si="8"/>
        <v>5</v>
      </c>
      <c r="C147">
        <f>YEAR(Date_Table[[#This Row],[Date]])</f>
        <v>2023</v>
      </c>
      <c r="D147" t="str">
        <f>IF(AND(Date_Table[[#This Row],[Month]]&gt;=1,Date_Table[[#This Row],[Month]]&lt;4),"Q1",
 IF(AND(Date_Table[[#This Row],[Month]]&gt;=4,Date_Table[[#This Row],[Month]]&lt;7),"Q2",
 IF(AND(Date_Table[[#This Row],[Month]]&gt;=7,Date_Table[[#This Row],[Month]]&lt;=9),"Q3","Q4")))</f>
        <v>Q2</v>
      </c>
      <c r="E147" t="str">
        <f t="shared" si="6"/>
        <v>May</v>
      </c>
      <c r="F147" t="str">
        <f t="shared" si="7"/>
        <v>Friday</v>
      </c>
    </row>
    <row r="148" spans="1:6" x14ac:dyDescent="0.3">
      <c r="A148" s="1">
        <v>45073</v>
      </c>
      <c r="B148">
        <f t="shared" si="8"/>
        <v>5</v>
      </c>
      <c r="C148">
        <f>YEAR(Date_Table[[#This Row],[Date]])</f>
        <v>2023</v>
      </c>
      <c r="D148" t="str">
        <f>IF(AND(Date_Table[[#This Row],[Month]]&gt;=1,Date_Table[[#This Row],[Month]]&lt;4),"Q1",
 IF(AND(Date_Table[[#This Row],[Month]]&gt;=4,Date_Table[[#This Row],[Month]]&lt;7),"Q2",
 IF(AND(Date_Table[[#This Row],[Month]]&gt;=7,Date_Table[[#This Row],[Month]]&lt;=9),"Q3","Q4")))</f>
        <v>Q2</v>
      </c>
      <c r="E148" t="str">
        <f t="shared" si="6"/>
        <v>May</v>
      </c>
      <c r="F148" t="str">
        <f t="shared" si="7"/>
        <v>Saturday</v>
      </c>
    </row>
    <row r="149" spans="1:6" x14ac:dyDescent="0.3">
      <c r="A149" s="1">
        <v>45074</v>
      </c>
      <c r="B149">
        <f t="shared" si="8"/>
        <v>5</v>
      </c>
      <c r="C149">
        <f>YEAR(Date_Table[[#This Row],[Date]])</f>
        <v>2023</v>
      </c>
      <c r="D149" t="str">
        <f>IF(AND(Date_Table[[#This Row],[Month]]&gt;=1,Date_Table[[#This Row],[Month]]&lt;4),"Q1",
 IF(AND(Date_Table[[#This Row],[Month]]&gt;=4,Date_Table[[#This Row],[Month]]&lt;7),"Q2",
 IF(AND(Date_Table[[#This Row],[Month]]&gt;=7,Date_Table[[#This Row],[Month]]&lt;=9),"Q3","Q4")))</f>
        <v>Q2</v>
      </c>
      <c r="E149" t="str">
        <f t="shared" si="6"/>
        <v>May</v>
      </c>
      <c r="F149" t="str">
        <f t="shared" si="7"/>
        <v>Sunday</v>
      </c>
    </row>
    <row r="150" spans="1:6" x14ac:dyDescent="0.3">
      <c r="A150" s="1">
        <v>45075</v>
      </c>
      <c r="B150">
        <f t="shared" si="8"/>
        <v>5</v>
      </c>
      <c r="C150">
        <f>YEAR(Date_Table[[#This Row],[Date]])</f>
        <v>2023</v>
      </c>
      <c r="D150" t="str">
        <f>IF(AND(Date_Table[[#This Row],[Month]]&gt;=1,Date_Table[[#This Row],[Month]]&lt;4),"Q1",
 IF(AND(Date_Table[[#This Row],[Month]]&gt;=4,Date_Table[[#This Row],[Month]]&lt;7),"Q2",
 IF(AND(Date_Table[[#This Row],[Month]]&gt;=7,Date_Table[[#This Row],[Month]]&lt;=9),"Q3","Q4")))</f>
        <v>Q2</v>
      </c>
      <c r="E150" t="str">
        <f t="shared" si="6"/>
        <v>May</v>
      </c>
      <c r="F150" t="str">
        <f t="shared" si="7"/>
        <v>Monday</v>
      </c>
    </row>
    <row r="151" spans="1:6" x14ac:dyDescent="0.3">
      <c r="A151" s="1">
        <v>45076</v>
      </c>
      <c r="B151">
        <f t="shared" si="8"/>
        <v>5</v>
      </c>
      <c r="C151">
        <f>YEAR(Date_Table[[#This Row],[Date]])</f>
        <v>2023</v>
      </c>
      <c r="D151" t="str">
        <f>IF(AND(Date_Table[[#This Row],[Month]]&gt;=1,Date_Table[[#This Row],[Month]]&lt;4),"Q1",
 IF(AND(Date_Table[[#This Row],[Month]]&gt;=4,Date_Table[[#This Row],[Month]]&lt;7),"Q2",
 IF(AND(Date_Table[[#This Row],[Month]]&gt;=7,Date_Table[[#This Row],[Month]]&lt;=9),"Q3","Q4")))</f>
        <v>Q2</v>
      </c>
      <c r="E151" t="str">
        <f t="shared" si="6"/>
        <v>May</v>
      </c>
      <c r="F151" t="str">
        <f t="shared" si="7"/>
        <v>Tuesday</v>
      </c>
    </row>
    <row r="152" spans="1:6" x14ac:dyDescent="0.3">
      <c r="A152" s="1">
        <v>45077</v>
      </c>
      <c r="B152">
        <f t="shared" si="8"/>
        <v>5</v>
      </c>
      <c r="C152">
        <f>YEAR(Date_Table[[#This Row],[Date]])</f>
        <v>2023</v>
      </c>
      <c r="D152" t="str">
        <f>IF(AND(Date_Table[[#This Row],[Month]]&gt;=1,Date_Table[[#This Row],[Month]]&lt;4),"Q1",
 IF(AND(Date_Table[[#This Row],[Month]]&gt;=4,Date_Table[[#This Row],[Month]]&lt;7),"Q2",
 IF(AND(Date_Table[[#This Row],[Month]]&gt;=7,Date_Table[[#This Row],[Month]]&lt;=9),"Q3","Q4")))</f>
        <v>Q2</v>
      </c>
      <c r="E152" t="str">
        <f t="shared" si="6"/>
        <v>May</v>
      </c>
      <c r="F152" t="str">
        <f t="shared" si="7"/>
        <v>Wednesday</v>
      </c>
    </row>
    <row r="153" spans="1:6" x14ac:dyDescent="0.3">
      <c r="A153" s="1">
        <v>45078</v>
      </c>
      <c r="B153">
        <f t="shared" si="8"/>
        <v>6</v>
      </c>
      <c r="C153">
        <f>YEAR(Date_Table[[#This Row],[Date]])</f>
        <v>2023</v>
      </c>
      <c r="D153" t="str">
        <f>IF(AND(Date_Table[[#This Row],[Month]]&gt;=1,Date_Table[[#This Row],[Month]]&lt;4),"Q1",
 IF(AND(Date_Table[[#This Row],[Month]]&gt;=4,Date_Table[[#This Row],[Month]]&lt;7),"Q2",
 IF(AND(Date_Table[[#This Row],[Month]]&gt;=7,Date_Table[[#This Row],[Month]]&lt;=9),"Q3","Q4")))</f>
        <v>Q2</v>
      </c>
      <c r="E153" t="str">
        <f t="shared" si="6"/>
        <v>June</v>
      </c>
      <c r="F153" t="str">
        <f t="shared" si="7"/>
        <v>Thursday</v>
      </c>
    </row>
    <row r="154" spans="1:6" x14ac:dyDescent="0.3">
      <c r="A154" s="1">
        <v>45079</v>
      </c>
      <c r="B154">
        <f t="shared" si="8"/>
        <v>6</v>
      </c>
      <c r="C154">
        <f>YEAR(Date_Table[[#This Row],[Date]])</f>
        <v>2023</v>
      </c>
      <c r="D154" t="str">
        <f>IF(AND(Date_Table[[#This Row],[Month]]&gt;=1,Date_Table[[#This Row],[Month]]&lt;4),"Q1",
 IF(AND(Date_Table[[#This Row],[Month]]&gt;=4,Date_Table[[#This Row],[Month]]&lt;7),"Q2",
 IF(AND(Date_Table[[#This Row],[Month]]&gt;=7,Date_Table[[#This Row],[Month]]&lt;=9),"Q3","Q4")))</f>
        <v>Q2</v>
      </c>
      <c r="E154" t="str">
        <f t="shared" si="6"/>
        <v>June</v>
      </c>
      <c r="F154" t="str">
        <f t="shared" si="7"/>
        <v>Friday</v>
      </c>
    </row>
    <row r="155" spans="1:6" x14ac:dyDescent="0.3">
      <c r="A155" s="1">
        <v>45080</v>
      </c>
      <c r="B155">
        <f t="shared" si="8"/>
        <v>6</v>
      </c>
      <c r="C155">
        <f>YEAR(Date_Table[[#This Row],[Date]])</f>
        <v>2023</v>
      </c>
      <c r="D155" t="str">
        <f>IF(AND(Date_Table[[#This Row],[Month]]&gt;=1,Date_Table[[#This Row],[Month]]&lt;4),"Q1",
 IF(AND(Date_Table[[#This Row],[Month]]&gt;=4,Date_Table[[#This Row],[Month]]&lt;7),"Q2",
 IF(AND(Date_Table[[#This Row],[Month]]&gt;=7,Date_Table[[#This Row],[Month]]&lt;=9),"Q3","Q4")))</f>
        <v>Q2</v>
      </c>
      <c r="E155" t="str">
        <f t="shared" si="6"/>
        <v>June</v>
      </c>
      <c r="F155" t="str">
        <f t="shared" si="7"/>
        <v>Saturday</v>
      </c>
    </row>
    <row r="156" spans="1:6" x14ac:dyDescent="0.3">
      <c r="A156" s="1">
        <v>45081</v>
      </c>
      <c r="B156">
        <f t="shared" si="8"/>
        <v>6</v>
      </c>
      <c r="C156">
        <f>YEAR(Date_Table[[#This Row],[Date]])</f>
        <v>2023</v>
      </c>
      <c r="D156" t="str">
        <f>IF(AND(Date_Table[[#This Row],[Month]]&gt;=1,Date_Table[[#This Row],[Month]]&lt;4),"Q1",
 IF(AND(Date_Table[[#This Row],[Month]]&gt;=4,Date_Table[[#This Row],[Month]]&lt;7),"Q2",
 IF(AND(Date_Table[[#This Row],[Month]]&gt;=7,Date_Table[[#This Row],[Month]]&lt;=9),"Q3","Q4")))</f>
        <v>Q2</v>
      </c>
      <c r="E156" t="str">
        <f t="shared" si="6"/>
        <v>June</v>
      </c>
      <c r="F156" t="str">
        <f t="shared" si="7"/>
        <v>Sunday</v>
      </c>
    </row>
    <row r="157" spans="1:6" x14ac:dyDescent="0.3">
      <c r="A157" s="1">
        <v>45082</v>
      </c>
      <c r="B157">
        <f t="shared" si="8"/>
        <v>6</v>
      </c>
      <c r="C157">
        <f>YEAR(Date_Table[[#This Row],[Date]])</f>
        <v>2023</v>
      </c>
      <c r="D157" t="str">
        <f>IF(AND(Date_Table[[#This Row],[Month]]&gt;=1,Date_Table[[#This Row],[Month]]&lt;4),"Q1",
 IF(AND(Date_Table[[#This Row],[Month]]&gt;=4,Date_Table[[#This Row],[Month]]&lt;7),"Q2",
 IF(AND(Date_Table[[#This Row],[Month]]&gt;=7,Date_Table[[#This Row],[Month]]&lt;=9),"Q3","Q4")))</f>
        <v>Q2</v>
      </c>
      <c r="E157" t="str">
        <f t="shared" si="6"/>
        <v>June</v>
      </c>
      <c r="F157" t="str">
        <f t="shared" si="7"/>
        <v>Monday</v>
      </c>
    </row>
    <row r="158" spans="1:6" x14ac:dyDescent="0.3">
      <c r="A158" s="1">
        <v>45083</v>
      </c>
      <c r="B158">
        <f t="shared" si="8"/>
        <v>6</v>
      </c>
      <c r="C158">
        <f>YEAR(Date_Table[[#This Row],[Date]])</f>
        <v>2023</v>
      </c>
      <c r="D158" t="str">
        <f>IF(AND(Date_Table[[#This Row],[Month]]&gt;=1,Date_Table[[#This Row],[Month]]&lt;4),"Q1",
 IF(AND(Date_Table[[#This Row],[Month]]&gt;=4,Date_Table[[#This Row],[Month]]&lt;7),"Q2",
 IF(AND(Date_Table[[#This Row],[Month]]&gt;=7,Date_Table[[#This Row],[Month]]&lt;=9),"Q3","Q4")))</f>
        <v>Q2</v>
      </c>
      <c r="E158" t="str">
        <f t="shared" si="6"/>
        <v>June</v>
      </c>
      <c r="F158" t="str">
        <f t="shared" si="7"/>
        <v>Tuesday</v>
      </c>
    </row>
    <row r="159" spans="1:6" x14ac:dyDescent="0.3">
      <c r="A159" s="1">
        <v>45084</v>
      </c>
      <c r="B159">
        <f t="shared" si="8"/>
        <v>6</v>
      </c>
      <c r="C159">
        <f>YEAR(Date_Table[[#This Row],[Date]])</f>
        <v>2023</v>
      </c>
      <c r="D159" t="str">
        <f>IF(AND(Date_Table[[#This Row],[Month]]&gt;=1,Date_Table[[#This Row],[Month]]&lt;4),"Q1",
 IF(AND(Date_Table[[#This Row],[Month]]&gt;=4,Date_Table[[#This Row],[Month]]&lt;7),"Q2",
 IF(AND(Date_Table[[#This Row],[Month]]&gt;=7,Date_Table[[#This Row],[Month]]&lt;=9),"Q3","Q4")))</f>
        <v>Q2</v>
      </c>
      <c r="E159" t="str">
        <f t="shared" si="6"/>
        <v>June</v>
      </c>
      <c r="F159" t="str">
        <f t="shared" si="7"/>
        <v>Wednesday</v>
      </c>
    </row>
    <row r="160" spans="1:6" x14ac:dyDescent="0.3">
      <c r="A160" s="1">
        <v>45085</v>
      </c>
      <c r="B160">
        <f t="shared" si="8"/>
        <v>6</v>
      </c>
      <c r="C160">
        <f>YEAR(Date_Table[[#This Row],[Date]])</f>
        <v>2023</v>
      </c>
      <c r="D160" t="str">
        <f>IF(AND(Date_Table[[#This Row],[Month]]&gt;=1,Date_Table[[#This Row],[Month]]&lt;4),"Q1",
 IF(AND(Date_Table[[#This Row],[Month]]&gt;=4,Date_Table[[#This Row],[Month]]&lt;7),"Q2",
 IF(AND(Date_Table[[#This Row],[Month]]&gt;=7,Date_Table[[#This Row],[Month]]&lt;=9),"Q3","Q4")))</f>
        <v>Q2</v>
      </c>
      <c r="E160" t="str">
        <f t="shared" si="6"/>
        <v>June</v>
      </c>
      <c r="F160" t="str">
        <f t="shared" si="7"/>
        <v>Thursday</v>
      </c>
    </row>
    <row r="161" spans="1:6" x14ac:dyDescent="0.3">
      <c r="A161" s="1">
        <v>45086</v>
      </c>
      <c r="B161">
        <f t="shared" si="8"/>
        <v>6</v>
      </c>
      <c r="C161">
        <f>YEAR(Date_Table[[#This Row],[Date]])</f>
        <v>2023</v>
      </c>
      <c r="D161" t="str">
        <f>IF(AND(Date_Table[[#This Row],[Month]]&gt;=1,Date_Table[[#This Row],[Month]]&lt;4),"Q1",
 IF(AND(Date_Table[[#This Row],[Month]]&gt;=4,Date_Table[[#This Row],[Month]]&lt;7),"Q2",
 IF(AND(Date_Table[[#This Row],[Month]]&gt;=7,Date_Table[[#This Row],[Month]]&lt;=9),"Q3","Q4")))</f>
        <v>Q2</v>
      </c>
      <c r="E161" t="str">
        <f t="shared" si="6"/>
        <v>June</v>
      </c>
      <c r="F161" t="str">
        <f t="shared" si="7"/>
        <v>Friday</v>
      </c>
    </row>
    <row r="162" spans="1:6" x14ac:dyDescent="0.3">
      <c r="A162" s="1">
        <v>45087</v>
      </c>
      <c r="B162">
        <f t="shared" si="8"/>
        <v>6</v>
      </c>
      <c r="C162">
        <f>YEAR(Date_Table[[#This Row],[Date]])</f>
        <v>2023</v>
      </c>
      <c r="D162" t="str">
        <f>IF(AND(Date_Table[[#This Row],[Month]]&gt;=1,Date_Table[[#This Row],[Month]]&lt;4),"Q1",
 IF(AND(Date_Table[[#This Row],[Month]]&gt;=4,Date_Table[[#This Row],[Month]]&lt;7),"Q2",
 IF(AND(Date_Table[[#This Row],[Month]]&gt;=7,Date_Table[[#This Row],[Month]]&lt;=9),"Q3","Q4")))</f>
        <v>Q2</v>
      </c>
      <c r="E162" t="str">
        <f t="shared" si="6"/>
        <v>June</v>
      </c>
      <c r="F162" t="str">
        <f t="shared" si="7"/>
        <v>Saturday</v>
      </c>
    </row>
    <row r="163" spans="1:6" x14ac:dyDescent="0.3">
      <c r="A163" s="1">
        <v>45088</v>
      </c>
      <c r="B163">
        <f t="shared" si="8"/>
        <v>6</v>
      </c>
      <c r="C163">
        <f>YEAR(Date_Table[[#This Row],[Date]])</f>
        <v>2023</v>
      </c>
      <c r="D163" t="str">
        <f>IF(AND(Date_Table[[#This Row],[Month]]&gt;=1,Date_Table[[#This Row],[Month]]&lt;4),"Q1",
 IF(AND(Date_Table[[#This Row],[Month]]&gt;=4,Date_Table[[#This Row],[Month]]&lt;7),"Q2",
 IF(AND(Date_Table[[#This Row],[Month]]&gt;=7,Date_Table[[#This Row],[Month]]&lt;=9),"Q3","Q4")))</f>
        <v>Q2</v>
      </c>
      <c r="E163" t="str">
        <f t="shared" si="6"/>
        <v>June</v>
      </c>
      <c r="F163" t="str">
        <f t="shared" si="7"/>
        <v>Sunday</v>
      </c>
    </row>
    <row r="164" spans="1:6" x14ac:dyDescent="0.3">
      <c r="A164" s="1">
        <v>45089</v>
      </c>
      <c r="B164">
        <f t="shared" si="8"/>
        <v>6</v>
      </c>
      <c r="C164">
        <f>YEAR(Date_Table[[#This Row],[Date]])</f>
        <v>2023</v>
      </c>
      <c r="D164" t="str">
        <f>IF(AND(Date_Table[[#This Row],[Month]]&gt;=1,Date_Table[[#This Row],[Month]]&lt;4),"Q1",
 IF(AND(Date_Table[[#This Row],[Month]]&gt;=4,Date_Table[[#This Row],[Month]]&lt;7),"Q2",
 IF(AND(Date_Table[[#This Row],[Month]]&gt;=7,Date_Table[[#This Row],[Month]]&lt;=9),"Q3","Q4")))</f>
        <v>Q2</v>
      </c>
      <c r="E164" t="str">
        <f t="shared" si="6"/>
        <v>June</v>
      </c>
      <c r="F164" t="str">
        <f t="shared" si="7"/>
        <v>Monday</v>
      </c>
    </row>
    <row r="165" spans="1:6" x14ac:dyDescent="0.3">
      <c r="A165" s="1">
        <v>45090</v>
      </c>
      <c r="B165">
        <f t="shared" si="8"/>
        <v>6</v>
      </c>
      <c r="C165">
        <f>YEAR(Date_Table[[#This Row],[Date]])</f>
        <v>2023</v>
      </c>
      <c r="D165" t="str">
        <f>IF(AND(Date_Table[[#This Row],[Month]]&gt;=1,Date_Table[[#This Row],[Month]]&lt;4),"Q1",
 IF(AND(Date_Table[[#This Row],[Month]]&gt;=4,Date_Table[[#This Row],[Month]]&lt;7),"Q2",
 IF(AND(Date_Table[[#This Row],[Month]]&gt;=7,Date_Table[[#This Row],[Month]]&lt;=9),"Q3","Q4")))</f>
        <v>Q2</v>
      </c>
      <c r="E165" t="str">
        <f t="shared" si="6"/>
        <v>June</v>
      </c>
      <c r="F165" t="str">
        <f t="shared" si="7"/>
        <v>Tuesday</v>
      </c>
    </row>
    <row r="166" spans="1:6" x14ac:dyDescent="0.3">
      <c r="A166" s="1">
        <v>45091</v>
      </c>
      <c r="B166">
        <f t="shared" si="8"/>
        <v>6</v>
      </c>
      <c r="C166">
        <f>YEAR(Date_Table[[#This Row],[Date]])</f>
        <v>2023</v>
      </c>
      <c r="D166" t="str">
        <f>IF(AND(Date_Table[[#This Row],[Month]]&gt;=1,Date_Table[[#This Row],[Month]]&lt;4),"Q1",
 IF(AND(Date_Table[[#This Row],[Month]]&gt;=4,Date_Table[[#This Row],[Month]]&lt;7),"Q2",
 IF(AND(Date_Table[[#This Row],[Month]]&gt;=7,Date_Table[[#This Row],[Month]]&lt;=9),"Q3","Q4")))</f>
        <v>Q2</v>
      </c>
      <c r="E166" t="str">
        <f t="shared" si="6"/>
        <v>June</v>
      </c>
      <c r="F166" t="str">
        <f t="shared" si="7"/>
        <v>Wednesday</v>
      </c>
    </row>
    <row r="167" spans="1:6" x14ac:dyDescent="0.3">
      <c r="A167" s="1">
        <v>45092</v>
      </c>
      <c r="B167">
        <f t="shared" si="8"/>
        <v>6</v>
      </c>
      <c r="C167">
        <f>YEAR(Date_Table[[#This Row],[Date]])</f>
        <v>2023</v>
      </c>
      <c r="D167" t="str">
        <f>IF(AND(Date_Table[[#This Row],[Month]]&gt;=1,Date_Table[[#This Row],[Month]]&lt;4),"Q1",
 IF(AND(Date_Table[[#This Row],[Month]]&gt;=4,Date_Table[[#This Row],[Month]]&lt;7),"Q2",
 IF(AND(Date_Table[[#This Row],[Month]]&gt;=7,Date_Table[[#This Row],[Month]]&lt;=9),"Q3","Q4")))</f>
        <v>Q2</v>
      </c>
      <c r="E167" t="str">
        <f t="shared" si="6"/>
        <v>June</v>
      </c>
      <c r="F167" t="str">
        <f t="shared" si="7"/>
        <v>Thursday</v>
      </c>
    </row>
    <row r="168" spans="1:6" x14ac:dyDescent="0.3">
      <c r="A168" s="1">
        <v>45093</v>
      </c>
      <c r="B168">
        <f t="shared" si="8"/>
        <v>6</v>
      </c>
      <c r="C168">
        <f>YEAR(Date_Table[[#This Row],[Date]])</f>
        <v>2023</v>
      </c>
      <c r="D168" t="str">
        <f>IF(AND(Date_Table[[#This Row],[Month]]&gt;=1,Date_Table[[#This Row],[Month]]&lt;4),"Q1",
 IF(AND(Date_Table[[#This Row],[Month]]&gt;=4,Date_Table[[#This Row],[Month]]&lt;7),"Q2",
 IF(AND(Date_Table[[#This Row],[Month]]&gt;=7,Date_Table[[#This Row],[Month]]&lt;=9),"Q3","Q4")))</f>
        <v>Q2</v>
      </c>
      <c r="E168" t="str">
        <f t="shared" si="6"/>
        <v>June</v>
      </c>
      <c r="F168" t="str">
        <f t="shared" si="7"/>
        <v>Friday</v>
      </c>
    </row>
    <row r="169" spans="1:6" x14ac:dyDescent="0.3">
      <c r="A169" s="1">
        <v>45094</v>
      </c>
      <c r="B169">
        <f t="shared" si="8"/>
        <v>6</v>
      </c>
      <c r="C169">
        <f>YEAR(Date_Table[[#This Row],[Date]])</f>
        <v>2023</v>
      </c>
      <c r="D169" t="str">
        <f>IF(AND(Date_Table[[#This Row],[Month]]&gt;=1,Date_Table[[#This Row],[Month]]&lt;4),"Q1",
 IF(AND(Date_Table[[#This Row],[Month]]&gt;=4,Date_Table[[#This Row],[Month]]&lt;7),"Q2",
 IF(AND(Date_Table[[#This Row],[Month]]&gt;=7,Date_Table[[#This Row],[Month]]&lt;=9),"Q3","Q4")))</f>
        <v>Q2</v>
      </c>
      <c r="E169" t="str">
        <f t="shared" si="6"/>
        <v>June</v>
      </c>
      <c r="F169" t="str">
        <f t="shared" si="7"/>
        <v>Saturday</v>
      </c>
    </row>
    <row r="170" spans="1:6" x14ac:dyDescent="0.3">
      <c r="A170" s="1">
        <v>45095</v>
      </c>
      <c r="B170">
        <f t="shared" si="8"/>
        <v>6</v>
      </c>
      <c r="C170">
        <f>YEAR(Date_Table[[#This Row],[Date]])</f>
        <v>2023</v>
      </c>
      <c r="D170" t="str">
        <f>IF(AND(Date_Table[[#This Row],[Month]]&gt;=1,Date_Table[[#This Row],[Month]]&lt;4),"Q1",
 IF(AND(Date_Table[[#This Row],[Month]]&gt;=4,Date_Table[[#This Row],[Month]]&lt;7),"Q2",
 IF(AND(Date_Table[[#This Row],[Month]]&gt;=7,Date_Table[[#This Row],[Month]]&lt;=9),"Q3","Q4")))</f>
        <v>Q2</v>
      </c>
      <c r="E170" t="str">
        <f t="shared" si="6"/>
        <v>June</v>
      </c>
      <c r="F170" t="str">
        <f t="shared" si="7"/>
        <v>Sunday</v>
      </c>
    </row>
    <row r="171" spans="1:6" x14ac:dyDescent="0.3">
      <c r="A171" s="1">
        <v>45096</v>
      </c>
      <c r="B171">
        <f t="shared" si="8"/>
        <v>6</v>
      </c>
      <c r="C171">
        <f>YEAR(Date_Table[[#This Row],[Date]])</f>
        <v>2023</v>
      </c>
      <c r="D171" t="str">
        <f>IF(AND(Date_Table[[#This Row],[Month]]&gt;=1,Date_Table[[#This Row],[Month]]&lt;4),"Q1",
 IF(AND(Date_Table[[#This Row],[Month]]&gt;=4,Date_Table[[#This Row],[Month]]&lt;7),"Q2",
 IF(AND(Date_Table[[#This Row],[Month]]&gt;=7,Date_Table[[#This Row],[Month]]&lt;=9),"Q3","Q4")))</f>
        <v>Q2</v>
      </c>
      <c r="E171" t="str">
        <f t="shared" si="6"/>
        <v>June</v>
      </c>
      <c r="F171" t="str">
        <f t="shared" si="7"/>
        <v>Monday</v>
      </c>
    </row>
    <row r="172" spans="1:6" x14ac:dyDescent="0.3">
      <c r="A172" s="1">
        <v>45097</v>
      </c>
      <c r="B172">
        <f t="shared" si="8"/>
        <v>6</v>
      </c>
      <c r="C172">
        <f>YEAR(Date_Table[[#This Row],[Date]])</f>
        <v>2023</v>
      </c>
      <c r="D172" t="str">
        <f>IF(AND(Date_Table[[#This Row],[Month]]&gt;=1,Date_Table[[#This Row],[Month]]&lt;4),"Q1",
 IF(AND(Date_Table[[#This Row],[Month]]&gt;=4,Date_Table[[#This Row],[Month]]&lt;7),"Q2",
 IF(AND(Date_Table[[#This Row],[Month]]&gt;=7,Date_Table[[#This Row],[Month]]&lt;=9),"Q3","Q4")))</f>
        <v>Q2</v>
      </c>
      <c r="E172" t="str">
        <f t="shared" si="6"/>
        <v>June</v>
      </c>
      <c r="F172" t="str">
        <f t="shared" si="7"/>
        <v>Tuesday</v>
      </c>
    </row>
    <row r="173" spans="1:6" x14ac:dyDescent="0.3">
      <c r="A173" s="1">
        <v>45098</v>
      </c>
      <c r="B173">
        <f t="shared" si="8"/>
        <v>6</v>
      </c>
      <c r="C173">
        <f>YEAR(Date_Table[[#This Row],[Date]])</f>
        <v>2023</v>
      </c>
      <c r="D173" t="str">
        <f>IF(AND(Date_Table[[#This Row],[Month]]&gt;=1,Date_Table[[#This Row],[Month]]&lt;4),"Q1",
 IF(AND(Date_Table[[#This Row],[Month]]&gt;=4,Date_Table[[#This Row],[Month]]&lt;7),"Q2",
 IF(AND(Date_Table[[#This Row],[Month]]&gt;=7,Date_Table[[#This Row],[Month]]&lt;=9),"Q3","Q4")))</f>
        <v>Q2</v>
      </c>
      <c r="E173" t="str">
        <f t="shared" si="6"/>
        <v>June</v>
      </c>
      <c r="F173" t="str">
        <f t="shared" si="7"/>
        <v>Wednesday</v>
      </c>
    </row>
    <row r="174" spans="1:6" x14ac:dyDescent="0.3">
      <c r="A174" s="1">
        <v>45099</v>
      </c>
      <c r="B174">
        <f t="shared" si="8"/>
        <v>6</v>
      </c>
      <c r="C174">
        <f>YEAR(Date_Table[[#This Row],[Date]])</f>
        <v>2023</v>
      </c>
      <c r="D174" t="str">
        <f>IF(AND(Date_Table[[#This Row],[Month]]&gt;=1,Date_Table[[#This Row],[Month]]&lt;4),"Q1",
 IF(AND(Date_Table[[#This Row],[Month]]&gt;=4,Date_Table[[#This Row],[Month]]&lt;7),"Q2",
 IF(AND(Date_Table[[#This Row],[Month]]&gt;=7,Date_Table[[#This Row],[Month]]&lt;=9),"Q3","Q4")))</f>
        <v>Q2</v>
      </c>
      <c r="E174" t="str">
        <f t="shared" si="6"/>
        <v>June</v>
      </c>
      <c r="F174" t="str">
        <f t="shared" si="7"/>
        <v>Thursday</v>
      </c>
    </row>
    <row r="175" spans="1:6" x14ac:dyDescent="0.3">
      <c r="A175" s="1">
        <v>45100</v>
      </c>
      <c r="B175">
        <f t="shared" si="8"/>
        <v>6</v>
      </c>
      <c r="C175">
        <f>YEAR(Date_Table[[#This Row],[Date]])</f>
        <v>2023</v>
      </c>
      <c r="D175" t="str">
        <f>IF(AND(Date_Table[[#This Row],[Month]]&gt;=1,Date_Table[[#This Row],[Month]]&lt;4),"Q1",
 IF(AND(Date_Table[[#This Row],[Month]]&gt;=4,Date_Table[[#This Row],[Month]]&lt;7),"Q2",
 IF(AND(Date_Table[[#This Row],[Month]]&gt;=7,Date_Table[[#This Row],[Month]]&lt;=9),"Q3","Q4")))</f>
        <v>Q2</v>
      </c>
      <c r="E175" t="str">
        <f t="shared" si="6"/>
        <v>June</v>
      </c>
      <c r="F175" t="str">
        <f t="shared" si="7"/>
        <v>Friday</v>
      </c>
    </row>
    <row r="176" spans="1:6" x14ac:dyDescent="0.3">
      <c r="A176" s="1">
        <v>45101</v>
      </c>
      <c r="B176">
        <f t="shared" si="8"/>
        <v>6</v>
      </c>
      <c r="C176">
        <f>YEAR(Date_Table[[#This Row],[Date]])</f>
        <v>2023</v>
      </c>
      <c r="D176" t="str">
        <f>IF(AND(Date_Table[[#This Row],[Month]]&gt;=1,Date_Table[[#This Row],[Month]]&lt;4),"Q1",
 IF(AND(Date_Table[[#This Row],[Month]]&gt;=4,Date_Table[[#This Row],[Month]]&lt;7),"Q2",
 IF(AND(Date_Table[[#This Row],[Month]]&gt;=7,Date_Table[[#This Row],[Month]]&lt;=9),"Q3","Q4")))</f>
        <v>Q2</v>
      </c>
      <c r="E176" t="str">
        <f t="shared" si="6"/>
        <v>June</v>
      </c>
      <c r="F176" t="str">
        <f t="shared" si="7"/>
        <v>Saturday</v>
      </c>
    </row>
    <row r="177" spans="1:6" x14ac:dyDescent="0.3">
      <c r="A177" s="1">
        <v>45102</v>
      </c>
      <c r="B177">
        <f t="shared" si="8"/>
        <v>6</v>
      </c>
      <c r="C177">
        <f>YEAR(Date_Table[[#This Row],[Date]])</f>
        <v>2023</v>
      </c>
      <c r="D177" t="str">
        <f>IF(AND(Date_Table[[#This Row],[Month]]&gt;=1,Date_Table[[#This Row],[Month]]&lt;4),"Q1",
 IF(AND(Date_Table[[#This Row],[Month]]&gt;=4,Date_Table[[#This Row],[Month]]&lt;7),"Q2",
 IF(AND(Date_Table[[#This Row],[Month]]&gt;=7,Date_Table[[#This Row],[Month]]&lt;=9),"Q3","Q4")))</f>
        <v>Q2</v>
      </c>
      <c r="E177" t="str">
        <f t="shared" si="6"/>
        <v>June</v>
      </c>
      <c r="F177" t="str">
        <f t="shared" si="7"/>
        <v>Sunday</v>
      </c>
    </row>
    <row r="178" spans="1:6" x14ac:dyDescent="0.3">
      <c r="A178" s="1">
        <v>45103</v>
      </c>
      <c r="B178">
        <f t="shared" si="8"/>
        <v>6</v>
      </c>
      <c r="C178">
        <f>YEAR(Date_Table[[#This Row],[Date]])</f>
        <v>2023</v>
      </c>
      <c r="D178" t="str">
        <f>IF(AND(Date_Table[[#This Row],[Month]]&gt;=1,Date_Table[[#This Row],[Month]]&lt;4),"Q1",
 IF(AND(Date_Table[[#This Row],[Month]]&gt;=4,Date_Table[[#This Row],[Month]]&lt;7),"Q2",
 IF(AND(Date_Table[[#This Row],[Month]]&gt;=7,Date_Table[[#This Row],[Month]]&lt;=9),"Q3","Q4")))</f>
        <v>Q2</v>
      </c>
      <c r="E178" t="str">
        <f t="shared" si="6"/>
        <v>June</v>
      </c>
      <c r="F178" t="str">
        <f t="shared" si="7"/>
        <v>Monday</v>
      </c>
    </row>
    <row r="179" spans="1:6" x14ac:dyDescent="0.3">
      <c r="A179" s="1">
        <v>45104</v>
      </c>
      <c r="B179">
        <f t="shared" si="8"/>
        <v>6</v>
      </c>
      <c r="C179">
        <f>YEAR(Date_Table[[#This Row],[Date]])</f>
        <v>2023</v>
      </c>
      <c r="D179" t="str">
        <f>IF(AND(Date_Table[[#This Row],[Month]]&gt;=1,Date_Table[[#This Row],[Month]]&lt;4),"Q1",
 IF(AND(Date_Table[[#This Row],[Month]]&gt;=4,Date_Table[[#This Row],[Month]]&lt;7),"Q2",
 IF(AND(Date_Table[[#This Row],[Month]]&gt;=7,Date_Table[[#This Row],[Month]]&lt;=9),"Q3","Q4")))</f>
        <v>Q2</v>
      </c>
      <c r="E179" t="str">
        <f t="shared" si="6"/>
        <v>June</v>
      </c>
      <c r="F179" t="str">
        <f t="shared" si="7"/>
        <v>Tuesday</v>
      </c>
    </row>
    <row r="180" spans="1:6" x14ac:dyDescent="0.3">
      <c r="A180" s="1">
        <v>45105</v>
      </c>
      <c r="B180">
        <f t="shared" si="8"/>
        <v>6</v>
      </c>
      <c r="C180">
        <f>YEAR(Date_Table[[#This Row],[Date]])</f>
        <v>2023</v>
      </c>
      <c r="D180" t="str">
        <f>IF(AND(Date_Table[[#This Row],[Month]]&gt;=1,Date_Table[[#This Row],[Month]]&lt;4),"Q1",
 IF(AND(Date_Table[[#This Row],[Month]]&gt;=4,Date_Table[[#This Row],[Month]]&lt;7),"Q2",
 IF(AND(Date_Table[[#This Row],[Month]]&gt;=7,Date_Table[[#This Row],[Month]]&lt;=9),"Q3","Q4")))</f>
        <v>Q2</v>
      </c>
      <c r="E180" t="str">
        <f t="shared" si="6"/>
        <v>June</v>
      </c>
      <c r="F180" t="str">
        <f t="shared" si="7"/>
        <v>Wednesday</v>
      </c>
    </row>
    <row r="181" spans="1:6" x14ac:dyDescent="0.3">
      <c r="A181" s="1">
        <v>45106</v>
      </c>
      <c r="B181">
        <f t="shared" si="8"/>
        <v>6</v>
      </c>
      <c r="C181">
        <f>YEAR(Date_Table[[#This Row],[Date]])</f>
        <v>2023</v>
      </c>
      <c r="D181" t="str">
        <f>IF(AND(Date_Table[[#This Row],[Month]]&gt;=1,Date_Table[[#This Row],[Month]]&lt;4),"Q1",
 IF(AND(Date_Table[[#This Row],[Month]]&gt;=4,Date_Table[[#This Row],[Month]]&lt;7),"Q2",
 IF(AND(Date_Table[[#This Row],[Month]]&gt;=7,Date_Table[[#This Row],[Month]]&lt;=9),"Q3","Q4")))</f>
        <v>Q2</v>
      </c>
      <c r="E181" t="str">
        <f t="shared" si="6"/>
        <v>June</v>
      </c>
      <c r="F181" t="str">
        <f t="shared" si="7"/>
        <v>Thursday</v>
      </c>
    </row>
    <row r="182" spans="1:6" x14ac:dyDescent="0.3">
      <c r="A182" s="1">
        <v>45107</v>
      </c>
      <c r="B182">
        <f t="shared" si="8"/>
        <v>6</v>
      </c>
      <c r="C182">
        <f>YEAR(Date_Table[[#This Row],[Date]])</f>
        <v>2023</v>
      </c>
      <c r="D182" t="str">
        <f>IF(AND(Date_Table[[#This Row],[Month]]&gt;=1,Date_Table[[#This Row],[Month]]&lt;4),"Q1",
 IF(AND(Date_Table[[#This Row],[Month]]&gt;=4,Date_Table[[#This Row],[Month]]&lt;7),"Q2",
 IF(AND(Date_Table[[#This Row],[Month]]&gt;=7,Date_Table[[#This Row],[Month]]&lt;=9),"Q3","Q4")))</f>
        <v>Q2</v>
      </c>
      <c r="E182" t="str">
        <f t="shared" si="6"/>
        <v>June</v>
      </c>
      <c r="F182" t="str">
        <f t="shared" si="7"/>
        <v>Friday</v>
      </c>
    </row>
    <row r="183" spans="1:6" x14ac:dyDescent="0.3">
      <c r="A183" s="1">
        <v>45108</v>
      </c>
      <c r="B183">
        <f t="shared" si="8"/>
        <v>7</v>
      </c>
      <c r="C183">
        <f>YEAR(Date_Table[[#This Row],[Date]])</f>
        <v>2023</v>
      </c>
      <c r="D183" t="str">
        <f>IF(AND(Date_Table[[#This Row],[Month]]&gt;=1,Date_Table[[#This Row],[Month]]&lt;4),"Q1",
 IF(AND(Date_Table[[#This Row],[Month]]&gt;=4,Date_Table[[#This Row],[Month]]&lt;7),"Q2",
 IF(AND(Date_Table[[#This Row],[Month]]&gt;=7,Date_Table[[#This Row],[Month]]&lt;=9),"Q3","Q4")))</f>
        <v>Q3</v>
      </c>
      <c r="E183" t="str">
        <f t="shared" si="6"/>
        <v>July</v>
      </c>
      <c r="F183" t="str">
        <f t="shared" si="7"/>
        <v>Saturday</v>
      </c>
    </row>
    <row r="184" spans="1:6" x14ac:dyDescent="0.3">
      <c r="A184" s="1">
        <v>45109</v>
      </c>
      <c r="B184">
        <f t="shared" si="8"/>
        <v>7</v>
      </c>
      <c r="C184">
        <f>YEAR(Date_Table[[#This Row],[Date]])</f>
        <v>2023</v>
      </c>
      <c r="D184" t="str">
        <f>IF(AND(Date_Table[[#This Row],[Month]]&gt;=1,Date_Table[[#This Row],[Month]]&lt;4),"Q1",
 IF(AND(Date_Table[[#This Row],[Month]]&gt;=4,Date_Table[[#This Row],[Month]]&lt;7),"Q2",
 IF(AND(Date_Table[[#This Row],[Month]]&gt;=7,Date_Table[[#This Row],[Month]]&lt;=9),"Q3","Q4")))</f>
        <v>Q3</v>
      </c>
      <c r="E184" t="str">
        <f t="shared" si="6"/>
        <v>July</v>
      </c>
      <c r="F184" t="str">
        <f t="shared" si="7"/>
        <v>Sunday</v>
      </c>
    </row>
    <row r="185" spans="1:6" x14ac:dyDescent="0.3">
      <c r="A185" s="1">
        <v>45110</v>
      </c>
      <c r="B185">
        <f t="shared" si="8"/>
        <v>7</v>
      </c>
      <c r="C185">
        <f>YEAR(Date_Table[[#This Row],[Date]])</f>
        <v>2023</v>
      </c>
      <c r="D185" t="str">
        <f>IF(AND(Date_Table[[#This Row],[Month]]&gt;=1,Date_Table[[#This Row],[Month]]&lt;4),"Q1",
 IF(AND(Date_Table[[#This Row],[Month]]&gt;=4,Date_Table[[#This Row],[Month]]&lt;7),"Q2",
 IF(AND(Date_Table[[#This Row],[Month]]&gt;=7,Date_Table[[#This Row],[Month]]&lt;=9),"Q3","Q4")))</f>
        <v>Q3</v>
      </c>
      <c r="E185" t="str">
        <f t="shared" si="6"/>
        <v>July</v>
      </c>
      <c r="F185" t="str">
        <f t="shared" si="7"/>
        <v>Monday</v>
      </c>
    </row>
    <row r="186" spans="1:6" x14ac:dyDescent="0.3">
      <c r="A186" s="1">
        <v>45111</v>
      </c>
      <c r="B186">
        <f t="shared" si="8"/>
        <v>7</v>
      </c>
      <c r="C186">
        <f>YEAR(Date_Table[[#This Row],[Date]])</f>
        <v>2023</v>
      </c>
      <c r="D186" t="str">
        <f>IF(AND(Date_Table[[#This Row],[Month]]&gt;=1,Date_Table[[#This Row],[Month]]&lt;4),"Q1",
 IF(AND(Date_Table[[#This Row],[Month]]&gt;=4,Date_Table[[#This Row],[Month]]&lt;7),"Q2",
 IF(AND(Date_Table[[#This Row],[Month]]&gt;=7,Date_Table[[#This Row],[Month]]&lt;=9),"Q3","Q4")))</f>
        <v>Q3</v>
      </c>
      <c r="E186" t="str">
        <f t="shared" si="6"/>
        <v>July</v>
      </c>
      <c r="F186" t="str">
        <f t="shared" si="7"/>
        <v>Tuesday</v>
      </c>
    </row>
    <row r="187" spans="1:6" x14ac:dyDescent="0.3">
      <c r="A187" s="1">
        <v>45112</v>
      </c>
      <c r="B187">
        <f t="shared" si="8"/>
        <v>7</v>
      </c>
      <c r="C187">
        <f>YEAR(Date_Table[[#This Row],[Date]])</f>
        <v>2023</v>
      </c>
      <c r="D187" t="str">
        <f>IF(AND(Date_Table[[#This Row],[Month]]&gt;=1,Date_Table[[#This Row],[Month]]&lt;4),"Q1",
 IF(AND(Date_Table[[#This Row],[Month]]&gt;=4,Date_Table[[#This Row],[Month]]&lt;7),"Q2",
 IF(AND(Date_Table[[#This Row],[Month]]&gt;=7,Date_Table[[#This Row],[Month]]&lt;=9),"Q3","Q4")))</f>
        <v>Q3</v>
      </c>
      <c r="E187" t="str">
        <f t="shared" si="6"/>
        <v>July</v>
      </c>
      <c r="F187" t="str">
        <f t="shared" si="7"/>
        <v>Wednesday</v>
      </c>
    </row>
    <row r="188" spans="1:6" x14ac:dyDescent="0.3">
      <c r="A188" s="1">
        <v>45113</v>
      </c>
      <c r="B188">
        <f t="shared" si="8"/>
        <v>7</v>
      </c>
      <c r="C188">
        <f>YEAR(Date_Table[[#This Row],[Date]])</f>
        <v>2023</v>
      </c>
      <c r="D188" t="str">
        <f>IF(AND(Date_Table[[#This Row],[Month]]&gt;=1,Date_Table[[#This Row],[Month]]&lt;4),"Q1",
 IF(AND(Date_Table[[#This Row],[Month]]&gt;=4,Date_Table[[#This Row],[Month]]&lt;7),"Q2",
 IF(AND(Date_Table[[#This Row],[Month]]&gt;=7,Date_Table[[#This Row],[Month]]&lt;=9),"Q3","Q4")))</f>
        <v>Q3</v>
      </c>
      <c r="E188" t="str">
        <f t="shared" si="6"/>
        <v>July</v>
      </c>
      <c r="F188" t="str">
        <f t="shared" si="7"/>
        <v>Thursday</v>
      </c>
    </row>
    <row r="189" spans="1:6" x14ac:dyDescent="0.3">
      <c r="A189" s="1">
        <v>45114</v>
      </c>
      <c r="B189">
        <f t="shared" si="8"/>
        <v>7</v>
      </c>
      <c r="C189">
        <f>YEAR(Date_Table[[#This Row],[Date]])</f>
        <v>2023</v>
      </c>
      <c r="D189" t="str">
        <f>IF(AND(Date_Table[[#This Row],[Month]]&gt;=1,Date_Table[[#This Row],[Month]]&lt;4),"Q1",
 IF(AND(Date_Table[[#This Row],[Month]]&gt;=4,Date_Table[[#This Row],[Month]]&lt;7),"Q2",
 IF(AND(Date_Table[[#This Row],[Month]]&gt;=7,Date_Table[[#This Row],[Month]]&lt;=9),"Q3","Q4")))</f>
        <v>Q3</v>
      </c>
      <c r="E189" t="str">
        <f t="shared" si="6"/>
        <v>July</v>
      </c>
      <c r="F189" t="str">
        <f t="shared" si="7"/>
        <v>Friday</v>
      </c>
    </row>
    <row r="190" spans="1:6" x14ac:dyDescent="0.3">
      <c r="A190" s="1">
        <v>45115</v>
      </c>
      <c r="B190">
        <f t="shared" si="8"/>
        <v>7</v>
      </c>
      <c r="C190">
        <f>YEAR(Date_Table[[#This Row],[Date]])</f>
        <v>2023</v>
      </c>
      <c r="D190" t="str">
        <f>IF(AND(Date_Table[[#This Row],[Month]]&gt;=1,Date_Table[[#This Row],[Month]]&lt;4),"Q1",
 IF(AND(Date_Table[[#This Row],[Month]]&gt;=4,Date_Table[[#This Row],[Month]]&lt;7),"Q2",
 IF(AND(Date_Table[[#This Row],[Month]]&gt;=7,Date_Table[[#This Row],[Month]]&lt;=9),"Q3","Q4")))</f>
        <v>Q3</v>
      </c>
      <c r="E190" t="str">
        <f t="shared" si="6"/>
        <v>July</v>
      </c>
      <c r="F190" t="str">
        <f t="shared" si="7"/>
        <v>Saturday</v>
      </c>
    </row>
    <row r="191" spans="1:6" x14ac:dyDescent="0.3">
      <c r="A191" s="1">
        <v>45116</v>
      </c>
      <c r="B191">
        <f t="shared" si="8"/>
        <v>7</v>
      </c>
      <c r="C191">
        <f>YEAR(Date_Table[[#This Row],[Date]])</f>
        <v>2023</v>
      </c>
      <c r="D191" t="str">
        <f>IF(AND(Date_Table[[#This Row],[Month]]&gt;=1,Date_Table[[#This Row],[Month]]&lt;4),"Q1",
 IF(AND(Date_Table[[#This Row],[Month]]&gt;=4,Date_Table[[#This Row],[Month]]&lt;7),"Q2",
 IF(AND(Date_Table[[#This Row],[Month]]&gt;=7,Date_Table[[#This Row],[Month]]&lt;=9),"Q3","Q4")))</f>
        <v>Q3</v>
      </c>
      <c r="E191" t="str">
        <f t="shared" si="6"/>
        <v>July</v>
      </c>
      <c r="F191" t="str">
        <f t="shared" si="7"/>
        <v>Sunday</v>
      </c>
    </row>
    <row r="192" spans="1:6" x14ac:dyDescent="0.3">
      <c r="A192" s="1">
        <v>45117</v>
      </c>
      <c r="B192">
        <f t="shared" si="8"/>
        <v>7</v>
      </c>
      <c r="C192">
        <f>YEAR(Date_Table[[#This Row],[Date]])</f>
        <v>2023</v>
      </c>
      <c r="D192" t="str">
        <f>IF(AND(Date_Table[[#This Row],[Month]]&gt;=1,Date_Table[[#This Row],[Month]]&lt;4),"Q1",
 IF(AND(Date_Table[[#This Row],[Month]]&gt;=4,Date_Table[[#This Row],[Month]]&lt;7),"Q2",
 IF(AND(Date_Table[[#This Row],[Month]]&gt;=7,Date_Table[[#This Row],[Month]]&lt;=9),"Q3","Q4")))</f>
        <v>Q3</v>
      </c>
      <c r="E192" t="str">
        <f t="shared" si="6"/>
        <v>July</v>
      </c>
      <c r="F192" t="str">
        <f t="shared" si="7"/>
        <v>Monday</v>
      </c>
    </row>
    <row r="193" spans="1:6" x14ac:dyDescent="0.3">
      <c r="A193" s="1">
        <v>45118</v>
      </c>
      <c r="B193">
        <f t="shared" si="8"/>
        <v>7</v>
      </c>
      <c r="C193">
        <f>YEAR(Date_Table[[#This Row],[Date]])</f>
        <v>2023</v>
      </c>
      <c r="D193" t="str">
        <f>IF(AND(Date_Table[[#This Row],[Month]]&gt;=1,Date_Table[[#This Row],[Month]]&lt;4),"Q1",
 IF(AND(Date_Table[[#This Row],[Month]]&gt;=4,Date_Table[[#This Row],[Month]]&lt;7),"Q2",
 IF(AND(Date_Table[[#This Row],[Month]]&gt;=7,Date_Table[[#This Row],[Month]]&lt;=9),"Q3","Q4")))</f>
        <v>Q3</v>
      </c>
      <c r="E193" t="str">
        <f t="shared" si="6"/>
        <v>July</v>
      </c>
      <c r="F193" t="str">
        <f t="shared" si="7"/>
        <v>Tuesday</v>
      </c>
    </row>
    <row r="194" spans="1:6" x14ac:dyDescent="0.3">
      <c r="A194" s="1">
        <v>45119</v>
      </c>
      <c r="B194">
        <f t="shared" si="8"/>
        <v>7</v>
      </c>
      <c r="C194">
        <f>YEAR(Date_Table[[#This Row],[Date]])</f>
        <v>2023</v>
      </c>
      <c r="D194" t="str">
        <f>IF(AND(Date_Table[[#This Row],[Month]]&gt;=1,Date_Table[[#This Row],[Month]]&lt;4),"Q1",
 IF(AND(Date_Table[[#This Row],[Month]]&gt;=4,Date_Table[[#This Row],[Month]]&lt;7),"Q2",
 IF(AND(Date_Table[[#This Row],[Month]]&gt;=7,Date_Table[[#This Row],[Month]]&lt;=9),"Q3","Q4")))</f>
        <v>Q3</v>
      </c>
      <c r="E194" t="str">
        <f t="shared" ref="E194:E257" si="9">TEXT(A194, "mmmm")</f>
        <v>July</v>
      </c>
      <c r="F194" t="str">
        <f t="shared" ref="F194:F257" si="10" xml:space="preserve"> TEXT(A194,"dddd")</f>
        <v>Wednesday</v>
      </c>
    </row>
    <row r="195" spans="1:6" x14ac:dyDescent="0.3">
      <c r="A195" s="1">
        <v>45120</v>
      </c>
      <c r="B195">
        <f t="shared" ref="B195:B258" si="11">MONTH(A195)</f>
        <v>7</v>
      </c>
      <c r="C195">
        <f>YEAR(Date_Table[[#This Row],[Date]])</f>
        <v>2023</v>
      </c>
      <c r="D195" t="str">
        <f>IF(AND(Date_Table[[#This Row],[Month]]&gt;=1,Date_Table[[#This Row],[Month]]&lt;4),"Q1",
 IF(AND(Date_Table[[#This Row],[Month]]&gt;=4,Date_Table[[#This Row],[Month]]&lt;7),"Q2",
 IF(AND(Date_Table[[#This Row],[Month]]&gt;=7,Date_Table[[#This Row],[Month]]&lt;=9),"Q3","Q4")))</f>
        <v>Q3</v>
      </c>
      <c r="E195" t="str">
        <f t="shared" si="9"/>
        <v>July</v>
      </c>
      <c r="F195" t="str">
        <f t="shared" si="10"/>
        <v>Thursday</v>
      </c>
    </row>
    <row r="196" spans="1:6" x14ac:dyDescent="0.3">
      <c r="A196" s="1">
        <v>45121</v>
      </c>
      <c r="B196">
        <f t="shared" si="11"/>
        <v>7</v>
      </c>
      <c r="C196">
        <f>YEAR(Date_Table[[#This Row],[Date]])</f>
        <v>2023</v>
      </c>
      <c r="D196" t="str">
        <f>IF(AND(Date_Table[[#This Row],[Month]]&gt;=1,Date_Table[[#This Row],[Month]]&lt;4),"Q1",
 IF(AND(Date_Table[[#This Row],[Month]]&gt;=4,Date_Table[[#This Row],[Month]]&lt;7),"Q2",
 IF(AND(Date_Table[[#This Row],[Month]]&gt;=7,Date_Table[[#This Row],[Month]]&lt;=9),"Q3","Q4")))</f>
        <v>Q3</v>
      </c>
      <c r="E196" t="str">
        <f t="shared" si="9"/>
        <v>July</v>
      </c>
      <c r="F196" t="str">
        <f t="shared" si="10"/>
        <v>Friday</v>
      </c>
    </row>
    <row r="197" spans="1:6" x14ac:dyDescent="0.3">
      <c r="A197" s="1">
        <v>45122</v>
      </c>
      <c r="B197">
        <f t="shared" si="11"/>
        <v>7</v>
      </c>
      <c r="C197">
        <f>YEAR(Date_Table[[#This Row],[Date]])</f>
        <v>2023</v>
      </c>
      <c r="D197" t="str">
        <f>IF(AND(Date_Table[[#This Row],[Month]]&gt;=1,Date_Table[[#This Row],[Month]]&lt;4),"Q1",
 IF(AND(Date_Table[[#This Row],[Month]]&gt;=4,Date_Table[[#This Row],[Month]]&lt;7),"Q2",
 IF(AND(Date_Table[[#This Row],[Month]]&gt;=7,Date_Table[[#This Row],[Month]]&lt;=9),"Q3","Q4")))</f>
        <v>Q3</v>
      </c>
      <c r="E197" t="str">
        <f t="shared" si="9"/>
        <v>July</v>
      </c>
      <c r="F197" t="str">
        <f t="shared" si="10"/>
        <v>Saturday</v>
      </c>
    </row>
    <row r="198" spans="1:6" x14ac:dyDescent="0.3">
      <c r="A198" s="1">
        <v>45123</v>
      </c>
      <c r="B198">
        <f t="shared" si="11"/>
        <v>7</v>
      </c>
      <c r="C198">
        <f>YEAR(Date_Table[[#This Row],[Date]])</f>
        <v>2023</v>
      </c>
      <c r="D198" t="str">
        <f>IF(AND(Date_Table[[#This Row],[Month]]&gt;=1,Date_Table[[#This Row],[Month]]&lt;4),"Q1",
 IF(AND(Date_Table[[#This Row],[Month]]&gt;=4,Date_Table[[#This Row],[Month]]&lt;7),"Q2",
 IF(AND(Date_Table[[#This Row],[Month]]&gt;=7,Date_Table[[#This Row],[Month]]&lt;=9),"Q3","Q4")))</f>
        <v>Q3</v>
      </c>
      <c r="E198" t="str">
        <f t="shared" si="9"/>
        <v>July</v>
      </c>
      <c r="F198" t="str">
        <f t="shared" si="10"/>
        <v>Sunday</v>
      </c>
    </row>
    <row r="199" spans="1:6" x14ac:dyDescent="0.3">
      <c r="A199" s="1">
        <v>45124</v>
      </c>
      <c r="B199">
        <f t="shared" si="11"/>
        <v>7</v>
      </c>
      <c r="C199">
        <f>YEAR(Date_Table[[#This Row],[Date]])</f>
        <v>2023</v>
      </c>
      <c r="D199" t="str">
        <f>IF(AND(Date_Table[[#This Row],[Month]]&gt;=1,Date_Table[[#This Row],[Month]]&lt;4),"Q1",
 IF(AND(Date_Table[[#This Row],[Month]]&gt;=4,Date_Table[[#This Row],[Month]]&lt;7),"Q2",
 IF(AND(Date_Table[[#This Row],[Month]]&gt;=7,Date_Table[[#This Row],[Month]]&lt;=9),"Q3","Q4")))</f>
        <v>Q3</v>
      </c>
      <c r="E199" t="str">
        <f t="shared" si="9"/>
        <v>July</v>
      </c>
      <c r="F199" t="str">
        <f t="shared" si="10"/>
        <v>Monday</v>
      </c>
    </row>
    <row r="200" spans="1:6" x14ac:dyDescent="0.3">
      <c r="A200" s="1">
        <v>45125</v>
      </c>
      <c r="B200">
        <f t="shared" si="11"/>
        <v>7</v>
      </c>
      <c r="C200">
        <f>YEAR(Date_Table[[#This Row],[Date]])</f>
        <v>2023</v>
      </c>
      <c r="D200" t="str">
        <f>IF(AND(Date_Table[[#This Row],[Month]]&gt;=1,Date_Table[[#This Row],[Month]]&lt;4),"Q1",
 IF(AND(Date_Table[[#This Row],[Month]]&gt;=4,Date_Table[[#This Row],[Month]]&lt;7),"Q2",
 IF(AND(Date_Table[[#This Row],[Month]]&gt;=7,Date_Table[[#This Row],[Month]]&lt;=9),"Q3","Q4")))</f>
        <v>Q3</v>
      </c>
      <c r="E200" t="str">
        <f t="shared" si="9"/>
        <v>July</v>
      </c>
      <c r="F200" t="str">
        <f t="shared" si="10"/>
        <v>Tuesday</v>
      </c>
    </row>
    <row r="201" spans="1:6" x14ac:dyDescent="0.3">
      <c r="A201" s="1">
        <v>45126</v>
      </c>
      <c r="B201">
        <f t="shared" si="11"/>
        <v>7</v>
      </c>
      <c r="C201">
        <f>YEAR(Date_Table[[#This Row],[Date]])</f>
        <v>2023</v>
      </c>
      <c r="D201" t="str">
        <f>IF(AND(Date_Table[[#This Row],[Month]]&gt;=1,Date_Table[[#This Row],[Month]]&lt;4),"Q1",
 IF(AND(Date_Table[[#This Row],[Month]]&gt;=4,Date_Table[[#This Row],[Month]]&lt;7),"Q2",
 IF(AND(Date_Table[[#This Row],[Month]]&gt;=7,Date_Table[[#This Row],[Month]]&lt;=9),"Q3","Q4")))</f>
        <v>Q3</v>
      </c>
      <c r="E201" t="str">
        <f t="shared" si="9"/>
        <v>July</v>
      </c>
      <c r="F201" t="str">
        <f t="shared" si="10"/>
        <v>Wednesday</v>
      </c>
    </row>
    <row r="202" spans="1:6" x14ac:dyDescent="0.3">
      <c r="A202" s="1">
        <v>45127</v>
      </c>
      <c r="B202">
        <f t="shared" si="11"/>
        <v>7</v>
      </c>
      <c r="C202">
        <f>YEAR(Date_Table[[#This Row],[Date]])</f>
        <v>2023</v>
      </c>
      <c r="D202" t="str">
        <f>IF(AND(Date_Table[[#This Row],[Month]]&gt;=1,Date_Table[[#This Row],[Month]]&lt;4),"Q1",
 IF(AND(Date_Table[[#This Row],[Month]]&gt;=4,Date_Table[[#This Row],[Month]]&lt;7),"Q2",
 IF(AND(Date_Table[[#This Row],[Month]]&gt;=7,Date_Table[[#This Row],[Month]]&lt;=9),"Q3","Q4")))</f>
        <v>Q3</v>
      </c>
      <c r="E202" t="str">
        <f t="shared" si="9"/>
        <v>July</v>
      </c>
      <c r="F202" t="str">
        <f t="shared" si="10"/>
        <v>Thursday</v>
      </c>
    </row>
    <row r="203" spans="1:6" x14ac:dyDescent="0.3">
      <c r="A203" s="1">
        <v>45128</v>
      </c>
      <c r="B203">
        <f t="shared" si="11"/>
        <v>7</v>
      </c>
      <c r="C203">
        <f>YEAR(Date_Table[[#This Row],[Date]])</f>
        <v>2023</v>
      </c>
      <c r="D203" t="str">
        <f>IF(AND(Date_Table[[#This Row],[Month]]&gt;=1,Date_Table[[#This Row],[Month]]&lt;4),"Q1",
 IF(AND(Date_Table[[#This Row],[Month]]&gt;=4,Date_Table[[#This Row],[Month]]&lt;7),"Q2",
 IF(AND(Date_Table[[#This Row],[Month]]&gt;=7,Date_Table[[#This Row],[Month]]&lt;=9),"Q3","Q4")))</f>
        <v>Q3</v>
      </c>
      <c r="E203" t="str">
        <f t="shared" si="9"/>
        <v>July</v>
      </c>
      <c r="F203" t="str">
        <f t="shared" si="10"/>
        <v>Friday</v>
      </c>
    </row>
    <row r="204" spans="1:6" x14ac:dyDescent="0.3">
      <c r="A204" s="1">
        <v>45129</v>
      </c>
      <c r="B204">
        <f t="shared" si="11"/>
        <v>7</v>
      </c>
      <c r="C204">
        <f>YEAR(Date_Table[[#This Row],[Date]])</f>
        <v>2023</v>
      </c>
      <c r="D204" t="str">
        <f>IF(AND(Date_Table[[#This Row],[Month]]&gt;=1,Date_Table[[#This Row],[Month]]&lt;4),"Q1",
 IF(AND(Date_Table[[#This Row],[Month]]&gt;=4,Date_Table[[#This Row],[Month]]&lt;7),"Q2",
 IF(AND(Date_Table[[#This Row],[Month]]&gt;=7,Date_Table[[#This Row],[Month]]&lt;=9),"Q3","Q4")))</f>
        <v>Q3</v>
      </c>
      <c r="E204" t="str">
        <f t="shared" si="9"/>
        <v>July</v>
      </c>
      <c r="F204" t="str">
        <f t="shared" si="10"/>
        <v>Saturday</v>
      </c>
    </row>
    <row r="205" spans="1:6" x14ac:dyDescent="0.3">
      <c r="A205" s="1">
        <v>45130</v>
      </c>
      <c r="B205">
        <f t="shared" si="11"/>
        <v>7</v>
      </c>
      <c r="C205">
        <f>YEAR(Date_Table[[#This Row],[Date]])</f>
        <v>2023</v>
      </c>
      <c r="D205" t="str">
        <f>IF(AND(Date_Table[[#This Row],[Month]]&gt;=1,Date_Table[[#This Row],[Month]]&lt;4),"Q1",
 IF(AND(Date_Table[[#This Row],[Month]]&gt;=4,Date_Table[[#This Row],[Month]]&lt;7),"Q2",
 IF(AND(Date_Table[[#This Row],[Month]]&gt;=7,Date_Table[[#This Row],[Month]]&lt;=9),"Q3","Q4")))</f>
        <v>Q3</v>
      </c>
      <c r="E205" t="str">
        <f t="shared" si="9"/>
        <v>July</v>
      </c>
      <c r="F205" t="str">
        <f t="shared" si="10"/>
        <v>Sunday</v>
      </c>
    </row>
    <row r="206" spans="1:6" x14ac:dyDescent="0.3">
      <c r="A206" s="1">
        <v>45131</v>
      </c>
      <c r="B206">
        <f t="shared" si="11"/>
        <v>7</v>
      </c>
      <c r="C206">
        <f>YEAR(Date_Table[[#This Row],[Date]])</f>
        <v>2023</v>
      </c>
      <c r="D206" t="str">
        <f>IF(AND(Date_Table[[#This Row],[Month]]&gt;=1,Date_Table[[#This Row],[Month]]&lt;4),"Q1",
 IF(AND(Date_Table[[#This Row],[Month]]&gt;=4,Date_Table[[#This Row],[Month]]&lt;7),"Q2",
 IF(AND(Date_Table[[#This Row],[Month]]&gt;=7,Date_Table[[#This Row],[Month]]&lt;=9),"Q3","Q4")))</f>
        <v>Q3</v>
      </c>
      <c r="E206" t="str">
        <f t="shared" si="9"/>
        <v>July</v>
      </c>
      <c r="F206" t="str">
        <f t="shared" si="10"/>
        <v>Monday</v>
      </c>
    </row>
    <row r="207" spans="1:6" x14ac:dyDescent="0.3">
      <c r="A207" s="1">
        <v>45132</v>
      </c>
      <c r="B207">
        <f t="shared" si="11"/>
        <v>7</v>
      </c>
      <c r="C207">
        <f>YEAR(Date_Table[[#This Row],[Date]])</f>
        <v>2023</v>
      </c>
      <c r="D207" t="str">
        <f>IF(AND(Date_Table[[#This Row],[Month]]&gt;=1,Date_Table[[#This Row],[Month]]&lt;4),"Q1",
 IF(AND(Date_Table[[#This Row],[Month]]&gt;=4,Date_Table[[#This Row],[Month]]&lt;7),"Q2",
 IF(AND(Date_Table[[#This Row],[Month]]&gt;=7,Date_Table[[#This Row],[Month]]&lt;=9),"Q3","Q4")))</f>
        <v>Q3</v>
      </c>
      <c r="E207" t="str">
        <f t="shared" si="9"/>
        <v>July</v>
      </c>
      <c r="F207" t="str">
        <f t="shared" si="10"/>
        <v>Tuesday</v>
      </c>
    </row>
    <row r="208" spans="1:6" x14ac:dyDescent="0.3">
      <c r="A208" s="1">
        <v>45133</v>
      </c>
      <c r="B208">
        <f t="shared" si="11"/>
        <v>7</v>
      </c>
      <c r="C208">
        <f>YEAR(Date_Table[[#This Row],[Date]])</f>
        <v>2023</v>
      </c>
      <c r="D208" t="str">
        <f>IF(AND(Date_Table[[#This Row],[Month]]&gt;=1,Date_Table[[#This Row],[Month]]&lt;4),"Q1",
 IF(AND(Date_Table[[#This Row],[Month]]&gt;=4,Date_Table[[#This Row],[Month]]&lt;7),"Q2",
 IF(AND(Date_Table[[#This Row],[Month]]&gt;=7,Date_Table[[#This Row],[Month]]&lt;=9),"Q3","Q4")))</f>
        <v>Q3</v>
      </c>
      <c r="E208" t="str">
        <f t="shared" si="9"/>
        <v>July</v>
      </c>
      <c r="F208" t="str">
        <f t="shared" si="10"/>
        <v>Wednesday</v>
      </c>
    </row>
    <row r="209" spans="1:6" x14ac:dyDescent="0.3">
      <c r="A209" s="1">
        <v>45134</v>
      </c>
      <c r="B209">
        <f t="shared" si="11"/>
        <v>7</v>
      </c>
      <c r="C209">
        <f>YEAR(Date_Table[[#This Row],[Date]])</f>
        <v>2023</v>
      </c>
      <c r="D209" t="str">
        <f>IF(AND(Date_Table[[#This Row],[Month]]&gt;=1,Date_Table[[#This Row],[Month]]&lt;4),"Q1",
 IF(AND(Date_Table[[#This Row],[Month]]&gt;=4,Date_Table[[#This Row],[Month]]&lt;7),"Q2",
 IF(AND(Date_Table[[#This Row],[Month]]&gt;=7,Date_Table[[#This Row],[Month]]&lt;=9),"Q3","Q4")))</f>
        <v>Q3</v>
      </c>
      <c r="E209" t="str">
        <f t="shared" si="9"/>
        <v>July</v>
      </c>
      <c r="F209" t="str">
        <f t="shared" si="10"/>
        <v>Thursday</v>
      </c>
    </row>
    <row r="210" spans="1:6" x14ac:dyDescent="0.3">
      <c r="A210" s="1">
        <v>45135</v>
      </c>
      <c r="B210">
        <f t="shared" si="11"/>
        <v>7</v>
      </c>
      <c r="C210">
        <f>YEAR(Date_Table[[#This Row],[Date]])</f>
        <v>2023</v>
      </c>
      <c r="D210" t="str">
        <f>IF(AND(Date_Table[[#This Row],[Month]]&gt;=1,Date_Table[[#This Row],[Month]]&lt;4),"Q1",
 IF(AND(Date_Table[[#This Row],[Month]]&gt;=4,Date_Table[[#This Row],[Month]]&lt;7),"Q2",
 IF(AND(Date_Table[[#This Row],[Month]]&gt;=7,Date_Table[[#This Row],[Month]]&lt;=9),"Q3","Q4")))</f>
        <v>Q3</v>
      </c>
      <c r="E210" t="str">
        <f t="shared" si="9"/>
        <v>July</v>
      </c>
      <c r="F210" t="str">
        <f t="shared" si="10"/>
        <v>Friday</v>
      </c>
    </row>
    <row r="211" spans="1:6" x14ac:dyDescent="0.3">
      <c r="A211" s="1">
        <v>45136</v>
      </c>
      <c r="B211">
        <f t="shared" si="11"/>
        <v>7</v>
      </c>
      <c r="C211">
        <f>YEAR(Date_Table[[#This Row],[Date]])</f>
        <v>2023</v>
      </c>
      <c r="D211" t="str">
        <f>IF(AND(Date_Table[[#This Row],[Month]]&gt;=1,Date_Table[[#This Row],[Month]]&lt;4),"Q1",
 IF(AND(Date_Table[[#This Row],[Month]]&gt;=4,Date_Table[[#This Row],[Month]]&lt;7),"Q2",
 IF(AND(Date_Table[[#This Row],[Month]]&gt;=7,Date_Table[[#This Row],[Month]]&lt;=9),"Q3","Q4")))</f>
        <v>Q3</v>
      </c>
      <c r="E211" t="str">
        <f t="shared" si="9"/>
        <v>July</v>
      </c>
      <c r="F211" t="str">
        <f t="shared" si="10"/>
        <v>Saturday</v>
      </c>
    </row>
    <row r="212" spans="1:6" x14ac:dyDescent="0.3">
      <c r="A212" s="1">
        <v>45137</v>
      </c>
      <c r="B212">
        <f t="shared" si="11"/>
        <v>7</v>
      </c>
      <c r="C212">
        <f>YEAR(Date_Table[[#This Row],[Date]])</f>
        <v>2023</v>
      </c>
      <c r="D212" t="str">
        <f>IF(AND(Date_Table[[#This Row],[Month]]&gt;=1,Date_Table[[#This Row],[Month]]&lt;4),"Q1",
 IF(AND(Date_Table[[#This Row],[Month]]&gt;=4,Date_Table[[#This Row],[Month]]&lt;7),"Q2",
 IF(AND(Date_Table[[#This Row],[Month]]&gt;=7,Date_Table[[#This Row],[Month]]&lt;=9),"Q3","Q4")))</f>
        <v>Q3</v>
      </c>
      <c r="E212" t="str">
        <f t="shared" si="9"/>
        <v>July</v>
      </c>
      <c r="F212" t="str">
        <f t="shared" si="10"/>
        <v>Sunday</v>
      </c>
    </row>
    <row r="213" spans="1:6" x14ac:dyDescent="0.3">
      <c r="A213" s="1">
        <v>45138</v>
      </c>
      <c r="B213">
        <f t="shared" si="11"/>
        <v>7</v>
      </c>
      <c r="C213">
        <f>YEAR(Date_Table[[#This Row],[Date]])</f>
        <v>2023</v>
      </c>
      <c r="D213" t="str">
        <f>IF(AND(Date_Table[[#This Row],[Month]]&gt;=1,Date_Table[[#This Row],[Month]]&lt;4),"Q1",
 IF(AND(Date_Table[[#This Row],[Month]]&gt;=4,Date_Table[[#This Row],[Month]]&lt;7),"Q2",
 IF(AND(Date_Table[[#This Row],[Month]]&gt;=7,Date_Table[[#This Row],[Month]]&lt;=9),"Q3","Q4")))</f>
        <v>Q3</v>
      </c>
      <c r="E213" t="str">
        <f t="shared" si="9"/>
        <v>July</v>
      </c>
      <c r="F213" t="str">
        <f t="shared" si="10"/>
        <v>Monday</v>
      </c>
    </row>
    <row r="214" spans="1:6" x14ac:dyDescent="0.3">
      <c r="A214" s="1">
        <v>45139</v>
      </c>
      <c r="B214">
        <f t="shared" si="11"/>
        <v>8</v>
      </c>
      <c r="C214">
        <f>YEAR(Date_Table[[#This Row],[Date]])</f>
        <v>2023</v>
      </c>
      <c r="D214" t="str">
        <f>IF(AND(Date_Table[[#This Row],[Month]]&gt;=1,Date_Table[[#This Row],[Month]]&lt;4),"Q1",
 IF(AND(Date_Table[[#This Row],[Month]]&gt;=4,Date_Table[[#This Row],[Month]]&lt;7),"Q2",
 IF(AND(Date_Table[[#This Row],[Month]]&gt;=7,Date_Table[[#This Row],[Month]]&lt;=9),"Q3","Q4")))</f>
        <v>Q3</v>
      </c>
      <c r="E214" t="str">
        <f t="shared" si="9"/>
        <v>August</v>
      </c>
      <c r="F214" t="str">
        <f t="shared" si="10"/>
        <v>Tuesday</v>
      </c>
    </row>
    <row r="215" spans="1:6" x14ac:dyDescent="0.3">
      <c r="A215" s="1">
        <v>45140</v>
      </c>
      <c r="B215">
        <f t="shared" si="11"/>
        <v>8</v>
      </c>
      <c r="C215">
        <f>YEAR(Date_Table[[#This Row],[Date]])</f>
        <v>2023</v>
      </c>
      <c r="D215" t="str">
        <f>IF(AND(Date_Table[[#This Row],[Month]]&gt;=1,Date_Table[[#This Row],[Month]]&lt;4),"Q1",
 IF(AND(Date_Table[[#This Row],[Month]]&gt;=4,Date_Table[[#This Row],[Month]]&lt;7),"Q2",
 IF(AND(Date_Table[[#This Row],[Month]]&gt;=7,Date_Table[[#This Row],[Month]]&lt;=9),"Q3","Q4")))</f>
        <v>Q3</v>
      </c>
      <c r="E215" t="str">
        <f t="shared" si="9"/>
        <v>August</v>
      </c>
      <c r="F215" t="str">
        <f t="shared" si="10"/>
        <v>Wednesday</v>
      </c>
    </row>
    <row r="216" spans="1:6" x14ac:dyDescent="0.3">
      <c r="A216" s="1">
        <v>45141</v>
      </c>
      <c r="B216">
        <f t="shared" si="11"/>
        <v>8</v>
      </c>
      <c r="C216">
        <f>YEAR(Date_Table[[#This Row],[Date]])</f>
        <v>2023</v>
      </c>
      <c r="D216" t="str">
        <f>IF(AND(Date_Table[[#This Row],[Month]]&gt;=1,Date_Table[[#This Row],[Month]]&lt;4),"Q1",
 IF(AND(Date_Table[[#This Row],[Month]]&gt;=4,Date_Table[[#This Row],[Month]]&lt;7),"Q2",
 IF(AND(Date_Table[[#This Row],[Month]]&gt;=7,Date_Table[[#This Row],[Month]]&lt;=9),"Q3","Q4")))</f>
        <v>Q3</v>
      </c>
      <c r="E216" t="str">
        <f t="shared" si="9"/>
        <v>August</v>
      </c>
      <c r="F216" t="str">
        <f t="shared" si="10"/>
        <v>Thursday</v>
      </c>
    </row>
    <row r="217" spans="1:6" x14ac:dyDescent="0.3">
      <c r="A217" s="1">
        <v>45142</v>
      </c>
      <c r="B217">
        <f t="shared" si="11"/>
        <v>8</v>
      </c>
      <c r="C217">
        <f>YEAR(Date_Table[[#This Row],[Date]])</f>
        <v>2023</v>
      </c>
      <c r="D217" t="str">
        <f>IF(AND(Date_Table[[#This Row],[Month]]&gt;=1,Date_Table[[#This Row],[Month]]&lt;4),"Q1",
 IF(AND(Date_Table[[#This Row],[Month]]&gt;=4,Date_Table[[#This Row],[Month]]&lt;7),"Q2",
 IF(AND(Date_Table[[#This Row],[Month]]&gt;=7,Date_Table[[#This Row],[Month]]&lt;=9),"Q3","Q4")))</f>
        <v>Q3</v>
      </c>
      <c r="E217" t="str">
        <f t="shared" si="9"/>
        <v>August</v>
      </c>
      <c r="F217" t="str">
        <f t="shared" si="10"/>
        <v>Friday</v>
      </c>
    </row>
    <row r="218" spans="1:6" x14ac:dyDescent="0.3">
      <c r="A218" s="1">
        <v>45143</v>
      </c>
      <c r="B218">
        <f t="shared" si="11"/>
        <v>8</v>
      </c>
      <c r="C218">
        <f>YEAR(Date_Table[[#This Row],[Date]])</f>
        <v>2023</v>
      </c>
      <c r="D218" t="str">
        <f>IF(AND(Date_Table[[#This Row],[Month]]&gt;=1,Date_Table[[#This Row],[Month]]&lt;4),"Q1",
 IF(AND(Date_Table[[#This Row],[Month]]&gt;=4,Date_Table[[#This Row],[Month]]&lt;7),"Q2",
 IF(AND(Date_Table[[#This Row],[Month]]&gt;=7,Date_Table[[#This Row],[Month]]&lt;=9),"Q3","Q4")))</f>
        <v>Q3</v>
      </c>
      <c r="E218" t="str">
        <f t="shared" si="9"/>
        <v>August</v>
      </c>
      <c r="F218" t="str">
        <f t="shared" si="10"/>
        <v>Saturday</v>
      </c>
    </row>
    <row r="219" spans="1:6" x14ac:dyDescent="0.3">
      <c r="A219" s="1">
        <v>45144</v>
      </c>
      <c r="B219">
        <f t="shared" si="11"/>
        <v>8</v>
      </c>
      <c r="C219">
        <f>YEAR(Date_Table[[#This Row],[Date]])</f>
        <v>2023</v>
      </c>
      <c r="D219" t="str">
        <f>IF(AND(Date_Table[[#This Row],[Month]]&gt;=1,Date_Table[[#This Row],[Month]]&lt;4),"Q1",
 IF(AND(Date_Table[[#This Row],[Month]]&gt;=4,Date_Table[[#This Row],[Month]]&lt;7),"Q2",
 IF(AND(Date_Table[[#This Row],[Month]]&gt;=7,Date_Table[[#This Row],[Month]]&lt;=9),"Q3","Q4")))</f>
        <v>Q3</v>
      </c>
      <c r="E219" t="str">
        <f t="shared" si="9"/>
        <v>August</v>
      </c>
      <c r="F219" t="str">
        <f t="shared" si="10"/>
        <v>Sunday</v>
      </c>
    </row>
    <row r="220" spans="1:6" x14ac:dyDescent="0.3">
      <c r="A220" s="1">
        <v>45145</v>
      </c>
      <c r="B220">
        <f t="shared" si="11"/>
        <v>8</v>
      </c>
      <c r="C220">
        <f>YEAR(Date_Table[[#This Row],[Date]])</f>
        <v>2023</v>
      </c>
      <c r="D220" t="str">
        <f>IF(AND(Date_Table[[#This Row],[Month]]&gt;=1,Date_Table[[#This Row],[Month]]&lt;4),"Q1",
 IF(AND(Date_Table[[#This Row],[Month]]&gt;=4,Date_Table[[#This Row],[Month]]&lt;7),"Q2",
 IF(AND(Date_Table[[#This Row],[Month]]&gt;=7,Date_Table[[#This Row],[Month]]&lt;=9),"Q3","Q4")))</f>
        <v>Q3</v>
      </c>
      <c r="E220" t="str">
        <f t="shared" si="9"/>
        <v>August</v>
      </c>
      <c r="F220" t="str">
        <f t="shared" si="10"/>
        <v>Monday</v>
      </c>
    </row>
    <row r="221" spans="1:6" x14ac:dyDescent="0.3">
      <c r="A221" s="1">
        <v>45146</v>
      </c>
      <c r="B221">
        <f t="shared" si="11"/>
        <v>8</v>
      </c>
      <c r="C221">
        <f>YEAR(Date_Table[[#This Row],[Date]])</f>
        <v>2023</v>
      </c>
      <c r="D221" t="str">
        <f>IF(AND(Date_Table[[#This Row],[Month]]&gt;=1,Date_Table[[#This Row],[Month]]&lt;4),"Q1",
 IF(AND(Date_Table[[#This Row],[Month]]&gt;=4,Date_Table[[#This Row],[Month]]&lt;7),"Q2",
 IF(AND(Date_Table[[#This Row],[Month]]&gt;=7,Date_Table[[#This Row],[Month]]&lt;=9),"Q3","Q4")))</f>
        <v>Q3</v>
      </c>
      <c r="E221" t="str">
        <f t="shared" si="9"/>
        <v>August</v>
      </c>
      <c r="F221" t="str">
        <f t="shared" si="10"/>
        <v>Tuesday</v>
      </c>
    </row>
    <row r="222" spans="1:6" x14ac:dyDescent="0.3">
      <c r="A222" s="1">
        <v>45147</v>
      </c>
      <c r="B222">
        <f t="shared" si="11"/>
        <v>8</v>
      </c>
      <c r="C222">
        <f>YEAR(Date_Table[[#This Row],[Date]])</f>
        <v>2023</v>
      </c>
      <c r="D222" t="str">
        <f>IF(AND(Date_Table[[#This Row],[Month]]&gt;=1,Date_Table[[#This Row],[Month]]&lt;4),"Q1",
 IF(AND(Date_Table[[#This Row],[Month]]&gt;=4,Date_Table[[#This Row],[Month]]&lt;7),"Q2",
 IF(AND(Date_Table[[#This Row],[Month]]&gt;=7,Date_Table[[#This Row],[Month]]&lt;=9),"Q3","Q4")))</f>
        <v>Q3</v>
      </c>
      <c r="E222" t="str">
        <f t="shared" si="9"/>
        <v>August</v>
      </c>
      <c r="F222" t="str">
        <f t="shared" si="10"/>
        <v>Wednesday</v>
      </c>
    </row>
    <row r="223" spans="1:6" x14ac:dyDescent="0.3">
      <c r="A223" s="1">
        <v>45148</v>
      </c>
      <c r="B223">
        <f t="shared" si="11"/>
        <v>8</v>
      </c>
      <c r="C223">
        <f>YEAR(Date_Table[[#This Row],[Date]])</f>
        <v>2023</v>
      </c>
      <c r="D223" t="str">
        <f>IF(AND(Date_Table[[#This Row],[Month]]&gt;=1,Date_Table[[#This Row],[Month]]&lt;4),"Q1",
 IF(AND(Date_Table[[#This Row],[Month]]&gt;=4,Date_Table[[#This Row],[Month]]&lt;7),"Q2",
 IF(AND(Date_Table[[#This Row],[Month]]&gt;=7,Date_Table[[#This Row],[Month]]&lt;=9),"Q3","Q4")))</f>
        <v>Q3</v>
      </c>
      <c r="E223" t="str">
        <f t="shared" si="9"/>
        <v>August</v>
      </c>
      <c r="F223" t="str">
        <f t="shared" si="10"/>
        <v>Thursday</v>
      </c>
    </row>
    <row r="224" spans="1:6" x14ac:dyDescent="0.3">
      <c r="A224" s="1">
        <v>45149</v>
      </c>
      <c r="B224">
        <f t="shared" si="11"/>
        <v>8</v>
      </c>
      <c r="C224">
        <f>YEAR(Date_Table[[#This Row],[Date]])</f>
        <v>2023</v>
      </c>
      <c r="D224" t="str">
        <f>IF(AND(Date_Table[[#This Row],[Month]]&gt;=1,Date_Table[[#This Row],[Month]]&lt;4),"Q1",
 IF(AND(Date_Table[[#This Row],[Month]]&gt;=4,Date_Table[[#This Row],[Month]]&lt;7),"Q2",
 IF(AND(Date_Table[[#This Row],[Month]]&gt;=7,Date_Table[[#This Row],[Month]]&lt;=9),"Q3","Q4")))</f>
        <v>Q3</v>
      </c>
      <c r="E224" t="str">
        <f t="shared" si="9"/>
        <v>August</v>
      </c>
      <c r="F224" t="str">
        <f t="shared" si="10"/>
        <v>Friday</v>
      </c>
    </row>
    <row r="225" spans="1:6" x14ac:dyDescent="0.3">
      <c r="A225" s="1">
        <v>45150</v>
      </c>
      <c r="B225">
        <f t="shared" si="11"/>
        <v>8</v>
      </c>
      <c r="C225">
        <f>YEAR(Date_Table[[#This Row],[Date]])</f>
        <v>2023</v>
      </c>
      <c r="D225" t="str">
        <f>IF(AND(Date_Table[[#This Row],[Month]]&gt;=1,Date_Table[[#This Row],[Month]]&lt;4),"Q1",
 IF(AND(Date_Table[[#This Row],[Month]]&gt;=4,Date_Table[[#This Row],[Month]]&lt;7),"Q2",
 IF(AND(Date_Table[[#This Row],[Month]]&gt;=7,Date_Table[[#This Row],[Month]]&lt;=9),"Q3","Q4")))</f>
        <v>Q3</v>
      </c>
      <c r="E225" t="str">
        <f t="shared" si="9"/>
        <v>August</v>
      </c>
      <c r="F225" t="str">
        <f t="shared" si="10"/>
        <v>Saturday</v>
      </c>
    </row>
    <row r="226" spans="1:6" x14ac:dyDescent="0.3">
      <c r="A226" s="1">
        <v>45151</v>
      </c>
      <c r="B226">
        <f t="shared" si="11"/>
        <v>8</v>
      </c>
      <c r="C226">
        <f>YEAR(Date_Table[[#This Row],[Date]])</f>
        <v>2023</v>
      </c>
      <c r="D226" t="str">
        <f>IF(AND(Date_Table[[#This Row],[Month]]&gt;=1,Date_Table[[#This Row],[Month]]&lt;4),"Q1",
 IF(AND(Date_Table[[#This Row],[Month]]&gt;=4,Date_Table[[#This Row],[Month]]&lt;7),"Q2",
 IF(AND(Date_Table[[#This Row],[Month]]&gt;=7,Date_Table[[#This Row],[Month]]&lt;=9),"Q3","Q4")))</f>
        <v>Q3</v>
      </c>
      <c r="E226" t="str">
        <f t="shared" si="9"/>
        <v>August</v>
      </c>
      <c r="F226" t="str">
        <f t="shared" si="10"/>
        <v>Sunday</v>
      </c>
    </row>
    <row r="227" spans="1:6" x14ac:dyDescent="0.3">
      <c r="A227" s="1">
        <v>45152</v>
      </c>
      <c r="B227">
        <f t="shared" si="11"/>
        <v>8</v>
      </c>
      <c r="C227">
        <f>YEAR(Date_Table[[#This Row],[Date]])</f>
        <v>2023</v>
      </c>
      <c r="D227" t="str">
        <f>IF(AND(Date_Table[[#This Row],[Month]]&gt;=1,Date_Table[[#This Row],[Month]]&lt;4),"Q1",
 IF(AND(Date_Table[[#This Row],[Month]]&gt;=4,Date_Table[[#This Row],[Month]]&lt;7),"Q2",
 IF(AND(Date_Table[[#This Row],[Month]]&gt;=7,Date_Table[[#This Row],[Month]]&lt;=9),"Q3","Q4")))</f>
        <v>Q3</v>
      </c>
      <c r="E227" t="str">
        <f t="shared" si="9"/>
        <v>August</v>
      </c>
      <c r="F227" t="str">
        <f t="shared" si="10"/>
        <v>Monday</v>
      </c>
    </row>
    <row r="228" spans="1:6" x14ac:dyDescent="0.3">
      <c r="A228" s="1">
        <v>45153</v>
      </c>
      <c r="B228">
        <f t="shared" si="11"/>
        <v>8</v>
      </c>
      <c r="C228">
        <f>YEAR(Date_Table[[#This Row],[Date]])</f>
        <v>2023</v>
      </c>
      <c r="D228" t="str">
        <f>IF(AND(Date_Table[[#This Row],[Month]]&gt;=1,Date_Table[[#This Row],[Month]]&lt;4),"Q1",
 IF(AND(Date_Table[[#This Row],[Month]]&gt;=4,Date_Table[[#This Row],[Month]]&lt;7),"Q2",
 IF(AND(Date_Table[[#This Row],[Month]]&gt;=7,Date_Table[[#This Row],[Month]]&lt;=9),"Q3","Q4")))</f>
        <v>Q3</v>
      </c>
      <c r="E228" t="str">
        <f t="shared" si="9"/>
        <v>August</v>
      </c>
      <c r="F228" t="str">
        <f t="shared" si="10"/>
        <v>Tuesday</v>
      </c>
    </row>
    <row r="229" spans="1:6" x14ac:dyDescent="0.3">
      <c r="A229" s="1">
        <v>45154</v>
      </c>
      <c r="B229">
        <f t="shared" si="11"/>
        <v>8</v>
      </c>
      <c r="C229">
        <f>YEAR(Date_Table[[#This Row],[Date]])</f>
        <v>2023</v>
      </c>
      <c r="D229" t="str">
        <f>IF(AND(Date_Table[[#This Row],[Month]]&gt;=1,Date_Table[[#This Row],[Month]]&lt;4),"Q1",
 IF(AND(Date_Table[[#This Row],[Month]]&gt;=4,Date_Table[[#This Row],[Month]]&lt;7),"Q2",
 IF(AND(Date_Table[[#This Row],[Month]]&gt;=7,Date_Table[[#This Row],[Month]]&lt;=9),"Q3","Q4")))</f>
        <v>Q3</v>
      </c>
      <c r="E229" t="str">
        <f t="shared" si="9"/>
        <v>August</v>
      </c>
      <c r="F229" t="str">
        <f t="shared" si="10"/>
        <v>Wednesday</v>
      </c>
    </row>
    <row r="230" spans="1:6" x14ac:dyDescent="0.3">
      <c r="A230" s="1">
        <v>45155</v>
      </c>
      <c r="B230">
        <f t="shared" si="11"/>
        <v>8</v>
      </c>
      <c r="C230">
        <f>YEAR(Date_Table[[#This Row],[Date]])</f>
        <v>2023</v>
      </c>
      <c r="D230" t="str">
        <f>IF(AND(Date_Table[[#This Row],[Month]]&gt;=1,Date_Table[[#This Row],[Month]]&lt;4),"Q1",
 IF(AND(Date_Table[[#This Row],[Month]]&gt;=4,Date_Table[[#This Row],[Month]]&lt;7),"Q2",
 IF(AND(Date_Table[[#This Row],[Month]]&gt;=7,Date_Table[[#This Row],[Month]]&lt;=9),"Q3","Q4")))</f>
        <v>Q3</v>
      </c>
      <c r="E230" t="str">
        <f t="shared" si="9"/>
        <v>August</v>
      </c>
      <c r="F230" t="str">
        <f t="shared" si="10"/>
        <v>Thursday</v>
      </c>
    </row>
    <row r="231" spans="1:6" x14ac:dyDescent="0.3">
      <c r="A231" s="1">
        <v>45156</v>
      </c>
      <c r="B231">
        <f t="shared" si="11"/>
        <v>8</v>
      </c>
      <c r="C231">
        <f>YEAR(Date_Table[[#This Row],[Date]])</f>
        <v>2023</v>
      </c>
      <c r="D231" t="str">
        <f>IF(AND(Date_Table[[#This Row],[Month]]&gt;=1,Date_Table[[#This Row],[Month]]&lt;4),"Q1",
 IF(AND(Date_Table[[#This Row],[Month]]&gt;=4,Date_Table[[#This Row],[Month]]&lt;7),"Q2",
 IF(AND(Date_Table[[#This Row],[Month]]&gt;=7,Date_Table[[#This Row],[Month]]&lt;=9),"Q3","Q4")))</f>
        <v>Q3</v>
      </c>
      <c r="E231" t="str">
        <f t="shared" si="9"/>
        <v>August</v>
      </c>
      <c r="F231" t="str">
        <f t="shared" si="10"/>
        <v>Friday</v>
      </c>
    </row>
    <row r="232" spans="1:6" x14ac:dyDescent="0.3">
      <c r="A232" s="1">
        <v>45157</v>
      </c>
      <c r="B232">
        <f t="shared" si="11"/>
        <v>8</v>
      </c>
      <c r="C232">
        <f>YEAR(Date_Table[[#This Row],[Date]])</f>
        <v>2023</v>
      </c>
      <c r="D232" t="str">
        <f>IF(AND(Date_Table[[#This Row],[Month]]&gt;=1,Date_Table[[#This Row],[Month]]&lt;4),"Q1",
 IF(AND(Date_Table[[#This Row],[Month]]&gt;=4,Date_Table[[#This Row],[Month]]&lt;7),"Q2",
 IF(AND(Date_Table[[#This Row],[Month]]&gt;=7,Date_Table[[#This Row],[Month]]&lt;=9),"Q3","Q4")))</f>
        <v>Q3</v>
      </c>
      <c r="E232" t="str">
        <f t="shared" si="9"/>
        <v>August</v>
      </c>
      <c r="F232" t="str">
        <f t="shared" si="10"/>
        <v>Saturday</v>
      </c>
    </row>
    <row r="233" spans="1:6" x14ac:dyDescent="0.3">
      <c r="A233" s="1">
        <v>45158</v>
      </c>
      <c r="B233">
        <f t="shared" si="11"/>
        <v>8</v>
      </c>
      <c r="C233">
        <f>YEAR(Date_Table[[#This Row],[Date]])</f>
        <v>2023</v>
      </c>
      <c r="D233" t="str">
        <f>IF(AND(Date_Table[[#This Row],[Month]]&gt;=1,Date_Table[[#This Row],[Month]]&lt;4),"Q1",
 IF(AND(Date_Table[[#This Row],[Month]]&gt;=4,Date_Table[[#This Row],[Month]]&lt;7),"Q2",
 IF(AND(Date_Table[[#This Row],[Month]]&gt;=7,Date_Table[[#This Row],[Month]]&lt;=9),"Q3","Q4")))</f>
        <v>Q3</v>
      </c>
      <c r="E233" t="str">
        <f t="shared" si="9"/>
        <v>August</v>
      </c>
      <c r="F233" t="str">
        <f t="shared" si="10"/>
        <v>Sunday</v>
      </c>
    </row>
    <row r="234" spans="1:6" x14ac:dyDescent="0.3">
      <c r="A234" s="1">
        <v>45159</v>
      </c>
      <c r="B234">
        <f t="shared" si="11"/>
        <v>8</v>
      </c>
      <c r="C234">
        <f>YEAR(Date_Table[[#This Row],[Date]])</f>
        <v>2023</v>
      </c>
      <c r="D234" t="str">
        <f>IF(AND(Date_Table[[#This Row],[Month]]&gt;=1,Date_Table[[#This Row],[Month]]&lt;4),"Q1",
 IF(AND(Date_Table[[#This Row],[Month]]&gt;=4,Date_Table[[#This Row],[Month]]&lt;7),"Q2",
 IF(AND(Date_Table[[#This Row],[Month]]&gt;=7,Date_Table[[#This Row],[Month]]&lt;=9),"Q3","Q4")))</f>
        <v>Q3</v>
      </c>
      <c r="E234" t="str">
        <f t="shared" si="9"/>
        <v>August</v>
      </c>
      <c r="F234" t="str">
        <f t="shared" si="10"/>
        <v>Monday</v>
      </c>
    </row>
    <row r="235" spans="1:6" x14ac:dyDescent="0.3">
      <c r="A235" s="1">
        <v>45160</v>
      </c>
      <c r="B235">
        <f t="shared" si="11"/>
        <v>8</v>
      </c>
      <c r="C235">
        <f>YEAR(Date_Table[[#This Row],[Date]])</f>
        <v>2023</v>
      </c>
      <c r="D235" t="str">
        <f>IF(AND(Date_Table[[#This Row],[Month]]&gt;=1,Date_Table[[#This Row],[Month]]&lt;4),"Q1",
 IF(AND(Date_Table[[#This Row],[Month]]&gt;=4,Date_Table[[#This Row],[Month]]&lt;7),"Q2",
 IF(AND(Date_Table[[#This Row],[Month]]&gt;=7,Date_Table[[#This Row],[Month]]&lt;=9),"Q3","Q4")))</f>
        <v>Q3</v>
      </c>
      <c r="E235" t="str">
        <f t="shared" si="9"/>
        <v>August</v>
      </c>
      <c r="F235" t="str">
        <f t="shared" si="10"/>
        <v>Tuesday</v>
      </c>
    </row>
    <row r="236" spans="1:6" x14ac:dyDescent="0.3">
      <c r="A236" s="1">
        <v>45161</v>
      </c>
      <c r="B236">
        <f t="shared" si="11"/>
        <v>8</v>
      </c>
      <c r="C236">
        <f>YEAR(Date_Table[[#This Row],[Date]])</f>
        <v>2023</v>
      </c>
      <c r="D236" t="str">
        <f>IF(AND(Date_Table[[#This Row],[Month]]&gt;=1,Date_Table[[#This Row],[Month]]&lt;4),"Q1",
 IF(AND(Date_Table[[#This Row],[Month]]&gt;=4,Date_Table[[#This Row],[Month]]&lt;7),"Q2",
 IF(AND(Date_Table[[#This Row],[Month]]&gt;=7,Date_Table[[#This Row],[Month]]&lt;=9),"Q3","Q4")))</f>
        <v>Q3</v>
      </c>
      <c r="E236" t="str">
        <f t="shared" si="9"/>
        <v>August</v>
      </c>
      <c r="F236" t="str">
        <f t="shared" si="10"/>
        <v>Wednesday</v>
      </c>
    </row>
    <row r="237" spans="1:6" x14ac:dyDescent="0.3">
      <c r="A237" s="1">
        <v>45162</v>
      </c>
      <c r="B237">
        <f t="shared" si="11"/>
        <v>8</v>
      </c>
      <c r="C237">
        <f>YEAR(Date_Table[[#This Row],[Date]])</f>
        <v>2023</v>
      </c>
      <c r="D237" t="str">
        <f>IF(AND(Date_Table[[#This Row],[Month]]&gt;=1,Date_Table[[#This Row],[Month]]&lt;4),"Q1",
 IF(AND(Date_Table[[#This Row],[Month]]&gt;=4,Date_Table[[#This Row],[Month]]&lt;7),"Q2",
 IF(AND(Date_Table[[#This Row],[Month]]&gt;=7,Date_Table[[#This Row],[Month]]&lt;=9),"Q3","Q4")))</f>
        <v>Q3</v>
      </c>
      <c r="E237" t="str">
        <f t="shared" si="9"/>
        <v>August</v>
      </c>
      <c r="F237" t="str">
        <f t="shared" si="10"/>
        <v>Thursday</v>
      </c>
    </row>
    <row r="238" spans="1:6" x14ac:dyDescent="0.3">
      <c r="A238" s="1">
        <v>45163</v>
      </c>
      <c r="B238">
        <f t="shared" si="11"/>
        <v>8</v>
      </c>
      <c r="C238">
        <f>YEAR(Date_Table[[#This Row],[Date]])</f>
        <v>2023</v>
      </c>
      <c r="D238" t="str">
        <f>IF(AND(Date_Table[[#This Row],[Month]]&gt;=1,Date_Table[[#This Row],[Month]]&lt;4),"Q1",
 IF(AND(Date_Table[[#This Row],[Month]]&gt;=4,Date_Table[[#This Row],[Month]]&lt;7),"Q2",
 IF(AND(Date_Table[[#This Row],[Month]]&gt;=7,Date_Table[[#This Row],[Month]]&lt;=9),"Q3","Q4")))</f>
        <v>Q3</v>
      </c>
      <c r="E238" t="str">
        <f t="shared" si="9"/>
        <v>August</v>
      </c>
      <c r="F238" t="str">
        <f t="shared" si="10"/>
        <v>Friday</v>
      </c>
    </row>
    <row r="239" spans="1:6" x14ac:dyDescent="0.3">
      <c r="A239" s="1">
        <v>45164</v>
      </c>
      <c r="B239">
        <f t="shared" si="11"/>
        <v>8</v>
      </c>
      <c r="C239">
        <f>YEAR(Date_Table[[#This Row],[Date]])</f>
        <v>2023</v>
      </c>
      <c r="D239" t="str">
        <f>IF(AND(Date_Table[[#This Row],[Month]]&gt;=1,Date_Table[[#This Row],[Month]]&lt;4),"Q1",
 IF(AND(Date_Table[[#This Row],[Month]]&gt;=4,Date_Table[[#This Row],[Month]]&lt;7),"Q2",
 IF(AND(Date_Table[[#This Row],[Month]]&gt;=7,Date_Table[[#This Row],[Month]]&lt;=9),"Q3","Q4")))</f>
        <v>Q3</v>
      </c>
      <c r="E239" t="str">
        <f t="shared" si="9"/>
        <v>August</v>
      </c>
      <c r="F239" t="str">
        <f t="shared" si="10"/>
        <v>Saturday</v>
      </c>
    </row>
    <row r="240" spans="1:6" x14ac:dyDescent="0.3">
      <c r="A240" s="1">
        <v>45165</v>
      </c>
      <c r="B240">
        <f t="shared" si="11"/>
        <v>8</v>
      </c>
      <c r="C240">
        <f>YEAR(Date_Table[[#This Row],[Date]])</f>
        <v>2023</v>
      </c>
      <c r="D240" t="str">
        <f>IF(AND(Date_Table[[#This Row],[Month]]&gt;=1,Date_Table[[#This Row],[Month]]&lt;4),"Q1",
 IF(AND(Date_Table[[#This Row],[Month]]&gt;=4,Date_Table[[#This Row],[Month]]&lt;7),"Q2",
 IF(AND(Date_Table[[#This Row],[Month]]&gt;=7,Date_Table[[#This Row],[Month]]&lt;=9),"Q3","Q4")))</f>
        <v>Q3</v>
      </c>
      <c r="E240" t="str">
        <f t="shared" si="9"/>
        <v>August</v>
      </c>
      <c r="F240" t="str">
        <f t="shared" si="10"/>
        <v>Sunday</v>
      </c>
    </row>
    <row r="241" spans="1:6" x14ac:dyDescent="0.3">
      <c r="A241" s="1">
        <v>45166</v>
      </c>
      <c r="B241">
        <f t="shared" si="11"/>
        <v>8</v>
      </c>
      <c r="C241">
        <f>YEAR(Date_Table[[#This Row],[Date]])</f>
        <v>2023</v>
      </c>
      <c r="D241" t="str">
        <f>IF(AND(Date_Table[[#This Row],[Month]]&gt;=1,Date_Table[[#This Row],[Month]]&lt;4),"Q1",
 IF(AND(Date_Table[[#This Row],[Month]]&gt;=4,Date_Table[[#This Row],[Month]]&lt;7),"Q2",
 IF(AND(Date_Table[[#This Row],[Month]]&gt;=7,Date_Table[[#This Row],[Month]]&lt;=9),"Q3","Q4")))</f>
        <v>Q3</v>
      </c>
      <c r="E241" t="str">
        <f t="shared" si="9"/>
        <v>August</v>
      </c>
      <c r="F241" t="str">
        <f t="shared" si="10"/>
        <v>Monday</v>
      </c>
    </row>
    <row r="242" spans="1:6" x14ac:dyDescent="0.3">
      <c r="A242" s="1">
        <v>45167</v>
      </c>
      <c r="B242">
        <f t="shared" si="11"/>
        <v>8</v>
      </c>
      <c r="C242">
        <f>YEAR(Date_Table[[#This Row],[Date]])</f>
        <v>2023</v>
      </c>
      <c r="D242" t="str">
        <f>IF(AND(Date_Table[[#This Row],[Month]]&gt;=1,Date_Table[[#This Row],[Month]]&lt;4),"Q1",
 IF(AND(Date_Table[[#This Row],[Month]]&gt;=4,Date_Table[[#This Row],[Month]]&lt;7),"Q2",
 IF(AND(Date_Table[[#This Row],[Month]]&gt;=7,Date_Table[[#This Row],[Month]]&lt;=9),"Q3","Q4")))</f>
        <v>Q3</v>
      </c>
      <c r="E242" t="str">
        <f t="shared" si="9"/>
        <v>August</v>
      </c>
      <c r="F242" t="str">
        <f t="shared" si="10"/>
        <v>Tuesday</v>
      </c>
    </row>
    <row r="243" spans="1:6" x14ac:dyDescent="0.3">
      <c r="A243" s="1">
        <v>45168</v>
      </c>
      <c r="B243">
        <f t="shared" si="11"/>
        <v>8</v>
      </c>
      <c r="C243">
        <f>YEAR(Date_Table[[#This Row],[Date]])</f>
        <v>2023</v>
      </c>
      <c r="D243" t="str">
        <f>IF(AND(Date_Table[[#This Row],[Month]]&gt;=1,Date_Table[[#This Row],[Month]]&lt;4),"Q1",
 IF(AND(Date_Table[[#This Row],[Month]]&gt;=4,Date_Table[[#This Row],[Month]]&lt;7),"Q2",
 IF(AND(Date_Table[[#This Row],[Month]]&gt;=7,Date_Table[[#This Row],[Month]]&lt;=9),"Q3","Q4")))</f>
        <v>Q3</v>
      </c>
      <c r="E243" t="str">
        <f t="shared" si="9"/>
        <v>August</v>
      </c>
      <c r="F243" t="str">
        <f t="shared" si="10"/>
        <v>Wednesday</v>
      </c>
    </row>
    <row r="244" spans="1:6" x14ac:dyDescent="0.3">
      <c r="A244" s="1">
        <v>45169</v>
      </c>
      <c r="B244">
        <f t="shared" si="11"/>
        <v>8</v>
      </c>
      <c r="C244">
        <f>YEAR(Date_Table[[#This Row],[Date]])</f>
        <v>2023</v>
      </c>
      <c r="D244" t="str">
        <f>IF(AND(Date_Table[[#This Row],[Month]]&gt;=1,Date_Table[[#This Row],[Month]]&lt;4),"Q1",
 IF(AND(Date_Table[[#This Row],[Month]]&gt;=4,Date_Table[[#This Row],[Month]]&lt;7),"Q2",
 IF(AND(Date_Table[[#This Row],[Month]]&gt;=7,Date_Table[[#This Row],[Month]]&lt;=9),"Q3","Q4")))</f>
        <v>Q3</v>
      </c>
      <c r="E244" t="str">
        <f t="shared" si="9"/>
        <v>August</v>
      </c>
      <c r="F244" t="str">
        <f t="shared" si="10"/>
        <v>Thursday</v>
      </c>
    </row>
    <row r="245" spans="1:6" x14ac:dyDescent="0.3">
      <c r="A245" s="1">
        <v>45170</v>
      </c>
      <c r="B245">
        <f t="shared" si="11"/>
        <v>9</v>
      </c>
      <c r="C245">
        <f>YEAR(Date_Table[[#This Row],[Date]])</f>
        <v>2023</v>
      </c>
      <c r="D245" t="str">
        <f>IF(AND(Date_Table[[#This Row],[Month]]&gt;=1,Date_Table[[#This Row],[Month]]&lt;4),"Q1",
 IF(AND(Date_Table[[#This Row],[Month]]&gt;=4,Date_Table[[#This Row],[Month]]&lt;7),"Q2",
 IF(AND(Date_Table[[#This Row],[Month]]&gt;=7,Date_Table[[#This Row],[Month]]&lt;=9),"Q3","Q4")))</f>
        <v>Q3</v>
      </c>
      <c r="E245" t="str">
        <f t="shared" si="9"/>
        <v>September</v>
      </c>
      <c r="F245" t="str">
        <f t="shared" si="10"/>
        <v>Friday</v>
      </c>
    </row>
    <row r="246" spans="1:6" x14ac:dyDescent="0.3">
      <c r="A246" s="1">
        <v>45171</v>
      </c>
      <c r="B246">
        <f t="shared" si="11"/>
        <v>9</v>
      </c>
      <c r="C246">
        <f>YEAR(Date_Table[[#This Row],[Date]])</f>
        <v>2023</v>
      </c>
      <c r="D246" t="str">
        <f>IF(AND(Date_Table[[#This Row],[Month]]&gt;=1,Date_Table[[#This Row],[Month]]&lt;4),"Q1",
 IF(AND(Date_Table[[#This Row],[Month]]&gt;=4,Date_Table[[#This Row],[Month]]&lt;7),"Q2",
 IF(AND(Date_Table[[#This Row],[Month]]&gt;=7,Date_Table[[#This Row],[Month]]&lt;=9),"Q3","Q4")))</f>
        <v>Q3</v>
      </c>
      <c r="E246" t="str">
        <f t="shared" si="9"/>
        <v>September</v>
      </c>
      <c r="F246" t="str">
        <f t="shared" si="10"/>
        <v>Saturday</v>
      </c>
    </row>
    <row r="247" spans="1:6" x14ac:dyDescent="0.3">
      <c r="A247" s="1">
        <v>45172</v>
      </c>
      <c r="B247">
        <f t="shared" si="11"/>
        <v>9</v>
      </c>
      <c r="C247">
        <f>YEAR(Date_Table[[#This Row],[Date]])</f>
        <v>2023</v>
      </c>
      <c r="D247" t="str">
        <f>IF(AND(Date_Table[[#This Row],[Month]]&gt;=1,Date_Table[[#This Row],[Month]]&lt;4),"Q1",
 IF(AND(Date_Table[[#This Row],[Month]]&gt;=4,Date_Table[[#This Row],[Month]]&lt;7),"Q2",
 IF(AND(Date_Table[[#This Row],[Month]]&gt;=7,Date_Table[[#This Row],[Month]]&lt;=9),"Q3","Q4")))</f>
        <v>Q3</v>
      </c>
      <c r="E247" t="str">
        <f t="shared" si="9"/>
        <v>September</v>
      </c>
      <c r="F247" t="str">
        <f t="shared" si="10"/>
        <v>Sunday</v>
      </c>
    </row>
    <row r="248" spans="1:6" x14ac:dyDescent="0.3">
      <c r="A248" s="1">
        <v>45173</v>
      </c>
      <c r="B248">
        <f t="shared" si="11"/>
        <v>9</v>
      </c>
      <c r="C248">
        <f>YEAR(Date_Table[[#This Row],[Date]])</f>
        <v>2023</v>
      </c>
      <c r="D248" t="str">
        <f>IF(AND(Date_Table[[#This Row],[Month]]&gt;=1,Date_Table[[#This Row],[Month]]&lt;4),"Q1",
 IF(AND(Date_Table[[#This Row],[Month]]&gt;=4,Date_Table[[#This Row],[Month]]&lt;7),"Q2",
 IF(AND(Date_Table[[#This Row],[Month]]&gt;=7,Date_Table[[#This Row],[Month]]&lt;=9),"Q3","Q4")))</f>
        <v>Q3</v>
      </c>
      <c r="E248" t="str">
        <f t="shared" si="9"/>
        <v>September</v>
      </c>
      <c r="F248" t="str">
        <f t="shared" si="10"/>
        <v>Monday</v>
      </c>
    </row>
    <row r="249" spans="1:6" x14ac:dyDescent="0.3">
      <c r="A249" s="1">
        <v>45174</v>
      </c>
      <c r="B249">
        <f t="shared" si="11"/>
        <v>9</v>
      </c>
      <c r="C249">
        <f>YEAR(Date_Table[[#This Row],[Date]])</f>
        <v>2023</v>
      </c>
      <c r="D249" t="str">
        <f>IF(AND(Date_Table[[#This Row],[Month]]&gt;=1,Date_Table[[#This Row],[Month]]&lt;4),"Q1",
 IF(AND(Date_Table[[#This Row],[Month]]&gt;=4,Date_Table[[#This Row],[Month]]&lt;7),"Q2",
 IF(AND(Date_Table[[#This Row],[Month]]&gt;=7,Date_Table[[#This Row],[Month]]&lt;=9),"Q3","Q4")))</f>
        <v>Q3</v>
      </c>
      <c r="E249" t="str">
        <f t="shared" si="9"/>
        <v>September</v>
      </c>
      <c r="F249" t="str">
        <f t="shared" si="10"/>
        <v>Tuesday</v>
      </c>
    </row>
    <row r="250" spans="1:6" x14ac:dyDescent="0.3">
      <c r="A250" s="1">
        <v>45175</v>
      </c>
      <c r="B250">
        <f t="shared" si="11"/>
        <v>9</v>
      </c>
      <c r="C250">
        <f>YEAR(Date_Table[[#This Row],[Date]])</f>
        <v>2023</v>
      </c>
      <c r="D250" t="str">
        <f>IF(AND(Date_Table[[#This Row],[Month]]&gt;=1,Date_Table[[#This Row],[Month]]&lt;4),"Q1",
 IF(AND(Date_Table[[#This Row],[Month]]&gt;=4,Date_Table[[#This Row],[Month]]&lt;7),"Q2",
 IF(AND(Date_Table[[#This Row],[Month]]&gt;=7,Date_Table[[#This Row],[Month]]&lt;=9),"Q3","Q4")))</f>
        <v>Q3</v>
      </c>
      <c r="E250" t="str">
        <f t="shared" si="9"/>
        <v>September</v>
      </c>
      <c r="F250" t="str">
        <f t="shared" si="10"/>
        <v>Wednesday</v>
      </c>
    </row>
    <row r="251" spans="1:6" x14ac:dyDescent="0.3">
      <c r="A251" s="1">
        <v>45176</v>
      </c>
      <c r="B251">
        <f t="shared" si="11"/>
        <v>9</v>
      </c>
      <c r="C251">
        <f>YEAR(Date_Table[[#This Row],[Date]])</f>
        <v>2023</v>
      </c>
      <c r="D251" t="str">
        <f>IF(AND(Date_Table[[#This Row],[Month]]&gt;=1,Date_Table[[#This Row],[Month]]&lt;4),"Q1",
 IF(AND(Date_Table[[#This Row],[Month]]&gt;=4,Date_Table[[#This Row],[Month]]&lt;7),"Q2",
 IF(AND(Date_Table[[#This Row],[Month]]&gt;=7,Date_Table[[#This Row],[Month]]&lt;=9),"Q3","Q4")))</f>
        <v>Q3</v>
      </c>
      <c r="E251" t="str">
        <f t="shared" si="9"/>
        <v>September</v>
      </c>
      <c r="F251" t="str">
        <f t="shared" si="10"/>
        <v>Thursday</v>
      </c>
    </row>
    <row r="252" spans="1:6" x14ac:dyDescent="0.3">
      <c r="A252" s="1">
        <v>45177</v>
      </c>
      <c r="B252">
        <f t="shared" si="11"/>
        <v>9</v>
      </c>
      <c r="C252">
        <f>YEAR(Date_Table[[#This Row],[Date]])</f>
        <v>2023</v>
      </c>
      <c r="D252" t="str">
        <f>IF(AND(Date_Table[[#This Row],[Month]]&gt;=1,Date_Table[[#This Row],[Month]]&lt;4),"Q1",
 IF(AND(Date_Table[[#This Row],[Month]]&gt;=4,Date_Table[[#This Row],[Month]]&lt;7),"Q2",
 IF(AND(Date_Table[[#This Row],[Month]]&gt;=7,Date_Table[[#This Row],[Month]]&lt;=9),"Q3","Q4")))</f>
        <v>Q3</v>
      </c>
      <c r="E252" t="str">
        <f t="shared" si="9"/>
        <v>September</v>
      </c>
      <c r="F252" t="str">
        <f t="shared" si="10"/>
        <v>Friday</v>
      </c>
    </row>
    <row r="253" spans="1:6" x14ac:dyDescent="0.3">
      <c r="A253" s="1">
        <v>45178</v>
      </c>
      <c r="B253">
        <f t="shared" si="11"/>
        <v>9</v>
      </c>
      <c r="C253">
        <f>YEAR(Date_Table[[#This Row],[Date]])</f>
        <v>2023</v>
      </c>
      <c r="D253" t="str">
        <f>IF(AND(Date_Table[[#This Row],[Month]]&gt;=1,Date_Table[[#This Row],[Month]]&lt;4),"Q1",
 IF(AND(Date_Table[[#This Row],[Month]]&gt;=4,Date_Table[[#This Row],[Month]]&lt;7),"Q2",
 IF(AND(Date_Table[[#This Row],[Month]]&gt;=7,Date_Table[[#This Row],[Month]]&lt;=9),"Q3","Q4")))</f>
        <v>Q3</v>
      </c>
      <c r="E253" t="str">
        <f t="shared" si="9"/>
        <v>September</v>
      </c>
      <c r="F253" t="str">
        <f t="shared" si="10"/>
        <v>Saturday</v>
      </c>
    </row>
    <row r="254" spans="1:6" x14ac:dyDescent="0.3">
      <c r="A254" s="1">
        <v>45179</v>
      </c>
      <c r="B254">
        <f t="shared" si="11"/>
        <v>9</v>
      </c>
      <c r="C254">
        <f>YEAR(Date_Table[[#This Row],[Date]])</f>
        <v>2023</v>
      </c>
      <c r="D254" t="str">
        <f>IF(AND(Date_Table[[#This Row],[Month]]&gt;=1,Date_Table[[#This Row],[Month]]&lt;4),"Q1",
 IF(AND(Date_Table[[#This Row],[Month]]&gt;=4,Date_Table[[#This Row],[Month]]&lt;7),"Q2",
 IF(AND(Date_Table[[#This Row],[Month]]&gt;=7,Date_Table[[#This Row],[Month]]&lt;=9),"Q3","Q4")))</f>
        <v>Q3</v>
      </c>
      <c r="E254" t="str">
        <f t="shared" si="9"/>
        <v>September</v>
      </c>
      <c r="F254" t="str">
        <f t="shared" si="10"/>
        <v>Sunday</v>
      </c>
    </row>
    <row r="255" spans="1:6" x14ac:dyDescent="0.3">
      <c r="A255" s="1">
        <v>45180</v>
      </c>
      <c r="B255">
        <f t="shared" si="11"/>
        <v>9</v>
      </c>
      <c r="C255">
        <f>YEAR(Date_Table[[#This Row],[Date]])</f>
        <v>2023</v>
      </c>
      <c r="D255" t="str">
        <f>IF(AND(Date_Table[[#This Row],[Month]]&gt;=1,Date_Table[[#This Row],[Month]]&lt;4),"Q1",
 IF(AND(Date_Table[[#This Row],[Month]]&gt;=4,Date_Table[[#This Row],[Month]]&lt;7),"Q2",
 IF(AND(Date_Table[[#This Row],[Month]]&gt;=7,Date_Table[[#This Row],[Month]]&lt;=9),"Q3","Q4")))</f>
        <v>Q3</v>
      </c>
      <c r="E255" t="str">
        <f t="shared" si="9"/>
        <v>September</v>
      </c>
      <c r="F255" t="str">
        <f t="shared" si="10"/>
        <v>Monday</v>
      </c>
    </row>
    <row r="256" spans="1:6" x14ac:dyDescent="0.3">
      <c r="A256" s="1">
        <v>45181</v>
      </c>
      <c r="B256">
        <f t="shared" si="11"/>
        <v>9</v>
      </c>
      <c r="C256">
        <f>YEAR(Date_Table[[#This Row],[Date]])</f>
        <v>2023</v>
      </c>
      <c r="D256" t="str">
        <f>IF(AND(Date_Table[[#This Row],[Month]]&gt;=1,Date_Table[[#This Row],[Month]]&lt;4),"Q1",
 IF(AND(Date_Table[[#This Row],[Month]]&gt;=4,Date_Table[[#This Row],[Month]]&lt;7),"Q2",
 IF(AND(Date_Table[[#This Row],[Month]]&gt;=7,Date_Table[[#This Row],[Month]]&lt;=9),"Q3","Q4")))</f>
        <v>Q3</v>
      </c>
      <c r="E256" t="str">
        <f t="shared" si="9"/>
        <v>September</v>
      </c>
      <c r="F256" t="str">
        <f t="shared" si="10"/>
        <v>Tuesday</v>
      </c>
    </row>
    <row r="257" spans="1:6" x14ac:dyDescent="0.3">
      <c r="A257" s="1">
        <v>45182</v>
      </c>
      <c r="B257">
        <f t="shared" si="11"/>
        <v>9</v>
      </c>
      <c r="C257">
        <f>YEAR(Date_Table[[#This Row],[Date]])</f>
        <v>2023</v>
      </c>
      <c r="D257" t="str">
        <f>IF(AND(Date_Table[[#This Row],[Month]]&gt;=1,Date_Table[[#This Row],[Month]]&lt;4),"Q1",
 IF(AND(Date_Table[[#This Row],[Month]]&gt;=4,Date_Table[[#This Row],[Month]]&lt;7),"Q2",
 IF(AND(Date_Table[[#This Row],[Month]]&gt;=7,Date_Table[[#This Row],[Month]]&lt;=9),"Q3","Q4")))</f>
        <v>Q3</v>
      </c>
      <c r="E257" t="str">
        <f t="shared" si="9"/>
        <v>September</v>
      </c>
      <c r="F257" t="str">
        <f t="shared" si="10"/>
        <v>Wednesday</v>
      </c>
    </row>
    <row r="258" spans="1:6" x14ac:dyDescent="0.3">
      <c r="A258" s="1">
        <v>45183</v>
      </c>
      <c r="B258">
        <f t="shared" si="11"/>
        <v>9</v>
      </c>
      <c r="C258">
        <f>YEAR(Date_Table[[#This Row],[Date]])</f>
        <v>2023</v>
      </c>
      <c r="D258" t="str">
        <f>IF(AND(Date_Table[[#This Row],[Month]]&gt;=1,Date_Table[[#This Row],[Month]]&lt;4),"Q1",
 IF(AND(Date_Table[[#This Row],[Month]]&gt;=4,Date_Table[[#This Row],[Month]]&lt;7),"Q2",
 IF(AND(Date_Table[[#This Row],[Month]]&gt;=7,Date_Table[[#This Row],[Month]]&lt;=9),"Q3","Q4")))</f>
        <v>Q3</v>
      </c>
      <c r="E258" t="str">
        <f t="shared" ref="E258:E321" si="12">TEXT(A258, "mmmm")</f>
        <v>September</v>
      </c>
      <c r="F258" t="str">
        <f t="shared" ref="F258:F321" si="13" xml:space="preserve"> TEXT(A258,"dddd")</f>
        <v>Thursday</v>
      </c>
    </row>
    <row r="259" spans="1:6" x14ac:dyDescent="0.3">
      <c r="A259" s="1">
        <v>45184</v>
      </c>
      <c r="B259">
        <f t="shared" ref="B259:B322" si="14">MONTH(A259)</f>
        <v>9</v>
      </c>
      <c r="C259">
        <f>YEAR(Date_Table[[#This Row],[Date]])</f>
        <v>2023</v>
      </c>
      <c r="D259" t="str">
        <f>IF(AND(Date_Table[[#This Row],[Month]]&gt;=1,Date_Table[[#This Row],[Month]]&lt;4),"Q1",
 IF(AND(Date_Table[[#This Row],[Month]]&gt;=4,Date_Table[[#This Row],[Month]]&lt;7),"Q2",
 IF(AND(Date_Table[[#This Row],[Month]]&gt;=7,Date_Table[[#This Row],[Month]]&lt;=9),"Q3","Q4")))</f>
        <v>Q3</v>
      </c>
      <c r="E259" t="str">
        <f t="shared" si="12"/>
        <v>September</v>
      </c>
      <c r="F259" t="str">
        <f t="shared" si="13"/>
        <v>Friday</v>
      </c>
    </row>
    <row r="260" spans="1:6" x14ac:dyDescent="0.3">
      <c r="A260" s="1">
        <v>45185</v>
      </c>
      <c r="B260">
        <f t="shared" si="14"/>
        <v>9</v>
      </c>
      <c r="C260">
        <f>YEAR(Date_Table[[#This Row],[Date]])</f>
        <v>2023</v>
      </c>
      <c r="D260" t="str">
        <f>IF(AND(Date_Table[[#This Row],[Month]]&gt;=1,Date_Table[[#This Row],[Month]]&lt;4),"Q1",
 IF(AND(Date_Table[[#This Row],[Month]]&gt;=4,Date_Table[[#This Row],[Month]]&lt;7),"Q2",
 IF(AND(Date_Table[[#This Row],[Month]]&gt;=7,Date_Table[[#This Row],[Month]]&lt;=9),"Q3","Q4")))</f>
        <v>Q3</v>
      </c>
      <c r="E260" t="str">
        <f t="shared" si="12"/>
        <v>September</v>
      </c>
      <c r="F260" t="str">
        <f t="shared" si="13"/>
        <v>Saturday</v>
      </c>
    </row>
    <row r="261" spans="1:6" x14ac:dyDescent="0.3">
      <c r="A261" s="1">
        <v>45186</v>
      </c>
      <c r="B261">
        <f t="shared" si="14"/>
        <v>9</v>
      </c>
      <c r="C261">
        <f>YEAR(Date_Table[[#This Row],[Date]])</f>
        <v>2023</v>
      </c>
      <c r="D261" t="str">
        <f>IF(AND(Date_Table[[#This Row],[Month]]&gt;=1,Date_Table[[#This Row],[Month]]&lt;4),"Q1",
 IF(AND(Date_Table[[#This Row],[Month]]&gt;=4,Date_Table[[#This Row],[Month]]&lt;7),"Q2",
 IF(AND(Date_Table[[#This Row],[Month]]&gt;=7,Date_Table[[#This Row],[Month]]&lt;=9),"Q3","Q4")))</f>
        <v>Q3</v>
      </c>
      <c r="E261" t="str">
        <f t="shared" si="12"/>
        <v>September</v>
      </c>
      <c r="F261" t="str">
        <f t="shared" si="13"/>
        <v>Sunday</v>
      </c>
    </row>
    <row r="262" spans="1:6" x14ac:dyDescent="0.3">
      <c r="A262" s="1">
        <v>45187</v>
      </c>
      <c r="B262">
        <f t="shared" si="14"/>
        <v>9</v>
      </c>
      <c r="C262">
        <f>YEAR(Date_Table[[#This Row],[Date]])</f>
        <v>2023</v>
      </c>
      <c r="D262" t="str">
        <f>IF(AND(Date_Table[[#This Row],[Month]]&gt;=1,Date_Table[[#This Row],[Month]]&lt;4),"Q1",
 IF(AND(Date_Table[[#This Row],[Month]]&gt;=4,Date_Table[[#This Row],[Month]]&lt;7),"Q2",
 IF(AND(Date_Table[[#This Row],[Month]]&gt;=7,Date_Table[[#This Row],[Month]]&lt;=9),"Q3","Q4")))</f>
        <v>Q3</v>
      </c>
      <c r="E262" t="str">
        <f t="shared" si="12"/>
        <v>September</v>
      </c>
      <c r="F262" t="str">
        <f t="shared" si="13"/>
        <v>Monday</v>
      </c>
    </row>
    <row r="263" spans="1:6" x14ac:dyDescent="0.3">
      <c r="A263" s="1">
        <v>45188</v>
      </c>
      <c r="B263">
        <f t="shared" si="14"/>
        <v>9</v>
      </c>
      <c r="C263">
        <f>YEAR(Date_Table[[#This Row],[Date]])</f>
        <v>2023</v>
      </c>
      <c r="D263" t="str">
        <f>IF(AND(Date_Table[[#This Row],[Month]]&gt;=1,Date_Table[[#This Row],[Month]]&lt;4),"Q1",
 IF(AND(Date_Table[[#This Row],[Month]]&gt;=4,Date_Table[[#This Row],[Month]]&lt;7),"Q2",
 IF(AND(Date_Table[[#This Row],[Month]]&gt;=7,Date_Table[[#This Row],[Month]]&lt;=9),"Q3","Q4")))</f>
        <v>Q3</v>
      </c>
      <c r="E263" t="str">
        <f t="shared" si="12"/>
        <v>September</v>
      </c>
      <c r="F263" t="str">
        <f t="shared" si="13"/>
        <v>Tuesday</v>
      </c>
    </row>
    <row r="264" spans="1:6" x14ac:dyDescent="0.3">
      <c r="A264" s="1">
        <v>45189</v>
      </c>
      <c r="B264">
        <f t="shared" si="14"/>
        <v>9</v>
      </c>
      <c r="C264">
        <f>YEAR(Date_Table[[#This Row],[Date]])</f>
        <v>2023</v>
      </c>
      <c r="D264" t="str">
        <f>IF(AND(Date_Table[[#This Row],[Month]]&gt;=1,Date_Table[[#This Row],[Month]]&lt;4),"Q1",
 IF(AND(Date_Table[[#This Row],[Month]]&gt;=4,Date_Table[[#This Row],[Month]]&lt;7),"Q2",
 IF(AND(Date_Table[[#This Row],[Month]]&gt;=7,Date_Table[[#This Row],[Month]]&lt;=9),"Q3","Q4")))</f>
        <v>Q3</v>
      </c>
      <c r="E264" t="str">
        <f t="shared" si="12"/>
        <v>September</v>
      </c>
      <c r="F264" t="str">
        <f t="shared" si="13"/>
        <v>Wednesday</v>
      </c>
    </row>
    <row r="265" spans="1:6" x14ac:dyDescent="0.3">
      <c r="A265" s="1">
        <v>45190</v>
      </c>
      <c r="B265">
        <f t="shared" si="14"/>
        <v>9</v>
      </c>
      <c r="C265">
        <f>YEAR(Date_Table[[#This Row],[Date]])</f>
        <v>2023</v>
      </c>
      <c r="D265" t="str">
        <f>IF(AND(Date_Table[[#This Row],[Month]]&gt;=1,Date_Table[[#This Row],[Month]]&lt;4),"Q1",
 IF(AND(Date_Table[[#This Row],[Month]]&gt;=4,Date_Table[[#This Row],[Month]]&lt;7),"Q2",
 IF(AND(Date_Table[[#This Row],[Month]]&gt;=7,Date_Table[[#This Row],[Month]]&lt;=9),"Q3","Q4")))</f>
        <v>Q3</v>
      </c>
      <c r="E265" t="str">
        <f t="shared" si="12"/>
        <v>September</v>
      </c>
      <c r="F265" t="str">
        <f t="shared" si="13"/>
        <v>Thursday</v>
      </c>
    </row>
    <row r="266" spans="1:6" x14ac:dyDescent="0.3">
      <c r="A266" s="1">
        <v>45191</v>
      </c>
      <c r="B266">
        <f t="shared" si="14"/>
        <v>9</v>
      </c>
      <c r="C266">
        <f>YEAR(Date_Table[[#This Row],[Date]])</f>
        <v>2023</v>
      </c>
      <c r="D266" t="str">
        <f>IF(AND(Date_Table[[#This Row],[Month]]&gt;=1,Date_Table[[#This Row],[Month]]&lt;4),"Q1",
 IF(AND(Date_Table[[#This Row],[Month]]&gt;=4,Date_Table[[#This Row],[Month]]&lt;7),"Q2",
 IF(AND(Date_Table[[#This Row],[Month]]&gt;=7,Date_Table[[#This Row],[Month]]&lt;=9),"Q3","Q4")))</f>
        <v>Q3</v>
      </c>
      <c r="E266" t="str">
        <f t="shared" si="12"/>
        <v>September</v>
      </c>
      <c r="F266" t="str">
        <f t="shared" si="13"/>
        <v>Friday</v>
      </c>
    </row>
    <row r="267" spans="1:6" x14ac:dyDescent="0.3">
      <c r="A267" s="1">
        <v>45192</v>
      </c>
      <c r="B267">
        <f t="shared" si="14"/>
        <v>9</v>
      </c>
      <c r="C267">
        <f>YEAR(Date_Table[[#This Row],[Date]])</f>
        <v>2023</v>
      </c>
      <c r="D267" t="str">
        <f>IF(AND(Date_Table[[#This Row],[Month]]&gt;=1,Date_Table[[#This Row],[Month]]&lt;4),"Q1",
 IF(AND(Date_Table[[#This Row],[Month]]&gt;=4,Date_Table[[#This Row],[Month]]&lt;7),"Q2",
 IF(AND(Date_Table[[#This Row],[Month]]&gt;=7,Date_Table[[#This Row],[Month]]&lt;=9),"Q3","Q4")))</f>
        <v>Q3</v>
      </c>
      <c r="E267" t="str">
        <f t="shared" si="12"/>
        <v>September</v>
      </c>
      <c r="F267" t="str">
        <f t="shared" si="13"/>
        <v>Saturday</v>
      </c>
    </row>
    <row r="268" spans="1:6" x14ac:dyDescent="0.3">
      <c r="A268" s="1">
        <v>45193</v>
      </c>
      <c r="B268">
        <f t="shared" si="14"/>
        <v>9</v>
      </c>
      <c r="C268">
        <f>YEAR(Date_Table[[#This Row],[Date]])</f>
        <v>2023</v>
      </c>
      <c r="D268" t="str">
        <f>IF(AND(Date_Table[[#This Row],[Month]]&gt;=1,Date_Table[[#This Row],[Month]]&lt;4),"Q1",
 IF(AND(Date_Table[[#This Row],[Month]]&gt;=4,Date_Table[[#This Row],[Month]]&lt;7),"Q2",
 IF(AND(Date_Table[[#This Row],[Month]]&gt;=7,Date_Table[[#This Row],[Month]]&lt;=9),"Q3","Q4")))</f>
        <v>Q3</v>
      </c>
      <c r="E268" t="str">
        <f t="shared" si="12"/>
        <v>September</v>
      </c>
      <c r="F268" t="str">
        <f t="shared" si="13"/>
        <v>Sunday</v>
      </c>
    </row>
    <row r="269" spans="1:6" x14ac:dyDescent="0.3">
      <c r="A269" s="1">
        <v>45194</v>
      </c>
      <c r="B269">
        <f t="shared" si="14"/>
        <v>9</v>
      </c>
      <c r="C269">
        <f>YEAR(Date_Table[[#This Row],[Date]])</f>
        <v>2023</v>
      </c>
      <c r="D269" t="str">
        <f>IF(AND(Date_Table[[#This Row],[Month]]&gt;=1,Date_Table[[#This Row],[Month]]&lt;4),"Q1",
 IF(AND(Date_Table[[#This Row],[Month]]&gt;=4,Date_Table[[#This Row],[Month]]&lt;7),"Q2",
 IF(AND(Date_Table[[#This Row],[Month]]&gt;=7,Date_Table[[#This Row],[Month]]&lt;=9),"Q3","Q4")))</f>
        <v>Q3</v>
      </c>
      <c r="E269" t="str">
        <f t="shared" si="12"/>
        <v>September</v>
      </c>
      <c r="F269" t="str">
        <f t="shared" si="13"/>
        <v>Monday</v>
      </c>
    </row>
    <row r="270" spans="1:6" x14ac:dyDescent="0.3">
      <c r="A270" s="1">
        <v>45195</v>
      </c>
      <c r="B270">
        <f t="shared" si="14"/>
        <v>9</v>
      </c>
      <c r="C270">
        <f>YEAR(Date_Table[[#This Row],[Date]])</f>
        <v>2023</v>
      </c>
      <c r="D270" t="str">
        <f>IF(AND(Date_Table[[#This Row],[Month]]&gt;=1,Date_Table[[#This Row],[Month]]&lt;4),"Q1",
 IF(AND(Date_Table[[#This Row],[Month]]&gt;=4,Date_Table[[#This Row],[Month]]&lt;7),"Q2",
 IF(AND(Date_Table[[#This Row],[Month]]&gt;=7,Date_Table[[#This Row],[Month]]&lt;=9),"Q3","Q4")))</f>
        <v>Q3</v>
      </c>
      <c r="E270" t="str">
        <f t="shared" si="12"/>
        <v>September</v>
      </c>
      <c r="F270" t="str">
        <f t="shared" si="13"/>
        <v>Tuesday</v>
      </c>
    </row>
    <row r="271" spans="1:6" x14ac:dyDescent="0.3">
      <c r="A271" s="1">
        <v>45196</v>
      </c>
      <c r="B271">
        <f t="shared" si="14"/>
        <v>9</v>
      </c>
      <c r="C271">
        <f>YEAR(Date_Table[[#This Row],[Date]])</f>
        <v>2023</v>
      </c>
      <c r="D271" t="str">
        <f>IF(AND(Date_Table[[#This Row],[Month]]&gt;=1,Date_Table[[#This Row],[Month]]&lt;4),"Q1",
 IF(AND(Date_Table[[#This Row],[Month]]&gt;=4,Date_Table[[#This Row],[Month]]&lt;7),"Q2",
 IF(AND(Date_Table[[#This Row],[Month]]&gt;=7,Date_Table[[#This Row],[Month]]&lt;=9),"Q3","Q4")))</f>
        <v>Q3</v>
      </c>
      <c r="E271" t="str">
        <f t="shared" si="12"/>
        <v>September</v>
      </c>
      <c r="F271" t="str">
        <f t="shared" si="13"/>
        <v>Wednesday</v>
      </c>
    </row>
    <row r="272" spans="1:6" x14ac:dyDescent="0.3">
      <c r="A272" s="1">
        <v>45197</v>
      </c>
      <c r="B272">
        <f t="shared" si="14"/>
        <v>9</v>
      </c>
      <c r="C272">
        <f>YEAR(Date_Table[[#This Row],[Date]])</f>
        <v>2023</v>
      </c>
      <c r="D272" t="str">
        <f>IF(AND(Date_Table[[#This Row],[Month]]&gt;=1,Date_Table[[#This Row],[Month]]&lt;4),"Q1",
 IF(AND(Date_Table[[#This Row],[Month]]&gt;=4,Date_Table[[#This Row],[Month]]&lt;7),"Q2",
 IF(AND(Date_Table[[#This Row],[Month]]&gt;=7,Date_Table[[#This Row],[Month]]&lt;=9),"Q3","Q4")))</f>
        <v>Q3</v>
      </c>
      <c r="E272" t="str">
        <f t="shared" si="12"/>
        <v>September</v>
      </c>
      <c r="F272" t="str">
        <f t="shared" si="13"/>
        <v>Thursday</v>
      </c>
    </row>
    <row r="273" spans="1:6" x14ac:dyDescent="0.3">
      <c r="A273" s="1">
        <v>45198</v>
      </c>
      <c r="B273">
        <f t="shared" si="14"/>
        <v>9</v>
      </c>
      <c r="C273">
        <f>YEAR(Date_Table[[#This Row],[Date]])</f>
        <v>2023</v>
      </c>
      <c r="D273" t="str">
        <f>IF(AND(Date_Table[[#This Row],[Month]]&gt;=1,Date_Table[[#This Row],[Month]]&lt;4),"Q1",
 IF(AND(Date_Table[[#This Row],[Month]]&gt;=4,Date_Table[[#This Row],[Month]]&lt;7),"Q2",
 IF(AND(Date_Table[[#This Row],[Month]]&gt;=7,Date_Table[[#This Row],[Month]]&lt;=9),"Q3","Q4")))</f>
        <v>Q3</v>
      </c>
      <c r="E273" t="str">
        <f t="shared" si="12"/>
        <v>September</v>
      </c>
      <c r="F273" t="str">
        <f t="shared" si="13"/>
        <v>Friday</v>
      </c>
    </row>
    <row r="274" spans="1:6" x14ac:dyDescent="0.3">
      <c r="A274" s="1">
        <v>45199</v>
      </c>
      <c r="B274">
        <f t="shared" si="14"/>
        <v>9</v>
      </c>
      <c r="C274">
        <f>YEAR(Date_Table[[#This Row],[Date]])</f>
        <v>2023</v>
      </c>
      <c r="D274" t="str">
        <f>IF(AND(Date_Table[[#This Row],[Month]]&gt;=1,Date_Table[[#This Row],[Month]]&lt;4),"Q1",
 IF(AND(Date_Table[[#This Row],[Month]]&gt;=4,Date_Table[[#This Row],[Month]]&lt;7),"Q2",
 IF(AND(Date_Table[[#This Row],[Month]]&gt;=7,Date_Table[[#This Row],[Month]]&lt;=9),"Q3","Q4")))</f>
        <v>Q3</v>
      </c>
      <c r="E274" t="str">
        <f t="shared" si="12"/>
        <v>September</v>
      </c>
      <c r="F274" t="str">
        <f t="shared" si="13"/>
        <v>Saturday</v>
      </c>
    </row>
    <row r="275" spans="1:6" x14ac:dyDescent="0.3">
      <c r="A275" s="1">
        <v>45200</v>
      </c>
      <c r="B275">
        <f t="shared" si="14"/>
        <v>10</v>
      </c>
      <c r="C275">
        <f>YEAR(Date_Table[[#This Row],[Date]])</f>
        <v>2023</v>
      </c>
      <c r="D275" t="str">
        <f>IF(AND(Date_Table[[#This Row],[Month]]&gt;=1,Date_Table[[#This Row],[Month]]&lt;4),"Q1",
 IF(AND(Date_Table[[#This Row],[Month]]&gt;=4,Date_Table[[#This Row],[Month]]&lt;7),"Q2",
 IF(AND(Date_Table[[#This Row],[Month]]&gt;=7,Date_Table[[#This Row],[Month]]&lt;=9),"Q3","Q4")))</f>
        <v>Q4</v>
      </c>
      <c r="E275" t="str">
        <f t="shared" si="12"/>
        <v>October</v>
      </c>
      <c r="F275" t="str">
        <f t="shared" si="13"/>
        <v>Sunday</v>
      </c>
    </row>
    <row r="276" spans="1:6" x14ac:dyDescent="0.3">
      <c r="A276" s="1">
        <v>45201</v>
      </c>
      <c r="B276">
        <f t="shared" si="14"/>
        <v>10</v>
      </c>
      <c r="C276">
        <f>YEAR(Date_Table[[#This Row],[Date]])</f>
        <v>2023</v>
      </c>
      <c r="D276" t="str">
        <f>IF(AND(Date_Table[[#This Row],[Month]]&gt;=1,Date_Table[[#This Row],[Month]]&lt;4),"Q1",
 IF(AND(Date_Table[[#This Row],[Month]]&gt;=4,Date_Table[[#This Row],[Month]]&lt;7),"Q2",
 IF(AND(Date_Table[[#This Row],[Month]]&gt;=7,Date_Table[[#This Row],[Month]]&lt;=9),"Q3","Q4")))</f>
        <v>Q4</v>
      </c>
      <c r="E276" t="str">
        <f t="shared" si="12"/>
        <v>October</v>
      </c>
      <c r="F276" t="str">
        <f t="shared" si="13"/>
        <v>Monday</v>
      </c>
    </row>
    <row r="277" spans="1:6" x14ac:dyDescent="0.3">
      <c r="A277" s="1">
        <v>45202</v>
      </c>
      <c r="B277">
        <f t="shared" si="14"/>
        <v>10</v>
      </c>
      <c r="C277">
        <f>YEAR(Date_Table[[#This Row],[Date]])</f>
        <v>2023</v>
      </c>
      <c r="D277" t="str">
        <f>IF(AND(Date_Table[[#This Row],[Month]]&gt;=1,Date_Table[[#This Row],[Month]]&lt;4),"Q1",
 IF(AND(Date_Table[[#This Row],[Month]]&gt;=4,Date_Table[[#This Row],[Month]]&lt;7),"Q2",
 IF(AND(Date_Table[[#This Row],[Month]]&gt;=7,Date_Table[[#This Row],[Month]]&lt;=9),"Q3","Q4")))</f>
        <v>Q4</v>
      </c>
      <c r="E277" t="str">
        <f t="shared" si="12"/>
        <v>October</v>
      </c>
      <c r="F277" t="str">
        <f t="shared" si="13"/>
        <v>Tuesday</v>
      </c>
    </row>
    <row r="278" spans="1:6" x14ac:dyDescent="0.3">
      <c r="A278" s="1">
        <v>45203</v>
      </c>
      <c r="B278">
        <f t="shared" si="14"/>
        <v>10</v>
      </c>
      <c r="C278">
        <f>YEAR(Date_Table[[#This Row],[Date]])</f>
        <v>2023</v>
      </c>
      <c r="D278" t="str">
        <f>IF(AND(Date_Table[[#This Row],[Month]]&gt;=1,Date_Table[[#This Row],[Month]]&lt;4),"Q1",
 IF(AND(Date_Table[[#This Row],[Month]]&gt;=4,Date_Table[[#This Row],[Month]]&lt;7),"Q2",
 IF(AND(Date_Table[[#This Row],[Month]]&gt;=7,Date_Table[[#This Row],[Month]]&lt;=9),"Q3","Q4")))</f>
        <v>Q4</v>
      </c>
      <c r="E278" t="str">
        <f t="shared" si="12"/>
        <v>October</v>
      </c>
      <c r="F278" t="str">
        <f t="shared" si="13"/>
        <v>Wednesday</v>
      </c>
    </row>
    <row r="279" spans="1:6" x14ac:dyDescent="0.3">
      <c r="A279" s="1">
        <v>45204</v>
      </c>
      <c r="B279">
        <f t="shared" si="14"/>
        <v>10</v>
      </c>
      <c r="C279">
        <f>YEAR(Date_Table[[#This Row],[Date]])</f>
        <v>2023</v>
      </c>
      <c r="D279" t="str">
        <f>IF(AND(Date_Table[[#This Row],[Month]]&gt;=1,Date_Table[[#This Row],[Month]]&lt;4),"Q1",
 IF(AND(Date_Table[[#This Row],[Month]]&gt;=4,Date_Table[[#This Row],[Month]]&lt;7),"Q2",
 IF(AND(Date_Table[[#This Row],[Month]]&gt;=7,Date_Table[[#This Row],[Month]]&lt;=9),"Q3","Q4")))</f>
        <v>Q4</v>
      </c>
      <c r="E279" t="str">
        <f t="shared" si="12"/>
        <v>October</v>
      </c>
      <c r="F279" t="str">
        <f t="shared" si="13"/>
        <v>Thursday</v>
      </c>
    </row>
    <row r="280" spans="1:6" x14ac:dyDescent="0.3">
      <c r="A280" s="1">
        <v>45205</v>
      </c>
      <c r="B280">
        <f t="shared" si="14"/>
        <v>10</v>
      </c>
      <c r="C280">
        <f>YEAR(Date_Table[[#This Row],[Date]])</f>
        <v>2023</v>
      </c>
      <c r="D280" t="str">
        <f>IF(AND(Date_Table[[#This Row],[Month]]&gt;=1,Date_Table[[#This Row],[Month]]&lt;4),"Q1",
 IF(AND(Date_Table[[#This Row],[Month]]&gt;=4,Date_Table[[#This Row],[Month]]&lt;7),"Q2",
 IF(AND(Date_Table[[#This Row],[Month]]&gt;=7,Date_Table[[#This Row],[Month]]&lt;=9),"Q3","Q4")))</f>
        <v>Q4</v>
      </c>
      <c r="E280" t="str">
        <f t="shared" si="12"/>
        <v>October</v>
      </c>
      <c r="F280" t="str">
        <f t="shared" si="13"/>
        <v>Friday</v>
      </c>
    </row>
    <row r="281" spans="1:6" x14ac:dyDescent="0.3">
      <c r="A281" s="1">
        <v>45206</v>
      </c>
      <c r="B281">
        <f t="shared" si="14"/>
        <v>10</v>
      </c>
      <c r="C281">
        <f>YEAR(Date_Table[[#This Row],[Date]])</f>
        <v>2023</v>
      </c>
      <c r="D281" t="str">
        <f>IF(AND(Date_Table[[#This Row],[Month]]&gt;=1,Date_Table[[#This Row],[Month]]&lt;4),"Q1",
 IF(AND(Date_Table[[#This Row],[Month]]&gt;=4,Date_Table[[#This Row],[Month]]&lt;7),"Q2",
 IF(AND(Date_Table[[#This Row],[Month]]&gt;=7,Date_Table[[#This Row],[Month]]&lt;=9),"Q3","Q4")))</f>
        <v>Q4</v>
      </c>
      <c r="E281" t="str">
        <f t="shared" si="12"/>
        <v>October</v>
      </c>
      <c r="F281" t="str">
        <f t="shared" si="13"/>
        <v>Saturday</v>
      </c>
    </row>
    <row r="282" spans="1:6" x14ac:dyDescent="0.3">
      <c r="A282" s="1">
        <v>45207</v>
      </c>
      <c r="B282">
        <f t="shared" si="14"/>
        <v>10</v>
      </c>
      <c r="C282">
        <f>YEAR(Date_Table[[#This Row],[Date]])</f>
        <v>2023</v>
      </c>
      <c r="D282" t="str">
        <f>IF(AND(Date_Table[[#This Row],[Month]]&gt;=1,Date_Table[[#This Row],[Month]]&lt;4),"Q1",
 IF(AND(Date_Table[[#This Row],[Month]]&gt;=4,Date_Table[[#This Row],[Month]]&lt;7),"Q2",
 IF(AND(Date_Table[[#This Row],[Month]]&gt;=7,Date_Table[[#This Row],[Month]]&lt;=9),"Q3","Q4")))</f>
        <v>Q4</v>
      </c>
      <c r="E282" t="str">
        <f t="shared" si="12"/>
        <v>October</v>
      </c>
      <c r="F282" t="str">
        <f t="shared" si="13"/>
        <v>Sunday</v>
      </c>
    </row>
    <row r="283" spans="1:6" x14ac:dyDescent="0.3">
      <c r="A283" s="1">
        <v>45208</v>
      </c>
      <c r="B283">
        <f t="shared" si="14"/>
        <v>10</v>
      </c>
      <c r="C283">
        <f>YEAR(Date_Table[[#This Row],[Date]])</f>
        <v>2023</v>
      </c>
      <c r="D283" t="str">
        <f>IF(AND(Date_Table[[#This Row],[Month]]&gt;=1,Date_Table[[#This Row],[Month]]&lt;4),"Q1",
 IF(AND(Date_Table[[#This Row],[Month]]&gt;=4,Date_Table[[#This Row],[Month]]&lt;7),"Q2",
 IF(AND(Date_Table[[#This Row],[Month]]&gt;=7,Date_Table[[#This Row],[Month]]&lt;=9),"Q3","Q4")))</f>
        <v>Q4</v>
      </c>
      <c r="E283" t="str">
        <f t="shared" si="12"/>
        <v>October</v>
      </c>
      <c r="F283" t="str">
        <f t="shared" si="13"/>
        <v>Monday</v>
      </c>
    </row>
    <row r="284" spans="1:6" x14ac:dyDescent="0.3">
      <c r="A284" s="1">
        <v>45209</v>
      </c>
      <c r="B284">
        <f t="shared" si="14"/>
        <v>10</v>
      </c>
      <c r="C284">
        <f>YEAR(Date_Table[[#This Row],[Date]])</f>
        <v>2023</v>
      </c>
      <c r="D284" t="str">
        <f>IF(AND(Date_Table[[#This Row],[Month]]&gt;=1,Date_Table[[#This Row],[Month]]&lt;4),"Q1",
 IF(AND(Date_Table[[#This Row],[Month]]&gt;=4,Date_Table[[#This Row],[Month]]&lt;7),"Q2",
 IF(AND(Date_Table[[#This Row],[Month]]&gt;=7,Date_Table[[#This Row],[Month]]&lt;=9),"Q3","Q4")))</f>
        <v>Q4</v>
      </c>
      <c r="E284" t="str">
        <f t="shared" si="12"/>
        <v>October</v>
      </c>
      <c r="F284" t="str">
        <f t="shared" si="13"/>
        <v>Tuesday</v>
      </c>
    </row>
    <row r="285" spans="1:6" x14ac:dyDescent="0.3">
      <c r="A285" s="1">
        <v>45210</v>
      </c>
      <c r="B285">
        <f t="shared" si="14"/>
        <v>10</v>
      </c>
      <c r="C285">
        <f>YEAR(Date_Table[[#This Row],[Date]])</f>
        <v>2023</v>
      </c>
      <c r="D285" t="str">
        <f>IF(AND(Date_Table[[#This Row],[Month]]&gt;=1,Date_Table[[#This Row],[Month]]&lt;4),"Q1",
 IF(AND(Date_Table[[#This Row],[Month]]&gt;=4,Date_Table[[#This Row],[Month]]&lt;7),"Q2",
 IF(AND(Date_Table[[#This Row],[Month]]&gt;=7,Date_Table[[#This Row],[Month]]&lt;=9),"Q3","Q4")))</f>
        <v>Q4</v>
      </c>
      <c r="E285" t="str">
        <f t="shared" si="12"/>
        <v>October</v>
      </c>
      <c r="F285" t="str">
        <f t="shared" si="13"/>
        <v>Wednesday</v>
      </c>
    </row>
    <row r="286" spans="1:6" x14ac:dyDescent="0.3">
      <c r="A286" s="1">
        <v>45211</v>
      </c>
      <c r="B286">
        <f t="shared" si="14"/>
        <v>10</v>
      </c>
      <c r="C286">
        <f>YEAR(Date_Table[[#This Row],[Date]])</f>
        <v>2023</v>
      </c>
      <c r="D286" t="str">
        <f>IF(AND(Date_Table[[#This Row],[Month]]&gt;=1,Date_Table[[#This Row],[Month]]&lt;4),"Q1",
 IF(AND(Date_Table[[#This Row],[Month]]&gt;=4,Date_Table[[#This Row],[Month]]&lt;7),"Q2",
 IF(AND(Date_Table[[#This Row],[Month]]&gt;=7,Date_Table[[#This Row],[Month]]&lt;=9),"Q3","Q4")))</f>
        <v>Q4</v>
      </c>
      <c r="E286" t="str">
        <f t="shared" si="12"/>
        <v>October</v>
      </c>
      <c r="F286" t="str">
        <f t="shared" si="13"/>
        <v>Thursday</v>
      </c>
    </row>
    <row r="287" spans="1:6" x14ac:dyDescent="0.3">
      <c r="A287" s="1">
        <v>45212</v>
      </c>
      <c r="B287">
        <f t="shared" si="14"/>
        <v>10</v>
      </c>
      <c r="C287">
        <f>YEAR(Date_Table[[#This Row],[Date]])</f>
        <v>2023</v>
      </c>
      <c r="D287" t="str">
        <f>IF(AND(Date_Table[[#This Row],[Month]]&gt;=1,Date_Table[[#This Row],[Month]]&lt;4),"Q1",
 IF(AND(Date_Table[[#This Row],[Month]]&gt;=4,Date_Table[[#This Row],[Month]]&lt;7),"Q2",
 IF(AND(Date_Table[[#This Row],[Month]]&gt;=7,Date_Table[[#This Row],[Month]]&lt;=9),"Q3","Q4")))</f>
        <v>Q4</v>
      </c>
      <c r="E287" t="str">
        <f t="shared" si="12"/>
        <v>October</v>
      </c>
      <c r="F287" t="str">
        <f t="shared" si="13"/>
        <v>Friday</v>
      </c>
    </row>
    <row r="288" spans="1:6" x14ac:dyDescent="0.3">
      <c r="A288" s="1">
        <v>45213</v>
      </c>
      <c r="B288">
        <f t="shared" si="14"/>
        <v>10</v>
      </c>
      <c r="C288">
        <f>YEAR(Date_Table[[#This Row],[Date]])</f>
        <v>2023</v>
      </c>
      <c r="D288" t="str">
        <f>IF(AND(Date_Table[[#This Row],[Month]]&gt;=1,Date_Table[[#This Row],[Month]]&lt;4),"Q1",
 IF(AND(Date_Table[[#This Row],[Month]]&gt;=4,Date_Table[[#This Row],[Month]]&lt;7),"Q2",
 IF(AND(Date_Table[[#This Row],[Month]]&gt;=7,Date_Table[[#This Row],[Month]]&lt;=9),"Q3","Q4")))</f>
        <v>Q4</v>
      </c>
      <c r="E288" t="str">
        <f t="shared" si="12"/>
        <v>October</v>
      </c>
      <c r="F288" t="str">
        <f t="shared" si="13"/>
        <v>Saturday</v>
      </c>
    </row>
    <row r="289" spans="1:6" x14ac:dyDescent="0.3">
      <c r="A289" s="1">
        <v>45214</v>
      </c>
      <c r="B289">
        <f t="shared" si="14"/>
        <v>10</v>
      </c>
      <c r="C289">
        <f>YEAR(Date_Table[[#This Row],[Date]])</f>
        <v>2023</v>
      </c>
      <c r="D289" t="str">
        <f>IF(AND(Date_Table[[#This Row],[Month]]&gt;=1,Date_Table[[#This Row],[Month]]&lt;4),"Q1",
 IF(AND(Date_Table[[#This Row],[Month]]&gt;=4,Date_Table[[#This Row],[Month]]&lt;7),"Q2",
 IF(AND(Date_Table[[#This Row],[Month]]&gt;=7,Date_Table[[#This Row],[Month]]&lt;=9),"Q3","Q4")))</f>
        <v>Q4</v>
      </c>
      <c r="E289" t="str">
        <f t="shared" si="12"/>
        <v>October</v>
      </c>
      <c r="F289" t="str">
        <f t="shared" si="13"/>
        <v>Sunday</v>
      </c>
    </row>
    <row r="290" spans="1:6" x14ac:dyDescent="0.3">
      <c r="A290" s="1">
        <v>45215</v>
      </c>
      <c r="B290">
        <f t="shared" si="14"/>
        <v>10</v>
      </c>
      <c r="C290">
        <f>YEAR(Date_Table[[#This Row],[Date]])</f>
        <v>2023</v>
      </c>
      <c r="D290" t="str">
        <f>IF(AND(Date_Table[[#This Row],[Month]]&gt;=1,Date_Table[[#This Row],[Month]]&lt;4),"Q1",
 IF(AND(Date_Table[[#This Row],[Month]]&gt;=4,Date_Table[[#This Row],[Month]]&lt;7),"Q2",
 IF(AND(Date_Table[[#This Row],[Month]]&gt;=7,Date_Table[[#This Row],[Month]]&lt;=9),"Q3","Q4")))</f>
        <v>Q4</v>
      </c>
      <c r="E290" t="str">
        <f t="shared" si="12"/>
        <v>October</v>
      </c>
      <c r="F290" t="str">
        <f t="shared" si="13"/>
        <v>Monday</v>
      </c>
    </row>
    <row r="291" spans="1:6" x14ac:dyDescent="0.3">
      <c r="A291" s="1">
        <v>45216</v>
      </c>
      <c r="B291">
        <f t="shared" si="14"/>
        <v>10</v>
      </c>
      <c r="C291">
        <f>YEAR(Date_Table[[#This Row],[Date]])</f>
        <v>2023</v>
      </c>
      <c r="D291" t="str">
        <f>IF(AND(Date_Table[[#This Row],[Month]]&gt;=1,Date_Table[[#This Row],[Month]]&lt;4),"Q1",
 IF(AND(Date_Table[[#This Row],[Month]]&gt;=4,Date_Table[[#This Row],[Month]]&lt;7),"Q2",
 IF(AND(Date_Table[[#This Row],[Month]]&gt;=7,Date_Table[[#This Row],[Month]]&lt;=9),"Q3","Q4")))</f>
        <v>Q4</v>
      </c>
      <c r="E291" t="str">
        <f t="shared" si="12"/>
        <v>October</v>
      </c>
      <c r="F291" t="str">
        <f t="shared" si="13"/>
        <v>Tuesday</v>
      </c>
    </row>
    <row r="292" spans="1:6" x14ac:dyDescent="0.3">
      <c r="A292" s="1">
        <v>45217</v>
      </c>
      <c r="B292">
        <f t="shared" si="14"/>
        <v>10</v>
      </c>
      <c r="C292">
        <f>YEAR(Date_Table[[#This Row],[Date]])</f>
        <v>2023</v>
      </c>
      <c r="D292" t="str">
        <f>IF(AND(Date_Table[[#This Row],[Month]]&gt;=1,Date_Table[[#This Row],[Month]]&lt;4),"Q1",
 IF(AND(Date_Table[[#This Row],[Month]]&gt;=4,Date_Table[[#This Row],[Month]]&lt;7),"Q2",
 IF(AND(Date_Table[[#This Row],[Month]]&gt;=7,Date_Table[[#This Row],[Month]]&lt;=9),"Q3","Q4")))</f>
        <v>Q4</v>
      </c>
      <c r="E292" t="str">
        <f t="shared" si="12"/>
        <v>October</v>
      </c>
      <c r="F292" t="str">
        <f t="shared" si="13"/>
        <v>Wednesday</v>
      </c>
    </row>
    <row r="293" spans="1:6" x14ac:dyDescent="0.3">
      <c r="A293" s="1">
        <v>45218</v>
      </c>
      <c r="B293">
        <f t="shared" si="14"/>
        <v>10</v>
      </c>
      <c r="C293">
        <f>YEAR(Date_Table[[#This Row],[Date]])</f>
        <v>2023</v>
      </c>
      <c r="D293" t="str">
        <f>IF(AND(Date_Table[[#This Row],[Month]]&gt;=1,Date_Table[[#This Row],[Month]]&lt;4),"Q1",
 IF(AND(Date_Table[[#This Row],[Month]]&gt;=4,Date_Table[[#This Row],[Month]]&lt;7),"Q2",
 IF(AND(Date_Table[[#This Row],[Month]]&gt;=7,Date_Table[[#This Row],[Month]]&lt;=9),"Q3","Q4")))</f>
        <v>Q4</v>
      </c>
      <c r="E293" t="str">
        <f t="shared" si="12"/>
        <v>October</v>
      </c>
      <c r="F293" t="str">
        <f t="shared" si="13"/>
        <v>Thursday</v>
      </c>
    </row>
    <row r="294" spans="1:6" x14ac:dyDescent="0.3">
      <c r="A294" s="1">
        <v>45219</v>
      </c>
      <c r="B294">
        <f t="shared" si="14"/>
        <v>10</v>
      </c>
      <c r="C294">
        <f>YEAR(Date_Table[[#This Row],[Date]])</f>
        <v>2023</v>
      </c>
      <c r="D294" t="str">
        <f>IF(AND(Date_Table[[#This Row],[Month]]&gt;=1,Date_Table[[#This Row],[Month]]&lt;4),"Q1",
 IF(AND(Date_Table[[#This Row],[Month]]&gt;=4,Date_Table[[#This Row],[Month]]&lt;7),"Q2",
 IF(AND(Date_Table[[#This Row],[Month]]&gt;=7,Date_Table[[#This Row],[Month]]&lt;=9),"Q3","Q4")))</f>
        <v>Q4</v>
      </c>
      <c r="E294" t="str">
        <f t="shared" si="12"/>
        <v>October</v>
      </c>
      <c r="F294" t="str">
        <f t="shared" si="13"/>
        <v>Friday</v>
      </c>
    </row>
    <row r="295" spans="1:6" x14ac:dyDescent="0.3">
      <c r="A295" s="1">
        <v>45220</v>
      </c>
      <c r="B295">
        <f t="shared" si="14"/>
        <v>10</v>
      </c>
      <c r="C295">
        <f>YEAR(Date_Table[[#This Row],[Date]])</f>
        <v>2023</v>
      </c>
      <c r="D295" t="str">
        <f>IF(AND(Date_Table[[#This Row],[Month]]&gt;=1,Date_Table[[#This Row],[Month]]&lt;4),"Q1",
 IF(AND(Date_Table[[#This Row],[Month]]&gt;=4,Date_Table[[#This Row],[Month]]&lt;7),"Q2",
 IF(AND(Date_Table[[#This Row],[Month]]&gt;=7,Date_Table[[#This Row],[Month]]&lt;=9),"Q3","Q4")))</f>
        <v>Q4</v>
      </c>
      <c r="E295" t="str">
        <f t="shared" si="12"/>
        <v>October</v>
      </c>
      <c r="F295" t="str">
        <f t="shared" si="13"/>
        <v>Saturday</v>
      </c>
    </row>
    <row r="296" spans="1:6" x14ac:dyDescent="0.3">
      <c r="A296" s="1">
        <v>45221</v>
      </c>
      <c r="B296">
        <f t="shared" si="14"/>
        <v>10</v>
      </c>
      <c r="C296">
        <f>YEAR(Date_Table[[#This Row],[Date]])</f>
        <v>2023</v>
      </c>
      <c r="D296" t="str">
        <f>IF(AND(Date_Table[[#This Row],[Month]]&gt;=1,Date_Table[[#This Row],[Month]]&lt;4),"Q1",
 IF(AND(Date_Table[[#This Row],[Month]]&gt;=4,Date_Table[[#This Row],[Month]]&lt;7),"Q2",
 IF(AND(Date_Table[[#This Row],[Month]]&gt;=7,Date_Table[[#This Row],[Month]]&lt;=9),"Q3","Q4")))</f>
        <v>Q4</v>
      </c>
      <c r="E296" t="str">
        <f t="shared" si="12"/>
        <v>October</v>
      </c>
      <c r="F296" t="str">
        <f t="shared" si="13"/>
        <v>Sunday</v>
      </c>
    </row>
    <row r="297" spans="1:6" x14ac:dyDescent="0.3">
      <c r="A297" s="1">
        <v>45222</v>
      </c>
      <c r="B297">
        <f t="shared" si="14"/>
        <v>10</v>
      </c>
      <c r="C297">
        <f>YEAR(Date_Table[[#This Row],[Date]])</f>
        <v>2023</v>
      </c>
      <c r="D297" t="str">
        <f>IF(AND(Date_Table[[#This Row],[Month]]&gt;=1,Date_Table[[#This Row],[Month]]&lt;4),"Q1",
 IF(AND(Date_Table[[#This Row],[Month]]&gt;=4,Date_Table[[#This Row],[Month]]&lt;7),"Q2",
 IF(AND(Date_Table[[#This Row],[Month]]&gt;=7,Date_Table[[#This Row],[Month]]&lt;=9),"Q3","Q4")))</f>
        <v>Q4</v>
      </c>
      <c r="E297" t="str">
        <f t="shared" si="12"/>
        <v>October</v>
      </c>
      <c r="F297" t="str">
        <f t="shared" si="13"/>
        <v>Monday</v>
      </c>
    </row>
    <row r="298" spans="1:6" x14ac:dyDescent="0.3">
      <c r="A298" s="1">
        <v>45223</v>
      </c>
      <c r="B298">
        <f t="shared" si="14"/>
        <v>10</v>
      </c>
      <c r="C298">
        <f>YEAR(Date_Table[[#This Row],[Date]])</f>
        <v>2023</v>
      </c>
      <c r="D298" t="str">
        <f>IF(AND(Date_Table[[#This Row],[Month]]&gt;=1,Date_Table[[#This Row],[Month]]&lt;4),"Q1",
 IF(AND(Date_Table[[#This Row],[Month]]&gt;=4,Date_Table[[#This Row],[Month]]&lt;7),"Q2",
 IF(AND(Date_Table[[#This Row],[Month]]&gt;=7,Date_Table[[#This Row],[Month]]&lt;=9),"Q3","Q4")))</f>
        <v>Q4</v>
      </c>
      <c r="E298" t="str">
        <f t="shared" si="12"/>
        <v>October</v>
      </c>
      <c r="F298" t="str">
        <f t="shared" si="13"/>
        <v>Tuesday</v>
      </c>
    </row>
    <row r="299" spans="1:6" x14ac:dyDescent="0.3">
      <c r="A299" s="1">
        <v>45224</v>
      </c>
      <c r="B299">
        <f t="shared" si="14"/>
        <v>10</v>
      </c>
      <c r="C299">
        <f>YEAR(Date_Table[[#This Row],[Date]])</f>
        <v>2023</v>
      </c>
      <c r="D299" t="str">
        <f>IF(AND(Date_Table[[#This Row],[Month]]&gt;=1,Date_Table[[#This Row],[Month]]&lt;4),"Q1",
 IF(AND(Date_Table[[#This Row],[Month]]&gt;=4,Date_Table[[#This Row],[Month]]&lt;7),"Q2",
 IF(AND(Date_Table[[#This Row],[Month]]&gt;=7,Date_Table[[#This Row],[Month]]&lt;=9),"Q3","Q4")))</f>
        <v>Q4</v>
      </c>
      <c r="E299" t="str">
        <f t="shared" si="12"/>
        <v>October</v>
      </c>
      <c r="F299" t="str">
        <f t="shared" si="13"/>
        <v>Wednesday</v>
      </c>
    </row>
    <row r="300" spans="1:6" x14ac:dyDescent="0.3">
      <c r="A300" s="1">
        <v>45225</v>
      </c>
      <c r="B300">
        <f t="shared" si="14"/>
        <v>10</v>
      </c>
      <c r="C300">
        <f>YEAR(Date_Table[[#This Row],[Date]])</f>
        <v>2023</v>
      </c>
      <c r="D300" t="str">
        <f>IF(AND(Date_Table[[#This Row],[Month]]&gt;=1,Date_Table[[#This Row],[Month]]&lt;4),"Q1",
 IF(AND(Date_Table[[#This Row],[Month]]&gt;=4,Date_Table[[#This Row],[Month]]&lt;7),"Q2",
 IF(AND(Date_Table[[#This Row],[Month]]&gt;=7,Date_Table[[#This Row],[Month]]&lt;=9),"Q3","Q4")))</f>
        <v>Q4</v>
      </c>
      <c r="E300" t="str">
        <f t="shared" si="12"/>
        <v>October</v>
      </c>
      <c r="F300" t="str">
        <f t="shared" si="13"/>
        <v>Thursday</v>
      </c>
    </row>
    <row r="301" spans="1:6" x14ac:dyDescent="0.3">
      <c r="A301" s="1">
        <v>45226</v>
      </c>
      <c r="B301">
        <f t="shared" si="14"/>
        <v>10</v>
      </c>
      <c r="C301">
        <f>YEAR(Date_Table[[#This Row],[Date]])</f>
        <v>2023</v>
      </c>
      <c r="D301" t="str">
        <f>IF(AND(Date_Table[[#This Row],[Month]]&gt;=1,Date_Table[[#This Row],[Month]]&lt;4),"Q1",
 IF(AND(Date_Table[[#This Row],[Month]]&gt;=4,Date_Table[[#This Row],[Month]]&lt;7),"Q2",
 IF(AND(Date_Table[[#This Row],[Month]]&gt;=7,Date_Table[[#This Row],[Month]]&lt;=9),"Q3","Q4")))</f>
        <v>Q4</v>
      </c>
      <c r="E301" t="str">
        <f t="shared" si="12"/>
        <v>October</v>
      </c>
      <c r="F301" t="str">
        <f t="shared" si="13"/>
        <v>Friday</v>
      </c>
    </row>
    <row r="302" spans="1:6" x14ac:dyDescent="0.3">
      <c r="A302" s="1">
        <v>45227</v>
      </c>
      <c r="B302">
        <f t="shared" si="14"/>
        <v>10</v>
      </c>
      <c r="C302">
        <f>YEAR(Date_Table[[#This Row],[Date]])</f>
        <v>2023</v>
      </c>
      <c r="D302" t="str">
        <f>IF(AND(Date_Table[[#This Row],[Month]]&gt;=1,Date_Table[[#This Row],[Month]]&lt;4),"Q1",
 IF(AND(Date_Table[[#This Row],[Month]]&gt;=4,Date_Table[[#This Row],[Month]]&lt;7),"Q2",
 IF(AND(Date_Table[[#This Row],[Month]]&gt;=7,Date_Table[[#This Row],[Month]]&lt;=9),"Q3","Q4")))</f>
        <v>Q4</v>
      </c>
      <c r="E302" t="str">
        <f t="shared" si="12"/>
        <v>October</v>
      </c>
      <c r="F302" t="str">
        <f t="shared" si="13"/>
        <v>Saturday</v>
      </c>
    </row>
    <row r="303" spans="1:6" x14ac:dyDescent="0.3">
      <c r="A303" s="1">
        <v>45228</v>
      </c>
      <c r="B303">
        <f t="shared" si="14"/>
        <v>10</v>
      </c>
      <c r="C303">
        <f>YEAR(Date_Table[[#This Row],[Date]])</f>
        <v>2023</v>
      </c>
      <c r="D303" t="str">
        <f>IF(AND(Date_Table[[#This Row],[Month]]&gt;=1,Date_Table[[#This Row],[Month]]&lt;4),"Q1",
 IF(AND(Date_Table[[#This Row],[Month]]&gt;=4,Date_Table[[#This Row],[Month]]&lt;7),"Q2",
 IF(AND(Date_Table[[#This Row],[Month]]&gt;=7,Date_Table[[#This Row],[Month]]&lt;=9),"Q3","Q4")))</f>
        <v>Q4</v>
      </c>
      <c r="E303" t="str">
        <f t="shared" si="12"/>
        <v>October</v>
      </c>
      <c r="F303" t="str">
        <f t="shared" si="13"/>
        <v>Sunday</v>
      </c>
    </row>
    <row r="304" spans="1:6" x14ac:dyDescent="0.3">
      <c r="A304" s="1">
        <v>45229</v>
      </c>
      <c r="B304">
        <f t="shared" si="14"/>
        <v>10</v>
      </c>
      <c r="C304">
        <f>YEAR(Date_Table[[#This Row],[Date]])</f>
        <v>2023</v>
      </c>
      <c r="D304" t="str">
        <f>IF(AND(Date_Table[[#This Row],[Month]]&gt;=1,Date_Table[[#This Row],[Month]]&lt;4),"Q1",
 IF(AND(Date_Table[[#This Row],[Month]]&gt;=4,Date_Table[[#This Row],[Month]]&lt;7),"Q2",
 IF(AND(Date_Table[[#This Row],[Month]]&gt;=7,Date_Table[[#This Row],[Month]]&lt;=9),"Q3","Q4")))</f>
        <v>Q4</v>
      </c>
      <c r="E304" t="str">
        <f t="shared" si="12"/>
        <v>October</v>
      </c>
      <c r="F304" t="str">
        <f t="shared" si="13"/>
        <v>Monday</v>
      </c>
    </row>
    <row r="305" spans="1:6" x14ac:dyDescent="0.3">
      <c r="A305" s="1">
        <v>45230</v>
      </c>
      <c r="B305">
        <f t="shared" si="14"/>
        <v>10</v>
      </c>
      <c r="C305">
        <f>YEAR(Date_Table[[#This Row],[Date]])</f>
        <v>2023</v>
      </c>
      <c r="D305" t="str">
        <f>IF(AND(Date_Table[[#This Row],[Month]]&gt;=1,Date_Table[[#This Row],[Month]]&lt;4),"Q1",
 IF(AND(Date_Table[[#This Row],[Month]]&gt;=4,Date_Table[[#This Row],[Month]]&lt;7),"Q2",
 IF(AND(Date_Table[[#This Row],[Month]]&gt;=7,Date_Table[[#This Row],[Month]]&lt;=9),"Q3","Q4")))</f>
        <v>Q4</v>
      </c>
      <c r="E305" t="str">
        <f t="shared" si="12"/>
        <v>October</v>
      </c>
      <c r="F305" t="str">
        <f t="shared" si="13"/>
        <v>Tuesday</v>
      </c>
    </row>
    <row r="306" spans="1:6" x14ac:dyDescent="0.3">
      <c r="A306" s="1">
        <v>45231</v>
      </c>
      <c r="B306">
        <f t="shared" si="14"/>
        <v>11</v>
      </c>
      <c r="C306">
        <f>YEAR(Date_Table[[#This Row],[Date]])</f>
        <v>2023</v>
      </c>
      <c r="D306" t="str">
        <f>IF(AND(Date_Table[[#This Row],[Month]]&gt;=1,Date_Table[[#This Row],[Month]]&lt;4),"Q1",
 IF(AND(Date_Table[[#This Row],[Month]]&gt;=4,Date_Table[[#This Row],[Month]]&lt;7),"Q2",
 IF(AND(Date_Table[[#This Row],[Month]]&gt;=7,Date_Table[[#This Row],[Month]]&lt;=9),"Q3","Q4")))</f>
        <v>Q4</v>
      </c>
      <c r="E306" t="str">
        <f t="shared" si="12"/>
        <v>November</v>
      </c>
      <c r="F306" t="str">
        <f t="shared" si="13"/>
        <v>Wednesday</v>
      </c>
    </row>
    <row r="307" spans="1:6" x14ac:dyDescent="0.3">
      <c r="A307" s="1">
        <v>45232</v>
      </c>
      <c r="B307">
        <f t="shared" si="14"/>
        <v>11</v>
      </c>
      <c r="C307">
        <f>YEAR(Date_Table[[#This Row],[Date]])</f>
        <v>2023</v>
      </c>
      <c r="D307" t="str">
        <f>IF(AND(Date_Table[[#This Row],[Month]]&gt;=1,Date_Table[[#This Row],[Month]]&lt;4),"Q1",
 IF(AND(Date_Table[[#This Row],[Month]]&gt;=4,Date_Table[[#This Row],[Month]]&lt;7),"Q2",
 IF(AND(Date_Table[[#This Row],[Month]]&gt;=7,Date_Table[[#This Row],[Month]]&lt;=9),"Q3","Q4")))</f>
        <v>Q4</v>
      </c>
      <c r="E307" t="str">
        <f t="shared" si="12"/>
        <v>November</v>
      </c>
      <c r="F307" t="str">
        <f t="shared" si="13"/>
        <v>Thursday</v>
      </c>
    </row>
    <row r="308" spans="1:6" x14ac:dyDescent="0.3">
      <c r="A308" s="1">
        <v>45233</v>
      </c>
      <c r="B308">
        <f t="shared" si="14"/>
        <v>11</v>
      </c>
      <c r="C308">
        <f>YEAR(Date_Table[[#This Row],[Date]])</f>
        <v>2023</v>
      </c>
      <c r="D308" t="str">
        <f>IF(AND(Date_Table[[#This Row],[Month]]&gt;=1,Date_Table[[#This Row],[Month]]&lt;4),"Q1",
 IF(AND(Date_Table[[#This Row],[Month]]&gt;=4,Date_Table[[#This Row],[Month]]&lt;7),"Q2",
 IF(AND(Date_Table[[#This Row],[Month]]&gt;=7,Date_Table[[#This Row],[Month]]&lt;=9),"Q3","Q4")))</f>
        <v>Q4</v>
      </c>
      <c r="E308" t="str">
        <f t="shared" si="12"/>
        <v>November</v>
      </c>
      <c r="F308" t="str">
        <f t="shared" si="13"/>
        <v>Friday</v>
      </c>
    </row>
    <row r="309" spans="1:6" x14ac:dyDescent="0.3">
      <c r="A309" s="1">
        <v>45234</v>
      </c>
      <c r="B309">
        <f t="shared" si="14"/>
        <v>11</v>
      </c>
      <c r="C309">
        <f>YEAR(Date_Table[[#This Row],[Date]])</f>
        <v>2023</v>
      </c>
      <c r="D309" t="str">
        <f>IF(AND(Date_Table[[#This Row],[Month]]&gt;=1,Date_Table[[#This Row],[Month]]&lt;4),"Q1",
 IF(AND(Date_Table[[#This Row],[Month]]&gt;=4,Date_Table[[#This Row],[Month]]&lt;7),"Q2",
 IF(AND(Date_Table[[#This Row],[Month]]&gt;=7,Date_Table[[#This Row],[Month]]&lt;=9),"Q3","Q4")))</f>
        <v>Q4</v>
      </c>
      <c r="E309" t="str">
        <f t="shared" si="12"/>
        <v>November</v>
      </c>
      <c r="F309" t="str">
        <f t="shared" si="13"/>
        <v>Saturday</v>
      </c>
    </row>
    <row r="310" spans="1:6" x14ac:dyDescent="0.3">
      <c r="A310" s="1">
        <v>45235</v>
      </c>
      <c r="B310">
        <f t="shared" si="14"/>
        <v>11</v>
      </c>
      <c r="C310">
        <f>YEAR(Date_Table[[#This Row],[Date]])</f>
        <v>2023</v>
      </c>
      <c r="D310" t="str">
        <f>IF(AND(Date_Table[[#This Row],[Month]]&gt;=1,Date_Table[[#This Row],[Month]]&lt;4),"Q1",
 IF(AND(Date_Table[[#This Row],[Month]]&gt;=4,Date_Table[[#This Row],[Month]]&lt;7),"Q2",
 IF(AND(Date_Table[[#This Row],[Month]]&gt;=7,Date_Table[[#This Row],[Month]]&lt;=9),"Q3","Q4")))</f>
        <v>Q4</v>
      </c>
      <c r="E310" t="str">
        <f t="shared" si="12"/>
        <v>November</v>
      </c>
      <c r="F310" t="str">
        <f t="shared" si="13"/>
        <v>Sunday</v>
      </c>
    </row>
    <row r="311" spans="1:6" x14ac:dyDescent="0.3">
      <c r="A311" s="1">
        <v>45236</v>
      </c>
      <c r="B311">
        <f t="shared" si="14"/>
        <v>11</v>
      </c>
      <c r="C311">
        <f>YEAR(Date_Table[[#This Row],[Date]])</f>
        <v>2023</v>
      </c>
      <c r="D311" t="str">
        <f>IF(AND(Date_Table[[#This Row],[Month]]&gt;=1,Date_Table[[#This Row],[Month]]&lt;4),"Q1",
 IF(AND(Date_Table[[#This Row],[Month]]&gt;=4,Date_Table[[#This Row],[Month]]&lt;7),"Q2",
 IF(AND(Date_Table[[#This Row],[Month]]&gt;=7,Date_Table[[#This Row],[Month]]&lt;=9),"Q3","Q4")))</f>
        <v>Q4</v>
      </c>
      <c r="E311" t="str">
        <f t="shared" si="12"/>
        <v>November</v>
      </c>
      <c r="F311" t="str">
        <f t="shared" si="13"/>
        <v>Monday</v>
      </c>
    </row>
    <row r="312" spans="1:6" x14ac:dyDescent="0.3">
      <c r="A312" s="1">
        <v>45237</v>
      </c>
      <c r="B312">
        <f t="shared" si="14"/>
        <v>11</v>
      </c>
      <c r="C312">
        <f>YEAR(Date_Table[[#This Row],[Date]])</f>
        <v>2023</v>
      </c>
      <c r="D312" t="str">
        <f>IF(AND(Date_Table[[#This Row],[Month]]&gt;=1,Date_Table[[#This Row],[Month]]&lt;4),"Q1",
 IF(AND(Date_Table[[#This Row],[Month]]&gt;=4,Date_Table[[#This Row],[Month]]&lt;7),"Q2",
 IF(AND(Date_Table[[#This Row],[Month]]&gt;=7,Date_Table[[#This Row],[Month]]&lt;=9),"Q3","Q4")))</f>
        <v>Q4</v>
      </c>
      <c r="E312" t="str">
        <f t="shared" si="12"/>
        <v>November</v>
      </c>
      <c r="F312" t="str">
        <f t="shared" si="13"/>
        <v>Tuesday</v>
      </c>
    </row>
    <row r="313" spans="1:6" x14ac:dyDescent="0.3">
      <c r="A313" s="1">
        <v>45238</v>
      </c>
      <c r="B313">
        <f t="shared" si="14"/>
        <v>11</v>
      </c>
      <c r="C313">
        <f>YEAR(Date_Table[[#This Row],[Date]])</f>
        <v>2023</v>
      </c>
      <c r="D313" t="str">
        <f>IF(AND(Date_Table[[#This Row],[Month]]&gt;=1,Date_Table[[#This Row],[Month]]&lt;4),"Q1",
 IF(AND(Date_Table[[#This Row],[Month]]&gt;=4,Date_Table[[#This Row],[Month]]&lt;7),"Q2",
 IF(AND(Date_Table[[#This Row],[Month]]&gt;=7,Date_Table[[#This Row],[Month]]&lt;=9),"Q3","Q4")))</f>
        <v>Q4</v>
      </c>
      <c r="E313" t="str">
        <f t="shared" si="12"/>
        <v>November</v>
      </c>
      <c r="F313" t="str">
        <f t="shared" si="13"/>
        <v>Wednesday</v>
      </c>
    </row>
    <row r="314" spans="1:6" x14ac:dyDescent="0.3">
      <c r="A314" s="1">
        <v>45239</v>
      </c>
      <c r="B314">
        <f t="shared" si="14"/>
        <v>11</v>
      </c>
      <c r="C314">
        <f>YEAR(Date_Table[[#This Row],[Date]])</f>
        <v>2023</v>
      </c>
      <c r="D314" t="str">
        <f>IF(AND(Date_Table[[#This Row],[Month]]&gt;=1,Date_Table[[#This Row],[Month]]&lt;4),"Q1",
 IF(AND(Date_Table[[#This Row],[Month]]&gt;=4,Date_Table[[#This Row],[Month]]&lt;7),"Q2",
 IF(AND(Date_Table[[#This Row],[Month]]&gt;=7,Date_Table[[#This Row],[Month]]&lt;=9),"Q3","Q4")))</f>
        <v>Q4</v>
      </c>
      <c r="E314" t="str">
        <f t="shared" si="12"/>
        <v>November</v>
      </c>
      <c r="F314" t="str">
        <f t="shared" si="13"/>
        <v>Thursday</v>
      </c>
    </row>
    <row r="315" spans="1:6" x14ac:dyDescent="0.3">
      <c r="A315" s="1">
        <v>45240</v>
      </c>
      <c r="B315">
        <f t="shared" si="14"/>
        <v>11</v>
      </c>
      <c r="C315">
        <f>YEAR(Date_Table[[#This Row],[Date]])</f>
        <v>2023</v>
      </c>
      <c r="D315" t="str">
        <f>IF(AND(Date_Table[[#This Row],[Month]]&gt;=1,Date_Table[[#This Row],[Month]]&lt;4),"Q1",
 IF(AND(Date_Table[[#This Row],[Month]]&gt;=4,Date_Table[[#This Row],[Month]]&lt;7),"Q2",
 IF(AND(Date_Table[[#This Row],[Month]]&gt;=7,Date_Table[[#This Row],[Month]]&lt;=9),"Q3","Q4")))</f>
        <v>Q4</v>
      </c>
      <c r="E315" t="str">
        <f t="shared" si="12"/>
        <v>November</v>
      </c>
      <c r="F315" t="str">
        <f t="shared" si="13"/>
        <v>Friday</v>
      </c>
    </row>
    <row r="316" spans="1:6" x14ac:dyDescent="0.3">
      <c r="A316" s="1">
        <v>45241</v>
      </c>
      <c r="B316">
        <f t="shared" si="14"/>
        <v>11</v>
      </c>
      <c r="C316">
        <f>YEAR(Date_Table[[#This Row],[Date]])</f>
        <v>2023</v>
      </c>
      <c r="D316" t="str">
        <f>IF(AND(Date_Table[[#This Row],[Month]]&gt;=1,Date_Table[[#This Row],[Month]]&lt;4),"Q1",
 IF(AND(Date_Table[[#This Row],[Month]]&gt;=4,Date_Table[[#This Row],[Month]]&lt;7),"Q2",
 IF(AND(Date_Table[[#This Row],[Month]]&gt;=7,Date_Table[[#This Row],[Month]]&lt;=9),"Q3","Q4")))</f>
        <v>Q4</v>
      </c>
      <c r="E316" t="str">
        <f t="shared" si="12"/>
        <v>November</v>
      </c>
      <c r="F316" t="str">
        <f t="shared" si="13"/>
        <v>Saturday</v>
      </c>
    </row>
    <row r="317" spans="1:6" x14ac:dyDescent="0.3">
      <c r="A317" s="1">
        <v>45242</v>
      </c>
      <c r="B317">
        <f t="shared" si="14"/>
        <v>11</v>
      </c>
      <c r="C317">
        <f>YEAR(Date_Table[[#This Row],[Date]])</f>
        <v>2023</v>
      </c>
      <c r="D317" t="str">
        <f>IF(AND(Date_Table[[#This Row],[Month]]&gt;=1,Date_Table[[#This Row],[Month]]&lt;4),"Q1",
 IF(AND(Date_Table[[#This Row],[Month]]&gt;=4,Date_Table[[#This Row],[Month]]&lt;7),"Q2",
 IF(AND(Date_Table[[#This Row],[Month]]&gt;=7,Date_Table[[#This Row],[Month]]&lt;=9),"Q3","Q4")))</f>
        <v>Q4</v>
      </c>
      <c r="E317" t="str">
        <f t="shared" si="12"/>
        <v>November</v>
      </c>
      <c r="F317" t="str">
        <f t="shared" si="13"/>
        <v>Sunday</v>
      </c>
    </row>
    <row r="318" spans="1:6" x14ac:dyDescent="0.3">
      <c r="A318" s="1">
        <v>45243</v>
      </c>
      <c r="B318">
        <f t="shared" si="14"/>
        <v>11</v>
      </c>
      <c r="C318">
        <f>YEAR(Date_Table[[#This Row],[Date]])</f>
        <v>2023</v>
      </c>
      <c r="D318" t="str">
        <f>IF(AND(Date_Table[[#This Row],[Month]]&gt;=1,Date_Table[[#This Row],[Month]]&lt;4),"Q1",
 IF(AND(Date_Table[[#This Row],[Month]]&gt;=4,Date_Table[[#This Row],[Month]]&lt;7),"Q2",
 IF(AND(Date_Table[[#This Row],[Month]]&gt;=7,Date_Table[[#This Row],[Month]]&lt;=9),"Q3","Q4")))</f>
        <v>Q4</v>
      </c>
      <c r="E318" t="str">
        <f t="shared" si="12"/>
        <v>November</v>
      </c>
      <c r="F318" t="str">
        <f t="shared" si="13"/>
        <v>Monday</v>
      </c>
    </row>
    <row r="319" spans="1:6" x14ac:dyDescent="0.3">
      <c r="A319" s="1">
        <v>45244</v>
      </c>
      <c r="B319">
        <f t="shared" si="14"/>
        <v>11</v>
      </c>
      <c r="C319">
        <f>YEAR(Date_Table[[#This Row],[Date]])</f>
        <v>2023</v>
      </c>
      <c r="D319" t="str">
        <f>IF(AND(Date_Table[[#This Row],[Month]]&gt;=1,Date_Table[[#This Row],[Month]]&lt;4),"Q1",
 IF(AND(Date_Table[[#This Row],[Month]]&gt;=4,Date_Table[[#This Row],[Month]]&lt;7),"Q2",
 IF(AND(Date_Table[[#This Row],[Month]]&gt;=7,Date_Table[[#This Row],[Month]]&lt;=9),"Q3","Q4")))</f>
        <v>Q4</v>
      </c>
      <c r="E319" t="str">
        <f t="shared" si="12"/>
        <v>November</v>
      </c>
      <c r="F319" t="str">
        <f t="shared" si="13"/>
        <v>Tuesday</v>
      </c>
    </row>
    <row r="320" spans="1:6" x14ac:dyDescent="0.3">
      <c r="A320" s="1">
        <v>45245</v>
      </c>
      <c r="B320">
        <f t="shared" si="14"/>
        <v>11</v>
      </c>
      <c r="C320">
        <f>YEAR(Date_Table[[#This Row],[Date]])</f>
        <v>2023</v>
      </c>
      <c r="D320" t="str">
        <f>IF(AND(Date_Table[[#This Row],[Month]]&gt;=1,Date_Table[[#This Row],[Month]]&lt;4),"Q1",
 IF(AND(Date_Table[[#This Row],[Month]]&gt;=4,Date_Table[[#This Row],[Month]]&lt;7),"Q2",
 IF(AND(Date_Table[[#This Row],[Month]]&gt;=7,Date_Table[[#This Row],[Month]]&lt;=9),"Q3","Q4")))</f>
        <v>Q4</v>
      </c>
      <c r="E320" t="str">
        <f t="shared" si="12"/>
        <v>November</v>
      </c>
      <c r="F320" t="str">
        <f t="shared" si="13"/>
        <v>Wednesday</v>
      </c>
    </row>
    <row r="321" spans="1:6" x14ac:dyDescent="0.3">
      <c r="A321" s="1">
        <v>45246</v>
      </c>
      <c r="B321">
        <f t="shared" si="14"/>
        <v>11</v>
      </c>
      <c r="C321">
        <f>YEAR(Date_Table[[#This Row],[Date]])</f>
        <v>2023</v>
      </c>
      <c r="D321" t="str">
        <f>IF(AND(Date_Table[[#This Row],[Month]]&gt;=1,Date_Table[[#This Row],[Month]]&lt;4),"Q1",
 IF(AND(Date_Table[[#This Row],[Month]]&gt;=4,Date_Table[[#This Row],[Month]]&lt;7),"Q2",
 IF(AND(Date_Table[[#This Row],[Month]]&gt;=7,Date_Table[[#This Row],[Month]]&lt;=9),"Q3","Q4")))</f>
        <v>Q4</v>
      </c>
      <c r="E321" t="str">
        <f t="shared" si="12"/>
        <v>November</v>
      </c>
      <c r="F321" t="str">
        <f t="shared" si="13"/>
        <v>Thursday</v>
      </c>
    </row>
    <row r="322" spans="1:6" x14ac:dyDescent="0.3">
      <c r="A322" s="1">
        <v>45247</v>
      </c>
      <c r="B322">
        <f t="shared" si="14"/>
        <v>11</v>
      </c>
      <c r="C322">
        <f>YEAR(Date_Table[[#This Row],[Date]])</f>
        <v>2023</v>
      </c>
      <c r="D322" t="str">
        <f>IF(AND(Date_Table[[#This Row],[Month]]&gt;=1,Date_Table[[#This Row],[Month]]&lt;4),"Q1",
 IF(AND(Date_Table[[#This Row],[Month]]&gt;=4,Date_Table[[#This Row],[Month]]&lt;7),"Q2",
 IF(AND(Date_Table[[#This Row],[Month]]&gt;=7,Date_Table[[#This Row],[Month]]&lt;=9),"Q3","Q4")))</f>
        <v>Q4</v>
      </c>
      <c r="E322" t="str">
        <f t="shared" ref="E322:E385" si="15">TEXT(A322, "mmmm")</f>
        <v>November</v>
      </c>
      <c r="F322" t="str">
        <f t="shared" ref="F322:F385" si="16" xml:space="preserve"> TEXT(A322,"dddd")</f>
        <v>Friday</v>
      </c>
    </row>
    <row r="323" spans="1:6" x14ac:dyDescent="0.3">
      <c r="A323" s="1">
        <v>45248</v>
      </c>
      <c r="B323">
        <f t="shared" ref="B323:B386" si="17">MONTH(A323)</f>
        <v>11</v>
      </c>
      <c r="C323">
        <f>YEAR(Date_Table[[#This Row],[Date]])</f>
        <v>2023</v>
      </c>
      <c r="D323" t="str">
        <f>IF(AND(Date_Table[[#This Row],[Month]]&gt;=1,Date_Table[[#This Row],[Month]]&lt;4),"Q1",
 IF(AND(Date_Table[[#This Row],[Month]]&gt;=4,Date_Table[[#This Row],[Month]]&lt;7),"Q2",
 IF(AND(Date_Table[[#This Row],[Month]]&gt;=7,Date_Table[[#This Row],[Month]]&lt;=9),"Q3","Q4")))</f>
        <v>Q4</v>
      </c>
      <c r="E323" t="str">
        <f t="shared" si="15"/>
        <v>November</v>
      </c>
      <c r="F323" t="str">
        <f t="shared" si="16"/>
        <v>Saturday</v>
      </c>
    </row>
    <row r="324" spans="1:6" x14ac:dyDescent="0.3">
      <c r="A324" s="1">
        <v>45249</v>
      </c>
      <c r="B324">
        <f t="shared" si="17"/>
        <v>11</v>
      </c>
      <c r="C324">
        <f>YEAR(Date_Table[[#This Row],[Date]])</f>
        <v>2023</v>
      </c>
      <c r="D324" t="str">
        <f>IF(AND(Date_Table[[#This Row],[Month]]&gt;=1,Date_Table[[#This Row],[Month]]&lt;4),"Q1",
 IF(AND(Date_Table[[#This Row],[Month]]&gt;=4,Date_Table[[#This Row],[Month]]&lt;7),"Q2",
 IF(AND(Date_Table[[#This Row],[Month]]&gt;=7,Date_Table[[#This Row],[Month]]&lt;=9),"Q3","Q4")))</f>
        <v>Q4</v>
      </c>
      <c r="E324" t="str">
        <f t="shared" si="15"/>
        <v>November</v>
      </c>
      <c r="F324" t="str">
        <f t="shared" si="16"/>
        <v>Sunday</v>
      </c>
    </row>
    <row r="325" spans="1:6" x14ac:dyDescent="0.3">
      <c r="A325" s="1">
        <v>45250</v>
      </c>
      <c r="B325">
        <f t="shared" si="17"/>
        <v>11</v>
      </c>
      <c r="C325">
        <f>YEAR(Date_Table[[#This Row],[Date]])</f>
        <v>2023</v>
      </c>
      <c r="D325" t="str">
        <f>IF(AND(Date_Table[[#This Row],[Month]]&gt;=1,Date_Table[[#This Row],[Month]]&lt;4),"Q1",
 IF(AND(Date_Table[[#This Row],[Month]]&gt;=4,Date_Table[[#This Row],[Month]]&lt;7),"Q2",
 IF(AND(Date_Table[[#This Row],[Month]]&gt;=7,Date_Table[[#This Row],[Month]]&lt;=9),"Q3","Q4")))</f>
        <v>Q4</v>
      </c>
      <c r="E325" t="str">
        <f t="shared" si="15"/>
        <v>November</v>
      </c>
      <c r="F325" t="str">
        <f t="shared" si="16"/>
        <v>Monday</v>
      </c>
    </row>
    <row r="326" spans="1:6" x14ac:dyDescent="0.3">
      <c r="A326" s="1">
        <v>45251</v>
      </c>
      <c r="B326">
        <f t="shared" si="17"/>
        <v>11</v>
      </c>
      <c r="C326">
        <f>YEAR(Date_Table[[#This Row],[Date]])</f>
        <v>2023</v>
      </c>
      <c r="D326" t="str">
        <f>IF(AND(Date_Table[[#This Row],[Month]]&gt;=1,Date_Table[[#This Row],[Month]]&lt;4),"Q1",
 IF(AND(Date_Table[[#This Row],[Month]]&gt;=4,Date_Table[[#This Row],[Month]]&lt;7),"Q2",
 IF(AND(Date_Table[[#This Row],[Month]]&gt;=7,Date_Table[[#This Row],[Month]]&lt;=9),"Q3","Q4")))</f>
        <v>Q4</v>
      </c>
      <c r="E326" t="str">
        <f t="shared" si="15"/>
        <v>November</v>
      </c>
      <c r="F326" t="str">
        <f t="shared" si="16"/>
        <v>Tuesday</v>
      </c>
    </row>
    <row r="327" spans="1:6" x14ac:dyDescent="0.3">
      <c r="A327" s="1">
        <v>45252</v>
      </c>
      <c r="B327">
        <f t="shared" si="17"/>
        <v>11</v>
      </c>
      <c r="C327">
        <f>YEAR(Date_Table[[#This Row],[Date]])</f>
        <v>2023</v>
      </c>
      <c r="D327" t="str">
        <f>IF(AND(Date_Table[[#This Row],[Month]]&gt;=1,Date_Table[[#This Row],[Month]]&lt;4),"Q1",
 IF(AND(Date_Table[[#This Row],[Month]]&gt;=4,Date_Table[[#This Row],[Month]]&lt;7),"Q2",
 IF(AND(Date_Table[[#This Row],[Month]]&gt;=7,Date_Table[[#This Row],[Month]]&lt;=9),"Q3","Q4")))</f>
        <v>Q4</v>
      </c>
      <c r="E327" t="str">
        <f t="shared" si="15"/>
        <v>November</v>
      </c>
      <c r="F327" t="str">
        <f t="shared" si="16"/>
        <v>Wednesday</v>
      </c>
    </row>
    <row r="328" spans="1:6" x14ac:dyDescent="0.3">
      <c r="A328" s="1">
        <v>45253</v>
      </c>
      <c r="B328">
        <f t="shared" si="17"/>
        <v>11</v>
      </c>
      <c r="C328">
        <f>YEAR(Date_Table[[#This Row],[Date]])</f>
        <v>2023</v>
      </c>
      <c r="D328" t="str">
        <f>IF(AND(Date_Table[[#This Row],[Month]]&gt;=1,Date_Table[[#This Row],[Month]]&lt;4),"Q1",
 IF(AND(Date_Table[[#This Row],[Month]]&gt;=4,Date_Table[[#This Row],[Month]]&lt;7),"Q2",
 IF(AND(Date_Table[[#This Row],[Month]]&gt;=7,Date_Table[[#This Row],[Month]]&lt;=9),"Q3","Q4")))</f>
        <v>Q4</v>
      </c>
      <c r="E328" t="str">
        <f t="shared" si="15"/>
        <v>November</v>
      </c>
      <c r="F328" t="str">
        <f t="shared" si="16"/>
        <v>Thursday</v>
      </c>
    </row>
    <row r="329" spans="1:6" x14ac:dyDescent="0.3">
      <c r="A329" s="1">
        <v>45254</v>
      </c>
      <c r="B329">
        <f t="shared" si="17"/>
        <v>11</v>
      </c>
      <c r="C329">
        <f>YEAR(Date_Table[[#This Row],[Date]])</f>
        <v>2023</v>
      </c>
      <c r="D329" t="str">
        <f>IF(AND(Date_Table[[#This Row],[Month]]&gt;=1,Date_Table[[#This Row],[Month]]&lt;4),"Q1",
 IF(AND(Date_Table[[#This Row],[Month]]&gt;=4,Date_Table[[#This Row],[Month]]&lt;7),"Q2",
 IF(AND(Date_Table[[#This Row],[Month]]&gt;=7,Date_Table[[#This Row],[Month]]&lt;=9),"Q3","Q4")))</f>
        <v>Q4</v>
      </c>
      <c r="E329" t="str">
        <f t="shared" si="15"/>
        <v>November</v>
      </c>
      <c r="F329" t="str">
        <f t="shared" si="16"/>
        <v>Friday</v>
      </c>
    </row>
    <row r="330" spans="1:6" x14ac:dyDescent="0.3">
      <c r="A330" s="1">
        <v>45255</v>
      </c>
      <c r="B330">
        <f t="shared" si="17"/>
        <v>11</v>
      </c>
      <c r="C330">
        <f>YEAR(Date_Table[[#This Row],[Date]])</f>
        <v>2023</v>
      </c>
      <c r="D330" t="str">
        <f>IF(AND(Date_Table[[#This Row],[Month]]&gt;=1,Date_Table[[#This Row],[Month]]&lt;4),"Q1",
 IF(AND(Date_Table[[#This Row],[Month]]&gt;=4,Date_Table[[#This Row],[Month]]&lt;7),"Q2",
 IF(AND(Date_Table[[#This Row],[Month]]&gt;=7,Date_Table[[#This Row],[Month]]&lt;=9),"Q3","Q4")))</f>
        <v>Q4</v>
      </c>
      <c r="E330" t="str">
        <f t="shared" si="15"/>
        <v>November</v>
      </c>
      <c r="F330" t="str">
        <f t="shared" si="16"/>
        <v>Saturday</v>
      </c>
    </row>
    <row r="331" spans="1:6" x14ac:dyDescent="0.3">
      <c r="A331" s="1">
        <v>45256</v>
      </c>
      <c r="B331">
        <f t="shared" si="17"/>
        <v>11</v>
      </c>
      <c r="C331">
        <f>YEAR(Date_Table[[#This Row],[Date]])</f>
        <v>2023</v>
      </c>
      <c r="D331" t="str">
        <f>IF(AND(Date_Table[[#This Row],[Month]]&gt;=1,Date_Table[[#This Row],[Month]]&lt;4),"Q1",
 IF(AND(Date_Table[[#This Row],[Month]]&gt;=4,Date_Table[[#This Row],[Month]]&lt;7),"Q2",
 IF(AND(Date_Table[[#This Row],[Month]]&gt;=7,Date_Table[[#This Row],[Month]]&lt;=9),"Q3","Q4")))</f>
        <v>Q4</v>
      </c>
      <c r="E331" t="str">
        <f t="shared" si="15"/>
        <v>November</v>
      </c>
      <c r="F331" t="str">
        <f t="shared" si="16"/>
        <v>Sunday</v>
      </c>
    </row>
    <row r="332" spans="1:6" x14ac:dyDescent="0.3">
      <c r="A332" s="1">
        <v>45257</v>
      </c>
      <c r="B332">
        <f t="shared" si="17"/>
        <v>11</v>
      </c>
      <c r="C332">
        <f>YEAR(Date_Table[[#This Row],[Date]])</f>
        <v>2023</v>
      </c>
      <c r="D332" t="str">
        <f>IF(AND(Date_Table[[#This Row],[Month]]&gt;=1,Date_Table[[#This Row],[Month]]&lt;4),"Q1",
 IF(AND(Date_Table[[#This Row],[Month]]&gt;=4,Date_Table[[#This Row],[Month]]&lt;7),"Q2",
 IF(AND(Date_Table[[#This Row],[Month]]&gt;=7,Date_Table[[#This Row],[Month]]&lt;=9),"Q3","Q4")))</f>
        <v>Q4</v>
      </c>
      <c r="E332" t="str">
        <f t="shared" si="15"/>
        <v>November</v>
      </c>
      <c r="F332" t="str">
        <f t="shared" si="16"/>
        <v>Monday</v>
      </c>
    </row>
    <row r="333" spans="1:6" x14ac:dyDescent="0.3">
      <c r="A333" s="1">
        <v>45258</v>
      </c>
      <c r="B333">
        <f t="shared" si="17"/>
        <v>11</v>
      </c>
      <c r="C333">
        <f>YEAR(Date_Table[[#This Row],[Date]])</f>
        <v>2023</v>
      </c>
      <c r="D333" t="str">
        <f>IF(AND(Date_Table[[#This Row],[Month]]&gt;=1,Date_Table[[#This Row],[Month]]&lt;4),"Q1",
 IF(AND(Date_Table[[#This Row],[Month]]&gt;=4,Date_Table[[#This Row],[Month]]&lt;7),"Q2",
 IF(AND(Date_Table[[#This Row],[Month]]&gt;=7,Date_Table[[#This Row],[Month]]&lt;=9),"Q3","Q4")))</f>
        <v>Q4</v>
      </c>
      <c r="E333" t="str">
        <f t="shared" si="15"/>
        <v>November</v>
      </c>
      <c r="F333" t="str">
        <f t="shared" si="16"/>
        <v>Tuesday</v>
      </c>
    </row>
    <row r="334" spans="1:6" x14ac:dyDescent="0.3">
      <c r="A334" s="1">
        <v>45259</v>
      </c>
      <c r="B334">
        <f t="shared" si="17"/>
        <v>11</v>
      </c>
      <c r="C334">
        <f>YEAR(Date_Table[[#This Row],[Date]])</f>
        <v>2023</v>
      </c>
      <c r="D334" t="str">
        <f>IF(AND(Date_Table[[#This Row],[Month]]&gt;=1,Date_Table[[#This Row],[Month]]&lt;4),"Q1",
 IF(AND(Date_Table[[#This Row],[Month]]&gt;=4,Date_Table[[#This Row],[Month]]&lt;7),"Q2",
 IF(AND(Date_Table[[#This Row],[Month]]&gt;=7,Date_Table[[#This Row],[Month]]&lt;=9),"Q3","Q4")))</f>
        <v>Q4</v>
      </c>
      <c r="E334" t="str">
        <f t="shared" si="15"/>
        <v>November</v>
      </c>
      <c r="F334" t="str">
        <f t="shared" si="16"/>
        <v>Wednesday</v>
      </c>
    </row>
    <row r="335" spans="1:6" x14ac:dyDescent="0.3">
      <c r="A335" s="1">
        <v>45260</v>
      </c>
      <c r="B335">
        <f t="shared" si="17"/>
        <v>11</v>
      </c>
      <c r="C335">
        <f>YEAR(Date_Table[[#This Row],[Date]])</f>
        <v>2023</v>
      </c>
      <c r="D335" t="str">
        <f>IF(AND(Date_Table[[#This Row],[Month]]&gt;=1,Date_Table[[#This Row],[Month]]&lt;4),"Q1",
 IF(AND(Date_Table[[#This Row],[Month]]&gt;=4,Date_Table[[#This Row],[Month]]&lt;7),"Q2",
 IF(AND(Date_Table[[#This Row],[Month]]&gt;=7,Date_Table[[#This Row],[Month]]&lt;=9),"Q3","Q4")))</f>
        <v>Q4</v>
      </c>
      <c r="E335" t="str">
        <f t="shared" si="15"/>
        <v>November</v>
      </c>
      <c r="F335" t="str">
        <f t="shared" si="16"/>
        <v>Thursday</v>
      </c>
    </row>
    <row r="336" spans="1:6" x14ac:dyDescent="0.3">
      <c r="A336" s="1">
        <v>45261</v>
      </c>
      <c r="B336">
        <f t="shared" si="17"/>
        <v>12</v>
      </c>
      <c r="C336">
        <f>YEAR(Date_Table[[#This Row],[Date]])</f>
        <v>2023</v>
      </c>
      <c r="D336" t="str">
        <f>IF(AND(Date_Table[[#This Row],[Month]]&gt;=1,Date_Table[[#This Row],[Month]]&lt;4),"Q1",
 IF(AND(Date_Table[[#This Row],[Month]]&gt;=4,Date_Table[[#This Row],[Month]]&lt;7),"Q2",
 IF(AND(Date_Table[[#This Row],[Month]]&gt;=7,Date_Table[[#This Row],[Month]]&lt;=9),"Q3","Q4")))</f>
        <v>Q4</v>
      </c>
      <c r="E336" t="str">
        <f t="shared" si="15"/>
        <v>December</v>
      </c>
      <c r="F336" t="str">
        <f t="shared" si="16"/>
        <v>Friday</v>
      </c>
    </row>
    <row r="337" spans="1:6" x14ac:dyDescent="0.3">
      <c r="A337" s="1">
        <v>45262</v>
      </c>
      <c r="B337">
        <f t="shared" si="17"/>
        <v>12</v>
      </c>
      <c r="C337">
        <f>YEAR(Date_Table[[#This Row],[Date]])</f>
        <v>2023</v>
      </c>
      <c r="D337" t="str">
        <f>IF(AND(Date_Table[[#This Row],[Month]]&gt;=1,Date_Table[[#This Row],[Month]]&lt;4),"Q1",
 IF(AND(Date_Table[[#This Row],[Month]]&gt;=4,Date_Table[[#This Row],[Month]]&lt;7),"Q2",
 IF(AND(Date_Table[[#This Row],[Month]]&gt;=7,Date_Table[[#This Row],[Month]]&lt;=9),"Q3","Q4")))</f>
        <v>Q4</v>
      </c>
      <c r="E337" t="str">
        <f t="shared" si="15"/>
        <v>December</v>
      </c>
      <c r="F337" t="str">
        <f t="shared" si="16"/>
        <v>Saturday</v>
      </c>
    </row>
    <row r="338" spans="1:6" x14ac:dyDescent="0.3">
      <c r="A338" s="1">
        <v>45263</v>
      </c>
      <c r="B338">
        <f t="shared" si="17"/>
        <v>12</v>
      </c>
      <c r="C338">
        <f>YEAR(Date_Table[[#This Row],[Date]])</f>
        <v>2023</v>
      </c>
      <c r="D338" t="str">
        <f>IF(AND(Date_Table[[#This Row],[Month]]&gt;=1,Date_Table[[#This Row],[Month]]&lt;4),"Q1",
 IF(AND(Date_Table[[#This Row],[Month]]&gt;=4,Date_Table[[#This Row],[Month]]&lt;7),"Q2",
 IF(AND(Date_Table[[#This Row],[Month]]&gt;=7,Date_Table[[#This Row],[Month]]&lt;=9),"Q3","Q4")))</f>
        <v>Q4</v>
      </c>
      <c r="E338" t="str">
        <f t="shared" si="15"/>
        <v>December</v>
      </c>
      <c r="F338" t="str">
        <f t="shared" si="16"/>
        <v>Sunday</v>
      </c>
    </row>
    <row r="339" spans="1:6" x14ac:dyDescent="0.3">
      <c r="A339" s="1">
        <v>45264</v>
      </c>
      <c r="B339">
        <f t="shared" si="17"/>
        <v>12</v>
      </c>
      <c r="C339">
        <f>YEAR(Date_Table[[#This Row],[Date]])</f>
        <v>2023</v>
      </c>
      <c r="D339" t="str">
        <f>IF(AND(Date_Table[[#This Row],[Month]]&gt;=1,Date_Table[[#This Row],[Month]]&lt;4),"Q1",
 IF(AND(Date_Table[[#This Row],[Month]]&gt;=4,Date_Table[[#This Row],[Month]]&lt;7),"Q2",
 IF(AND(Date_Table[[#This Row],[Month]]&gt;=7,Date_Table[[#This Row],[Month]]&lt;=9),"Q3","Q4")))</f>
        <v>Q4</v>
      </c>
      <c r="E339" t="str">
        <f t="shared" si="15"/>
        <v>December</v>
      </c>
      <c r="F339" t="str">
        <f t="shared" si="16"/>
        <v>Monday</v>
      </c>
    </row>
    <row r="340" spans="1:6" x14ac:dyDescent="0.3">
      <c r="A340" s="1">
        <v>45265</v>
      </c>
      <c r="B340">
        <f t="shared" si="17"/>
        <v>12</v>
      </c>
      <c r="C340">
        <f>YEAR(Date_Table[[#This Row],[Date]])</f>
        <v>2023</v>
      </c>
      <c r="D340" t="str">
        <f>IF(AND(Date_Table[[#This Row],[Month]]&gt;=1,Date_Table[[#This Row],[Month]]&lt;4),"Q1",
 IF(AND(Date_Table[[#This Row],[Month]]&gt;=4,Date_Table[[#This Row],[Month]]&lt;7),"Q2",
 IF(AND(Date_Table[[#This Row],[Month]]&gt;=7,Date_Table[[#This Row],[Month]]&lt;=9),"Q3","Q4")))</f>
        <v>Q4</v>
      </c>
      <c r="E340" t="str">
        <f t="shared" si="15"/>
        <v>December</v>
      </c>
      <c r="F340" t="str">
        <f t="shared" si="16"/>
        <v>Tuesday</v>
      </c>
    </row>
    <row r="341" spans="1:6" x14ac:dyDescent="0.3">
      <c r="A341" s="1">
        <v>45266</v>
      </c>
      <c r="B341">
        <f t="shared" si="17"/>
        <v>12</v>
      </c>
      <c r="C341">
        <f>YEAR(Date_Table[[#This Row],[Date]])</f>
        <v>2023</v>
      </c>
      <c r="D341" t="str">
        <f>IF(AND(Date_Table[[#This Row],[Month]]&gt;=1,Date_Table[[#This Row],[Month]]&lt;4),"Q1",
 IF(AND(Date_Table[[#This Row],[Month]]&gt;=4,Date_Table[[#This Row],[Month]]&lt;7),"Q2",
 IF(AND(Date_Table[[#This Row],[Month]]&gt;=7,Date_Table[[#This Row],[Month]]&lt;=9),"Q3","Q4")))</f>
        <v>Q4</v>
      </c>
      <c r="E341" t="str">
        <f t="shared" si="15"/>
        <v>December</v>
      </c>
      <c r="F341" t="str">
        <f t="shared" si="16"/>
        <v>Wednesday</v>
      </c>
    </row>
    <row r="342" spans="1:6" x14ac:dyDescent="0.3">
      <c r="A342" s="1">
        <v>45267</v>
      </c>
      <c r="B342">
        <f t="shared" si="17"/>
        <v>12</v>
      </c>
      <c r="C342">
        <f>YEAR(Date_Table[[#This Row],[Date]])</f>
        <v>2023</v>
      </c>
      <c r="D342" t="str">
        <f>IF(AND(Date_Table[[#This Row],[Month]]&gt;=1,Date_Table[[#This Row],[Month]]&lt;4),"Q1",
 IF(AND(Date_Table[[#This Row],[Month]]&gt;=4,Date_Table[[#This Row],[Month]]&lt;7),"Q2",
 IF(AND(Date_Table[[#This Row],[Month]]&gt;=7,Date_Table[[#This Row],[Month]]&lt;=9),"Q3","Q4")))</f>
        <v>Q4</v>
      </c>
      <c r="E342" t="str">
        <f t="shared" si="15"/>
        <v>December</v>
      </c>
      <c r="F342" t="str">
        <f t="shared" si="16"/>
        <v>Thursday</v>
      </c>
    </row>
    <row r="343" spans="1:6" x14ac:dyDescent="0.3">
      <c r="A343" s="1">
        <v>45268</v>
      </c>
      <c r="B343">
        <f t="shared" si="17"/>
        <v>12</v>
      </c>
      <c r="C343">
        <f>YEAR(Date_Table[[#This Row],[Date]])</f>
        <v>2023</v>
      </c>
      <c r="D343" t="str">
        <f>IF(AND(Date_Table[[#This Row],[Month]]&gt;=1,Date_Table[[#This Row],[Month]]&lt;4),"Q1",
 IF(AND(Date_Table[[#This Row],[Month]]&gt;=4,Date_Table[[#This Row],[Month]]&lt;7),"Q2",
 IF(AND(Date_Table[[#This Row],[Month]]&gt;=7,Date_Table[[#This Row],[Month]]&lt;=9),"Q3","Q4")))</f>
        <v>Q4</v>
      </c>
      <c r="E343" t="str">
        <f t="shared" si="15"/>
        <v>December</v>
      </c>
      <c r="F343" t="str">
        <f t="shared" si="16"/>
        <v>Friday</v>
      </c>
    </row>
    <row r="344" spans="1:6" x14ac:dyDescent="0.3">
      <c r="A344" s="1">
        <v>45269</v>
      </c>
      <c r="B344">
        <f t="shared" si="17"/>
        <v>12</v>
      </c>
      <c r="C344">
        <f>YEAR(Date_Table[[#This Row],[Date]])</f>
        <v>2023</v>
      </c>
      <c r="D344" t="str">
        <f>IF(AND(Date_Table[[#This Row],[Month]]&gt;=1,Date_Table[[#This Row],[Month]]&lt;4),"Q1",
 IF(AND(Date_Table[[#This Row],[Month]]&gt;=4,Date_Table[[#This Row],[Month]]&lt;7),"Q2",
 IF(AND(Date_Table[[#This Row],[Month]]&gt;=7,Date_Table[[#This Row],[Month]]&lt;=9),"Q3","Q4")))</f>
        <v>Q4</v>
      </c>
      <c r="E344" t="str">
        <f t="shared" si="15"/>
        <v>December</v>
      </c>
      <c r="F344" t="str">
        <f t="shared" si="16"/>
        <v>Saturday</v>
      </c>
    </row>
    <row r="345" spans="1:6" x14ac:dyDescent="0.3">
      <c r="A345" s="1">
        <v>45270</v>
      </c>
      <c r="B345">
        <f t="shared" si="17"/>
        <v>12</v>
      </c>
      <c r="C345">
        <f>YEAR(Date_Table[[#This Row],[Date]])</f>
        <v>2023</v>
      </c>
      <c r="D345" t="str">
        <f>IF(AND(Date_Table[[#This Row],[Month]]&gt;=1,Date_Table[[#This Row],[Month]]&lt;4),"Q1",
 IF(AND(Date_Table[[#This Row],[Month]]&gt;=4,Date_Table[[#This Row],[Month]]&lt;7),"Q2",
 IF(AND(Date_Table[[#This Row],[Month]]&gt;=7,Date_Table[[#This Row],[Month]]&lt;=9),"Q3","Q4")))</f>
        <v>Q4</v>
      </c>
      <c r="E345" t="str">
        <f t="shared" si="15"/>
        <v>December</v>
      </c>
      <c r="F345" t="str">
        <f t="shared" si="16"/>
        <v>Sunday</v>
      </c>
    </row>
    <row r="346" spans="1:6" x14ac:dyDescent="0.3">
      <c r="A346" s="1">
        <v>45271</v>
      </c>
      <c r="B346">
        <f t="shared" si="17"/>
        <v>12</v>
      </c>
      <c r="C346">
        <f>YEAR(Date_Table[[#This Row],[Date]])</f>
        <v>2023</v>
      </c>
      <c r="D346" t="str">
        <f>IF(AND(Date_Table[[#This Row],[Month]]&gt;=1,Date_Table[[#This Row],[Month]]&lt;4),"Q1",
 IF(AND(Date_Table[[#This Row],[Month]]&gt;=4,Date_Table[[#This Row],[Month]]&lt;7),"Q2",
 IF(AND(Date_Table[[#This Row],[Month]]&gt;=7,Date_Table[[#This Row],[Month]]&lt;=9),"Q3","Q4")))</f>
        <v>Q4</v>
      </c>
      <c r="E346" t="str">
        <f t="shared" si="15"/>
        <v>December</v>
      </c>
      <c r="F346" t="str">
        <f t="shared" si="16"/>
        <v>Monday</v>
      </c>
    </row>
    <row r="347" spans="1:6" x14ac:dyDescent="0.3">
      <c r="A347" s="1">
        <v>45272</v>
      </c>
      <c r="B347">
        <f t="shared" si="17"/>
        <v>12</v>
      </c>
      <c r="C347">
        <f>YEAR(Date_Table[[#This Row],[Date]])</f>
        <v>2023</v>
      </c>
      <c r="D347" t="str">
        <f>IF(AND(Date_Table[[#This Row],[Month]]&gt;=1,Date_Table[[#This Row],[Month]]&lt;4),"Q1",
 IF(AND(Date_Table[[#This Row],[Month]]&gt;=4,Date_Table[[#This Row],[Month]]&lt;7),"Q2",
 IF(AND(Date_Table[[#This Row],[Month]]&gt;=7,Date_Table[[#This Row],[Month]]&lt;=9),"Q3","Q4")))</f>
        <v>Q4</v>
      </c>
      <c r="E347" t="str">
        <f t="shared" si="15"/>
        <v>December</v>
      </c>
      <c r="F347" t="str">
        <f t="shared" si="16"/>
        <v>Tuesday</v>
      </c>
    </row>
    <row r="348" spans="1:6" x14ac:dyDescent="0.3">
      <c r="A348" s="1">
        <v>45273</v>
      </c>
      <c r="B348">
        <f t="shared" si="17"/>
        <v>12</v>
      </c>
      <c r="C348">
        <f>YEAR(Date_Table[[#This Row],[Date]])</f>
        <v>2023</v>
      </c>
      <c r="D348" t="str">
        <f>IF(AND(Date_Table[[#This Row],[Month]]&gt;=1,Date_Table[[#This Row],[Month]]&lt;4),"Q1",
 IF(AND(Date_Table[[#This Row],[Month]]&gt;=4,Date_Table[[#This Row],[Month]]&lt;7),"Q2",
 IF(AND(Date_Table[[#This Row],[Month]]&gt;=7,Date_Table[[#This Row],[Month]]&lt;=9),"Q3","Q4")))</f>
        <v>Q4</v>
      </c>
      <c r="E348" t="str">
        <f t="shared" si="15"/>
        <v>December</v>
      </c>
      <c r="F348" t="str">
        <f t="shared" si="16"/>
        <v>Wednesday</v>
      </c>
    </row>
    <row r="349" spans="1:6" x14ac:dyDescent="0.3">
      <c r="A349" s="1">
        <v>45274</v>
      </c>
      <c r="B349">
        <f t="shared" si="17"/>
        <v>12</v>
      </c>
      <c r="C349">
        <f>YEAR(Date_Table[[#This Row],[Date]])</f>
        <v>2023</v>
      </c>
      <c r="D349" t="str">
        <f>IF(AND(Date_Table[[#This Row],[Month]]&gt;=1,Date_Table[[#This Row],[Month]]&lt;4),"Q1",
 IF(AND(Date_Table[[#This Row],[Month]]&gt;=4,Date_Table[[#This Row],[Month]]&lt;7),"Q2",
 IF(AND(Date_Table[[#This Row],[Month]]&gt;=7,Date_Table[[#This Row],[Month]]&lt;=9),"Q3","Q4")))</f>
        <v>Q4</v>
      </c>
      <c r="E349" t="str">
        <f t="shared" si="15"/>
        <v>December</v>
      </c>
      <c r="F349" t="str">
        <f t="shared" si="16"/>
        <v>Thursday</v>
      </c>
    </row>
    <row r="350" spans="1:6" x14ac:dyDescent="0.3">
      <c r="A350" s="1">
        <v>45275</v>
      </c>
      <c r="B350">
        <f t="shared" si="17"/>
        <v>12</v>
      </c>
      <c r="C350">
        <f>YEAR(Date_Table[[#This Row],[Date]])</f>
        <v>2023</v>
      </c>
      <c r="D350" t="str">
        <f>IF(AND(Date_Table[[#This Row],[Month]]&gt;=1,Date_Table[[#This Row],[Month]]&lt;4),"Q1",
 IF(AND(Date_Table[[#This Row],[Month]]&gt;=4,Date_Table[[#This Row],[Month]]&lt;7),"Q2",
 IF(AND(Date_Table[[#This Row],[Month]]&gt;=7,Date_Table[[#This Row],[Month]]&lt;=9),"Q3","Q4")))</f>
        <v>Q4</v>
      </c>
      <c r="E350" t="str">
        <f t="shared" si="15"/>
        <v>December</v>
      </c>
      <c r="F350" t="str">
        <f t="shared" si="16"/>
        <v>Friday</v>
      </c>
    </row>
    <row r="351" spans="1:6" x14ac:dyDescent="0.3">
      <c r="A351" s="1">
        <v>45276</v>
      </c>
      <c r="B351">
        <f t="shared" si="17"/>
        <v>12</v>
      </c>
      <c r="C351">
        <f>YEAR(Date_Table[[#This Row],[Date]])</f>
        <v>2023</v>
      </c>
      <c r="D351" t="str">
        <f>IF(AND(Date_Table[[#This Row],[Month]]&gt;=1,Date_Table[[#This Row],[Month]]&lt;4),"Q1",
 IF(AND(Date_Table[[#This Row],[Month]]&gt;=4,Date_Table[[#This Row],[Month]]&lt;7),"Q2",
 IF(AND(Date_Table[[#This Row],[Month]]&gt;=7,Date_Table[[#This Row],[Month]]&lt;=9),"Q3","Q4")))</f>
        <v>Q4</v>
      </c>
      <c r="E351" t="str">
        <f t="shared" si="15"/>
        <v>December</v>
      </c>
      <c r="F351" t="str">
        <f t="shared" si="16"/>
        <v>Saturday</v>
      </c>
    </row>
    <row r="352" spans="1:6" x14ac:dyDescent="0.3">
      <c r="A352" s="1">
        <v>45277</v>
      </c>
      <c r="B352">
        <f t="shared" si="17"/>
        <v>12</v>
      </c>
      <c r="C352">
        <f>YEAR(Date_Table[[#This Row],[Date]])</f>
        <v>2023</v>
      </c>
      <c r="D352" t="str">
        <f>IF(AND(Date_Table[[#This Row],[Month]]&gt;=1,Date_Table[[#This Row],[Month]]&lt;4),"Q1",
 IF(AND(Date_Table[[#This Row],[Month]]&gt;=4,Date_Table[[#This Row],[Month]]&lt;7),"Q2",
 IF(AND(Date_Table[[#This Row],[Month]]&gt;=7,Date_Table[[#This Row],[Month]]&lt;=9),"Q3","Q4")))</f>
        <v>Q4</v>
      </c>
      <c r="E352" t="str">
        <f t="shared" si="15"/>
        <v>December</v>
      </c>
      <c r="F352" t="str">
        <f t="shared" si="16"/>
        <v>Sunday</v>
      </c>
    </row>
    <row r="353" spans="1:6" x14ac:dyDescent="0.3">
      <c r="A353" s="1">
        <v>45278</v>
      </c>
      <c r="B353">
        <f t="shared" si="17"/>
        <v>12</v>
      </c>
      <c r="C353">
        <f>YEAR(Date_Table[[#This Row],[Date]])</f>
        <v>2023</v>
      </c>
      <c r="D353" t="str">
        <f>IF(AND(Date_Table[[#This Row],[Month]]&gt;=1,Date_Table[[#This Row],[Month]]&lt;4),"Q1",
 IF(AND(Date_Table[[#This Row],[Month]]&gt;=4,Date_Table[[#This Row],[Month]]&lt;7),"Q2",
 IF(AND(Date_Table[[#This Row],[Month]]&gt;=7,Date_Table[[#This Row],[Month]]&lt;=9),"Q3","Q4")))</f>
        <v>Q4</v>
      </c>
      <c r="E353" t="str">
        <f t="shared" si="15"/>
        <v>December</v>
      </c>
      <c r="F353" t="str">
        <f t="shared" si="16"/>
        <v>Monday</v>
      </c>
    </row>
    <row r="354" spans="1:6" x14ac:dyDescent="0.3">
      <c r="A354" s="1">
        <v>45279</v>
      </c>
      <c r="B354">
        <f t="shared" si="17"/>
        <v>12</v>
      </c>
      <c r="C354">
        <f>YEAR(Date_Table[[#This Row],[Date]])</f>
        <v>2023</v>
      </c>
      <c r="D354" t="str">
        <f>IF(AND(Date_Table[[#This Row],[Month]]&gt;=1,Date_Table[[#This Row],[Month]]&lt;4),"Q1",
 IF(AND(Date_Table[[#This Row],[Month]]&gt;=4,Date_Table[[#This Row],[Month]]&lt;7),"Q2",
 IF(AND(Date_Table[[#This Row],[Month]]&gt;=7,Date_Table[[#This Row],[Month]]&lt;=9),"Q3","Q4")))</f>
        <v>Q4</v>
      </c>
      <c r="E354" t="str">
        <f t="shared" si="15"/>
        <v>December</v>
      </c>
      <c r="F354" t="str">
        <f t="shared" si="16"/>
        <v>Tuesday</v>
      </c>
    </row>
    <row r="355" spans="1:6" x14ac:dyDescent="0.3">
      <c r="A355" s="1">
        <v>45280</v>
      </c>
      <c r="B355">
        <f t="shared" si="17"/>
        <v>12</v>
      </c>
      <c r="C355">
        <f>YEAR(Date_Table[[#This Row],[Date]])</f>
        <v>2023</v>
      </c>
      <c r="D355" t="str">
        <f>IF(AND(Date_Table[[#This Row],[Month]]&gt;=1,Date_Table[[#This Row],[Month]]&lt;4),"Q1",
 IF(AND(Date_Table[[#This Row],[Month]]&gt;=4,Date_Table[[#This Row],[Month]]&lt;7),"Q2",
 IF(AND(Date_Table[[#This Row],[Month]]&gt;=7,Date_Table[[#This Row],[Month]]&lt;=9),"Q3","Q4")))</f>
        <v>Q4</v>
      </c>
      <c r="E355" t="str">
        <f t="shared" si="15"/>
        <v>December</v>
      </c>
      <c r="F355" t="str">
        <f t="shared" si="16"/>
        <v>Wednesday</v>
      </c>
    </row>
    <row r="356" spans="1:6" x14ac:dyDescent="0.3">
      <c r="A356" s="1">
        <v>45281</v>
      </c>
      <c r="B356">
        <f t="shared" si="17"/>
        <v>12</v>
      </c>
      <c r="C356">
        <f>YEAR(Date_Table[[#This Row],[Date]])</f>
        <v>2023</v>
      </c>
      <c r="D356" t="str">
        <f>IF(AND(Date_Table[[#This Row],[Month]]&gt;=1,Date_Table[[#This Row],[Month]]&lt;4),"Q1",
 IF(AND(Date_Table[[#This Row],[Month]]&gt;=4,Date_Table[[#This Row],[Month]]&lt;7),"Q2",
 IF(AND(Date_Table[[#This Row],[Month]]&gt;=7,Date_Table[[#This Row],[Month]]&lt;=9),"Q3","Q4")))</f>
        <v>Q4</v>
      </c>
      <c r="E356" t="str">
        <f t="shared" si="15"/>
        <v>December</v>
      </c>
      <c r="F356" t="str">
        <f t="shared" si="16"/>
        <v>Thursday</v>
      </c>
    </row>
    <row r="357" spans="1:6" x14ac:dyDescent="0.3">
      <c r="A357" s="1">
        <v>45282</v>
      </c>
      <c r="B357">
        <f t="shared" si="17"/>
        <v>12</v>
      </c>
      <c r="C357">
        <f>YEAR(Date_Table[[#This Row],[Date]])</f>
        <v>2023</v>
      </c>
      <c r="D357" t="str">
        <f>IF(AND(Date_Table[[#This Row],[Month]]&gt;=1,Date_Table[[#This Row],[Month]]&lt;4),"Q1",
 IF(AND(Date_Table[[#This Row],[Month]]&gt;=4,Date_Table[[#This Row],[Month]]&lt;7),"Q2",
 IF(AND(Date_Table[[#This Row],[Month]]&gt;=7,Date_Table[[#This Row],[Month]]&lt;=9),"Q3","Q4")))</f>
        <v>Q4</v>
      </c>
      <c r="E357" t="str">
        <f t="shared" si="15"/>
        <v>December</v>
      </c>
      <c r="F357" t="str">
        <f t="shared" si="16"/>
        <v>Friday</v>
      </c>
    </row>
    <row r="358" spans="1:6" x14ac:dyDescent="0.3">
      <c r="A358" s="1">
        <v>45283</v>
      </c>
      <c r="B358">
        <f t="shared" si="17"/>
        <v>12</v>
      </c>
      <c r="C358">
        <f>YEAR(Date_Table[[#This Row],[Date]])</f>
        <v>2023</v>
      </c>
      <c r="D358" t="str">
        <f>IF(AND(Date_Table[[#This Row],[Month]]&gt;=1,Date_Table[[#This Row],[Month]]&lt;4),"Q1",
 IF(AND(Date_Table[[#This Row],[Month]]&gt;=4,Date_Table[[#This Row],[Month]]&lt;7),"Q2",
 IF(AND(Date_Table[[#This Row],[Month]]&gt;=7,Date_Table[[#This Row],[Month]]&lt;=9),"Q3","Q4")))</f>
        <v>Q4</v>
      </c>
      <c r="E358" t="str">
        <f t="shared" si="15"/>
        <v>December</v>
      </c>
      <c r="F358" t="str">
        <f t="shared" si="16"/>
        <v>Saturday</v>
      </c>
    </row>
    <row r="359" spans="1:6" x14ac:dyDescent="0.3">
      <c r="A359" s="1">
        <v>45284</v>
      </c>
      <c r="B359">
        <f t="shared" si="17"/>
        <v>12</v>
      </c>
      <c r="C359">
        <f>YEAR(Date_Table[[#This Row],[Date]])</f>
        <v>2023</v>
      </c>
      <c r="D359" t="str">
        <f>IF(AND(Date_Table[[#This Row],[Month]]&gt;=1,Date_Table[[#This Row],[Month]]&lt;4),"Q1",
 IF(AND(Date_Table[[#This Row],[Month]]&gt;=4,Date_Table[[#This Row],[Month]]&lt;7),"Q2",
 IF(AND(Date_Table[[#This Row],[Month]]&gt;=7,Date_Table[[#This Row],[Month]]&lt;=9),"Q3","Q4")))</f>
        <v>Q4</v>
      </c>
      <c r="E359" t="str">
        <f t="shared" si="15"/>
        <v>December</v>
      </c>
      <c r="F359" t="str">
        <f t="shared" si="16"/>
        <v>Sunday</v>
      </c>
    </row>
    <row r="360" spans="1:6" x14ac:dyDescent="0.3">
      <c r="A360" s="1">
        <v>45285</v>
      </c>
      <c r="B360">
        <f t="shared" si="17"/>
        <v>12</v>
      </c>
      <c r="C360">
        <f>YEAR(Date_Table[[#This Row],[Date]])</f>
        <v>2023</v>
      </c>
      <c r="D360" t="str">
        <f>IF(AND(Date_Table[[#This Row],[Month]]&gt;=1,Date_Table[[#This Row],[Month]]&lt;4),"Q1",
 IF(AND(Date_Table[[#This Row],[Month]]&gt;=4,Date_Table[[#This Row],[Month]]&lt;7),"Q2",
 IF(AND(Date_Table[[#This Row],[Month]]&gt;=7,Date_Table[[#This Row],[Month]]&lt;=9),"Q3","Q4")))</f>
        <v>Q4</v>
      </c>
      <c r="E360" t="str">
        <f t="shared" si="15"/>
        <v>December</v>
      </c>
      <c r="F360" t="str">
        <f t="shared" si="16"/>
        <v>Monday</v>
      </c>
    </row>
    <row r="361" spans="1:6" x14ac:dyDescent="0.3">
      <c r="A361" s="1">
        <v>45286</v>
      </c>
      <c r="B361">
        <f t="shared" si="17"/>
        <v>12</v>
      </c>
      <c r="C361">
        <f>YEAR(Date_Table[[#This Row],[Date]])</f>
        <v>2023</v>
      </c>
      <c r="D361" t="str">
        <f>IF(AND(Date_Table[[#This Row],[Month]]&gt;=1,Date_Table[[#This Row],[Month]]&lt;4),"Q1",
 IF(AND(Date_Table[[#This Row],[Month]]&gt;=4,Date_Table[[#This Row],[Month]]&lt;7),"Q2",
 IF(AND(Date_Table[[#This Row],[Month]]&gt;=7,Date_Table[[#This Row],[Month]]&lt;=9),"Q3","Q4")))</f>
        <v>Q4</v>
      </c>
      <c r="E361" t="str">
        <f t="shared" si="15"/>
        <v>December</v>
      </c>
      <c r="F361" t="str">
        <f t="shared" si="16"/>
        <v>Tuesday</v>
      </c>
    </row>
    <row r="362" spans="1:6" x14ac:dyDescent="0.3">
      <c r="A362" s="1">
        <v>45287</v>
      </c>
      <c r="B362">
        <f t="shared" si="17"/>
        <v>12</v>
      </c>
      <c r="C362">
        <f>YEAR(Date_Table[[#This Row],[Date]])</f>
        <v>2023</v>
      </c>
      <c r="D362" t="str">
        <f>IF(AND(Date_Table[[#This Row],[Month]]&gt;=1,Date_Table[[#This Row],[Month]]&lt;4),"Q1",
 IF(AND(Date_Table[[#This Row],[Month]]&gt;=4,Date_Table[[#This Row],[Month]]&lt;7),"Q2",
 IF(AND(Date_Table[[#This Row],[Month]]&gt;=7,Date_Table[[#This Row],[Month]]&lt;=9),"Q3","Q4")))</f>
        <v>Q4</v>
      </c>
      <c r="E362" t="str">
        <f t="shared" si="15"/>
        <v>December</v>
      </c>
      <c r="F362" t="str">
        <f t="shared" si="16"/>
        <v>Wednesday</v>
      </c>
    </row>
    <row r="363" spans="1:6" x14ac:dyDescent="0.3">
      <c r="A363" s="1">
        <v>45288</v>
      </c>
      <c r="B363">
        <f t="shared" si="17"/>
        <v>12</v>
      </c>
      <c r="C363">
        <f>YEAR(Date_Table[[#This Row],[Date]])</f>
        <v>2023</v>
      </c>
      <c r="D363" t="str">
        <f>IF(AND(Date_Table[[#This Row],[Month]]&gt;=1,Date_Table[[#This Row],[Month]]&lt;4),"Q1",
 IF(AND(Date_Table[[#This Row],[Month]]&gt;=4,Date_Table[[#This Row],[Month]]&lt;7),"Q2",
 IF(AND(Date_Table[[#This Row],[Month]]&gt;=7,Date_Table[[#This Row],[Month]]&lt;=9),"Q3","Q4")))</f>
        <v>Q4</v>
      </c>
      <c r="E363" t="str">
        <f t="shared" si="15"/>
        <v>December</v>
      </c>
      <c r="F363" t="str">
        <f t="shared" si="16"/>
        <v>Thursday</v>
      </c>
    </row>
    <row r="364" spans="1:6" x14ac:dyDescent="0.3">
      <c r="A364" s="1">
        <v>45289</v>
      </c>
      <c r="B364">
        <f t="shared" si="17"/>
        <v>12</v>
      </c>
      <c r="C364">
        <f>YEAR(Date_Table[[#This Row],[Date]])</f>
        <v>2023</v>
      </c>
      <c r="D364" t="str">
        <f>IF(AND(Date_Table[[#This Row],[Month]]&gt;=1,Date_Table[[#This Row],[Month]]&lt;4),"Q1",
 IF(AND(Date_Table[[#This Row],[Month]]&gt;=4,Date_Table[[#This Row],[Month]]&lt;7),"Q2",
 IF(AND(Date_Table[[#This Row],[Month]]&gt;=7,Date_Table[[#This Row],[Month]]&lt;=9),"Q3","Q4")))</f>
        <v>Q4</v>
      </c>
      <c r="E364" t="str">
        <f t="shared" si="15"/>
        <v>December</v>
      </c>
      <c r="F364" t="str">
        <f t="shared" si="16"/>
        <v>Friday</v>
      </c>
    </row>
    <row r="365" spans="1:6" x14ac:dyDescent="0.3">
      <c r="A365" s="1">
        <v>45290</v>
      </c>
      <c r="B365">
        <f t="shared" si="17"/>
        <v>12</v>
      </c>
      <c r="C365">
        <f>YEAR(Date_Table[[#This Row],[Date]])</f>
        <v>2023</v>
      </c>
      <c r="D365" t="str">
        <f>IF(AND(Date_Table[[#This Row],[Month]]&gt;=1,Date_Table[[#This Row],[Month]]&lt;4),"Q1",
 IF(AND(Date_Table[[#This Row],[Month]]&gt;=4,Date_Table[[#This Row],[Month]]&lt;7),"Q2",
 IF(AND(Date_Table[[#This Row],[Month]]&gt;=7,Date_Table[[#This Row],[Month]]&lt;=9),"Q3","Q4")))</f>
        <v>Q4</v>
      </c>
      <c r="E365" t="str">
        <f t="shared" si="15"/>
        <v>December</v>
      </c>
      <c r="F365" t="str">
        <f t="shared" si="16"/>
        <v>Saturday</v>
      </c>
    </row>
    <row r="366" spans="1:6" x14ac:dyDescent="0.3">
      <c r="A366" s="1">
        <v>45291</v>
      </c>
      <c r="B366">
        <f t="shared" si="17"/>
        <v>12</v>
      </c>
      <c r="C366">
        <f>YEAR(Date_Table[[#This Row],[Date]])</f>
        <v>2023</v>
      </c>
      <c r="D366" t="str">
        <f>IF(AND(Date_Table[[#This Row],[Month]]&gt;=1,Date_Table[[#This Row],[Month]]&lt;4),"Q1",
 IF(AND(Date_Table[[#This Row],[Month]]&gt;=4,Date_Table[[#This Row],[Month]]&lt;7),"Q2",
 IF(AND(Date_Table[[#This Row],[Month]]&gt;=7,Date_Table[[#This Row],[Month]]&lt;=9),"Q3","Q4")))</f>
        <v>Q4</v>
      </c>
      <c r="E366" t="str">
        <f t="shared" si="15"/>
        <v>December</v>
      </c>
      <c r="F366" t="str">
        <f t="shared" si="16"/>
        <v>Sunday</v>
      </c>
    </row>
    <row r="367" spans="1:6" x14ac:dyDescent="0.3">
      <c r="A367" s="1">
        <v>45292</v>
      </c>
      <c r="B367">
        <f t="shared" si="17"/>
        <v>1</v>
      </c>
      <c r="C367">
        <f>YEAR(Date_Table[[#This Row],[Date]])</f>
        <v>2024</v>
      </c>
      <c r="D367" t="str">
        <f>IF(AND(Date_Table[[#This Row],[Month]]&gt;=1,Date_Table[[#This Row],[Month]]&lt;4),"Q1",
 IF(AND(Date_Table[[#This Row],[Month]]&gt;=4,Date_Table[[#This Row],[Month]]&lt;7),"Q2",
 IF(AND(Date_Table[[#This Row],[Month]]&gt;=7,Date_Table[[#This Row],[Month]]&lt;=9),"Q3","Q4")))</f>
        <v>Q1</v>
      </c>
      <c r="E367" t="str">
        <f t="shared" si="15"/>
        <v>January</v>
      </c>
      <c r="F367" t="str">
        <f t="shared" si="16"/>
        <v>Monday</v>
      </c>
    </row>
    <row r="368" spans="1:6" x14ac:dyDescent="0.3">
      <c r="A368" s="1">
        <v>45293</v>
      </c>
      <c r="B368">
        <f t="shared" si="17"/>
        <v>1</v>
      </c>
      <c r="C368">
        <f>YEAR(Date_Table[[#This Row],[Date]])</f>
        <v>2024</v>
      </c>
      <c r="D368" t="str">
        <f>IF(AND(Date_Table[[#This Row],[Month]]&gt;=1,Date_Table[[#This Row],[Month]]&lt;4),"Q1",
 IF(AND(Date_Table[[#This Row],[Month]]&gt;=4,Date_Table[[#This Row],[Month]]&lt;7),"Q2",
 IF(AND(Date_Table[[#This Row],[Month]]&gt;=7,Date_Table[[#This Row],[Month]]&lt;=9),"Q3","Q4")))</f>
        <v>Q1</v>
      </c>
      <c r="E368" t="str">
        <f t="shared" si="15"/>
        <v>January</v>
      </c>
      <c r="F368" t="str">
        <f t="shared" si="16"/>
        <v>Tuesday</v>
      </c>
    </row>
    <row r="369" spans="1:6" x14ac:dyDescent="0.3">
      <c r="A369" s="1">
        <v>45294</v>
      </c>
      <c r="B369">
        <f t="shared" si="17"/>
        <v>1</v>
      </c>
      <c r="C369">
        <f>YEAR(Date_Table[[#This Row],[Date]])</f>
        <v>2024</v>
      </c>
      <c r="D369" t="str">
        <f>IF(AND(Date_Table[[#This Row],[Month]]&gt;=1,Date_Table[[#This Row],[Month]]&lt;4),"Q1",
 IF(AND(Date_Table[[#This Row],[Month]]&gt;=4,Date_Table[[#This Row],[Month]]&lt;7),"Q2",
 IF(AND(Date_Table[[#This Row],[Month]]&gt;=7,Date_Table[[#This Row],[Month]]&lt;=9),"Q3","Q4")))</f>
        <v>Q1</v>
      </c>
      <c r="E369" t="str">
        <f t="shared" si="15"/>
        <v>January</v>
      </c>
      <c r="F369" t="str">
        <f t="shared" si="16"/>
        <v>Wednesday</v>
      </c>
    </row>
    <row r="370" spans="1:6" x14ac:dyDescent="0.3">
      <c r="A370" s="1">
        <v>45295</v>
      </c>
      <c r="B370">
        <f t="shared" si="17"/>
        <v>1</v>
      </c>
      <c r="C370">
        <f>YEAR(Date_Table[[#This Row],[Date]])</f>
        <v>2024</v>
      </c>
      <c r="D370" t="str">
        <f>IF(AND(Date_Table[[#This Row],[Month]]&gt;=1,Date_Table[[#This Row],[Month]]&lt;4),"Q1",
 IF(AND(Date_Table[[#This Row],[Month]]&gt;=4,Date_Table[[#This Row],[Month]]&lt;7),"Q2",
 IF(AND(Date_Table[[#This Row],[Month]]&gt;=7,Date_Table[[#This Row],[Month]]&lt;=9),"Q3","Q4")))</f>
        <v>Q1</v>
      </c>
      <c r="E370" t="str">
        <f t="shared" si="15"/>
        <v>January</v>
      </c>
      <c r="F370" t="str">
        <f t="shared" si="16"/>
        <v>Thursday</v>
      </c>
    </row>
    <row r="371" spans="1:6" x14ac:dyDescent="0.3">
      <c r="A371" s="1">
        <v>45296</v>
      </c>
      <c r="B371">
        <f t="shared" si="17"/>
        <v>1</v>
      </c>
      <c r="C371">
        <f>YEAR(Date_Table[[#This Row],[Date]])</f>
        <v>2024</v>
      </c>
      <c r="D371" t="str">
        <f>IF(AND(Date_Table[[#This Row],[Month]]&gt;=1,Date_Table[[#This Row],[Month]]&lt;4),"Q1",
 IF(AND(Date_Table[[#This Row],[Month]]&gt;=4,Date_Table[[#This Row],[Month]]&lt;7),"Q2",
 IF(AND(Date_Table[[#This Row],[Month]]&gt;=7,Date_Table[[#This Row],[Month]]&lt;=9),"Q3","Q4")))</f>
        <v>Q1</v>
      </c>
      <c r="E371" t="str">
        <f t="shared" si="15"/>
        <v>January</v>
      </c>
      <c r="F371" t="str">
        <f t="shared" si="16"/>
        <v>Friday</v>
      </c>
    </row>
    <row r="372" spans="1:6" x14ac:dyDescent="0.3">
      <c r="A372" s="1">
        <v>45297</v>
      </c>
      <c r="B372">
        <f t="shared" si="17"/>
        <v>1</v>
      </c>
      <c r="C372">
        <f>YEAR(Date_Table[[#This Row],[Date]])</f>
        <v>2024</v>
      </c>
      <c r="D372" t="str">
        <f>IF(AND(Date_Table[[#This Row],[Month]]&gt;=1,Date_Table[[#This Row],[Month]]&lt;4),"Q1",
 IF(AND(Date_Table[[#This Row],[Month]]&gt;=4,Date_Table[[#This Row],[Month]]&lt;7),"Q2",
 IF(AND(Date_Table[[#This Row],[Month]]&gt;=7,Date_Table[[#This Row],[Month]]&lt;=9),"Q3","Q4")))</f>
        <v>Q1</v>
      </c>
      <c r="E372" t="str">
        <f t="shared" si="15"/>
        <v>January</v>
      </c>
      <c r="F372" t="str">
        <f t="shared" si="16"/>
        <v>Saturday</v>
      </c>
    </row>
    <row r="373" spans="1:6" x14ac:dyDescent="0.3">
      <c r="A373" s="1">
        <v>45298</v>
      </c>
      <c r="B373">
        <f t="shared" si="17"/>
        <v>1</v>
      </c>
      <c r="C373">
        <f>YEAR(Date_Table[[#This Row],[Date]])</f>
        <v>2024</v>
      </c>
      <c r="D373" t="str">
        <f>IF(AND(Date_Table[[#This Row],[Month]]&gt;=1,Date_Table[[#This Row],[Month]]&lt;4),"Q1",
 IF(AND(Date_Table[[#This Row],[Month]]&gt;=4,Date_Table[[#This Row],[Month]]&lt;7),"Q2",
 IF(AND(Date_Table[[#This Row],[Month]]&gt;=7,Date_Table[[#This Row],[Month]]&lt;=9),"Q3","Q4")))</f>
        <v>Q1</v>
      </c>
      <c r="E373" t="str">
        <f t="shared" si="15"/>
        <v>January</v>
      </c>
      <c r="F373" t="str">
        <f t="shared" si="16"/>
        <v>Sunday</v>
      </c>
    </row>
    <row r="374" spans="1:6" x14ac:dyDescent="0.3">
      <c r="A374" s="1">
        <v>45299</v>
      </c>
      <c r="B374">
        <f t="shared" si="17"/>
        <v>1</v>
      </c>
      <c r="C374">
        <f>YEAR(Date_Table[[#This Row],[Date]])</f>
        <v>2024</v>
      </c>
      <c r="D374" t="str">
        <f>IF(AND(Date_Table[[#This Row],[Month]]&gt;=1,Date_Table[[#This Row],[Month]]&lt;4),"Q1",
 IF(AND(Date_Table[[#This Row],[Month]]&gt;=4,Date_Table[[#This Row],[Month]]&lt;7),"Q2",
 IF(AND(Date_Table[[#This Row],[Month]]&gt;=7,Date_Table[[#This Row],[Month]]&lt;=9),"Q3","Q4")))</f>
        <v>Q1</v>
      </c>
      <c r="E374" t="str">
        <f t="shared" si="15"/>
        <v>January</v>
      </c>
      <c r="F374" t="str">
        <f t="shared" si="16"/>
        <v>Monday</v>
      </c>
    </row>
    <row r="375" spans="1:6" x14ac:dyDescent="0.3">
      <c r="A375" s="1">
        <v>45300</v>
      </c>
      <c r="B375">
        <f t="shared" si="17"/>
        <v>1</v>
      </c>
      <c r="C375">
        <f>YEAR(Date_Table[[#This Row],[Date]])</f>
        <v>2024</v>
      </c>
      <c r="D375" t="str">
        <f>IF(AND(Date_Table[[#This Row],[Month]]&gt;=1,Date_Table[[#This Row],[Month]]&lt;4),"Q1",
 IF(AND(Date_Table[[#This Row],[Month]]&gt;=4,Date_Table[[#This Row],[Month]]&lt;7),"Q2",
 IF(AND(Date_Table[[#This Row],[Month]]&gt;=7,Date_Table[[#This Row],[Month]]&lt;=9),"Q3","Q4")))</f>
        <v>Q1</v>
      </c>
      <c r="E375" t="str">
        <f t="shared" si="15"/>
        <v>January</v>
      </c>
      <c r="F375" t="str">
        <f t="shared" si="16"/>
        <v>Tuesday</v>
      </c>
    </row>
    <row r="376" spans="1:6" x14ac:dyDescent="0.3">
      <c r="A376" s="1">
        <v>45301</v>
      </c>
      <c r="B376">
        <f t="shared" si="17"/>
        <v>1</v>
      </c>
      <c r="C376">
        <f>YEAR(Date_Table[[#This Row],[Date]])</f>
        <v>2024</v>
      </c>
      <c r="D376" t="str">
        <f>IF(AND(Date_Table[[#This Row],[Month]]&gt;=1,Date_Table[[#This Row],[Month]]&lt;4),"Q1",
 IF(AND(Date_Table[[#This Row],[Month]]&gt;=4,Date_Table[[#This Row],[Month]]&lt;7),"Q2",
 IF(AND(Date_Table[[#This Row],[Month]]&gt;=7,Date_Table[[#This Row],[Month]]&lt;=9),"Q3","Q4")))</f>
        <v>Q1</v>
      </c>
      <c r="E376" t="str">
        <f t="shared" si="15"/>
        <v>January</v>
      </c>
      <c r="F376" t="str">
        <f t="shared" si="16"/>
        <v>Wednesday</v>
      </c>
    </row>
    <row r="377" spans="1:6" x14ac:dyDescent="0.3">
      <c r="A377" s="1">
        <v>45302</v>
      </c>
      <c r="B377">
        <f t="shared" si="17"/>
        <v>1</v>
      </c>
      <c r="C377">
        <f>YEAR(Date_Table[[#This Row],[Date]])</f>
        <v>2024</v>
      </c>
      <c r="D377" t="str">
        <f>IF(AND(Date_Table[[#This Row],[Month]]&gt;=1,Date_Table[[#This Row],[Month]]&lt;4),"Q1",
 IF(AND(Date_Table[[#This Row],[Month]]&gt;=4,Date_Table[[#This Row],[Month]]&lt;7),"Q2",
 IF(AND(Date_Table[[#This Row],[Month]]&gt;=7,Date_Table[[#This Row],[Month]]&lt;=9),"Q3","Q4")))</f>
        <v>Q1</v>
      </c>
      <c r="E377" t="str">
        <f t="shared" si="15"/>
        <v>January</v>
      </c>
      <c r="F377" t="str">
        <f t="shared" si="16"/>
        <v>Thursday</v>
      </c>
    </row>
    <row r="378" spans="1:6" x14ac:dyDescent="0.3">
      <c r="A378" s="1">
        <v>45303</v>
      </c>
      <c r="B378">
        <f t="shared" si="17"/>
        <v>1</v>
      </c>
      <c r="C378">
        <f>YEAR(Date_Table[[#This Row],[Date]])</f>
        <v>2024</v>
      </c>
      <c r="D378" t="str">
        <f>IF(AND(Date_Table[[#This Row],[Month]]&gt;=1,Date_Table[[#This Row],[Month]]&lt;4),"Q1",
 IF(AND(Date_Table[[#This Row],[Month]]&gt;=4,Date_Table[[#This Row],[Month]]&lt;7),"Q2",
 IF(AND(Date_Table[[#This Row],[Month]]&gt;=7,Date_Table[[#This Row],[Month]]&lt;=9),"Q3","Q4")))</f>
        <v>Q1</v>
      </c>
      <c r="E378" t="str">
        <f t="shared" si="15"/>
        <v>January</v>
      </c>
      <c r="F378" t="str">
        <f t="shared" si="16"/>
        <v>Friday</v>
      </c>
    </row>
    <row r="379" spans="1:6" x14ac:dyDescent="0.3">
      <c r="A379" s="1">
        <v>45304</v>
      </c>
      <c r="B379">
        <f t="shared" si="17"/>
        <v>1</v>
      </c>
      <c r="C379">
        <f>YEAR(Date_Table[[#This Row],[Date]])</f>
        <v>2024</v>
      </c>
      <c r="D379" t="str">
        <f>IF(AND(Date_Table[[#This Row],[Month]]&gt;=1,Date_Table[[#This Row],[Month]]&lt;4),"Q1",
 IF(AND(Date_Table[[#This Row],[Month]]&gt;=4,Date_Table[[#This Row],[Month]]&lt;7),"Q2",
 IF(AND(Date_Table[[#This Row],[Month]]&gt;=7,Date_Table[[#This Row],[Month]]&lt;=9),"Q3","Q4")))</f>
        <v>Q1</v>
      </c>
      <c r="E379" t="str">
        <f t="shared" si="15"/>
        <v>January</v>
      </c>
      <c r="F379" t="str">
        <f t="shared" si="16"/>
        <v>Saturday</v>
      </c>
    </row>
    <row r="380" spans="1:6" x14ac:dyDescent="0.3">
      <c r="A380" s="1">
        <v>45305</v>
      </c>
      <c r="B380">
        <f t="shared" si="17"/>
        <v>1</v>
      </c>
      <c r="C380">
        <f>YEAR(Date_Table[[#This Row],[Date]])</f>
        <v>2024</v>
      </c>
      <c r="D380" t="str">
        <f>IF(AND(Date_Table[[#This Row],[Month]]&gt;=1,Date_Table[[#This Row],[Month]]&lt;4),"Q1",
 IF(AND(Date_Table[[#This Row],[Month]]&gt;=4,Date_Table[[#This Row],[Month]]&lt;7),"Q2",
 IF(AND(Date_Table[[#This Row],[Month]]&gt;=7,Date_Table[[#This Row],[Month]]&lt;=9),"Q3","Q4")))</f>
        <v>Q1</v>
      </c>
      <c r="E380" t="str">
        <f t="shared" si="15"/>
        <v>January</v>
      </c>
      <c r="F380" t="str">
        <f t="shared" si="16"/>
        <v>Sunday</v>
      </c>
    </row>
    <row r="381" spans="1:6" x14ac:dyDescent="0.3">
      <c r="A381" s="1">
        <v>45306</v>
      </c>
      <c r="B381">
        <f t="shared" si="17"/>
        <v>1</v>
      </c>
      <c r="C381">
        <f>YEAR(Date_Table[[#This Row],[Date]])</f>
        <v>2024</v>
      </c>
      <c r="D381" t="str">
        <f>IF(AND(Date_Table[[#This Row],[Month]]&gt;=1,Date_Table[[#This Row],[Month]]&lt;4),"Q1",
 IF(AND(Date_Table[[#This Row],[Month]]&gt;=4,Date_Table[[#This Row],[Month]]&lt;7),"Q2",
 IF(AND(Date_Table[[#This Row],[Month]]&gt;=7,Date_Table[[#This Row],[Month]]&lt;=9),"Q3","Q4")))</f>
        <v>Q1</v>
      </c>
      <c r="E381" t="str">
        <f t="shared" si="15"/>
        <v>January</v>
      </c>
      <c r="F381" t="str">
        <f t="shared" si="16"/>
        <v>Monday</v>
      </c>
    </row>
    <row r="382" spans="1:6" x14ac:dyDescent="0.3">
      <c r="A382" s="1">
        <v>45307</v>
      </c>
      <c r="B382">
        <f t="shared" si="17"/>
        <v>1</v>
      </c>
      <c r="C382">
        <f>YEAR(Date_Table[[#This Row],[Date]])</f>
        <v>2024</v>
      </c>
      <c r="D382" t="str">
        <f>IF(AND(Date_Table[[#This Row],[Month]]&gt;=1,Date_Table[[#This Row],[Month]]&lt;4),"Q1",
 IF(AND(Date_Table[[#This Row],[Month]]&gt;=4,Date_Table[[#This Row],[Month]]&lt;7),"Q2",
 IF(AND(Date_Table[[#This Row],[Month]]&gt;=7,Date_Table[[#This Row],[Month]]&lt;=9),"Q3","Q4")))</f>
        <v>Q1</v>
      </c>
      <c r="E382" t="str">
        <f t="shared" si="15"/>
        <v>January</v>
      </c>
      <c r="F382" t="str">
        <f t="shared" si="16"/>
        <v>Tuesday</v>
      </c>
    </row>
    <row r="383" spans="1:6" x14ac:dyDescent="0.3">
      <c r="A383" s="1">
        <v>45308</v>
      </c>
      <c r="B383">
        <f t="shared" si="17"/>
        <v>1</v>
      </c>
      <c r="C383">
        <f>YEAR(Date_Table[[#This Row],[Date]])</f>
        <v>2024</v>
      </c>
      <c r="D383" t="str">
        <f>IF(AND(Date_Table[[#This Row],[Month]]&gt;=1,Date_Table[[#This Row],[Month]]&lt;4),"Q1",
 IF(AND(Date_Table[[#This Row],[Month]]&gt;=4,Date_Table[[#This Row],[Month]]&lt;7),"Q2",
 IF(AND(Date_Table[[#This Row],[Month]]&gt;=7,Date_Table[[#This Row],[Month]]&lt;=9),"Q3","Q4")))</f>
        <v>Q1</v>
      </c>
      <c r="E383" t="str">
        <f t="shared" si="15"/>
        <v>January</v>
      </c>
      <c r="F383" t="str">
        <f t="shared" si="16"/>
        <v>Wednesday</v>
      </c>
    </row>
    <row r="384" spans="1:6" x14ac:dyDescent="0.3">
      <c r="A384" s="1">
        <v>45309</v>
      </c>
      <c r="B384">
        <f t="shared" si="17"/>
        <v>1</v>
      </c>
      <c r="C384">
        <f>YEAR(Date_Table[[#This Row],[Date]])</f>
        <v>2024</v>
      </c>
      <c r="D384" t="str">
        <f>IF(AND(Date_Table[[#This Row],[Month]]&gt;=1,Date_Table[[#This Row],[Month]]&lt;4),"Q1",
 IF(AND(Date_Table[[#This Row],[Month]]&gt;=4,Date_Table[[#This Row],[Month]]&lt;7),"Q2",
 IF(AND(Date_Table[[#This Row],[Month]]&gt;=7,Date_Table[[#This Row],[Month]]&lt;=9),"Q3","Q4")))</f>
        <v>Q1</v>
      </c>
      <c r="E384" t="str">
        <f t="shared" si="15"/>
        <v>January</v>
      </c>
      <c r="F384" t="str">
        <f t="shared" si="16"/>
        <v>Thursday</v>
      </c>
    </row>
    <row r="385" spans="1:6" x14ac:dyDescent="0.3">
      <c r="A385" s="1">
        <v>45310</v>
      </c>
      <c r="B385">
        <f t="shared" si="17"/>
        <v>1</v>
      </c>
      <c r="C385">
        <f>YEAR(Date_Table[[#This Row],[Date]])</f>
        <v>2024</v>
      </c>
      <c r="D385" t="str">
        <f>IF(AND(Date_Table[[#This Row],[Month]]&gt;=1,Date_Table[[#This Row],[Month]]&lt;4),"Q1",
 IF(AND(Date_Table[[#This Row],[Month]]&gt;=4,Date_Table[[#This Row],[Month]]&lt;7),"Q2",
 IF(AND(Date_Table[[#This Row],[Month]]&gt;=7,Date_Table[[#This Row],[Month]]&lt;=9),"Q3","Q4")))</f>
        <v>Q1</v>
      </c>
      <c r="E385" t="str">
        <f t="shared" si="15"/>
        <v>January</v>
      </c>
      <c r="F385" t="str">
        <f t="shared" si="16"/>
        <v>Friday</v>
      </c>
    </row>
    <row r="386" spans="1:6" x14ac:dyDescent="0.3">
      <c r="A386" s="1">
        <v>45311</v>
      </c>
      <c r="B386">
        <f t="shared" si="17"/>
        <v>1</v>
      </c>
      <c r="C386">
        <f>YEAR(Date_Table[[#This Row],[Date]])</f>
        <v>2024</v>
      </c>
      <c r="D386" t="str">
        <f>IF(AND(Date_Table[[#This Row],[Month]]&gt;=1,Date_Table[[#This Row],[Month]]&lt;4),"Q1",
 IF(AND(Date_Table[[#This Row],[Month]]&gt;=4,Date_Table[[#This Row],[Month]]&lt;7),"Q2",
 IF(AND(Date_Table[[#This Row],[Month]]&gt;=7,Date_Table[[#This Row],[Month]]&lt;=9),"Q3","Q4")))</f>
        <v>Q1</v>
      </c>
      <c r="E386" t="str">
        <f t="shared" ref="E386:E449" si="18">TEXT(A386, "mmmm")</f>
        <v>January</v>
      </c>
      <c r="F386" t="str">
        <f t="shared" ref="F386:F449" si="19" xml:space="preserve"> TEXT(A386,"dddd")</f>
        <v>Saturday</v>
      </c>
    </row>
    <row r="387" spans="1:6" x14ac:dyDescent="0.3">
      <c r="A387" s="1">
        <v>45312</v>
      </c>
      <c r="B387">
        <f t="shared" ref="B387:B450" si="20">MONTH(A387)</f>
        <v>1</v>
      </c>
      <c r="C387">
        <f>YEAR(Date_Table[[#This Row],[Date]])</f>
        <v>2024</v>
      </c>
      <c r="D387" t="str">
        <f>IF(AND(Date_Table[[#This Row],[Month]]&gt;=1,Date_Table[[#This Row],[Month]]&lt;4),"Q1",
 IF(AND(Date_Table[[#This Row],[Month]]&gt;=4,Date_Table[[#This Row],[Month]]&lt;7),"Q2",
 IF(AND(Date_Table[[#This Row],[Month]]&gt;=7,Date_Table[[#This Row],[Month]]&lt;=9),"Q3","Q4")))</f>
        <v>Q1</v>
      </c>
      <c r="E387" t="str">
        <f t="shared" si="18"/>
        <v>January</v>
      </c>
      <c r="F387" t="str">
        <f t="shared" si="19"/>
        <v>Sunday</v>
      </c>
    </row>
    <row r="388" spans="1:6" x14ac:dyDescent="0.3">
      <c r="A388" s="1">
        <v>45313</v>
      </c>
      <c r="B388">
        <f t="shared" si="20"/>
        <v>1</v>
      </c>
      <c r="C388">
        <f>YEAR(Date_Table[[#This Row],[Date]])</f>
        <v>2024</v>
      </c>
      <c r="D388" t="str">
        <f>IF(AND(Date_Table[[#This Row],[Month]]&gt;=1,Date_Table[[#This Row],[Month]]&lt;4),"Q1",
 IF(AND(Date_Table[[#This Row],[Month]]&gt;=4,Date_Table[[#This Row],[Month]]&lt;7),"Q2",
 IF(AND(Date_Table[[#This Row],[Month]]&gt;=7,Date_Table[[#This Row],[Month]]&lt;=9),"Q3","Q4")))</f>
        <v>Q1</v>
      </c>
      <c r="E388" t="str">
        <f t="shared" si="18"/>
        <v>January</v>
      </c>
      <c r="F388" t="str">
        <f t="shared" si="19"/>
        <v>Monday</v>
      </c>
    </row>
    <row r="389" spans="1:6" x14ac:dyDescent="0.3">
      <c r="A389" s="1">
        <v>45314</v>
      </c>
      <c r="B389">
        <f t="shared" si="20"/>
        <v>1</v>
      </c>
      <c r="C389">
        <f>YEAR(Date_Table[[#This Row],[Date]])</f>
        <v>2024</v>
      </c>
      <c r="D389" t="str">
        <f>IF(AND(Date_Table[[#This Row],[Month]]&gt;=1,Date_Table[[#This Row],[Month]]&lt;4),"Q1",
 IF(AND(Date_Table[[#This Row],[Month]]&gt;=4,Date_Table[[#This Row],[Month]]&lt;7),"Q2",
 IF(AND(Date_Table[[#This Row],[Month]]&gt;=7,Date_Table[[#This Row],[Month]]&lt;=9),"Q3","Q4")))</f>
        <v>Q1</v>
      </c>
      <c r="E389" t="str">
        <f t="shared" si="18"/>
        <v>January</v>
      </c>
      <c r="F389" t="str">
        <f t="shared" si="19"/>
        <v>Tuesday</v>
      </c>
    </row>
    <row r="390" spans="1:6" x14ac:dyDescent="0.3">
      <c r="A390" s="1">
        <v>45315</v>
      </c>
      <c r="B390">
        <f t="shared" si="20"/>
        <v>1</v>
      </c>
      <c r="C390">
        <f>YEAR(Date_Table[[#This Row],[Date]])</f>
        <v>2024</v>
      </c>
      <c r="D390" t="str">
        <f>IF(AND(Date_Table[[#This Row],[Month]]&gt;=1,Date_Table[[#This Row],[Month]]&lt;4),"Q1",
 IF(AND(Date_Table[[#This Row],[Month]]&gt;=4,Date_Table[[#This Row],[Month]]&lt;7),"Q2",
 IF(AND(Date_Table[[#This Row],[Month]]&gt;=7,Date_Table[[#This Row],[Month]]&lt;=9),"Q3","Q4")))</f>
        <v>Q1</v>
      </c>
      <c r="E390" t="str">
        <f t="shared" si="18"/>
        <v>January</v>
      </c>
      <c r="F390" t="str">
        <f t="shared" si="19"/>
        <v>Wednesday</v>
      </c>
    </row>
    <row r="391" spans="1:6" x14ac:dyDescent="0.3">
      <c r="A391" s="1">
        <v>45316</v>
      </c>
      <c r="B391">
        <f t="shared" si="20"/>
        <v>1</v>
      </c>
      <c r="C391">
        <f>YEAR(Date_Table[[#This Row],[Date]])</f>
        <v>2024</v>
      </c>
      <c r="D391" t="str">
        <f>IF(AND(Date_Table[[#This Row],[Month]]&gt;=1,Date_Table[[#This Row],[Month]]&lt;4),"Q1",
 IF(AND(Date_Table[[#This Row],[Month]]&gt;=4,Date_Table[[#This Row],[Month]]&lt;7),"Q2",
 IF(AND(Date_Table[[#This Row],[Month]]&gt;=7,Date_Table[[#This Row],[Month]]&lt;=9),"Q3","Q4")))</f>
        <v>Q1</v>
      </c>
      <c r="E391" t="str">
        <f t="shared" si="18"/>
        <v>January</v>
      </c>
      <c r="F391" t="str">
        <f t="shared" si="19"/>
        <v>Thursday</v>
      </c>
    </row>
    <row r="392" spans="1:6" x14ac:dyDescent="0.3">
      <c r="A392" s="1">
        <v>45317</v>
      </c>
      <c r="B392">
        <f t="shared" si="20"/>
        <v>1</v>
      </c>
      <c r="C392">
        <f>YEAR(Date_Table[[#This Row],[Date]])</f>
        <v>2024</v>
      </c>
      <c r="D392" t="str">
        <f>IF(AND(Date_Table[[#This Row],[Month]]&gt;=1,Date_Table[[#This Row],[Month]]&lt;4),"Q1",
 IF(AND(Date_Table[[#This Row],[Month]]&gt;=4,Date_Table[[#This Row],[Month]]&lt;7),"Q2",
 IF(AND(Date_Table[[#This Row],[Month]]&gt;=7,Date_Table[[#This Row],[Month]]&lt;=9),"Q3","Q4")))</f>
        <v>Q1</v>
      </c>
      <c r="E392" t="str">
        <f t="shared" si="18"/>
        <v>January</v>
      </c>
      <c r="F392" t="str">
        <f t="shared" si="19"/>
        <v>Friday</v>
      </c>
    </row>
    <row r="393" spans="1:6" x14ac:dyDescent="0.3">
      <c r="A393" s="1">
        <v>45318</v>
      </c>
      <c r="B393">
        <f t="shared" si="20"/>
        <v>1</v>
      </c>
      <c r="C393">
        <f>YEAR(Date_Table[[#This Row],[Date]])</f>
        <v>2024</v>
      </c>
      <c r="D393" t="str">
        <f>IF(AND(Date_Table[[#This Row],[Month]]&gt;=1,Date_Table[[#This Row],[Month]]&lt;4),"Q1",
 IF(AND(Date_Table[[#This Row],[Month]]&gt;=4,Date_Table[[#This Row],[Month]]&lt;7),"Q2",
 IF(AND(Date_Table[[#This Row],[Month]]&gt;=7,Date_Table[[#This Row],[Month]]&lt;=9),"Q3","Q4")))</f>
        <v>Q1</v>
      </c>
      <c r="E393" t="str">
        <f t="shared" si="18"/>
        <v>January</v>
      </c>
      <c r="F393" t="str">
        <f t="shared" si="19"/>
        <v>Saturday</v>
      </c>
    </row>
    <row r="394" spans="1:6" x14ac:dyDescent="0.3">
      <c r="A394" s="1">
        <v>45319</v>
      </c>
      <c r="B394">
        <f t="shared" si="20"/>
        <v>1</v>
      </c>
      <c r="C394">
        <f>YEAR(Date_Table[[#This Row],[Date]])</f>
        <v>2024</v>
      </c>
      <c r="D394" t="str">
        <f>IF(AND(Date_Table[[#This Row],[Month]]&gt;=1,Date_Table[[#This Row],[Month]]&lt;4),"Q1",
 IF(AND(Date_Table[[#This Row],[Month]]&gt;=4,Date_Table[[#This Row],[Month]]&lt;7),"Q2",
 IF(AND(Date_Table[[#This Row],[Month]]&gt;=7,Date_Table[[#This Row],[Month]]&lt;=9),"Q3","Q4")))</f>
        <v>Q1</v>
      </c>
      <c r="E394" t="str">
        <f t="shared" si="18"/>
        <v>January</v>
      </c>
      <c r="F394" t="str">
        <f t="shared" si="19"/>
        <v>Sunday</v>
      </c>
    </row>
    <row r="395" spans="1:6" x14ac:dyDescent="0.3">
      <c r="A395" s="1">
        <v>45320</v>
      </c>
      <c r="B395">
        <f t="shared" si="20"/>
        <v>1</v>
      </c>
      <c r="C395">
        <f>YEAR(Date_Table[[#This Row],[Date]])</f>
        <v>2024</v>
      </c>
      <c r="D395" t="str">
        <f>IF(AND(Date_Table[[#This Row],[Month]]&gt;=1,Date_Table[[#This Row],[Month]]&lt;4),"Q1",
 IF(AND(Date_Table[[#This Row],[Month]]&gt;=4,Date_Table[[#This Row],[Month]]&lt;7),"Q2",
 IF(AND(Date_Table[[#This Row],[Month]]&gt;=7,Date_Table[[#This Row],[Month]]&lt;=9),"Q3","Q4")))</f>
        <v>Q1</v>
      </c>
      <c r="E395" t="str">
        <f t="shared" si="18"/>
        <v>January</v>
      </c>
      <c r="F395" t="str">
        <f t="shared" si="19"/>
        <v>Monday</v>
      </c>
    </row>
    <row r="396" spans="1:6" x14ac:dyDescent="0.3">
      <c r="A396" s="1">
        <v>45321</v>
      </c>
      <c r="B396">
        <f t="shared" si="20"/>
        <v>1</v>
      </c>
      <c r="C396">
        <f>YEAR(Date_Table[[#This Row],[Date]])</f>
        <v>2024</v>
      </c>
      <c r="D396" t="str">
        <f>IF(AND(Date_Table[[#This Row],[Month]]&gt;=1,Date_Table[[#This Row],[Month]]&lt;4),"Q1",
 IF(AND(Date_Table[[#This Row],[Month]]&gt;=4,Date_Table[[#This Row],[Month]]&lt;7),"Q2",
 IF(AND(Date_Table[[#This Row],[Month]]&gt;=7,Date_Table[[#This Row],[Month]]&lt;=9),"Q3","Q4")))</f>
        <v>Q1</v>
      </c>
      <c r="E396" t="str">
        <f t="shared" si="18"/>
        <v>January</v>
      </c>
      <c r="F396" t="str">
        <f t="shared" si="19"/>
        <v>Tuesday</v>
      </c>
    </row>
    <row r="397" spans="1:6" x14ac:dyDescent="0.3">
      <c r="A397" s="1">
        <v>45322</v>
      </c>
      <c r="B397">
        <f t="shared" si="20"/>
        <v>1</v>
      </c>
      <c r="C397">
        <f>YEAR(Date_Table[[#This Row],[Date]])</f>
        <v>2024</v>
      </c>
      <c r="D397" t="str">
        <f>IF(AND(Date_Table[[#This Row],[Month]]&gt;=1,Date_Table[[#This Row],[Month]]&lt;4),"Q1",
 IF(AND(Date_Table[[#This Row],[Month]]&gt;=4,Date_Table[[#This Row],[Month]]&lt;7),"Q2",
 IF(AND(Date_Table[[#This Row],[Month]]&gt;=7,Date_Table[[#This Row],[Month]]&lt;=9),"Q3","Q4")))</f>
        <v>Q1</v>
      </c>
      <c r="E397" t="str">
        <f t="shared" si="18"/>
        <v>January</v>
      </c>
      <c r="F397" t="str">
        <f t="shared" si="19"/>
        <v>Wednesday</v>
      </c>
    </row>
    <row r="398" spans="1:6" x14ac:dyDescent="0.3">
      <c r="A398" s="1">
        <v>45323</v>
      </c>
      <c r="B398">
        <f t="shared" si="20"/>
        <v>2</v>
      </c>
      <c r="C398">
        <f>YEAR(Date_Table[[#This Row],[Date]])</f>
        <v>2024</v>
      </c>
      <c r="D398" t="str">
        <f>IF(AND(Date_Table[[#This Row],[Month]]&gt;=1,Date_Table[[#This Row],[Month]]&lt;4),"Q1",
 IF(AND(Date_Table[[#This Row],[Month]]&gt;=4,Date_Table[[#This Row],[Month]]&lt;7),"Q2",
 IF(AND(Date_Table[[#This Row],[Month]]&gt;=7,Date_Table[[#This Row],[Month]]&lt;=9),"Q3","Q4")))</f>
        <v>Q1</v>
      </c>
      <c r="E398" t="str">
        <f t="shared" si="18"/>
        <v>February</v>
      </c>
      <c r="F398" t="str">
        <f t="shared" si="19"/>
        <v>Thursday</v>
      </c>
    </row>
    <row r="399" spans="1:6" x14ac:dyDescent="0.3">
      <c r="A399" s="1">
        <v>45324</v>
      </c>
      <c r="B399">
        <f t="shared" si="20"/>
        <v>2</v>
      </c>
      <c r="C399">
        <f>YEAR(Date_Table[[#This Row],[Date]])</f>
        <v>2024</v>
      </c>
      <c r="D399" t="str">
        <f>IF(AND(Date_Table[[#This Row],[Month]]&gt;=1,Date_Table[[#This Row],[Month]]&lt;4),"Q1",
 IF(AND(Date_Table[[#This Row],[Month]]&gt;=4,Date_Table[[#This Row],[Month]]&lt;7),"Q2",
 IF(AND(Date_Table[[#This Row],[Month]]&gt;=7,Date_Table[[#This Row],[Month]]&lt;=9),"Q3","Q4")))</f>
        <v>Q1</v>
      </c>
      <c r="E399" t="str">
        <f t="shared" si="18"/>
        <v>February</v>
      </c>
      <c r="F399" t="str">
        <f t="shared" si="19"/>
        <v>Friday</v>
      </c>
    </row>
    <row r="400" spans="1:6" x14ac:dyDescent="0.3">
      <c r="A400" s="1">
        <v>45325</v>
      </c>
      <c r="B400">
        <f t="shared" si="20"/>
        <v>2</v>
      </c>
      <c r="C400">
        <f>YEAR(Date_Table[[#This Row],[Date]])</f>
        <v>2024</v>
      </c>
      <c r="D400" t="str">
        <f>IF(AND(Date_Table[[#This Row],[Month]]&gt;=1,Date_Table[[#This Row],[Month]]&lt;4),"Q1",
 IF(AND(Date_Table[[#This Row],[Month]]&gt;=4,Date_Table[[#This Row],[Month]]&lt;7),"Q2",
 IF(AND(Date_Table[[#This Row],[Month]]&gt;=7,Date_Table[[#This Row],[Month]]&lt;=9),"Q3","Q4")))</f>
        <v>Q1</v>
      </c>
      <c r="E400" t="str">
        <f t="shared" si="18"/>
        <v>February</v>
      </c>
      <c r="F400" t="str">
        <f t="shared" si="19"/>
        <v>Saturday</v>
      </c>
    </row>
    <row r="401" spans="1:6" x14ac:dyDescent="0.3">
      <c r="A401" s="1">
        <v>45326</v>
      </c>
      <c r="B401">
        <f t="shared" si="20"/>
        <v>2</v>
      </c>
      <c r="C401">
        <f>YEAR(Date_Table[[#This Row],[Date]])</f>
        <v>2024</v>
      </c>
      <c r="D401" t="str">
        <f>IF(AND(Date_Table[[#This Row],[Month]]&gt;=1,Date_Table[[#This Row],[Month]]&lt;4),"Q1",
 IF(AND(Date_Table[[#This Row],[Month]]&gt;=4,Date_Table[[#This Row],[Month]]&lt;7),"Q2",
 IF(AND(Date_Table[[#This Row],[Month]]&gt;=7,Date_Table[[#This Row],[Month]]&lt;=9),"Q3","Q4")))</f>
        <v>Q1</v>
      </c>
      <c r="E401" t="str">
        <f t="shared" si="18"/>
        <v>February</v>
      </c>
      <c r="F401" t="str">
        <f t="shared" si="19"/>
        <v>Sunday</v>
      </c>
    </row>
    <row r="402" spans="1:6" x14ac:dyDescent="0.3">
      <c r="A402" s="1">
        <v>45327</v>
      </c>
      <c r="B402">
        <f t="shared" si="20"/>
        <v>2</v>
      </c>
      <c r="C402">
        <f>YEAR(Date_Table[[#This Row],[Date]])</f>
        <v>2024</v>
      </c>
      <c r="D402" t="str">
        <f>IF(AND(Date_Table[[#This Row],[Month]]&gt;=1,Date_Table[[#This Row],[Month]]&lt;4),"Q1",
 IF(AND(Date_Table[[#This Row],[Month]]&gt;=4,Date_Table[[#This Row],[Month]]&lt;7),"Q2",
 IF(AND(Date_Table[[#This Row],[Month]]&gt;=7,Date_Table[[#This Row],[Month]]&lt;=9),"Q3","Q4")))</f>
        <v>Q1</v>
      </c>
      <c r="E402" t="str">
        <f t="shared" si="18"/>
        <v>February</v>
      </c>
      <c r="F402" t="str">
        <f t="shared" si="19"/>
        <v>Monday</v>
      </c>
    </row>
    <row r="403" spans="1:6" x14ac:dyDescent="0.3">
      <c r="A403" s="1">
        <v>45328</v>
      </c>
      <c r="B403">
        <f t="shared" si="20"/>
        <v>2</v>
      </c>
      <c r="C403">
        <f>YEAR(Date_Table[[#This Row],[Date]])</f>
        <v>2024</v>
      </c>
      <c r="D403" t="str">
        <f>IF(AND(Date_Table[[#This Row],[Month]]&gt;=1,Date_Table[[#This Row],[Month]]&lt;4),"Q1",
 IF(AND(Date_Table[[#This Row],[Month]]&gt;=4,Date_Table[[#This Row],[Month]]&lt;7),"Q2",
 IF(AND(Date_Table[[#This Row],[Month]]&gt;=7,Date_Table[[#This Row],[Month]]&lt;=9),"Q3","Q4")))</f>
        <v>Q1</v>
      </c>
      <c r="E403" t="str">
        <f t="shared" si="18"/>
        <v>February</v>
      </c>
      <c r="F403" t="str">
        <f t="shared" si="19"/>
        <v>Tuesday</v>
      </c>
    </row>
    <row r="404" spans="1:6" x14ac:dyDescent="0.3">
      <c r="A404" s="1">
        <v>45329</v>
      </c>
      <c r="B404">
        <f t="shared" si="20"/>
        <v>2</v>
      </c>
      <c r="C404">
        <f>YEAR(Date_Table[[#This Row],[Date]])</f>
        <v>2024</v>
      </c>
      <c r="D404" t="str">
        <f>IF(AND(Date_Table[[#This Row],[Month]]&gt;=1,Date_Table[[#This Row],[Month]]&lt;4),"Q1",
 IF(AND(Date_Table[[#This Row],[Month]]&gt;=4,Date_Table[[#This Row],[Month]]&lt;7),"Q2",
 IF(AND(Date_Table[[#This Row],[Month]]&gt;=7,Date_Table[[#This Row],[Month]]&lt;=9),"Q3","Q4")))</f>
        <v>Q1</v>
      </c>
      <c r="E404" t="str">
        <f t="shared" si="18"/>
        <v>February</v>
      </c>
      <c r="F404" t="str">
        <f t="shared" si="19"/>
        <v>Wednesday</v>
      </c>
    </row>
    <row r="405" spans="1:6" x14ac:dyDescent="0.3">
      <c r="A405" s="1">
        <v>45330</v>
      </c>
      <c r="B405">
        <f t="shared" si="20"/>
        <v>2</v>
      </c>
      <c r="C405">
        <f>YEAR(Date_Table[[#This Row],[Date]])</f>
        <v>2024</v>
      </c>
      <c r="D405" t="str">
        <f>IF(AND(Date_Table[[#This Row],[Month]]&gt;=1,Date_Table[[#This Row],[Month]]&lt;4),"Q1",
 IF(AND(Date_Table[[#This Row],[Month]]&gt;=4,Date_Table[[#This Row],[Month]]&lt;7),"Q2",
 IF(AND(Date_Table[[#This Row],[Month]]&gt;=7,Date_Table[[#This Row],[Month]]&lt;=9),"Q3","Q4")))</f>
        <v>Q1</v>
      </c>
      <c r="E405" t="str">
        <f t="shared" si="18"/>
        <v>February</v>
      </c>
      <c r="F405" t="str">
        <f t="shared" si="19"/>
        <v>Thursday</v>
      </c>
    </row>
    <row r="406" spans="1:6" x14ac:dyDescent="0.3">
      <c r="A406" s="1">
        <v>45331</v>
      </c>
      <c r="B406">
        <f t="shared" si="20"/>
        <v>2</v>
      </c>
      <c r="C406">
        <f>YEAR(Date_Table[[#This Row],[Date]])</f>
        <v>2024</v>
      </c>
      <c r="D406" t="str">
        <f>IF(AND(Date_Table[[#This Row],[Month]]&gt;=1,Date_Table[[#This Row],[Month]]&lt;4),"Q1",
 IF(AND(Date_Table[[#This Row],[Month]]&gt;=4,Date_Table[[#This Row],[Month]]&lt;7),"Q2",
 IF(AND(Date_Table[[#This Row],[Month]]&gt;=7,Date_Table[[#This Row],[Month]]&lt;=9),"Q3","Q4")))</f>
        <v>Q1</v>
      </c>
      <c r="E406" t="str">
        <f t="shared" si="18"/>
        <v>February</v>
      </c>
      <c r="F406" t="str">
        <f t="shared" si="19"/>
        <v>Friday</v>
      </c>
    </row>
    <row r="407" spans="1:6" x14ac:dyDescent="0.3">
      <c r="A407" s="1">
        <v>45332</v>
      </c>
      <c r="B407">
        <f t="shared" si="20"/>
        <v>2</v>
      </c>
      <c r="C407">
        <f>YEAR(Date_Table[[#This Row],[Date]])</f>
        <v>2024</v>
      </c>
      <c r="D407" t="str">
        <f>IF(AND(Date_Table[[#This Row],[Month]]&gt;=1,Date_Table[[#This Row],[Month]]&lt;4),"Q1",
 IF(AND(Date_Table[[#This Row],[Month]]&gt;=4,Date_Table[[#This Row],[Month]]&lt;7),"Q2",
 IF(AND(Date_Table[[#This Row],[Month]]&gt;=7,Date_Table[[#This Row],[Month]]&lt;=9),"Q3","Q4")))</f>
        <v>Q1</v>
      </c>
      <c r="E407" t="str">
        <f t="shared" si="18"/>
        <v>February</v>
      </c>
      <c r="F407" t="str">
        <f t="shared" si="19"/>
        <v>Saturday</v>
      </c>
    </row>
    <row r="408" spans="1:6" x14ac:dyDescent="0.3">
      <c r="A408" s="1">
        <v>45333</v>
      </c>
      <c r="B408">
        <f t="shared" si="20"/>
        <v>2</v>
      </c>
      <c r="C408">
        <f>YEAR(Date_Table[[#This Row],[Date]])</f>
        <v>2024</v>
      </c>
      <c r="D408" t="str">
        <f>IF(AND(Date_Table[[#This Row],[Month]]&gt;=1,Date_Table[[#This Row],[Month]]&lt;4),"Q1",
 IF(AND(Date_Table[[#This Row],[Month]]&gt;=4,Date_Table[[#This Row],[Month]]&lt;7),"Q2",
 IF(AND(Date_Table[[#This Row],[Month]]&gt;=7,Date_Table[[#This Row],[Month]]&lt;=9),"Q3","Q4")))</f>
        <v>Q1</v>
      </c>
      <c r="E408" t="str">
        <f t="shared" si="18"/>
        <v>February</v>
      </c>
      <c r="F408" t="str">
        <f t="shared" si="19"/>
        <v>Sunday</v>
      </c>
    </row>
    <row r="409" spans="1:6" x14ac:dyDescent="0.3">
      <c r="A409" s="1">
        <v>45334</v>
      </c>
      <c r="B409">
        <f t="shared" si="20"/>
        <v>2</v>
      </c>
      <c r="C409">
        <f>YEAR(Date_Table[[#This Row],[Date]])</f>
        <v>2024</v>
      </c>
      <c r="D409" t="str">
        <f>IF(AND(Date_Table[[#This Row],[Month]]&gt;=1,Date_Table[[#This Row],[Month]]&lt;4),"Q1",
 IF(AND(Date_Table[[#This Row],[Month]]&gt;=4,Date_Table[[#This Row],[Month]]&lt;7),"Q2",
 IF(AND(Date_Table[[#This Row],[Month]]&gt;=7,Date_Table[[#This Row],[Month]]&lt;=9),"Q3","Q4")))</f>
        <v>Q1</v>
      </c>
      <c r="E409" t="str">
        <f t="shared" si="18"/>
        <v>February</v>
      </c>
      <c r="F409" t="str">
        <f t="shared" si="19"/>
        <v>Monday</v>
      </c>
    </row>
    <row r="410" spans="1:6" x14ac:dyDescent="0.3">
      <c r="A410" s="1">
        <v>45335</v>
      </c>
      <c r="B410">
        <f t="shared" si="20"/>
        <v>2</v>
      </c>
      <c r="C410">
        <f>YEAR(Date_Table[[#This Row],[Date]])</f>
        <v>2024</v>
      </c>
      <c r="D410" t="str">
        <f>IF(AND(Date_Table[[#This Row],[Month]]&gt;=1,Date_Table[[#This Row],[Month]]&lt;4),"Q1",
 IF(AND(Date_Table[[#This Row],[Month]]&gt;=4,Date_Table[[#This Row],[Month]]&lt;7),"Q2",
 IF(AND(Date_Table[[#This Row],[Month]]&gt;=7,Date_Table[[#This Row],[Month]]&lt;=9),"Q3","Q4")))</f>
        <v>Q1</v>
      </c>
      <c r="E410" t="str">
        <f t="shared" si="18"/>
        <v>February</v>
      </c>
      <c r="F410" t="str">
        <f t="shared" si="19"/>
        <v>Tuesday</v>
      </c>
    </row>
    <row r="411" spans="1:6" x14ac:dyDescent="0.3">
      <c r="A411" s="1">
        <v>45336</v>
      </c>
      <c r="B411">
        <f t="shared" si="20"/>
        <v>2</v>
      </c>
      <c r="C411">
        <f>YEAR(Date_Table[[#This Row],[Date]])</f>
        <v>2024</v>
      </c>
      <c r="D411" t="str">
        <f>IF(AND(Date_Table[[#This Row],[Month]]&gt;=1,Date_Table[[#This Row],[Month]]&lt;4),"Q1",
 IF(AND(Date_Table[[#This Row],[Month]]&gt;=4,Date_Table[[#This Row],[Month]]&lt;7),"Q2",
 IF(AND(Date_Table[[#This Row],[Month]]&gt;=7,Date_Table[[#This Row],[Month]]&lt;=9),"Q3","Q4")))</f>
        <v>Q1</v>
      </c>
      <c r="E411" t="str">
        <f t="shared" si="18"/>
        <v>February</v>
      </c>
      <c r="F411" t="str">
        <f t="shared" si="19"/>
        <v>Wednesday</v>
      </c>
    </row>
    <row r="412" spans="1:6" x14ac:dyDescent="0.3">
      <c r="A412" s="1">
        <v>45337</v>
      </c>
      <c r="B412">
        <f t="shared" si="20"/>
        <v>2</v>
      </c>
      <c r="C412">
        <f>YEAR(Date_Table[[#This Row],[Date]])</f>
        <v>2024</v>
      </c>
      <c r="D412" t="str">
        <f>IF(AND(Date_Table[[#This Row],[Month]]&gt;=1,Date_Table[[#This Row],[Month]]&lt;4),"Q1",
 IF(AND(Date_Table[[#This Row],[Month]]&gt;=4,Date_Table[[#This Row],[Month]]&lt;7),"Q2",
 IF(AND(Date_Table[[#This Row],[Month]]&gt;=7,Date_Table[[#This Row],[Month]]&lt;=9),"Q3","Q4")))</f>
        <v>Q1</v>
      </c>
      <c r="E412" t="str">
        <f t="shared" si="18"/>
        <v>February</v>
      </c>
      <c r="F412" t="str">
        <f t="shared" si="19"/>
        <v>Thursday</v>
      </c>
    </row>
    <row r="413" spans="1:6" x14ac:dyDescent="0.3">
      <c r="A413" s="1">
        <v>45338</v>
      </c>
      <c r="B413">
        <f t="shared" si="20"/>
        <v>2</v>
      </c>
      <c r="C413">
        <f>YEAR(Date_Table[[#This Row],[Date]])</f>
        <v>2024</v>
      </c>
      <c r="D413" t="str">
        <f>IF(AND(Date_Table[[#This Row],[Month]]&gt;=1,Date_Table[[#This Row],[Month]]&lt;4),"Q1",
 IF(AND(Date_Table[[#This Row],[Month]]&gt;=4,Date_Table[[#This Row],[Month]]&lt;7),"Q2",
 IF(AND(Date_Table[[#This Row],[Month]]&gt;=7,Date_Table[[#This Row],[Month]]&lt;=9),"Q3","Q4")))</f>
        <v>Q1</v>
      </c>
      <c r="E413" t="str">
        <f t="shared" si="18"/>
        <v>February</v>
      </c>
      <c r="F413" t="str">
        <f t="shared" si="19"/>
        <v>Friday</v>
      </c>
    </row>
    <row r="414" spans="1:6" x14ac:dyDescent="0.3">
      <c r="A414" s="1">
        <v>45339</v>
      </c>
      <c r="B414">
        <f t="shared" si="20"/>
        <v>2</v>
      </c>
      <c r="C414">
        <f>YEAR(Date_Table[[#This Row],[Date]])</f>
        <v>2024</v>
      </c>
      <c r="D414" t="str">
        <f>IF(AND(Date_Table[[#This Row],[Month]]&gt;=1,Date_Table[[#This Row],[Month]]&lt;4),"Q1",
 IF(AND(Date_Table[[#This Row],[Month]]&gt;=4,Date_Table[[#This Row],[Month]]&lt;7),"Q2",
 IF(AND(Date_Table[[#This Row],[Month]]&gt;=7,Date_Table[[#This Row],[Month]]&lt;=9),"Q3","Q4")))</f>
        <v>Q1</v>
      </c>
      <c r="E414" t="str">
        <f t="shared" si="18"/>
        <v>February</v>
      </c>
      <c r="F414" t="str">
        <f t="shared" si="19"/>
        <v>Saturday</v>
      </c>
    </row>
    <row r="415" spans="1:6" x14ac:dyDescent="0.3">
      <c r="A415" s="1">
        <v>45340</v>
      </c>
      <c r="B415">
        <f t="shared" si="20"/>
        <v>2</v>
      </c>
      <c r="C415">
        <f>YEAR(Date_Table[[#This Row],[Date]])</f>
        <v>2024</v>
      </c>
      <c r="D415" t="str">
        <f>IF(AND(Date_Table[[#This Row],[Month]]&gt;=1,Date_Table[[#This Row],[Month]]&lt;4),"Q1",
 IF(AND(Date_Table[[#This Row],[Month]]&gt;=4,Date_Table[[#This Row],[Month]]&lt;7),"Q2",
 IF(AND(Date_Table[[#This Row],[Month]]&gt;=7,Date_Table[[#This Row],[Month]]&lt;=9),"Q3","Q4")))</f>
        <v>Q1</v>
      </c>
      <c r="E415" t="str">
        <f t="shared" si="18"/>
        <v>February</v>
      </c>
      <c r="F415" t="str">
        <f t="shared" si="19"/>
        <v>Sunday</v>
      </c>
    </row>
    <row r="416" spans="1:6" x14ac:dyDescent="0.3">
      <c r="A416" s="1">
        <v>45341</v>
      </c>
      <c r="B416">
        <f t="shared" si="20"/>
        <v>2</v>
      </c>
      <c r="C416">
        <f>YEAR(Date_Table[[#This Row],[Date]])</f>
        <v>2024</v>
      </c>
      <c r="D416" t="str">
        <f>IF(AND(Date_Table[[#This Row],[Month]]&gt;=1,Date_Table[[#This Row],[Month]]&lt;4),"Q1",
 IF(AND(Date_Table[[#This Row],[Month]]&gt;=4,Date_Table[[#This Row],[Month]]&lt;7),"Q2",
 IF(AND(Date_Table[[#This Row],[Month]]&gt;=7,Date_Table[[#This Row],[Month]]&lt;=9),"Q3","Q4")))</f>
        <v>Q1</v>
      </c>
      <c r="E416" t="str">
        <f t="shared" si="18"/>
        <v>February</v>
      </c>
      <c r="F416" t="str">
        <f t="shared" si="19"/>
        <v>Monday</v>
      </c>
    </row>
    <row r="417" spans="1:6" x14ac:dyDescent="0.3">
      <c r="A417" s="1">
        <v>45342</v>
      </c>
      <c r="B417">
        <f t="shared" si="20"/>
        <v>2</v>
      </c>
      <c r="C417">
        <f>YEAR(Date_Table[[#This Row],[Date]])</f>
        <v>2024</v>
      </c>
      <c r="D417" t="str">
        <f>IF(AND(Date_Table[[#This Row],[Month]]&gt;=1,Date_Table[[#This Row],[Month]]&lt;4),"Q1",
 IF(AND(Date_Table[[#This Row],[Month]]&gt;=4,Date_Table[[#This Row],[Month]]&lt;7),"Q2",
 IF(AND(Date_Table[[#This Row],[Month]]&gt;=7,Date_Table[[#This Row],[Month]]&lt;=9),"Q3","Q4")))</f>
        <v>Q1</v>
      </c>
      <c r="E417" t="str">
        <f t="shared" si="18"/>
        <v>February</v>
      </c>
      <c r="F417" t="str">
        <f t="shared" si="19"/>
        <v>Tuesday</v>
      </c>
    </row>
    <row r="418" spans="1:6" x14ac:dyDescent="0.3">
      <c r="A418" s="1">
        <v>45343</v>
      </c>
      <c r="B418">
        <f t="shared" si="20"/>
        <v>2</v>
      </c>
      <c r="C418">
        <f>YEAR(Date_Table[[#This Row],[Date]])</f>
        <v>2024</v>
      </c>
      <c r="D418" t="str">
        <f>IF(AND(Date_Table[[#This Row],[Month]]&gt;=1,Date_Table[[#This Row],[Month]]&lt;4),"Q1",
 IF(AND(Date_Table[[#This Row],[Month]]&gt;=4,Date_Table[[#This Row],[Month]]&lt;7),"Q2",
 IF(AND(Date_Table[[#This Row],[Month]]&gt;=7,Date_Table[[#This Row],[Month]]&lt;=9),"Q3","Q4")))</f>
        <v>Q1</v>
      </c>
      <c r="E418" t="str">
        <f t="shared" si="18"/>
        <v>February</v>
      </c>
      <c r="F418" t="str">
        <f t="shared" si="19"/>
        <v>Wednesday</v>
      </c>
    </row>
    <row r="419" spans="1:6" x14ac:dyDescent="0.3">
      <c r="A419" s="1">
        <v>45344</v>
      </c>
      <c r="B419">
        <f t="shared" si="20"/>
        <v>2</v>
      </c>
      <c r="C419">
        <f>YEAR(Date_Table[[#This Row],[Date]])</f>
        <v>2024</v>
      </c>
      <c r="D419" t="str">
        <f>IF(AND(Date_Table[[#This Row],[Month]]&gt;=1,Date_Table[[#This Row],[Month]]&lt;4),"Q1",
 IF(AND(Date_Table[[#This Row],[Month]]&gt;=4,Date_Table[[#This Row],[Month]]&lt;7),"Q2",
 IF(AND(Date_Table[[#This Row],[Month]]&gt;=7,Date_Table[[#This Row],[Month]]&lt;=9),"Q3","Q4")))</f>
        <v>Q1</v>
      </c>
      <c r="E419" t="str">
        <f t="shared" si="18"/>
        <v>February</v>
      </c>
      <c r="F419" t="str">
        <f t="shared" si="19"/>
        <v>Thursday</v>
      </c>
    </row>
    <row r="420" spans="1:6" x14ac:dyDescent="0.3">
      <c r="A420" s="1">
        <v>45345</v>
      </c>
      <c r="B420">
        <f t="shared" si="20"/>
        <v>2</v>
      </c>
      <c r="C420">
        <f>YEAR(Date_Table[[#This Row],[Date]])</f>
        <v>2024</v>
      </c>
      <c r="D420" t="str">
        <f>IF(AND(Date_Table[[#This Row],[Month]]&gt;=1,Date_Table[[#This Row],[Month]]&lt;4),"Q1",
 IF(AND(Date_Table[[#This Row],[Month]]&gt;=4,Date_Table[[#This Row],[Month]]&lt;7),"Q2",
 IF(AND(Date_Table[[#This Row],[Month]]&gt;=7,Date_Table[[#This Row],[Month]]&lt;=9),"Q3","Q4")))</f>
        <v>Q1</v>
      </c>
      <c r="E420" t="str">
        <f t="shared" si="18"/>
        <v>February</v>
      </c>
      <c r="F420" t="str">
        <f t="shared" si="19"/>
        <v>Friday</v>
      </c>
    </row>
    <row r="421" spans="1:6" x14ac:dyDescent="0.3">
      <c r="A421" s="1">
        <v>45346</v>
      </c>
      <c r="B421">
        <f t="shared" si="20"/>
        <v>2</v>
      </c>
      <c r="C421">
        <f>YEAR(Date_Table[[#This Row],[Date]])</f>
        <v>2024</v>
      </c>
      <c r="D421" t="str">
        <f>IF(AND(Date_Table[[#This Row],[Month]]&gt;=1,Date_Table[[#This Row],[Month]]&lt;4),"Q1",
 IF(AND(Date_Table[[#This Row],[Month]]&gt;=4,Date_Table[[#This Row],[Month]]&lt;7),"Q2",
 IF(AND(Date_Table[[#This Row],[Month]]&gt;=7,Date_Table[[#This Row],[Month]]&lt;=9),"Q3","Q4")))</f>
        <v>Q1</v>
      </c>
      <c r="E421" t="str">
        <f t="shared" si="18"/>
        <v>February</v>
      </c>
      <c r="F421" t="str">
        <f t="shared" si="19"/>
        <v>Saturday</v>
      </c>
    </row>
    <row r="422" spans="1:6" x14ac:dyDescent="0.3">
      <c r="A422" s="1">
        <v>45347</v>
      </c>
      <c r="B422">
        <f t="shared" si="20"/>
        <v>2</v>
      </c>
      <c r="C422">
        <f>YEAR(Date_Table[[#This Row],[Date]])</f>
        <v>2024</v>
      </c>
      <c r="D422" t="str">
        <f>IF(AND(Date_Table[[#This Row],[Month]]&gt;=1,Date_Table[[#This Row],[Month]]&lt;4),"Q1",
 IF(AND(Date_Table[[#This Row],[Month]]&gt;=4,Date_Table[[#This Row],[Month]]&lt;7),"Q2",
 IF(AND(Date_Table[[#This Row],[Month]]&gt;=7,Date_Table[[#This Row],[Month]]&lt;=9),"Q3","Q4")))</f>
        <v>Q1</v>
      </c>
      <c r="E422" t="str">
        <f t="shared" si="18"/>
        <v>February</v>
      </c>
      <c r="F422" t="str">
        <f t="shared" si="19"/>
        <v>Sunday</v>
      </c>
    </row>
    <row r="423" spans="1:6" x14ac:dyDescent="0.3">
      <c r="A423" s="1">
        <v>45348</v>
      </c>
      <c r="B423">
        <f t="shared" si="20"/>
        <v>2</v>
      </c>
      <c r="C423">
        <f>YEAR(Date_Table[[#This Row],[Date]])</f>
        <v>2024</v>
      </c>
      <c r="D423" t="str">
        <f>IF(AND(Date_Table[[#This Row],[Month]]&gt;=1,Date_Table[[#This Row],[Month]]&lt;4),"Q1",
 IF(AND(Date_Table[[#This Row],[Month]]&gt;=4,Date_Table[[#This Row],[Month]]&lt;7),"Q2",
 IF(AND(Date_Table[[#This Row],[Month]]&gt;=7,Date_Table[[#This Row],[Month]]&lt;=9),"Q3","Q4")))</f>
        <v>Q1</v>
      </c>
      <c r="E423" t="str">
        <f t="shared" si="18"/>
        <v>February</v>
      </c>
      <c r="F423" t="str">
        <f t="shared" si="19"/>
        <v>Monday</v>
      </c>
    </row>
    <row r="424" spans="1:6" x14ac:dyDescent="0.3">
      <c r="A424" s="1">
        <v>45349</v>
      </c>
      <c r="B424">
        <f t="shared" si="20"/>
        <v>2</v>
      </c>
      <c r="C424">
        <f>YEAR(Date_Table[[#This Row],[Date]])</f>
        <v>2024</v>
      </c>
      <c r="D424" t="str">
        <f>IF(AND(Date_Table[[#This Row],[Month]]&gt;=1,Date_Table[[#This Row],[Month]]&lt;4),"Q1",
 IF(AND(Date_Table[[#This Row],[Month]]&gt;=4,Date_Table[[#This Row],[Month]]&lt;7),"Q2",
 IF(AND(Date_Table[[#This Row],[Month]]&gt;=7,Date_Table[[#This Row],[Month]]&lt;=9),"Q3","Q4")))</f>
        <v>Q1</v>
      </c>
      <c r="E424" t="str">
        <f t="shared" si="18"/>
        <v>February</v>
      </c>
      <c r="F424" t="str">
        <f t="shared" si="19"/>
        <v>Tuesday</v>
      </c>
    </row>
    <row r="425" spans="1:6" x14ac:dyDescent="0.3">
      <c r="A425" s="1">
        <v>45350</v>
      </c>
      <c r="B425">
        <f t="shared" si="20"/>
        <v>2</v>
      </c>
      <c r="C425">
        <f>YEAR(Date_Table[[#This Row],[Date]])</f>
        <v>2024</v>
      </c>
      <c r="D425" t="str">
        <f>IF(AND(Date_Table[[#This Row],[Month]]&gt;=1,Date_Table[[#This Row],[Month]]&lt;4),"Q1",
 IF(AND(Date_Table[[#This Row],[Month]]&gt;=4,Date_Table[[#This Row],[Month]]&lt;7),"Q2",
 IF(AND(Date_Table[[#This Row],[Month]]&gt;=7,Date_Table[[#This Row],[Month]]&lt;=9),"Q3","Q4")))</f>
        <v>Q1</v>
      </c>
      <c r="E425" t="str">
        <f t="shared" si="18"/>
        <v>February</v>
      </c>
      <c r="F425" t="str">
        <f t="shared" si="19"/>
        <v>Wednesday</v>
      </c>
    </row>
    <row r="426" spans="1:6" x14ac:dyDescent="0.3">
      <c r="A426" s="1">
        <v>45351</v>
      </c>
      <c r="B426">
        <f t="shared" si="20"/>
        <v>2</v>
      </c>
      <c r="C426">
        <f>YEAR(Date_Table[[#This Row],[Date]])</f>
        <v>2024</v>
      </c>
      <c r="D426" t="str">
        <f>IF(AND(Date_Table[[#This Row],[Month]]&gt;=1,Date_Table[[#This Row],[Month]]&lt;4),"Q1",
 IF(AND(Date_Table[[#This Row],[Month]]&gt;=4,Date_Table[[#This Row],[Month]]&lt;7),"Q2",
 IF(AND(Date_Table[[#This Row],[Month]]&gt;=7,Date_Table[[#This Row],[Month]]&lt;=9),"Q3","Q4")))</f>
        <v>Q1</v>
      </c>
      <c r="E426" t="str">
        <f t="shared" si="18"/>
        <v>February</v>
      </c>
      <c r="F426" t="str">
        <f t="shared" si="19"/>
        <v>Thursday</v>
      </c>
    </row>
    <row r="427" spans="1:6" x14ac:dyDescent="0.3">
      <c r="A427" s="1">
        <v>45352</v>
      </c>
      <c r="B427">
        <f t="shared" si="20"/>
        <v>3</v>
      </c>
      <c r="C427">
        <f>YEAR(Date_Table[[#This Row],[Date]])</f>
        <v>2024</v>
      </c>
      <c r="D427" t="str">
        <f>IF(AND(Date_Table[[#This Row],[Month]]&gt;=1,Date_Table[[#This Row],[Month]]&lt;4),"Q1",
 IF(AND(Date_Table[[#This Row],[Month]]&gt;=4,Date_Table[[#This Row],[Month]]&lt;7),"Q2",
 IF(AND(Date_Table[[#This Row],[Month]]&gt;=7,Date_Table[[#This Row],[Month]]&lt;=9),"Q3","Q4")))</f>
        <v>Q1</v>
      </c>
      <c r="E427" t="str">
        <f t="shared" si="18"/>
        <v>March</v>
      </c>
      <c r="F427" t="str">
        <f t="shared" si="19"/>
        <v>Friday</v>
      </c>
    </row>
    <row r="428" spans="1:6" x14ac:dyDescent="0.3">
      <c r="A428" s="1">
        <v>45353</v>
      </c>
      <c r="B428">
        <f t="shared" si="20"/>
        <v>3</v>
      </c>
      <c r="C428">
        <f>YEAR(Date_Table[[#This Row],[Date]])</f>
        <v>2024</v>
      </c>
      <c r="D428" t="str">
        <f>IF(AND(Date_Table[[#This Row],[Month]]&gt;=1,Date_Table[[#This Row],[Month]]&lt;4),"Q1",
 IF(AND(Date_Table[[#This Row],[Month]]&gt;=4,Date_Table[[#This Row],[Month]]&lt;7),"Q2",
 IF(AND(Date_Table[[#This Row],[Month]]&gt;=7,Date_Table[[#This Row],[Month]]&lt;=9),"Q3","Q4")))</f>
        <v>Q1</v>
      </c>
      <c r="E428" t="str">
        <f t="shared" si="18"/>
        <v>March</v>
      </c>
      <c r="F428" t="str">
        <f t="shared" si="19"/>
        <v>Saturday</v>
      </c>
    </row>
    <row r="429" spans="1:6" x14ac:dyDescent="0.3">
      <c r="A429" s="1">
        <v>45354</v>
      </c>
      <c r="B429">
        <f t="shared" si="20"/>
        <v>3</v>
      </c>
      <c r="C429">
        <f>YEAR(Date_Table[[#This Row],[Date]])</f>
        <v>2024</v>
      </c>
      <c r="D429" t="str">
        <f>IF(AND(Date_Table[[#This Row],[Month]]&gt;=1,Date_Table[[#This Row],[Month]]&lt;4),"Q1",
 IF(AND(Date_Table[[#This Row],[Month]]&gt;=4,Date_Table[[#This Row],[Month]]&lt;7),"Q2",
 IF(AND(Date_Table[[#This Row],[Month]]&gt;=7,Date_Table[[#This Row],[Month]]&lt;=9),"Q3","Q4")))</f>
        <v>Q1</v>
      </c>
      <c r="E429" t="str">
        <f t="shared" si="18"/>
        <v>March</v>
      </c>
      <c r="F429" t="str">
        <f t="shared" si="19"/>
        <v>Sunday</v>
      </c>
    </row>
    <row r="430" spans="1:6" x14ac:dyDescent="0.3">
      <c r="A430" s="1">
        <v>45355</v>
      </c>
      <c r="B430">
        <f t="shared" si="20"/>
        <v>3</v>
      </c>
      <c r="C430">
        <f>YEAR(Date_Table[[#This Row],[Date]])</f>
        <v>2024</v>
      </c>
      <c r="D430" t="str">
        <f>IF(AND(Date_Table[[#This Row],[Month]]&gt;=1,Date_Table[[#This Row],[Month]]&lt;4),"Q1",
 IF(AND(Date_Table[[#This Row],[Month]]&gt;=4,Date_Table[[#This Row],[Month]]&lt;7),"Q2",
 IF(AND(Date_Table[[#This Row],[Month]]&gt;=7,Date_Table[[#This Row],[Month]]&lt;=9),"Q3","Q4")))</f>
        <v>Q1</v>
      </c>
      <c r="E430" t="str">
        <f t="shared" si="18"/>
        <v>March</v>
      </c>
      <c r="F430" t="str">
        <f t="shared" si="19"/>
        <v>Monday</v>
      </c>
    </row>
    <row r="431" spans="1:6" x14ac:dyDescent="0.3">
      <c r="A431" s="1">
        <v>45356</v>
      </c>
      <c r="B431">
        <f t="shared" si="20"/>
        <v>3</v>
      </c>
      <c r="C431">
        <f>YEAR(Date_Table[[#This Row],[Date]])</f>
        <v>2024</v>
      </c>
      <c r="D431" t="str">
        <f>IF(AND(Date_Table[[#This Row],[Month]]&gt;=1,Date_Table[[#This Row],[Month]]&lt;4),"Q1",
 IF(AND(Date_Table[[#This Row],[Month]]&gt;=4,Date_Table[[#This Row],[Month]]&lt;7),"Q2",
 IF(AND(Date_Table[[#This Row],[Month]]&gt;=7,Date_Table[[#This Row],[Month]]&lt;=9),"Q3","Q4")))</f>
        <v>Q1</v>
      </c>
      <c r="E431" t="str">
        <f t="shared" si="18"/>
        <v>March</v>
      </c>
      <c r="F431" t="str">
        <f t="shared" si="19"/>
        <v>Tuesday</v>
      </c>
    </row>
    <row r="432" spans="1:6" x14ac:dyDescent="0.3">
      <c r="A432" s="1">
        <v>45357</v>
      </c>
      <c r="B432">
        <f t="shared" si="20"/>
        <v>3</v>
      </c>
      <c r="C432">
        <f>YEAR(Date_Table[[#This Row],[Date]])</f>
        <v>2024</v>
      </c>
      <c r="D432" t="str">
        <f>IF(AND(Date_Table[[#This Row],[Month]]&gt;=1,Date_Table[[#This Row],[Month]]&lt;4),"Q1",
 IF(AND(Date_Table[[#This Row],[Month]]&gt;=4,Date_Table[[#This Row],[Month]]&lt;7),"Q2",
 IF(AND(Date_Table[[#This Row],[Month]]&gt;=7,Date_Table[[#This Row],[Month]]&lt;=9),"Q3","Q4")))</f>
        <v>Q1</v>
      </c>
      <c r="E432" t="str">
        <f t="shared" si="18"/>
        <v>March</v>
      </c>
      <c r="F432" t="str">
        <f t="shared" si="19"/>
        <v>Wednesday</v>
      </c>
    </row>
    <row r="433" spans="1:6" x14ac:dyDescent="0.3">
      <c r="A433" s="1">
        <v>45358</v>
      </c>
      <c r="B433">
        <f t="shared" si="20"/>
        <v>3</v>
      </c>
      <c r="C433">
        <f>YEAR(Date_Table[[#This Row],[Date]])</f>
        <v>2024</v>
      </c>
      <c r="D433" t="str">
        <f>IF(AND(Date_Table[[#This Row],[Month]]&gt;=1,Date_Table[[#This Row],[Month]]&lt;4),"Q1",
 IF(AND(Date_Table[[#This Row],[Month]]&gt;=4,Date_Table[[#This Row],[Month]]&lt;7),"Q2",
 IF(AND(Date_Table[[#This Row],[Month]]&gt;=7,Date_Table[[#This Row],[Month]]&lt;=9),"Q3","Q4")))</f>
        <v>Q1</v>
      </c>
      <c r="E433" t="str">
        <f t="shared" si="18"/>
        <v>March</v>
      </c>
      <c r="F433" t="str">
        <f t="shared" si="19"/>
        <v>Thursday</v>
      </c>
    </row>
    <row r="434" spans="1:6" x14ac:dyDescent="0.3">
      <c r="A434" s="1">
        <v>45359</v>
      </c>
      <c r="B434">
        <f t="shared" si="20"/>
        <v>3</v>
      </c>
      <c r="C434">
        <f>YEAR(Date_Table[[#This Row],[Date]])</f>
        <v>2024</v>
      </c>
      <c r="D434" t="str">
        <f>IF(AND(Date_Table[[#This Row],[Month]]&gt;=1,Date_Table[[#This Row],[Month]]&lt;4),"Q1",
 IF(AND(Date_Table[[#This Row],[Month]]&gt;=4,Date_Table[[#This Row],[Month]]&lt;7),"Q2",
 IF(AND(Date_Table[[#This Row],[Month]]&gt;=7,Date_Table[[#This Row],[Month]]&lt;=9),"Q3","Q4")))</f>
        <v>Q1</v>
      </c>
      <c r="E434" t="str">
        <f t="shared" si="18"/>
        <v>March</v>
      </c>
      <c r="F434" t="str">
        <f t="shared" si="19"/>
        <v>Friday</v>
      </c>
    </row>
    <row r="435" spans="1:6" x14ac:dyDescent="0.3">
      <c r="A435" s="1">
        <v>45360</v>
      </c>
      <c r="B435">
        <f t="shared" si="20"/>
        <v>3</v>
      </c>
      <c r="C435">
        <f>YEAR(Date_Table[[#This Row],[Date]])</f>
        <v>2024</v>
      </c>
      <c r="D435" t="str">
        <f>IF(AND(Date_Table[[#This Row],[Month]]&gt;=1,Date_Table[[#This Row],[Month]]&lt;4),"Q1",
 IF(AND(Date_Table[[#This Row],[Month]]&gt;=4,Date_Table[[#This Row],[Month]]&lt;7),"Q2",
 IF(AND(Date_Table[[#This Row],[Month]]&gt;=7,Date_Table[[#This Row],[Month]]&lt;=9),"Q3","Q4")))</f>
        <v>Q1</v>
      </c>
      <c r="E435" t="str">
        <f t="shared" si="18"/>
        <v>March</v>
      </c>
      <c r="F435" t="str">
        <f t="shared" si="19"/>
        <v>Saturday</v>
      </c>
    </row>
    <row r="436" spans="1:6" x14ac:dyDescent="0.3">
      <c r="A436" s="1">
        <v>45361</v>
      </c>
      <c r="B436">
        <f t="shared" si="20"/>
        <v>3</v>
      </c>
      <c r="C436">
        <f>YEAR(Date_Table[[#This Row],[Date]])</f>
        <v>2024</v>
      </c>
      <c r="D436" t="str">
        <f>IF(AND(Date_Table[[#This Row],[Month]]&gt;=1,Date_Table[[#This Row],[Month]]&lt;4),"Q1",
 IF(AND(Date_Table[[#This Row],[Month]]&gt;=4,Date_Table[[#This Row],[Month]]&lt;7),"Q2",
 IF(AND(Date_Table[[#This Row],[Month]]&gt;=7,Date_Table[[#This Row],[Month]]&lt;=9),"Q3","Q4")))</f>
        <v>Q1</v>
      </c>
      <c r="E436" t="str">
        <f t="shared" si="18"/>
        <v>March</v>
      </c>
      <c r="F436" t="str">
        <f t="shared" si="19"/>
        <v>Sunday</v>
      </c>
    </row>
    <row r="437" spans="1:6" x14ac:dyDescent="0.3">
      <c r="A437" s="1">
        <v>45362</v>
      </c>
      <c r="B437">
        <f t="shared" si="20"/>
        <v>3</v>
      </c>
      <c r="C437">
        <f>YEAR(Date_Table[[#This Row],[Date]])</f>
        <v>2024</v>
      </c>
      <c r="D437" t="str">
        <f>IF(AND(Date_Table[[#This Row],[Month]]&gt;=1,Date_Table[[#This Row],[Month]]&lt;4),"Q1",
 IF(AND(Date_Table[[#This Row],[Month]]&gt;=4,Date_Table[[#This Row],[Month]]&lt;7),"Q2",
 IF(AND(Date_Table[[#This Row],[Month]]&gt;=7,Date_Table[[#This Row],[Month]]&lt;=9),"Q3","Q4")))</f>
        <v>Q1</v>
      </c>
      <c r="E437" t="str">
        <f t="shared" si="18"/>
        <v>March</v>
      </c>
      <c r="F437" t="str">
        <f t="shared" si="19"/>
        <v>Monday</v>
      </c>
    </row>
    <row r="438" spans="1:6" x14ac:dyDescent="0.3">
      <c r="A438" s="1">
        <v>45363</v>
      </c>
      <c r="B438">
        <f t="shared" si="20"/>
        <v>3</v>
      </c>
      <c r="C438">
        <f>YEAR(Date_Table[[#This Row],[Date]])</f>
        <v>2024</v>
      </c>
      <c r="D438" t="str">
        <f>IF(AND(Date_Table[[#This Row],[Month]]&gt;=1,Date_Table[[#This Row],[Month]]&lt;4),"Q1",
 IF(AND(Date_Table[[#This Row],[Month]]&gt;=4,Date_Table[[#This Row],[Month]]&lt;7),"Q2",
 IF(AND(Date_Table[[#This Row],[Month]]&gt;=7,Date_Table[[#This Row],[Month]]&lt;=9),"Q3","Q4")))</f>
        <v>Q1</v>
      </c>
      <c r="E438" t="str">
        <f t="shared" si="18"/>
        <v>March</v>
      </c>
      <c r="F438" t="str">
        <f t="shared" si="19"/>
        <v>Tuesday</v>
      </c>
    </row>
    <row r="439" spans="1:6" x14ac:dyDescent="0.3">
      <c r="A439" s="1">
        <v>45364</v>
      </c>
      <c r="B439">
        <f t="shared" si="20"/>
        <v>3</v>
      </c>
      <c r="C439">
        <f>YEAR(Date_Table[[#This Row],[Date]])</f>
        <v>2024</v>
      </c>
      <c r="D439" t="str">
        <f>IF(AND(Date_Table[[#This Row],[Month]]&gt;=1,Date_Table[[#This Row],[Month]]&lt;4),"Q1",
 IF(AND(Date_Table[[#This Row],[Month]]&gt;=4,Date_Table[[#This Row],[Month]]&lt;7),"Q2",
 IF(AND(Date_Table[[#This Row],[Month]]&gt;=7,Date_Table[[#This Row],[Month]]&lt;=9),"Q3","Q4")))</f>
        <v>Q1</v>
      </c>
      <c r="E439" t="str">
        <f t="shared" si="18"/>
        <v>March</v>
      </c>
      <c r="F439" t="str">
        <f t="shared" si="19"/>
        <v>Wednesday</v>
      </c>
    </row>
    <row r="440" spans="1:6" x14ac:dyDescent="0.3">
      <c r="A440" s="1">
        <v>45365</v>
      </c>
      <c r="B440">
        <f t="shared" si="20"/>
        <v>3</v>
      </c>
      <c r="C440">
        <f>YEAR(Date_Table[[#This Row],[Date]])</f>
        <v>2024</v>
      </c>
      <c r="D440" t="str">
        <f>IF(AND(Date_Table[[#This Row],[Month]]&gt;=1,Date_Table[[#This Row],[Month]]&lt;4),"Q1",
 IF(AND(Date_Table[[#This Row],[Month]]&gt;=4,Date_Table[[#This Row],[Month]]&lt;7),"Q2",
 IF(AND(Date_Table[[#This Row],[Month]]&gt;=7,Date_Table[[#This Row],[Month]]&lt;=9),"Q3","Q4")))</f>
        <v>Q1</v>
      </c>
      <c r="E440" t="str">
        <f t="shared" si="18"/>
        <v>March</v>
      </c>
      <c r="F440" t="str">
        <f t="shared" si="19"/>
        <v>Thursday</v>
      </c>
    </row>
    <row r="441" spans="1:6" x14ac:dyDescent="0.3">
      <c r="A441" s="1">
        <v>45366</v>
      </c>
      <c r="B441">
        <f t="shared" si="20"/>
        <v>3</v>
      </c>
      <c r="C441">
        <f>YEAR(Date_Table[[#This Row],[Date]])</f>
        <v>2024</v>
      </c>
      <c r="D441" t="str">
        <f>IF(AND(Date_Table[[#This Row],[Month]]&gt;=1,Date_Table[[#This Row],[Month]]&lt;4),"Q1",
 IF(AND(Date_Table[[#This Row],[Month]]&gt;=4,Date_Table[[#This Row],[Month]]&lt;7),"Q2",
 IF(AND(Date_Table[[#This Row],[Month]]&gt;=7,Date_Table[[#This Row],[Month]]&lt;=9),"Q3","Q4")))</f>
        <v>Q1</v>
      </c>
      <c r="E441" t="str">
        <f t="shared" si="18"/>
        <v>March</v>
      </c>
      <c r="F441" t="str">
        <f t="shared" si="19"/>
        <v>Friday</v>
      </c>
    </row>
    <row r="442" spans="1:6" x14ac:dyDescent="0.3">
      <c r="A442" s="1">
        <v>45367</v>
      </c>
      <c r="B442">
        <f t="shared" si="20"/>
        <v>3</v>
      </c>
      <c r="C442">
        <f>YEAR(Date_Table[[#This Row],[Date]])</f>
        <v>2024</v>
      </c>
      <c r="D442" t="str">
        <f>IF(AND(Date_Table[[#This Row],[Month]]&gt;=1,Date_Table[[#This Row],[Month]]&lt;4),"Q1",
 IF(AND(Date_Table[[#This Row],[Month]]&gt;=4,Date_Table[[#This Row],[Month]]&lt;7),"Q2",
 IF(AND(Date_Table[[#This Row],[Month]]&gt;=7,Date_Table[[#This Row],[Month]]&lt;=9),"Q3","Q4")))</f>
        <v>Q1</v>
      </c>
      <c r="E442" t="str">
        <f t="shared" si="18"/>
        <v>March</v>
      </c>
      <c r="F442" t="str">
        <f t="shared" si="19"/>
        <v>Saturday</v>
      </c>
    </row>
    <row r="443" spans="1:6" x14ac:dyDescent="0.3">
      <c r="A443" s="1">
        <v>45368</v>
      </c>
      <c r="B443">
        <f t="shared" si="20"/>
        <v>3</v>
      </c>
      <c r="C443">
        <f>YEAR(Date_Table[[#This Row],[Date]])</f>
        <v>2024</v>
      </c>
      <c r="D443" t="str">
        <f>IF(AND(Date_Table[[#This Row],[Month]]&gt;=1,Date_Table[[#This Row],[Month]]&lt;4),"Q1",
 IF(AND(Date_Table[[#This Row],[Month]]&gt;=4,Date_Table[[#This Row],[Month]]&lt;7),"Q2",
 IF(AND(Date_Table[[#This Row],[Month]]&gt;=7,Date_Table[[#This Row],[Month]]&lt;=9),"Q3","Q4")))</f>
        <v>Q1</v>
      </c>
      <c r="E443" t="str">
        <f t="shared" si="18"/>
        <v>March</v>
      </c>
      <c r="F443" t="str">
        <f t="shared" si="19"/>
        <v>Sunday</v>
      </c>
    </row>
    <row r="444" spans="1:6" x14ac:dyDescent="0.3">
      <c r="A444" s="1">
        <v>45369</v>
      </c>
      <c r="B444">
        <f t="shared" si="20"/>
        <v>3</v>
      </c>
      <c r="C444">
        <f>YEAR(Date_Table[[#This Row],[Date]])</f>
        <v>2024</v>
      </c>
      <c r="D444" t="str">
        <f>IF(AND(Date_Table[[#This Row],[Month]]&gt;=1,Date_Table[[#This Row],[Month]]&lt;4),"Q1",
 IF(AND(Date_Table[[#This Row],[Month]]&gt;=4,Date_Table[[#This Row],[Month]]&lt;7),"Q2",
 IF(AND(Date_Table[[#This Row],[Month]]&gt;=7,Date_Table[[#This Row],[Month]]&lt;=9),"Q3","Q4")))</f>
        <v>Q1</v>
      </c>
      <c r="E444" t="str">
        <f t="shared" si="18"/>
        <v>March</v>
      </c>
      <c r="F444" t="str">
        <f t="shared" si="19"/>
        <v>Monday</v>
      </c>
    </row>
    <row r="445" spans="1:6" x14ac:dyDescent="0.3">
      <c r="A445" s="1">
        <v>45370</v>
      </c>
      <c r="B445">
        <f t="shared" si="20"/>
        <v>3</v>
      </c>
      <c r="C445">
        <f>YEAR(Date_Table[[#This Row],[Date]])</f>
        <v>2024</v>
      </c>
      <c r="D445" t="str">
        <f>IF(AND(Date_Table[[#This Row],[Month]]&gt;=1,Date_Table[[#This Row],[Month]]&lt;4),"Q1",
 IF(AND(Date_Table[[#This Row],[Month]]&gt;=4,Date_Table[[#This Row],[Month]]&lt;7),"Q2",
 IF(AND(Date_Table[[#This Row],[Month]]&gt;=7,Date_Table[[#This Row],[Month]]&lt;=9),"Q3","Q4")))</f>
        <v>Q1</v>
      </c>
      <c r="E445" t="str">
        <f t="shared" si="18"/>
        <v>March</v>
      </c>
      <c r="F445" t="str">
        <f t="shared" si="19"/>
        <v>Tuesday</v>
      </c>
    </row>
    <row r="446" spans="1:6" x14ac:dyDescent="0.3">
      <c r="A446" s="1">
        <v>45371</v>
      </c>
      <c r="B446">
        <f t="shared" si="20"/>
        <v>3</v>
      </c>
      <c r="C446">
        <f>YEAR(Date_Table[[#This Row],[Date]])</f>
        <v>2024</v>
      </c>
      <c r="D446" t="str">
        <f>IF(AND(Date_Table[[#This Row],[Month]]&gt;=1,Date_Table[[#This Row],[Month]]&lt;4),"Q1",
 IF(AND(Date_Table[[#This Row],[Month]]&gt;=4,Date_Table[[#This Row],[Month]]&lt;7),"Q2",
 IF(AND(Date_Table[[#This Row],[Month]]&gt;=7,Date_Table[[#This Row],[Month]]&lt;=9),"Q3","Q4")))</f>
        <v>Q1</v>
      </c>
      <c r="E446" t="str">
        <f t="shared" si="18"/>
        <v>March</v>
      </c>
      <c r="F446" t="str">
        <f t="shared" si="19"/>
        <v>Wednesday</v>
      </c>
    </row>
    <row r="447" spans="1:6" x14ac:dyDescent="0.3">
      <c r="A447" s="1">
        <v>45372</v>
      </c>
      <c r="B447">
        <f t="shared" si="20"/>
        <v>3</v>
      </c>
      <c r="C447">
        <f>YEAR(Date_Table[[#This Row],[Date]])</f>
        <v>2024</v>
      </c>
      <c r="D447" t="str">
        <f>IF(AND(Date_Table[[#This Row],[Month]]&gt;=1,Date_Table[[#This Row],[Month]]&lt;4),"Q1",
 IF(AND(Date_Table[[#This Row],[Month]]&gt;=4,Date_Table[[#This Row],[Month]]&lt;7),"Q2",
 IF(AND(Date_Table[[#This Row],[Month]]&gt;=7,Date_Table[[#This Row],[Month]]&lt;=9),"Q3","Q4")))</f>
        <v>Q1</v>
      </c>
      <c r="E447" t="str">
        <f t="shared" si="18"/>
        <v>March</v>
      </c>
      <c r="F447" t="str">
        <f t="shared" si="19"/>
        <v>Thursday</v>
      </c>
    </row>
    <row r="448" spans="1:6" x14ac:dyDescent="0.3">
      <c r="A448" s="1">
        <v>45373</v>
      </c>
      <c r="B448">
        <f t="shared" si="20"/>
        <v>3</v>
      </c>
      <c r="C448">
        <f>YEAR(Date_Table[[#This Row],[Date]])</f>
        <v>2024</v>
      </c>
      <c r="D448" t="str">
        <f>IF(AND(Date_Table[[#This Row],[Month]]&gt;=1,Date_Table[[#This Row],[Month]]&lt;4),"Q1",
 IF(AND(Date_Table[[#This Row],[Month]]&gt;=4,Date_Table[[#This Row],[Month]]&lt;7),"Q2",
 IF(AND(Date_Table[[#This Row],[Month]]&gt;=7,Date_Table[[#This Row],[Month]]&lt;=9),"Q3","Q4")))</f>
        <v>Q1</v>
      </c>
      <c r="E448" t="str">
        <f t="shared" si="18"/>
        <v>March</v>
      </c>
      <c r="F448" t="str">
        <f t="shared" si="19"/>
        <v>Friday</v>
      </c>
    </row>
    <row r="449" spans="1:6" x14ac:dyDescent="0.3">
      <c r="A449" s="1">
        <v>45374</v>
      </c>
      <c r="B449">
        <f t="shared" si="20"/>
        <v>3</v>
      </c>
      <c r="C449">
        <f>YEAR(Date_Table[[#This Row],[Date]])</f>
        <v>2024</v>
      </c>
      <c r="D449" t="str">
        <f>IF(AND(Date_Table[[#This Row],[Month]]&gt;=1,Date_Table[[#This Row],[Month]]&lt;4),"Q1",
 IF(AND(Date_Table[[#This Row],[Month]]&gt;=4,Date_Table[[#This Row],[Month]]&lt;7),"Q2",
 IF(AND(Date_Table[[#This Row],[Month]]&gt;=7,Date_Table[[#This Row],[Month]]&lt;=9),"Q3","Q4")))</f>
        <v>Q1</v>
      </c>
      <c r="E449" t="str">
        <f t="shared" si="18"/>
        <v>March</v>
      </c>
      <c r="F449" t="str">
        <f t="shared" si="19"/>
        <v>Saturday</v>
      </c>
    </row>
    <row r="450" spans="1:6" x14ac:dyDescent="0.3">
      <c r="A450" s="1">
        <v>45375</v>
      </c>
      <c r="B450">
        <f t="shared" si="20"/>
        <v>3</v>
      </c>
      <c r="C450">
        <f>YEAR(Date_Table[[#This Row],[Date]])</f>
        <v>2024</v>
      </c>
      <c r="D450" t="str">
        <f>IF(AND(Date_Table[[#This Row],[Month]]&gt;=1,Date_Table[[#This Row],[Month]]&lt;4),"Q1",
 IF(AND(Date_Table[[#This Row],[Month]]&gt;=4,Date_Table[[#This Row],[Month]]&lt;7),"Q2",
 IF(AND(Date_Table[[#This Row],[Month]]&gt;=7,Date_Table[[#This Row],[Month]]&lt;=9),"Q3","Q4")))</f>
        <v>Q1</v>
      </c>
      <c r="E450" t="str">
        <f t="shared" ref="E450:E513" si="21">TEXT(A450, "mmmm")</f>
        <v>March</v>
      </c>
      <c r="F450" t="str">
        <f t="shared" ref="F450:F513" si="22" xml:space="preserve"> TEXT(A450,"dddd")</f>
        <v>Sunday</v>
      </c>
    </row>
    <row r="451" spans="1:6" x14ac:dyDescent="0.3">
      <c r="A451" s="1">
        <v>45376</v>
      </c>
      <c r="B451">
        <f t="shared" ref="B451:B514" si="23">MONTH(A451)</f>
        <v>3</v>
      </c>
      <c r="C451">
        <f>YEAR(Date_Table[[#This Row],[Date]])</f>
        <v>2024</v>
      </c>
      <c r="D451" t="str">
        <f>IF(AND(Date_Table[[#This Row],[Month]]&gt;=1,Date_Table[[#This Row],[Month]]&lt;4),"Q1",
 IF(AND(Date_Table[[#This Row],[Month]]&gt;=4,Date_Table[[#This Row],[Month]]&lt;7),"Q2",
 IF(AND(Date_Table[[#This Row],[Month]]&gt;=7,Date_Table[[#This Row],[Month]]&lt;=9),"Q3","Q4")))</f>
        <v>Q1</v>
      </c>
      <c r="E451" t="str">
        <f t="shared" si="21"/>
        <v>March</v>
      </c>
      <c r="F451" t="str">
        <f t="shared" si="22"/>
        <v>Monday</v>
      </c>
    </row>
    <row r="452" spans="1:6" x14ac:dyDescent="0.3">
      <c r="A452" s="1">
        <v>45377</v>
      </c>
      <c r="B452">
        <f t="shared" si="23"/>
        <v>3</v>
      </c>
      <c r="C452">
        <f>YEAR(Date_Table[[#This Row],[Date]])</f>
        <v>2024</v>
      </c>
      <c r="D452" t="str">
        <f>IF(AND(Date_Table[[#This Row],[Month]]&gt;=1,Date_Table[[#This Row],[Month]]&lt;4),"Q1",
 IF(AND(Date_Table[[#This Row],[Month]]&gt;=4,Date_Table[[#This Row],[Month]]&lt;7),"Q2",
 IF(AND(Date_Table[[#This Row],[Month]]&gt;=7,Date_Table[[#This Row],[Month]]&lt;=9),"Q3","Q4")))</f>
        <v>Q1</v>
      </c>
      <c r="E452" t="str">
        <f t="shared" si="21"/>
        <v>March</v>
      </c>
      <c r="F452" t="str">
        <f t="shared" si="22"/>
        <v>Tuesday</v>
      </c>
    </row>
    <row r="453" spans="1:6" x14ac:dyDescent="0.3">
      <c r="A453" s="1">
        <v>45378</v>
      </c>
      <c r="B453">
        <f t="shared" si="23"/>
        <v>3</v>
      </c>
      <c r="C453">
        <f>YEAR(Date_Table[[#This Row],[Date]])</f>
        <v>2024</v>
      </c>
      <c r="D453" t="str">
        <f>IF(AND(Date_Table[[#This Row],[Month]]&gt;=1,Date_Table[[#This Row],[Month]]&lt;4),"Q1",
 IF(AND(Date_Table[[#This Row],[Month]]&gt;=4,Date_Table[[#This Row],[Month]]&lt;7),"Q2",
 IF(AND(Date_Table[[#This Row],[Month]]&gt;=7,Date_Table[[#This Row],[Month]]&lt;=9),"Q3","Q4")))</f>
        <v>Q1</v>
      </c>
      <c r="E453" t="str">
        <f t="shared" si="21"/>
        <v>March</v>
      </c>
      <c r="F453" t="str">
        <f t="shared" si="22"/>
        <v>Wednesday</v>
      </c>
    </row>
    <row r="454" spans="1:6" x14ac:dyDescent="0.3">
      <c r="A454" s="1">
        <v>45379</v>
      </c>
      <c r="B454">
        <f t="shared" si="23"/>
        <v>3</v>
      </c>
      <c r="C454">
        <f>YEAR(Date_Table[[#This Row],[Date]])</f>
        <v>2024</v>
      </c>
      <c r="D454" t="str">
        <f>IF(AND(Date_Table[[#This Row],[Month]]&gt;=1,Date_Table[[#This Row],[Month]]&lt;4),"Q1",
 IF(AND(Date_Table[[#This Row],[Month]]&gt;=4,Date_Table[[#This Row],[Month]]&lt;7),"Q2",
 IF(AND(Date_Table[[#This Row],[Month]]&gt;=7,Date_Table[[#This Row],[Month]]&lt;=9),"Q3","Q4")))</f>
        <v>Q1</v>
      </c>
      <c r="E454" t="str">
        <f t="shared" si="21"/>
        <v>March</v>
      </c>
      <c r="F454" t="str">
        <f t="shared" si="22"/>
        <v>Thursday</v>
      </c>
    </row>
    <row r="455" spans="1:6" x14ac:dyDescent="0.3">
      <c r="A455" s="1">
        <v>45380</v>
      </c>
      <c r="B455">
        <f t="shared" si="23"/>
        <v>3</v>
      </c>
      <c r="C455">
        <f>YEAR(Date_Table[[#This Row],[Date]])</f>
        <v>2024</v>
      </c>
      <c r="D455" t="str">
        <f>IF(AND(Date_Table[[#This Row],[Month]]&gt;=1,Date_Table[[#This Row],[Month]]&lt;4),"Q1",
 IF(AND(Date_Table[[#This Row],[Month]]&gt;=4,Date_Table[[#This Row],[Month]]&lt;7),"Q2",
 IF(AND(Date_Table[[#This Row],[Month]]&gt;=7,Date_Table[[#This Row],[Month]]&lt;=9),"Q3","Q4")))</f>
        <v>Q1</v>
      </c>
      <c r="E455" t="str">
        <f t="shared" si="21"/>
        <v>March</v>
      </c>
      <c r="F455" t="str">
        <f t="shared" si="22"/>
        <v>Friday</v>
      </c>
    </row>
    <row r="456" spans="1:6" x14ac:dyDescent="0.3">
      <c r="A456" s="1">
        <v>45381</v>
      </c>
      <c r="B456">
        <f t="shared" si="23"/>
        <v>3</v>
      </c>
      <c r="C456">
        <f>YEAR(Date_Table[[#This Row],[Date]])</f>
        <v>2024</v>
      </c>
      <c r="D456" t="str">
        <f>IF(AND(Date_Table[[#This Row],[Month]]&gt;=1,Date_Table[[#This Row],[Month]]&lt;4),"Q1",
 IF(AND(Date_Table[[#This Row],[Month]]&gt;=4,Date_Table[[#This Row],[Month]]&lt;7),"Q2",
 IF(AND(Date_Table[[#This Row],[Month]]&gt;=7,Date_Table[[#This Row],[Month]]&lt;=9),"Q3","Q4")))</f>
        <v>Q1</v>
      </c>
      <c r="E456" t="str">
        <f t="shared" si="21"/>
        <v>March</v>
      </c>
      <c r="F456" t="str">
        <f t="shared" si="22"/>
        <v>Saturday</v>
      </c>
    </row>
    <row r="457" spans="1:6" x14ac:dyDescent="0.3">
      <c r="A457" s="1">
        <v>45382</v>
      </c>
      <c r="B457">
        <f t="shared" si="23"/>
        <v>3</v>
      </c>
      <c r="C457">
        <f>YEAR(Date_Table[[#This Row],[Date]])</f>
        <v>2024</v>
      </c>
      <c r="D457" t="str">
        <f>IF(AND(Date_Table[[#This Row],[Month]]&gt;=1,Date_Table[[#This Row],[Month]]&lt;4),"Q1",
 IF(AND(Date_Table[[#This Row],[Month]]&gt;=4,Date_Table[[#This Row],[Month]]&lt;7),"Q2",
 IF(AND(Date_Table[[#This Row],[Month]]&gt;=7,Date_Table[[#This Row],[Month]]&lt;=9),"Q3","Q4")))</f>
        <v>Q1</v>
      </c>
      <c r="E457" t="str">
        <f t="shared" si="21"/>
        <v>March</v>
      </c>
      <c r="F457" t="str">
        <f t="shared" si="22"/>
        <v>Sunday</v>
      </c>
    </row>
    <row r="458" spans="1:6" x14ac:dyDescent="0.3">
      <c r="A458" s="1">
        <v>45383</v>
      </c>
      <c r="B458">
        <f t="shared" si="23"/>
        <v>4</v>
      </c>
      <c r="C458">
        <f>YEAR(Date_Table[[#This Row],[Date]])</f>
        <v>2024</v>
      </c>
      <c r="D458" t="str">
        <f>IF(AND(Date_Table[[#This Row],[Month]]&gt;=1,Date_Table[[#This Row],[Month]]&lt;4),"Q1",
 IF(AND(Date_Table[[#This Row],[Month]]&gt;=4,Date_Table[[#This Row],[Month]]&lt;7),"Q2",
 IF(AND(Date_Table[[#This Row],[Month]]&gt;=7,Date_Table[[#This Row],[Month]]&lt;=9),"Q3","Q4")))</f>
        <v>Q2</v>
      </c>
      <c r="E458" t="str">
        <f t="shared" si="21"/>
        <v>April</v>
      </c>
      <c r="F458" t="str">
        <f t="shared" si="22"/>
        <v>Monday</v>
      </c>
    </row>
    <row r="459" spans="1:6" x14ac:dyDescent="0.3">
      <c r="A459" s="1">
        <v>45384</v>
      </c>
      <c r="B459">
        <f t="shared" si="23"/>
        <v>4</v>
      </c>
      <c r="C459">
        <f>YEAR(Date_Table[[#This Row],[Date]])</f>
        <v>2024</v>
      </c>
      <c r="D459" t="str">
        <f>IF(AND(Date_Table[[#This Row],[Month]]&gt;=1,Date_Table[[#This Row],[Month]]&lt;4),"Q1",
 IF(AND(Date_Table[[#This Row],[Month]]&gt;=4,Date_Table[[#This Row],[Month]]&lt;7),"Q2",
 IF(AND(Date_Table[[#This Row],[Month]]&gt;=7,Date_Table[[#This Row],[Month]]&lt;=9),"Q3","Q4")))</f>
        <v>Q2</v>
      </c>
      <c r="E459" t="str">
        <f t="shared" si="21"/>
        <v>April</v>
      </c>
      <c r="F459" t="str">
        <f t="shared" si="22"/>
        <v>Tuesday</v>
      </c>
    </row>
    <row r="460" spans="1:6" x14ac:dyDescent="0.3">
      <c r="A460" s="1">
        <v>45385</v>
      </c>
      <c r="B460">
        <f t="shared" si="23"/>
        <v>4</v>
      </c>
      <c r="C460">
        <f>YEAR(Date_Table[[#This Row],[Date]])</f>
        <v>2024</v>
      </c>
      <c r="D460" t="str">
        <f>IF(AND(Date_Table[[#This Row],[Month]]&gt;=1,Date_Table[[#This Row],[Month]]&lt;4),"Q1",
 IF(AND(Date_Table[[#This Row],[Month]]&gt;=4,Date_Table[[#This Row],[Month]]&lt;7),"Q2",
 IF(AND(Date_Table[[#This Row],[Month]]&gt;=7,Date_Table[[#This Row],[Month]]&lt;=9),"Q3","Q4")))</f>
        <v>Q2</v>
      </c>
      <c r="E460" t="str">
        <f t="shared" si="21"/>
        <v>April</v>
      </c>
      <c r="F460" t="str">
        <f t="shared" si="22"/>
        <v>Wednesday</v>
      </c>
    </row>
    <row r="461" spans="1:6" x14ac:dyDescent="0.3">
      <c r="A461" s="1">
        <v>45386</v>
      </c>
      <c r="B461">
        <f t="shared" si="23"/>
        <v>4</v>
      </c>
      <c r="C461">
        <f>YEAR(Date_Table[[#This Row],[Date]])</f>
        <v>2024</v>
      </c>
      <c r="D461" t="str">
        <f>IF(AND(Date_Table[[#This Row],[Month]]&gt;=1,Date_Table[[#This Row],[Month]]&lt;4),"Q1",
 IF(AND(Date_Table[[#This Row],[Month]]&gt;=4,Date_Table[[#This Row],[Month]]&lt;7),"Q2",
 IF(AND(Date_Table[[#This Row],[Month]]&gt;=7,Date_Table[[#This Row],[Month]]&lt;=9),"Q3","Q4")))</f>
        <v>Q2</v>
      </c>
      <c r="E461" t="str">
        <f t="shared" si="21"/>
        <v>April</v>
      </c>
      <c r="F461" t="str">
        <f t="shared" si="22"/>
        <v>Thursday</v>
      </c>
    </row>
    <row r="462" spans="1:6" x14ac:dyDescent="0.3">
      <c r="A462" s="1">
        <v>45387</v>
      </c>
      <c r="B462">
        <f t="shared" si="23"/>
        <v>4</v>
      </c>
      <c r="C462">
        <f>YEAR(Date_Table[[#This Row],[Date]])</f>
        <v>2024</v>
      </c>
      <c r="D462" t="str">
        <f>IF(AND(Date_Table[[#This Row],[Month]]&gt;=1,Date_Table[[#This Row],[Month]]&lt;4),"Q1",
 IF(AND(Date_Table[[#This Row],[Month]]&gt;=4,Date_Table[[#This Row],[Month]]&lt;7),"Q2",
 IF(AND(Date_Table[[#This Row],[Month]]&gt;=7,Date_Table[[#This Row],[Month]]&lt;=9),"Q3","Q4")))</f>
        <v>Q2</v>
      </c>
      <c r="E462" t="str">
        <f t="shared" si="21"/>
        <v>April</v>
      </c>
      <c r="F462" t="str">
        <f t="shared" si="22"/>
        <v>Friday</v>
      </c>
    </row>
    <row r="463" spans="1:6" x14ac:dyDescent="0.3">
      <c r="A463" s="1">
        <v>45388</v>
      </c>
      <c r="B463">
        <f t="shared" si="23"/>
        <v>4</v>
      </c>
      <c r="C463">
        <f>YEAR(Date_Table[[#This Row],[Date]])</f>
        <v>2024</v>
      </c>
      <c r="D463" t="str">
        <f>IF(AND(Date_Table[[#This Row],[Month]]&gt;=1,Date_Table[[#This Row],[Month]]&lt;4),"Q1",
 IF(AND(Date_Table[[#This Row],[Month]]&gt;=4,Date_Table[[#This Row],[Month]]&lt;7),"Q2",
 IF(AND(Date_Table[[#This Row],[Month]]&gt;=7,Date_Table[[#This Row],[Month]]&lt;=9),"Q3","Q4")))</f>
        <v>Q2</v>
      </c>
      <c r="E463" t="str">
        <f t="shared" si="21"/>
        <v>April</v>
      </c>
      <c r="F463" t="str">
        <f t="shared" si="22"/>
        <v>Saturday</v>
      </c>
    </row>
    <row r="464" spans="1:6" x14ac:dyDescent="0.3">
      <c r="A464" s="1">
        <v>45389</v>
      </c>
      <c r="B464">
        <f t="shared" si="23"/>
        <v>4</v>
      </c>
      <c r="C464">
        <f>YEAR(Date_Table[[#This Row],[Date]])</f>
        <v>2024</v>
      </c>
      <c r="D464" t="str">
        <f>IF(AND(Date_Table[[#This Row],[Month]]&gt;=1,Date_Table[[#This Row],[Month]]&lt;4),"Q1",
 IF(AND(Date_Table[[#This Row],[Month]]&gt;=4,Date_Table[[#This Row],[Month]]&lt;7),"Q2",
 IF(AND(Date_Table[[#This Row],[Month]]&gt;=7,Date_Table[[#This Row],[Month]]&lt;=9),"Q3","Q4")))</f>
        <v>Q2</v>
      </c>
      <c r="E464" t="str">
        <f t="shared" si="21"/>
        <v>April</v>
      </c>
      <c r="F464" t="str">
        <f t="shared" si="22"/>
        <v>Sunday</v>
      </c>
    </row>
    <row r="465" spans="1:6" x14ac:dyDescent="0.3">
      <c r="A465" s="1">
        <v>45390</v>
      </c>
      <c r="B465">
        <f t="shared" si="23"/>
        <v>4</v>
      </c>
      <c r="C465">
        <f>YEAR(Date_Table[[#This Row],[Date]])</f>
        <v>2024</v>
      </c>
      <c r="D465" t="str">
        <f>IF(AND(Date_Table[[#This Row],[Month]]&gt;=1,Date_Table[[#This Row],[Month]]&lt;4),"Q1",
 IF(AND(Date_Table[[#This Row],[Month]]&gt;=4,Date_Table[[#This Row],[Month]]&lt;7),"Q2",
 IF(AND(Date_Table[[#This Row],[Month]]&gt;=7,Date_Table[[#This Row],[Month]]&lt;=9),"Q3","Q4")))</f>
        <v>Q2</v>
      </c>
      <c r="E465" t="str">
        <f t="shared" si="21"/>
        <v>April</v>
      </c>
      <c r="F465" t="str">
        <f t="shared" si="22"/>
        <v>Monday</v>
      </c>
    </row>
    <row r="466" spans="1:6" x14ac:dyDescent="0.3">
      <c r="A466" s="1">
        <v>45391</v>
      </c>
      <c r="B466">
        <f t="shared" si="23"/>
        <v>4</v>
      </c>
      <c r="C466">
        <f>YEAR(Date_Table[[#This Row],[Date]])</f>
        <v>2024</v>
      </c>
      <c r="D466" t="str">
        <f>IF(AND(Date_Table[[#This Row],[Month]]&gt;=1,Date_Table[[#This Row],[Month]]&lt;4),"Q1",
 IF(AND(Date_Table[[#This Row],[Month]]&gt;=4,Date_Table[[#This Row],[Month]]&lt;7),"Q2",
 IF(AND(Date_Table[[#This Row],[Month]]&gt;=7,Date_Table[[#This Row],[Month]]&lt;=9),"Q3","Q4")))</f>
        <v>Q2</v>
      </c>
      <c r="E466" t="str">
        <f t="shared" si="21"/>
        <v>April</v>
      </c>
      <c r="F466" t="str">
        <f t="shared" si="22"/>
        <v>Tuesday</v>
      </c>
    </row>
    <row r="467" spans="1:6" x14ac:dyDescent="0.3">
      <c r="A467" s="1">
        <v>45392</v>
      </c>
      <c r="B467">
        <f t="shared" si="23"/>
        <v>4</v>
      </c>
      <c r="C467">
        <f>YEAR(Date_Table[[#This Row],[Date]])</f>
        <v>2024</v>
      </c>
      <c r="D467" t="str">
        <f>IF(AND(Date_Table[[#This Row],[Month]]&gt;=1,Date_Table[[#This Row],[Month]]&lt;4),"Q1",
 IF(AND(Date_Table[[#This Row],[Month]]&gt;=4,Date_Table[[#This Row],[Month]]&lt;7),"Q2",
 IF(AND(Date_Table[[#This Row],[Month]]&gt;=7,Date_Table[[#This Row],[Month]]&lt;=9),"Q3","Q4")))</f>
        <v>Q2</v>
      </c>
      <c r="E467" t="str">
        <f t="shared" si="21"/>
        <v>April</v>
      </c>
      <c r="F467" t="str">
        <f t="shared" si="22"/>
        <v>Wednesday</v>
      </c>
    </row>
    <row r="468" spans="1:6" x14ac:dyDescent="0.3">
      <c r="A468" s="1">
        <v>45393</v>
      </c>
      <c r="B468">
        <f t="shared" si="23"/>
        <v>4</v>
      </c>
      <c r="C468">
        <f>YEAR(Date_Table[[#This Row],[Date]])</f>
        <v>2024</v>
      </c>
      <c r="D468" t="str">
        <f>IF(AND(Date_Table[[#This Row],[Month]]&gt;=1,Date_Table[[#This Row],[Month]]&lt;4),"Q1",
 IF(AND(Date_Table[[#This Row],[Month]]&gt;=4,Date_Table[[#This Row],[Month]]&lt;7),"Q2",
 IF(AND(Date_Table[[#This Row],[Month]]&gt;=7,Date_Table[[#This Row],[Month]]&lt;=9),"Q3","Q4")))</f>
        <v>Q2</v>
      </c>
      <c r="E468" t="str">
        <f t="shared" si="21"/>
        <v>April</v>
      </c>
      <c r="F468" t="str">
        <f t="shared" si="22"/>
        <v>Thursday</v>
      </c>
    </row>
    <row r="469" spans="1:6" x14ac:dyDescent="0.3">
      <c r="A469" s="1">
        <v>45394</v>
      </c>
      <c r="B469">
        <f t="shared" si="23"/>
        <v>4</v>
      </c>
      <c r="C469">
        <f>YEAR(Date_Table[[#This Row],[Date]])</f>
        <v>2024</v>
      </c>
      <c r="D469" t="str">
        <f>IF(AND(Date_Table[[#This Row],[Month]]&gt;=1,Date_Table[[#This Row],[Month]]&lt;4),"Q1",
 IF(AND(Date_Table[[#This Row],[Month]]&gt;=4,Date_Table[[#This Row],[Month]]&lt;7),"Q2",
 IF(AND(Date_Table[[#This Row],[Month]]&gt;=7,Date_Table[[#This Row],[Month]]&lt;=9),"Q3","Q4")))</f>
        <v>Q2</v>
      </c>
      <c r="E469" t="str">
        <f t="shared" si="21"/>
        <v>April</v>
      </c>
      <c r="F469" t="str">
        <f t="shared" si="22"/>
        <v>Friday</v>
      </c>
    </row>
    <row r="470" spans="1:6" x14ac:dyDescent="0.3">
      <c r="A470" s="1">
        <v>45395</v>
      </c>
      <c r="B470">
        <f t="shared" si="23"/>
        <v>4</v>
      </c>
      <c r="C470">
        <f>YEAR(Date_Table[[#This Row],[Date]])</f>
        <v>2024</v>
      </c>
      <c r="D470" t="str">
        <f>IF(AND(Date_Table[[#This Row],[Month]]&gt;=1,Date_Table[[#This Row],[Month]]&lt;4),"Q1",
 IF(AND(Date_Table[[#This Row],[Month]]&gt;=4,Date_Table[[#This Row],[Month]]&lt;7),"Q2",
 IF(AND(Date_Table[[#This Row],[Month]]&gt;=7,Date_Table[[#This Row],[Month]]&lt;=9),"Q3","Q4")))</f>
        <v>Q2</v>
      </c>
      <c r="E470" t="str">
        <f t="shared" si="21"/>
        <v>April</v>
      </c>
      <c r="F470" t="str">
        <f t="shared" si="22"/>
        <v>Saturday</v>
      </c>
    </row>
    <row r="471" spans="1:6" x14ac:dyDescent="0.3">
      <c r="A471" s="1">
        <v>45396</v>
      </c>
      <c r="B471">
        <f t="shared" si="23"/>
        <v>4</v>
      </c>
      <c r="C471">
        <f>YEAR(Date_Table[[#This Row],[Date]])</f>
        <v>2024</v>
      </c>
      <c r="D471" t="str">
        <f>IF(AND(Date_Table[[#This Row],[Month]]&gt;=1,Date_Table[[#This Row],[Month]]&lt;4),"Q1",
 IF(AND(Date_Table[[#This Row],[Month]]&gt;=4,Date_Table[[#This Row],[Month]]&lt;7),"Q2",
 IF(AND(Date_Table[[#This Row],[Month]]&gt;=7,Date_Table[[#This Row],[Month]]&lt;=9),"Q3","Q4")))</f>
        <v>Q2</v>
      </c>
      <c r="E471" t="str">
        <f t="shared" si="21"/>
        <v>April</v>
      </c>
      <c r="F471" t="str">
        <f t="shared" si="22"/>
        <v>Sunday</v>
      </c>
    </row>
    <row r="472" spans="1:6" x14ac:dyDescent="0.3">
      <c r="A472" s="1">
        <v>45397</v>
      </c>
      <c r="B472">
        <f t="shared" si="23"/>
        <v>4</v>
      </c>
      <c r="C472">
        <f>YEAR(Date_Table[[#This Row],[Date]])</f>
        <v>2024</v>
      </c>
      <c r="D472" t="str">
        <f>IF(AND(Date_Table[[#This Row],[Month]]&gt;=1,Date_Table[[#This Row],[Month]]&lt;4),"Q1",
 IF(AND(Date_Table[[#This Row],[Month]]&gt;=4,Date_Table[[#This Row],[Month]]&lt;7),"Q2",
 IF(AND(Date_Table[[#This Row],[Month]]&gt;=7,Date_Table[[#This Row],[Month]]&lt;=9),"Q3","Q4")))</f>
        <v>Q2</v>
      </c>
      <c r="E472" t="str">
        <f t="shared" si="21"/>
        <v>April</v>
      </c>
      <c r="F472" t="str">
        <f t="shared" si="22"/>
        <v>Monday</v>
      </c>
    </row>
    <row r="473" spans="1:6" x14ac:dyDescent="0.3">
      <c r="A473" s="1">
        <v>45398</v>
      </c>
      <c r="B473">
        <f t="shared" si="23"/>
        <v>4</v>
      </c>
      <c r="C473">
        <f>YEAR(Date_Table[[#This Row],[Date]])</f>
        <v>2024</v>
      </c>
      <c r="D473" t="str">
        <f>IF(AND(Date_Table[[#This Row],[Month]]&gt;=1,Date_Table[[#This Row],[Month]]&lt;4),"Q1",
 IF(AND(Date_Table[[#This Row],[Month]]&gt;=4,Date_Table[[#This Row],[Month]]&lt;7),"Q2",
 IF(AND(Date_Table[[#This Row],[Month]]&gt;=7,Date_Table[[#This Row],[Month]]&lt;=9),"Q3","Q4")))</f>
        <v>Q2</v>
      </c>
      <c r="E473" t="str">
        <f t="shared" si="21"/>
        <v>April</v>
      </c>
      <c r="F473" t="str">
        <f t="shared" si="22"/>
        <v>Tuesday</v>
      </c>
    </row>
    <row r="474" spans="1:6" x14ac:dyDescent="0.3">
      <c r="A474" s="1">
        <v>45399</v>
      </c>
      <c r="B474">
        <f t="shared" si="23"/>
        <v>4</v>
      </c>
      <c r="C474">
        <f>YEAR(Date_Table[[#This Row],[Date]])</f>
        <v>2024</v>
      </c>
      <c r="D474" t="str">
        <f>IF(AND(Date_Table[[#This Row],[Month]]&gt;=1,Date_Table[[#This Row],[Month]]&lt;4),"Q1",
 IF(AND(Date_Table[[#This Row],[Month]]&gt;=4,Date_Table[[#This Row],[Month]]&lt;7),"Q2",
 IF(AND(Date_Table[[#This Row],[Month]]&gt;=7,Date_Table[[#This Row],[Month]]&lt;=9),"Q3","Q4")))</f>
        <v>Q2</v>
      </c>
      <c r="E474" t="str">
        <f t="shared" si="21"/>
        <v>April</v>
      </c>
      <c r="F474" t="str">
        <f t="shared" si="22"/>
        <v>Wednesday</v>
      </c>
    </row>
    <row r="475" spans="1:6" x14ac:dyDescent="0.3">
      <c r="A475" s="1">
        <v>45400</v>
      </c>
      <c r="B475">
        <f t="shared" si="23"/>
        <v>4</v>
      </c>
      <c r="C475">
        <f>YEAR(Date_Table[[#This Row],[Date]])</f>
        <v>2024</v>
      </c>
      <c r="D475" t="str">
        <f>IF(AND(Date_Table[[#This Row],[Month]]&gt;=1,Date_Table[[#This Row],[Month]]&lt;4),"Q1",
 IF(AND(Date_Table[[#This Row],[Month]]&gt;=4,Date_Table[[#This Row],[Month]]&lt;7),"Q2",
 IF(AND(Date_Table[[#This Row],[Month]]&gt;=7,Date_Table[[#This Row],[Month]]&lt;=9),"Q3","Q4")))</f>
        <v>Q2</v>
      </c>
      <c r="E475" t="str">
        <f t="shared" si="21"/>
        <v>April</v>
      </c>
      <c r="F475" t="str">
        <f t="shared" si="22"/>
        <v>Thursday</v>
      </c>
    </row>
    <row r="476" spans="1:6" x14ac:dyDescent="0.3">
      <c r="A476" s="1">
        <v>45401</v>
      </c>
      <c r="B476">
        <f t="shared" si="23"/>
        <v>4</v>
      </c>
      <c r="C476">
        <f>YEAR(Date_Table[[#This Row],[Date]])</f>
        <v>2024</v>
      </c>
      <c r="D476" t="str">
        <f>IF(AND(Date_Table[[#This Row],[Month]]&gt;=1,Date_Table[[#This Row],[Month]]&lt;4),"Q1",
 IF(AND(Date_Table[[#This Row],[Month]]&gt;=4,Date_Table[[#This Row],[Month]]&lt;7),"Q2",
 IF(AND(Date_Table[[#This Row],[Month]]&gt;=7,Date_Table[[#This Row],[Month]]&lt;=9),"Q3","Q4")))</f>
        <v>Q2</v>
      </c>
      <c r="E476" t="str">
        <f t="shared" si="21"/>
        <v>April</v>
      </c>
      <c r="F476" t="str">
        <f t="shared" si="22"/>
        <v>Friday</v>
      </c>
    </row>
    <row r="477" spans="1:6" x14ac:dyDescent="0.3">
      <c r="A477" s="1">
        <v>45402</v>
      </c>
      <c r="B477">
        <f t="shared" si="23"/>
        <v>4</v>
      </c>
      <c r="C477">
        <f>YEAR(Date_Table[[#This Row],[Date]])</f>
        <v>2024</v>
      </c>
      <c r="D477" t="str">
        <f>IF(AND(Date_Table[[#This Row],[Month]]&gt;=1,Date_Table[[#This Row],[Month]]&lt;4),"Q1",
 IF(AND(Date_Table[[#This Row],[Month]]&gt;=4,Date_Table[[#This Row],[Month]]&lt;7),"Q2",
 IF(AND(Date_Table[[#This Row],[Month]]&gt;=7,Date_Table[[#This Row],[Month]]&lt;=9),"Q3","Q4")))</f>
        <v>Q2</v>
      </c>
      <c r="E477" t="str">
        <f t="shared" si="21"/>
        <v>April</v>
      </c>
      <c r="F477" t="str">
        <f t="shared" si="22"/>
        <v>Saturday</v>
      </c>
    </row>
    <row r="478" spans="1:6" x14ac:dyDescent="0.3">
      <c r="A478" s="1">
        <v>45403</v>
      </c>
      <c r="B478">
        <f t="shared" si="23"/>
        <v>4</v>
      </c>
      <c r="C478">
        <f>YEAR(Date_Table[[#This Row],[Date]])</f>
        <v>2024</v>
      </c>
      <c r="D478" t="str">
        <f>IF(AND(Date_Table[[#This Row],[Month]]&gt;=1,Date_Table[[#This Row],[Month]]&lt;4),"Q1",
 IF(AND(Date_Table[[#This Row],[Month]]&gt;=4,Date_Table[[#This Row],[Month]]&lt;7),"Q2",
 IF(AND(Date_Table[[#This Row],[Month]]&gt;=7,Date_Table[[#This Row],[Month]]&lt;=9),"Q3","Q4")))</f>
        <v>Q2</v>
      </c>
      <c r="E478" t="str">
        <f t="shared" si="21"/>
        <v>April</v>
      </c>
      <c r="F478" t="str">
        <f t="shared" si="22"/>
        <v>Sunday</v>
      </c>
    </row>
    <row r="479" spans="1:6" x14ac:dyDescent="0.3">
      <c r="A479" s="1">
        <v>45404</v>
      </c>
      <c r="B479">
        <f t="shared" si="23"/>
        <v>4</v>
      </c>
      <c r="C479">
        <f>YEAR(Date_Table[[#This Row],[Date]])</f>
        <v>2024</v>
      </c>
      <c r="D479" t="str">
        <f>IF(AND(Date_Table[[#This Row],[Month]]&gt;=1,Date_Table[[#This Row],[Month]]&lt;4),"Q1",
 IF(AND(Date_Table[[#This Row],[Month]]&gt;=4,Date_Table[[#This Row],[Month]]&lt;7),"Q2",
 IF(AND(Date_Table[[#This Row],[Month]]&gt;=7,Date_Table[[#This Row],[Month]]&lt;=9),"Q3","Q4")))</f>
        <v>Q2</v>
      </c>
      <c r="E479" t="str">
        <f t="shared" si="21"/>
        <v>April</v>
      </c>
      <c r="F479" t="str">
        <f t="shared" si="22"/>
        <v>Monday</v>
      </c>
    </row>
    <row r="480" spans="1:6" x14ac:dyDescent="0.3">
      <c r="A480" s="1">
        <v>45405</v>
      </c>
      <c r="B480">
        <f t="shared" si="23"/>
        <v>4</v>
      </c>
      <c r="C480">
        <f>YEAR(Date_Table[[#This Row],[Date]])</f>
        <v>2024</v>
      </c>
      <c r="D480" t="str">
        <f>IF(AND(Date_Table[[#This Row],[Month]]&gt;=1,Date_Table[[#This Row],[Month]]&lt;4),"Q1",
 IF(AND(Date_Table[[#This Row],[Month]]&gt;=4,Date_Table[[#This Row],[Month]]&lt;7),"Q2",
 IF(AND(Date_Table[[#This Row],[Month]]&gt;=7,Date_Table[[#This Row],[Month]]&lt;=9),"Q3","Q4")))</f>
        <v>Q2</v>
      </c>
      <c r="E480" t="str">
        <f t="shared" si="21"/>
        <v>April</v>
      </c>
      <c r="F480" t="str">
        <f t="shared" si="22"/>
        <v>Tuesday</v>
      </c>
    </row>
    <row r="481" spans="1:6" x14ac:dyDescent="0.3">
      <c r="A481" s="1">
        <v>45406</v>
      </c>
      <c r="B481">
        <f t="shared" si="23"/>
        <v>4</v>
      </c>
      <c r="C481">
        <f>YEAR(Date_Table[[#This Row],[Date]])</f>
        <v>2024</v>
      </c>
      <c r="D481" t="str">
        <f>IF(AND(Date_Table[[#This Row],[Month]]&gt;=1,Date_Table[[#This Row],[Month]]&lt;4),"Q1",
 IF(AND(Date_Table[[#This Row],[Month]]&gt;=4,Date_Table[[#This Row],[Month]]&lt;7),"Q2",
 IF(AND(Date_Table[[#This Row],[Month]]&gt;=7,Date_Table[[#This Row],[Month]]&lt;=9),"Q3","Q4")))</f>
        <v>Q2</v>
      </c>
      <c r="E481" t="str">
        <f t="shared" si="21"/>
        <v>April</v>
      </c>
      <c r="F481" t="str">
        <f t="shared" si="22"/>
        <v>Wednesday</v>
      </c>
    </row>
    <row r="482" spans="1:6" x14ac:dyDescent="0.3">
      <c r="A482" s="1">
        <v>45407</v>
      </c>
      <c r="B482">
        <f t="shared" si="23"/>
        <v>4</v>
      </c>
      <c r="C482">
        <f>YEAR(Date_Table[[#This Row],[Date]])</f>
        <v>2024</v>
      </c>
      <c r="D482" t="str">
        <f>IF(AND(Date_Table[[#This Row],[Month]]&gt;=1,Date_Table[[#This Row],[Month]]&lt;4),"Q1",
 IF(AND(Date_Table[[#This Row],[Month]]&gt;=4,Date_Table[[#This Row],[Month]]&lt;7),"Q2",
 IF(AND(Date_Table[[#This Row],[Month]]&gt;=7,Date_Table[[#This Row],[Month]]&lt;=9),"Q3","Q4")))</f>
        <v>Q2</v>
      </c>
      <c r="E482" t="str">
        <f t="shared" si="21"/>
        <v>April</v>
      </c>
      <c r="F482" t="str">
        <f t="shared" si="22"/>
        <v>Thursday</v>
      </c>
    </row>
    <row r="483" spans="1:6" x14ac:dyDescent="0.3">
      <c r="A483" s="1">
        <v>45408</v>
      </c>
      <c r="B483">
        <f t="shared" si="23"/>
        <v>4</v>
      </c>
      <c r="C483">
        <f>YEAR(Date_Table[[#This Row],[Date]])</f>
        <v>2024</v>
      </c>
      <c r="D483" t="str">
        <f>IF(AND(Date_Table[[#This Row],[Month]]&gt;=1,Date_Table[[#This Row],[Month]]&lt;4),"Q1",
 IF(AND(Date_Table[[#This Row],[Month]]&gt;=4,Date_Table[[#This Row],[Month]]&lt;7),"Q2",
 IF(AND(Date_Table[[#This Row],[Month]]&gt;=7,Date_Table[[#This Row],[Month]]&lt;=9),"Q3","Q4")))</f>
        <v>Q2</v>
      </c>
      <c r="E483" t="str">
        <f t="shared" si="21"/>
        <v>April</v>
      </c>
      <c r="F483" t="str">
        <f t="shared" si="22"/>
        <v>Friday</v>
      </c>
    </row>
    <row r="484" spans="1:6" x14ac:dyDescent="0.3">
      <c r="A484" s="1">
        <v>45409</v>
      </c>
      <c r="B484">
        <f t="shared" si="23"/>
        <v>4</v>
      </c>
      <c r="C484">
        <f>YEAR(Date_Table[[#This Row],[Date]])</f>
        <v>2024</v>
      </c>
      <c r="D484" t="str">
        <f>IF(AND(Date_Table[[#This Row],[Month]]&gt;=1,Date_Table[[#This Row],[Month]]&lt;4),"Q1",
 IF(AND(Date_Table[[#This Row],[Month]]&gt;=4,Date_Table[[#This Row],[Month]]&lt;7),"Q2",
 IF(AND(Date_Table[[#This Row],[Month]]&gt;=7,Date_Table[[#This Row],[Month]]&lt;=9),"Q3","Q4")))</f>
        <v>Q2</v>
      </c>
      <c r="E484" t="str">
        <f t="shared" si="21"/>
        <v>April</v>
      </c>
      <c r="F484" t="str">
        <f t="shared" si="22"/>
        <v>Saturday</v>
      </c>
    </row>
    <row r="485" spans="1:6" x14ac:dyDescent="0.3">
      <c r="A485" s="1">
        <v>45410</v>
      </c>
      <c r="B485">
        <f t="shared" si="23"/>
        <v>4</v>
      </c>
      <c r="C485">
        <f>YEAR(Date_Table[[#This Row],[Date]])</f>
        <v>2024</v>
      </c>
      <c r="D485" t="str">
        <f>IF(AND(Date_Table[[#This Row],[Month]]&gt;=1,Date_Table[[#This Row],[Month]]&lt;4),"Q1",
 IF(AND(Date_Table[[#This Row],[Month]]&gt;=4,Date_Table[[#This Row],[Month]]&lt;7),"Q2",
 IF(AND(Date_Table[[#This Row],[Month]]&gt;=7,Date_Table[[#This Row],[Month]]&lt;=9),"Q3","Q4")))</f>
        <v>Q2</v>
      </c>
      <c r="E485" t="str">
        <f t="shared" si="21"/>
        <v>April</v>
      </c>
      <c r="F485" t="str">
        <f t="shared" si="22"/>
        <v>Sunday</v>
      </c>
    </row>
    <row r="486" spans="1:6" x14ac:dyDescent="0.3">
      <c r="A486" s="1">
        <v>45411</v>
      </c>
      <c r="B486">
        <f t="shared" si="23"/>
        <v>4</v>
      </c>
      <c r="C486">
        <f>YEAR(Date_Table[[#This Row],[Date]])</f>
        <v>2024</v>
      </c>
      <c r="D486" t="str">
        <f>IF(AND(Date_Table[[#This Row],[Month]]&gt;=1,Date_Table[[#This Row],[Month]]&lt;4),"Q1",
 IF(AND(Date_Table[[#This Row],[Month]]&gt;=4,Date_Table[[#This Row],[Month]]&lt;7),"Q2",
 IF(AND(Date_Table[[#This Row],[Month]]&gt;=7,Date_Table[[#This Row],[Month]]&lt;=9),"Q3","Q4")))</f>
        <v>Q2</v>
      </c>
      <c r="E486" t="str">
        <f t="shared" si="21"/>
        <v>April</v>
      </c>
      <c r="F486" t="str">
        <f t="shared" si="22"/>
        <v>Monday</v>
      </c>
    </row>
    <row r="487" spans="1:6" x14ac:dyDescent="0.3">
      <c r="A487" s="1">
        <v>45412</v>
      </c>
      <c r="B487">
        <f t="shared" si="23"/>
        <v>4</v>
      </c>
      <c r="C487">
        <f>YEAR(Date_Table[[#This Row],[Date]])</f>
        <v>2024</v>
      </c>
      <c r="D487" t="str">
        <f>IF(AND(Date_Table[[#This Row],[Month]]&gt;=1,Date_Table[[#This Row],[Month]]&lt;4),"Q1",
 IF(AND(Date_Table[[#This Row],[Month]]&gt;=4,Date_Table[[#This Row],[Month]]&lt;7),"Q2",
 IF(AND(Date_Table[[#This Row],[Month]]&gt;=7,Date_Table[[#This Row],[Month]]&lt;=9),"Q3","Q4")))</f>
        <v>Q2</v>
      </c>
      <c r="E487" t="str">
        <f t="shared" si="21"/>
        <v>April</v>
      </c>
      <c r="F487" t="str">
        <f t="shared" si="22"/>
        <v>Tuesday</v>
      </c>
    </row>
    <row r="488" spans="1:6" x14ac:dyDescent="0.3">
      <c r="A488" s="1">
        <v>45413</v>
      </c>
      <c r="B488">
        <f t="shared" si="23"/>
        <v>5</v>
      </c>
      <c r="C488">
        <f>YEAR(Date_Table[[#This Row],[Date]])</f>
        <v>2024</v>
      </c>
      <c r="D488" t="str">
        <f>IF(AND(Date_Table[[#This Row],[Month]]&gt;=1,Date_Table[[#This Row],[Month]]&lt;4),"Q1",
 IF(AND(Date_Table[[#This Row],[Month]]&gt;=4,Date_Table[[#This Row],[Month]]&lt;7),"Q2",
 IF(AND(Date_Table[[#This Row],[Month]]&gt;=7,Date_Table[[#This Row],[Month]]&lt;=9),"Q3","Q4")))</f>
        <v>Q2</v>
      </c>
      <c r="E488" t="str">
        <f t="shared" si="21"/>
        <v>May</v>
      </c>
      <c r="F488" t="str">
        <f t="shared" si="22"/>
        <v>Wednesday</v>
      </c>
    </row>
    <row r="489" spans="1:6" x14ac:dyDescent="0.3">
      <c r="A489" s="1">
        <v>45414</v>
      </c>
      <c r="B489">
        <f t="shared" si="23"/>
        <v>5</v>
      </c>
      <c r="C489">
        <f>YEAR(Date_Table[[#This Row],[Date]])</f>
        <v>2024</v>
      </c>
      <c r="D489" t="str">
        <f>IF(AND(Date_Table[[#This Row],[Month]]&gt;=1,Date_Table[[#This Row],[Month]]&lt;4),"Q1",
 IF(AND(Date_Table[[#This Row],[Month]]&gt;=4,Date_Table[[#This Row],[Month]]&lt;7),"Q2",
 IF(AND(Date_Table[[#This Row],[Month]]&gt;=7,Date_Table[[#This Row],[Month]]&lt;=9),"Q3","Q4")))</f>
        <v>Q2</v>
      </c>
      <c r="E489" t="str">
        <f t="shared" si="21"/>
        <v>May</v>
      </c>
      <c r="F489" t="str">
        <f t="shared" si="22"/>
        <v>Thursday</v>
      </c>
    </row>
    <row r="490" spans="1:6" x14ac:dyDescent="0.3">
      <c r="A490" s="1">
        <v>45415</v>
      </c>
      <c r="B490">
        <f t="shared" si="23"/>
        <v>5</v>
      </c>
      <c r="C490">
        <f>YEAR(Date_Table[[#This Row],[Date]])</f>
        <v>2024</v>
      </c>
      <c r="D490" t="str">
        <f>IF(AND(Date_Table[[#This Row],[Month]]&gt;=1,Date_Table[[#This Row],[Month]]&lt;4),"Q1",
 IF(AND(Date_Table[[#This Row],[Month]]&gt;=4,Date_Table[[#This Row],[Month]]&lt;7),"Q2",
 IF(AND(Date_Table[[#This Row],[Month]]&gt;=7,Date_Table[[#This Row],[Month]]&lt;=9),"Q3","Q4")))</f>
        <v>Q2</v>
      </c>
      <c r="E490" t="str">
        <f t="shared" si="21"/>
        <v>May</v>
      </c>
      <c r="F490" t="str">
        <f t="shared" si="22"/>
        <v>Friday</v>
      </c>
    </row>
    <row r="491" spans="1:6" x14ac:dyDescent="0.3">
      <c r="A491" s="1">
        <v>45416</v>
      </c>
      <c r="B491">
        <f t="shared" si="23"/>
        <v>5</v>
      </c>
      <c r="C491">
        <f>YEAR(Date_Table[[#This Row],[Date]])</f>
        <v>2024</v>
      </c>
      <c r="D491" t="str">
        <f>IF(AND(Date_Table[[#This Row],[Month]]&gt;=1,Date_Table[[#This Row],[Month]]&lt;4),"Q1",
 IF(AND(Date_Table[[#This Row],[Month]]&gt;=4,Date_Table[[#This Row],[Month]]&lt;7),"Q2",
 IF(AND(Date_Table[[#This Row],[Month]]&gt;=7,Date_Table[[#This Row],[Month]]&lt;=9),"Q3","Q4")))</f>
        <v>Q2</v>
      </c>
      <c r="E491" t="str">
        <f t="shared" si="21"/>
        <v>May</v>
      </c>
      <c r="F491" t="str">
        <f t="shared" si="22"/>
        <v>Saturday</v>
      </c>
    </row>
    <row r="492" spans="1:6" x14ac:dyDescent="0.3">
      <c r="A492" s="1">
        <v>45417</v>
      </c>
      <c r="B492">
        <f t="shared" si="23"/>
        <v>5</v>
      </c>
      <c r="C492">
        <f>YEAR(Date_Table[[#This Row],[Date]])</f>
        <v>2024</v>
      </c>
      <c r="D492" t="str">
        <f>IF(AND(Date_Table[[#This Row],[Month]]&gt;=1,Date_Table[[#This Row],[Month]]&lt;4),"Q1",
 IF(AND(Date_Table[[#This Row],[Month]]&gt;=4,Date_Table[[#This Row],[Month]]&lt;7),"Q2",
 IF(AND(Date_Table[[#This Row],[Month]]&gt;=7,Date_Table[[#This Row],[Month]]&lt;=9),"Q3","Q4")))</f>
        <v>Q2</v>
      </c>
      <c r="E492" t="str">
        <f t="shared" si="21"/>
        <v>May</v>
      </c>
      <c r="F492" t="str">
        <f t="shared" si="22"/>
        <v>Sunday</v>
      </c>
    </row>
    <row r="493" spans="1:6" x14ac:dyDescent="0.3">
      <c r="A493" s="1">
        <v>45418</v>
      </c>
      <c r="B493">
        <f t="shared" si="23"/>
        <v>5</v>
      </c>
      <c r="C493">
        <f>YEAR(Date_Table[[#This Row],[Date]])</f>
        <v>2024</v>
      </c>
      <c r="D493" t="str">
        <f>IF(AND(Date_Table[[#This Row],[Month]]&gt;=1,Date_Table[[#This Row],[Month]]&lt;4),"Q1",
 IF(AND(Date_Table[[#This Row],[Month]]&gt;=4,Date_Table[[#This Row],[Month]]&lt;7),"Q2",
 IF(AND(Date_Table[[#This Row],[Month]]&gt;=7,Date_Table[[#This Row],[Month]]&lt;=9),"Q3","Q4")))</f>
        <v>Q2</v>
      </c>
      <c r="E493" t="str">
        <f t="shared" si="21"/>
        <v>May</v>
      </c>
      <c r="F493" t="str">
        <f t="shared" si="22"/>
        <v>Monday</v>
      </c>
    </row>
    <row r="494" spans="1:6" x14ac:dyDescent="0.3">
      <c r="A494" s="1">
        <v>45419</v>
      </c>
      <c r="B494">
        <f t="shared" si="23"/>
        <v>5</v>
      </c>
      <c r="C494">
        <f>YEAR(Date_Table[[#This Row],[Date]])</f>
        <v>2024</v>
      </c>
      <c r="D494" t="str">
        <f>IF(AND(Date_Table[[#This Row],[Month]]&gt;=1,Date_Table[[#This Row],[Month]]&lt;4),"Q1",
 IF(AND(Date_Table[[#This Row],[Month]]&gt;=4,Date_Table[[#This Row],[Month]]&lt;7),"Q2",
 IF(AND(Date_Table[[#This Row],[Month]]&gt;=7,Date_Table[[#This Row],[Month]]&lt;=9),"Q3","Q4")))</f>
        <v>Q2</v>
      </c>
      <c r="E494" t="str">
        <f t="shared" si="21"/>
        <v>May</v>
      </c>
      <c r="F494" t="str">
        <f t="shared" si="22"/>
        <v>Tuesday</v>
      </c>
    </row>
    <row r="495" spans="1:6" x14ac:dyDescent="0.3">
      <c r="A495" s="1">
        <v>45420</v>
      </c>
      <c r="B495">
        <f t="shared" si="23"/>
        <v>5</v>
      </c>
      <c r="C495">
        <f>YEAR(Date_Table[[#This Row],[Date]])</f>
        <v>2024</v>
      </c>
      <c r="D495" t="str">
        <f>IF(AND(Date_Table[[#This Row],[Month]]&gt;=1,Date_Table[[#This Row],[Month]]&lt;4),"Q1",
 IF(AND(Date_Table[[#This Row],[Month]]&gt;=4,Date_Table[[#This Row],[Month]]&lt;7),"Q2",
 IF(AND(Date_Table[[#This Row],[Month]]&gt;=7,Date_Table[[#This Row],[Month]]&lt;=9),"Q3","Q4")))</f>
        <v>Q2</v>
      </c>
      <c r="E495" t="str">
        <f t="shared" si="21"/>
        <v>May</v>
      </c>
      <c r="F495" t="str">
        <f t="shared" si="22"/>
        <v>Wednesday</v>
      </c>
    </row>
    <row r="496" spans="1:6" x14ac:dyDescent="0.3">
      <c r="A496" s="1">
        <v>45421</v>
      </c>
      <c r="B496">
        <f t="shared" si="23"/>
        <v>5</v>
      </c>
      <c r="C496">
        <f>YEAR(Date_Table[[#This Row],[Date]])</f>
        <v>2024</v>
      </c>
      <c r="D496" t="str">
        <f>IF(AND(Date_Table[[#This Row],[Month]]&gt;=1,Date_Table[[#This Row],[Month]]&lt;4),"Q1",
 IF(AND(Date_Table[[#This Row],[Month]]&gt;=4,Date_Table[[#This Row],[Month]]&lt;7),"Q2",
 IF(AND(Date_Table[[#This Row],[Month]]&gt;=7,Date_Table[[#This Row],[Month]]&lt;=9),"Q3","Q4")))</f>
        <v>Q2</v>
      </c>
      <c r="E496" t="str">
        <f t="shared" si="21"/>
        <v>May</v>
      </c>
      <c r="F496" t="str">
        <f t="shared" si="22"/>
        <v>Thursday</v>
      </c>
    </row>
    <row r="497" spans="1:6" x14ac:dyDescent="0.3">
      <c r="A497" s="1">
        <v>45422</v>
      </c>
      <c r="B497">
        <f t="shared" si="23"/>
        <v>5</v>
      </c>
      <c r="C497">
        <f>YEAR(Date_Table[[#This Row],[Date]])</f>
        <v>2024</v>
      </c>
      <c r="D497" t="str">
        <f>IF(AND(Date_Table[[#This Row],[Month]]&gt;=1,Date_Table[[#This Row],[Month]]&lt;4),"Q1",
 IF(AND(Date_Table[[#This Row],[Month]]&gt;=4,Date_Table[[#This Row],[Month]]&lt;7),"Q2",
 IF(AND(Date_Table[[#This Row],[Month]]&gt;=7,Date_Table[[#This Row],[Month]]&lt;=9),"Q3","Q4")))</f>
        <v>Q2</v>
      </c>
      <c r="E497" t="str">
        <f t="shared" si="21"/>
        <v>May</v>
      </c>
      <c r="F497" t="str">
        <f t="shared" si="22"/>
        <v>Friday</v>
      </c>
    </row>
    <row r="498" spans="1:6" x14ac:dyDescent="0.3">
      <c r="A498" s="1">
        <v>45423</v>
      </c>
      <c r="B498">
        <f t="shared" si="23"/>
        <v>5</v>
      </c>
      <c r="C498">
        <f>YEAR(Date_Table[[#This Row],[Date]])</f>
        <v>2024</v>
      </c>
      <c r="D498" t="str">
        <f>IF(AND(Date_Table[[#This Row],[Month]]&gt;=1,Date_Table[[#This Row],[Month]]&lt;4),"Q1",
 IF(AND(Date_Table[[#This Row],[Month]]&gt;=4,Date_Table[[#This Row],[Month]]&lt;7),"Q2",
 IF(AND(Date_Table[[#This Row],[Month]]&gt;=7,Date_Table[[#This Row],[Month]]&lt;=9),"Q3","Q4")))</f>
        <v>Q2</v>
      </c>
      <c r="E498" t="str">
        <f t="shared" si="21"/>
        <v>May</v>
      </c>
      <c r="F498" t="str">
        <f t="shared" si="22"/>
        <v>Saturday</v>
      </c>
    </row>
    <row r="499" spans="1:6" x14ac:dyDescent="0.3">
      <c r="A499" s="1">
        <v>45424</v>
      </c>
      <c r="B499">
        <f t="shared" si="23"/>
        <v>5</v>
      </c>
      <c r="C499">
        <f>YEAR(Date_Table[[#This Row],[Date]])</f>
        <v>2024</v>
      </c>
      <c r="D499" t="str">
        <f>IF(AND(Date_Table[[#This Row],[Month]]&gt;=1,Date_Table[[#This Row],[Month]]&lt;4),"Q1",
 IF(AND(Date_Table[[#This Row],[Month]]&gt;=4,Date_Table[[#This Row],[Month]]&lt;7),"Q2",
 IF(AND(Date_Table[[#This Row],[Month]]&gt;=7,Date_Table[[#This Row],[Month]]&lt;=9),"Q3","Q4")))</f>
        <v>Q2</v>
      </c>
      <c r="E499" t="str">
        <f t="shared" si="21"/>
        <v>May</v>
      </c>
      <c r="F499" t="str">
        <f t="shared" si="22"/>
        <v>Sunday</v>
      </c>
    </row>
    <row r="500" spans="1:6" x14ac:dyDescent="0.3">
      <c r="A500" s="1">
        <v>45425</v>
      </c>
      <c r="B500">
        <f t="shared" si="23"/>
        <v>5</v>
      </c>
      <c r="C500">
        <f>YEAR(Date_Table[[#This Row],[Date]])</f>
        <v>2024</v>
      </c>
      <c r="D500" t="str">
        <f>IF(AND(Date_Table[[#This Row],[Month]]&gt;=1,Date_Table[[#This Row],[Month]]&lt;4),"Q1",
 IF(AND(Date_Table[[#This Row],[Month]]&gt;=4,Date_Table[[#This Row],[Month]]&lt;7),"Q2",
 IF(AND(Date_Table[[#This Row],[Month]]&gt;=7,Date_Table[[#This Row],[Month]]&lt;=9),"Q3","Q4")))</f>
        <v>Q2</v>
      </c>
      <c r="E500" t="str">
        <f t="shared" si="21"/>
        <v>May</v>
      </c>
      <c r="F500" t="str">
        <f t="shared" si="22"/>
        <v>Monday</v>
      </c>
    </row>
    <row r="501" spans="1:6" x14ac:dyDescent="0.3">
      <c r="A501" s="1">
        <v>45426</v>
      </c>
      <c r="B501">
        <f t="shared" si="23"/>
        <v>5</v>
      </c>
      <c r="C501">
        <f>YEAR(Date_Table[[#This Row],[Date]])</f>
        <v>2024</v>
      </c>
      <c r="D501" t="str">
        <f>IF(AND(Date_Table[[#This Row],[Month]]&gt;=1,Date_Table[[#This Row],[Month]]&lt;4),"Q1",
 IF(AND(Date_Table[[#This Row],[Month]]&gt;=4,Date_Table[[#This Row],[Month]]&lt;7),"Q2",
 IF(AND(Date_Table[[#This Row],[Month]]&gt;=7,Date_Table[[#This Row],[Month]]&lt;=9),"Q3","Q4")))</f>
        <v>Q2</v>
      </c>
      <c r="E501" t="str">
        <f t="shared" si="21"/>
        <v>May</v>
      </c>
      <c r="F501" t="str">
        <f t="shared" si="22"/>
        <v>Tuesday</v>
      </c>
    </row>
    <row r="502" spans="1:6" x14ac:dyDescent="0.3">
      <c r="A502" s="1">
        <v>45427</v>
      </c>
      <c r="B502">
        <f t="shared" si="23"/>
        <v>5</v>
      </c>
      <c r="C502">
        <f>YEAR(Date_Table[[#This Row],[Date]])</f>
        <v>2024</v>
      </c>
      <c r="D502" t="str">
        <f>IF(AND(Date_Table[[#This Row],[Month]]&gt;=1,Date_Table[[#This Row],[Month]]&lt;4),"Q1",
 IF(AND(Date_Table[[#This Row],[Month]]&gt;=4,Date_Table[[#This Row],[Month]]&lt;7),"Q2",
 IF(AND(Date_Table[[#This Row],[Month]]&gt;=7,Date_Table[[#This Row],[Month]]&lt;=9),"Q3","Q4")))</f>
        <v>Q2</v>
      </c>
      <c r="E502" t="str">
        <f t="shared" si="21"/>
        <v>May</v>
      </c>
      <c r="F502" t="str">
        <f t="shared" si="22"/>
        <v>Wednesday</v>
      </c>
    </row>
    <row r="503" spans="1:6" x14ac:dyDescent="0.3">
      <c r="A503" s="1">
        <v>45428</v>
      </c>
      <c r="B503">
        <f t="shared" si="23"/>
        <v>5</v>
      </c>
      <c r="C503">
        <f>YEAR(Date_Table[[#This Row],[Date]])</f>
        <v>2024</v>
      </c>
      <c r="D503" t="str">
        <f>IF(AND(Date_Table[[#This Row],[Month]]&gt;=1,Date_Table[[#This Row],[Month]]&lt;4),"Q1",
 IF(AND(Date_Table[[#This Row],[Month]]&gt;=4,Date_Table[[#This Row],[Month]]&lt;7),"Q2",
 IF(AND(Date_Table[[#This Row],[Month]]&gt;=7,Date_Table[[#This Row],[Month]]&lt;=9),"Q3","Q4")))</f>
        <v>Q2</v>
      </c>
      <c r="E503" t="str">
        <f t="shared" si="21"/>
        <v>May</v>
      </c>
      <c r="F503" t="str">
        <f t="shared" si="22"/>
        <v>Thursday</v>
      </c>
    </row>
    <row r="504" spans="1:6" x14ac:dyDescent="0.3">
      <c r="A504" s="1">
        <v>45429</v>
      </c>
      <c r="B504">
        <f t="shared" si="23"/>
        <v>5</v>
      </c>
      <c r="C504">
        <f>YEAR(Date_Table[[#This Row],[Date]])</f>
        <v>2024</v>
      </c>
      <c r="D504" t="str">
        <f>IF(AND(Date_Table[[#This Row],[Month]]&gt;=1,Date_Table[[#This Row],[Month]]&lt;4),"Q1",
 IF(AND(Date_Table[[#This Row],[Month]]&gt;=4,Date_Table[[#This Row],[Month]]&lt;7),"Q2",
 IF(AND(Date_Table[[#This Row],[Month]]&gt;=7,Date_Table[[#This Row],[Month]]&lt;=9),"Q3","Q4")))</f>
        <v>Q2</v>
      </c>
      <c r="E504" t="str">
        <f t="shared" si="21"/>
        <v>May</v>
      </c>
      <c r="F504" t="str">
        <f t="shared" si="22"/>
        <v>Friday</v>
      </c>
    </row>
    <row r="505" spans="1:6" x14ac:dyDescent="0.3">
      <c r="A505" s="1">
        <v>45430</v>
      </c>
      <c r="B505">
        <f t="shared" si="23"/>
        <v>5</v>
      </c>
      <c r="C505">
        <f>YEAR(Date_Table[[#This Row],[Date]])</f>
        <v>2024</v>
      </c>
      <c r="D505" t="str">
        <f>IF(AND(Date_Table[[#This Row],[Month]]&gt;=1,Date_Table[[#This Row],[Month]]&lt;4),"Q1",
 IF(AND(Date_Table[[#This Row],[Month]]&gt;=4,Date_Table[[#This Row],[Month]]&lt;7),"Q2",
 IF(AND(Date_Table[[#This Row],[Month]]&gt;=7,Date_Table[[#This Row],[Month]]&lt;=9),"Q3","Q4")))</f>
        <v>Q2</v>
      </c>
      <c r="E505" t="str">
        <f t="shared" si="21"/>
        <v>May</v>
      </c>
      <c r="F505" t="str">
        <f t="shared" si="22"/>
        <v>Saturday</v>
      </c>
    </row>
    <row r="506" spans="1:6" x14ac:dyDescent="0.3">
      <c r="A506" s="1">
        <v>45431</v>
      </c>
      <c r="B506">
        <f t="shared" si="23"/>
        <v>5</v>
      </c>
      <c r="C506">
        <f>YEAR(Date_Table[[#This Row],[Date]])</f>
        <v>2024</v>
      </c>
      <c r="D506" t="str">
        <f>IF(AND(Date_Table[[#This Row],[Month]]&gt;=1,Date_Table[[#This Row],[Month]]&lt;4),"Q1",
 IF(AND(Date_Table[[#This Row],[Month]]&gt;=4,Date_Table[[#This Row],[Month]]&lt;7),"Q2",
 IF(AND(Date_Table[[#This Row],[Month]]&gt;=7,Date_Table[[#This Row],[Month]]&lt;=9),"Q3","Q4")))</f>
        <v>Q2</v>
      </c>
      <c r="E506" t="str">
        <f t="shared" si="21"/>
        <v>May</v>
      </c>
      <c r="F506" t="str">
        <f t="shared" si="22"/>
        <v>Sunday</v>
      </c>
    </row>
    <row r="507" spans="1:6" x14ac:dyDescent="0.3">
      <c r="A507" s="1">
        <v>45432</v>
      </c>
      <c r="B507">
        <f t="shared" si="23"/>
        <v>5</v>
      </c>
      <c r="C507">
        <f>YEAR(Date_Table[[#This Row],[Date]])</f>
        <v>2024</v>
      </c>
      <c r="D507" t="str">
        <f>IF(AND(Date_Table[[#This Row],[Month]]&gt;=1,Date_Table[[#This Row],[Month]]&lt;4),"Q1",
 IF(AND(Date_Table[[#This Row],[Month]]&gt;=4,Date_Table[[#This Row],[Month]]&lt;7),"Q2",
 IF(AND(Date_Table[[#This Row],[Month]]&gt;=7,Date_Table[[#This Row],[Month]]&lt;=9),"Q3","Q4")))</f>
        <v>Q2</v>
      </c>
      <c r="E507" t="str">
        <f t="shared" si="21"/>
        <v>May</v>
      </c>
      <c r="F507" t="str">
        <f t="shared" si="22"/>
        <v>Monday</v>
      </c>
    </row>
    <row r="508" spans="1:6" x14ac:dyDescent="0.3">
      <c r="A508" s="1">
        <v>45433</v>
      </c>
      <c r="B508">
        <f t="shared" si="23"/>
        <v>5</v>
      </c>
      <c r="C508">
        <f>YEAR(Date_Table[[#This Row],[Date]])</f>
        <v>2024</v>
      </c>
      <c r="D508" t="str">
        <f>IF(AND(Date_Table[[#This Row],[Month]]&gt;=1,Date_Table[[#This Row],[Month]]&lt;4),"Q1",
 IF(AND(Date_Table[[#This Row],[Month]]&gt;=4,Date_Table[[#This Row],[Month]]&lt;7),"Q2",
 IF(AND(Date_Table[[#This Row],[Month]]&gt;=7,Date_Table[[#This Row],[Month]]&lt;=9),"Q3","Q4")))</f>
        <v>Q2</v>
      </c>
      <c r="E508" t="str">
        <f t="shared" si="21"/>
        <v>May</v>
      </c>
      <c r="F508" t="str">
        <f t="shared" si="22"/>
        <v>Tuesday</v>
      </c>
    </row>
    <row r="509" spans="1:6" x14ac:dyDescent="0.3">
      <c r="A509" s="1">
        <v>45434</v>
      </c>
      <c r="B509">
        <f t="shared" si="23"/>
        <v>5</v>
      </c>
      <c r="C509">
        <f>YEAR(Date_Table[[#This Row],[Date]])</f>
        <v>2024</v>
      </c>
      <c r="D509" t="str">
        <f>IF(AND(Date_Table[[#This Row],[Month]]&gt;=1,Date_Table[[#This Row],[Month]]&lt;4),"Q1",
 IF(AND(Date_Table[[#This Row],[Month]]&gt;=4,Date_Table[[#This Row],[Month]]&lt;7),"Q2",
 IF(AND(Date_Table[[#This Row],[Month]]&gt;=7,Date_Table[[#This Row],[Month]]&lt;=9),"Q3","Q4")))</f>
        <v>Q2</v>
      </c>
      <c r="E509" t="str">
        <f t="shared" si="21"/>
        <v>May</v>
      </c>
      <c r="F509" t="str">
        <f t="shared" si="22"/>
        <v>Wednesday</v>
      </c>
    </row>
    <row r="510" spans="1:6" x14ac:dyDescent="0.3">
      <c r="A510" s="1">
        <v>45435</v>
      </c>
      <c r="B510">
        <f t="shared" si="23"/>
        <v>5</v>
      </c>
      <c r="C510">
        <f>YEAR(Date_Table[[#This Row],[Date]])</f>
        <v>2024</v>
      </c>
      <c r="D510" t="str">
        <f>IF(AND(Date_Table[[#This Row],[Month]]&gt;=1,Date_Table[[#This Row],[Month]]&lt;4),"Q1",
 IF(AND(Date_Table[[#This Row],[Month]]&gt;=4,Date_Table[[#This Row],[Month]]&lt;7),"Q2",
 IF(AND(Date_Table[[#This Row],[Month]]&gt;=7,Date_Table[[#This Row],[Month]]&lt;=9),"Q3","Q4")))</f>
        <v>Q2</v>
      </c>
      <c r="E510" t="str">
        <f t="shared" si="21"/>
        <v>May</v>
      </c>
      <c r="F510" t="str">
        <f t="shared" si="22"/>
        <v>Thursday</v>
      </c>
    </row>
    <row r="511" spans="1:6" x14ac:dyDescent="0.3">
      <c r="A511" s="1">
        <v>45436</v>
      </c>
      <c r="B511">
        <f t="shared" si="23"/>
        <v>5</v>
      </c>
      <c r="C511">
        <f>YEAR(Date_Table[[#This Row],[Date]])</f>
        <v>2024</v>
      </c>
      <c r="D511" t="str">
        <f>IF(AND(Date_Table[[#This Row],[Month]]&gt;=1,Date_Table[[#This Row],[Month]]&lt;4),"Q1",
 IF(AND(Date_Table[[#This Row],[Month]]&gt;=4,Date_Table[[#This Row],[Month]]&lt;7),"Q2",
 IF(AND(Date_Table[[#This Row],[Month]]&gt;=7,Date_Table[[#This Row],[Month]]&lt;=9),"Q3","Q4")))</f>
        <v>Q2</v>
      </c>
      <c r="E511" t="str">
        <f t="shared" si="21"/>
        <v>May</v>
      </c>
      <c r="F511" t="str">
        <f t="shared" si="22"/>
        <v>Friday</v>
      </c>
    </row>
    <row r="512" spans="1:6" x14ac:dyDescent="0.3">
      <c r="A512" s="1">
        <v>45437</v>
      </c>
      <c r="B512">
        <f t="shared" si="23"/>
        <v>5</v>
      </c>
      <c r="C512">
        <f>YEAR(Date_Table[[#This Row],[Date]])</f>
        <v>2024</v>
      </c>
      <c r="D512" t="str">
        <f>IF(AND(Date_Table[[#This Row],[Month]]&gt;=1,Date_Table[[#This Row],[Month]]&lt;4),"Q1",
 IF(AND(Date_Table[[#This Row],[Month]]&gt;=4,Date_Table[[#This Row],[Month]]&lt;7),"Q2",
 IF(AND(Date_Table[[#This Row],[Month]]&gt;=7,Date_Table[[#This Row],[Month]]&lt;=9),"Q3","Q4")))</f>
        <v>Q2</v>
      </c>
      <c r="E512" t="str">
        <f t="shared" si="21"/>
        <v>May</v>
      </c>
      <c r="F512" t="str">
        <f t="shared" si="22"/>
        <v>Saturday</v>
      </c>
    </row>
    <row r="513" spans="1:6" x14ac:dyDescent="0.3">
      <c r="A513" s="1">
        <v>45438</v>
      </c>
      <c r="B513">
        <f t="shared" si="23"/>
        <v>5</v>
      </c>
      <c r="C513">
        <f>YEAR(Date_Table[[#This Row],[Date]])</f>
        <v>2024</v>
      </c>
      <c r="D513" t="str">
        <f>IF(AND(Date_Table[[#This Row],[Month]]&gt;=1,Date_Table[[#This Row],[Month]]&lt;4),"Q1",
 IF(AND(Date_Table[[#This Row],[Month]]&gt;=4,Date_Table[[#This Row],[Month]]&lt;7),"Q2",
 IF(AND(Date_Table[[#This Row],[Month]]&gt;=7,Date_Table[[#This Row],[Month]]&lt;=9),"Q3","Q4")))</f>
        <v>Q2</v>
      </c>
      <c r="E513" t="str">
        <f t="shared" si="21"/>
        <v>May</v>
      </c>
      <c r="F513" t="str">
        <f t="shared" si="22"/>
        <v>Sunday</v>
      </c>
    </row>
    <row r="514" spans="1:6" x14ac:dyDescent="0.3">
      <c r="A514" s="1">
        <v>45439</v>
      </c>
      <c r="B514">
        <f t="shared" si="23"/>
        <v>5</v>
      </c>
      <c r="C514">
        <f>YEAR(Date_Table[[#This Row],[Date]])</f>
        <v>2024</v>
      </c>
      <c r="D514" t="str">
        <f>IF(AND(Date_Table[[#This Row],[Month]]&gt;=1,Date_Table[[#This Row],[Month]]&lt;4),"Q1",
 IF(AND(Date_Table[[#This Row],[Month]]&gt;=4,Date_Table[[#This Row],[Month]]&lt;7),"Q2",
 IF(AND(Date_Table[[#This Row],[Month]]&gt;=7,Date_Table[[#This Row],[Month]]&lt;=9),"Q3","Q4")))</f>
        <v>Q2</v>
      </c>
      <c r="E514" t="str">
        <f t="shared" ref="E514:E577" si="24">TEXT(A514, "mmmm")</f>
        <v>May</v>
      </c>
      <c r="F514" t="str">
        <f t="shared" ref="F514:F577" si="25" xml:space="preserve"> TEXT(A514,"dddd")</f>
        <v>Monday</v>
      </c>
    </row>
    <row r="515" spans="1:6" x14ac:dyDescent="0.3">
      <c r="A515" s="1">
        <v>45440</v>
      </c>
      <c r="B515">
        <f t="shared" ref="B515:B578" si="26">MONTH(A515)</f>
        <v>5</v>
      </c>
      <c r="C515">
        <f>YEAR(Date_Table[[#This Row],[Date]])</f>
        <v>2024</v>
      </c>
      <c r="D515" t="str">
        <f>IF(AND(Date_Table[[#This Row],[Month]]&gt;=1,Date_Table[[#This Row],[Month]]&lt;4),"Q1",
 IF(AND(Date_Table[[#This Row],[Month]]&gt;=4,Date_Table[[#This Row],[Month]]&lt;7),"Q2",
 IF(AND(Date_Table[[#This Row],[Month]]&gt;=7,Date_Table[[#This Row],[Month]]&lt;=9),"Q3","Q4")))</f>
        <v>Q2</v>
      </c>
      <c r="E515" t="str">
        <f t="shared" si="24"/>
        <v>May</v>
      </c>
      <c r="F515" t="str">
        <f t="shared" si="25"/>
        <v>Tuesday</v>
      </c>
    </row>
    <row r="516" spans="1:6" x14ac:dyDescent="0.3">
      <c r="A516" s="1">
        <v>45441</v>
      </c>
      <c r="B516">
        <f t="shared" si="26"/>
        <v>5</v>
      </c>
      <c r="C516">
        <f>YEAR(Date_Table[[#This Row],[Date]])</f>
        <v>2024</v>
      </c>
      <c r="D516" t="str">
        <f>IF(AND(Date_Table[[#This Row],[Month]]&gt;=1,Date_Table[[#This Row],[Month]]&lt;4),"Q1",
 IF(AND(Date_Table[[#This Row],[Month]]&gt;=4,Date_Table[[#This Row],[Month]]&lt;7),"Q2",
 IF(AND(Date_Table[[#This Row],[Month]]&gt;=7,Date_Table[[#This Row],[Month]]&lt;=9),"Q3","Q4")))</f>
        <v>Q2</v>
      </c>
      <c r="E516" t="str">
        <f t="shared" si="24"/>
        <v>May</v>
      </c>
      <c r="F516" t="str">
        <f t="shared" si="25"/>
        <v>Wednesday</v>
      </c>
    </row>
    <row r="517" spans="1:6" x14ac:dyDescent="0.3">
      <c r="A517" s="1">
        <v>45442</v>
      </c>
      <c r="B517">
        <f t="shared" si="26"/>
        <v>5</v>
      </c>
      <c r="C517">
        <f>YEAR(Date_Table[[#This Row],[Date]])</f>
        <v>2024</v>
      </c>
      <c r="D517" t="str">
        <f>IF(AND(Date_Table[[#This Row],[Month]]&gt;=1,Date_Table[[#This Row],[Month]]&lt;4),"Q1",
 IF(AND(Date_Table[[#This Row],[Month]]&gt;=4,Date_Table[[#This Row],[Month]]&lt;7),"Q2",
 IF(AND(Date_Table[[#This Row],[Month]]&gt;=7,Date_Table[[#This Row],[Month]]&lt;=9),"Q3","Q4")))</f>
        <v>Q2</v>
      </c>
      <c r="E517" t="str">
        <f t="shared" si="24"/>
        <v>May</v>
      </c>
      <c r="F517" t="str">
        <f t="shared" si="25"/>
        <v>Thursday</v>
      </c>
    </row>
    <row r="518" spans="1:6" x14ac:dyDescent="0.3">
      <c r="A518" s="1">
        <v>45443</v>
      </c>
      <c r="B518">
        <f t="shared" si="26"/>
        <v>5</v>
      </c>
      <c r="C518">
        <f>YEAR(Date_Table[[#This Row],[Date]])</f>
        <v>2024</v>
      </c>
      <c r="D518" t="str">
        <f>IF(AND(Date_Table[[#This Row],[Month]]&gt;=1,Date_Table[[#This Row],[Month]]&lt;4),"Q1",
 IF(AND(Date_Table[[#This Row],[Month]]&gt;=4,Date_Table[[#This Row],[Month]]&lt;7),"Q2",
 IF(AND(Date_Table[[#This Row],[Month]]&gt;=7,Date_Table[[#This Row],[Month]]&lt;=9),"Q3","Q4")))</f>
        <v>Q2</v>
      </c>
      <c r="E518" t="str">
        <f t="shared" si="24"/>
        <v>May</v>
      </c>
      <c r="F518" t="str">
        <f t="shared" si="25"/>
        <v>Friday</v>
      </c>
    </row>
    <row r="519" spans="1:6" x14ac:dyDescent="0.3">
      <c r="A519" s="1">
        <v>45444</v>
      </c>
      <c r="B519">
        <f t="shared" si="26"/>
        <v>6</v>
      </c>
      <c r="C519">
        <f>YEAR(Date_Table[[#This Row],[Date]])</f>
        <v>2024</v>
      </c>
      <c r="D519" t="str">
        <f>IF(AND(Date_Table[[#This Row],[Month]]&gt;=1,Date_Table[[#This Row],[Month]]&lt;4),"Q1",
 IF(AND(Date_Table[[#This Row],[Month]]&gt;=4,Date_Table[[#This Row],[Month]]&lt;7),"Q2",
 IF(AND(Date_Table[[#This Row],[Month]]&gt;=7,Date_Table[[#This Row],[Month]]&lt;=9),"Q3","Q4")))</f>
        <v>Q2</v>
      </c>
      <c r="E519" t="str">
        <f t="shared" si="24"/>
        <v>June</v>
      </c>
      <c r="F519" t="str">
        <f t="shared" si="25"/>
        <v>Saturday</v>
      </c>
    </row>
    <row r="520" spans="1:6" x14ac:dyDescent="0.3">
      <c r="A520" s="1">
        <v>45445</v>
      </c>
      <c r="B520">
        <f t="shared" si="26"/>
        <v>6</v>
      </c>
      <c r="C520">
        <f>YEAR(Date_Table[[#This Row],[Date]])</f>
        <v>2024</v>
      </c>
      <c r="D520" t="str">
        <f>IF(AND(Date_Table[[#This Row],[Month]]&gt;=1,Date_Table[[#This Row],[Month]]&lt;4),"Q1",
 IF(AND(Date_Table[[#This Row],[Month]]&gt;=4,Date_Table[[#This Row],[Month]]&lt;7),"Q2",
 IF(AND(Date_Table[[#This Row],[Month]]&gt;=7,Date_Table[[#This Row],[Month]]&lt;=9),"Q3","Q4")))</f>
        <v>Q2</v>
      </c>
      <c r="E520" t="str">
        <f t="shared" si="24"/>
        <v>June</v>
      </c>
      <c r="F520" t="str">
        <f t="shared" si="25"/>
        <v>Sunday</v>
      </c>
    </row>
    <row r="521" spans="1:6" x14ac:dyDescent="0.3">
      <c r="A521" s="1">
        <v>45446</v>
      </c>
      <c r="B521">
        <f t="shared" si="26"/>
        <v>6</v>
      </c>
      <c r="C521">
        <f>YEAR(Date_Table[[#This Row],[Date]])</f>
        <v>2024</v>
      </c>
      <c r="D521" t="str">
        <f>IF(AND(Date_Table[[#This Row],[Month]]&gt;=1,Date_Table[[#This Row],[Month]]&lt;4),"Q1",
 IF(AND(Date_Table[[#This Row],[Month]]&gt;=4,Date_Table[[#This Row],[Month]]&lt;7),"Q2",
 IF(AND(Date_Table[[#This Row],[Month]]&gt;=7,Date_Table[[#This Row],[Month]]&lt;=9),"Q3","Q4")))</f>
        <v>Q2</v>
      </c>
      <c r="E521" t="str">
        <f t="shared" si="24"/>
        <v>June</v>
      </c>
      <c r="F521" t="str">
        <f t="shared" si="25"/>
        <v>Monday</v>
      </c>
    </row>
    <row r="522" spans="1:6" x14ac:dyDescent="0.3">
      <c r="A522" s="1">
        <v>45447</v>
      </c>
      <c r="B522">
        <f t="shared" si="26"/>
        <v>6</v>
      </c>
      <c r="C522">
        <f>YEAR(Date_Table[[#This Row],[Date]])</f>
        <v>2024</v>
      </c>
      <c r="D522" t="str">
        <f>IF(AND(Date_Table[[#This Row],[Month]]&gt;=1,Date_Table[[#This Row],[Month]]&lt;4),"Q1",
 IF(AND(Date_Table[[#This Row],[Month]]&gt;=4,Date_Table[[#This Row],[Month]]&lt;7),"Q2",
 IF(AND(Date_Table[[#This Row],[Month]]&gt;=7,Date_Table[[#This Row],[Month]]&lt;=9),"Q3","Q4")))</f>
        <v>Q2</v>
      </c>
      <c r="E522" t="str">
        <f t="shared" si="24"/>
        <v>June</v>
      </c>
      <c r="F522" t="str">
        <f t="shared" si="25"/>
        <v>Tuesday</v>
      </c>
    </row>
    <row r="523" spans="1:6" x14ac:dyDescent="0.3">
      <c r="A523" s="1">
        <v>45448</v>
      </c>
      <c r="B523">
        <f t="shared" si="26"/>
        <v>6</v>
      </c>
      <c r="C523">
        <f>YEAR(Date_Table[[#This Row],[Date]])</f>
        <v>2024</v>
      </c>
      <c r="D523" t="str">
        <f>IF(AND(Date_Table[[#This Row],[Month]]&gt;=1,Date_Table[[#This Row],[Month]]&lt;4),"Q1",
 IF(AND(Date_Table[[#This Row],[Month]]&gt;=4,Date_Table[[#This Row],[Month]]&lt;7),"Q2",
 IF(AND(Date_Table[[#This Row],[Month]]&gt;=7,Date_Table[[#This Row],[Month]]&lt;=9),"Q3","Q4")))</f>
        <v>Q2</v>
      </c>
      <c r="E523" t="str">
        <f t="shared" si="24"/>
        <v>June</v>
      </c>
      <c r="F523" t="str">
        <f t="shared" si="25"/>
        <v>Wednesday</v>
      </c>
    </row>
    <row r="524" spans="1:6" x14ac:dyDescent="0.3">
      <c r="A524" s="1">
        <v>45449</v>
      </c>
      <c r="B524">
        <f t="shared" si="26"/>
        <v>6</v>
      </c>
      <c r="C524">
        <f>YEAR(Date_Table[[#This Row],[Date]])</f>
        <v>2024</v>
      </c>
      <c r="D524" t="str">
        <f>IF(AND(Date_Table[[#This Row],[Month]]&gt;=1,Date_Table[[#This Row],[Month]]&lt;4),"Q1",
 IF(AND(Date_Table[[#This Row],[Month]]&gt;=4,Date_Table[[#This Row],[Month]]&lt;7),"Q2",
 IF(AND(Date_Table[[#This Row],[Month]]&gt;=7,Date_Table[[#This Row],[Month]]&lt;=9),"Q3","Q4")))</f>
        <v>Q2</v>
      </c>
      <c r="E524" t="str">
        <f t="shared" si="24"/>
        <v>June</v>
      </c>
      <c r="F524" t="str">
        <f t="shared" si="25"/>
        <v>Thursday</v>
      </c>
    </row>
    <row r="525" spans="1:6" x14ac:dyDescent="0.3">
      <c r="A525" s="1">
        <v>45450</v>
      </c>
      <c r="B525">
        <f t="shared" si="26"/>
        <v>6</v>
      </c>
      <c r="C525">
        <f>YEAR(Date_Table[[#This Row],[Date]])</f>
        <v>2024</v>
      </c>
      <c r="D525" t="str">
        <f>IF(AND(Date_Table[[#This Row],[Month]]&gt;=1,Date_Table[[#This Row],[Month]]&lt;4),"Q1",
 IF(AND(Date_Table[[#This Row],[Month]]&gt;=4,Date_Table[[#This Row],[Month]]&lt;7),"Q2",
 IF(AND(Date_Table[[#This Row],[Month]]&gt;=7,Date_Table[[#This Row],[Month]]&lt;=9),"Q3","Q4")))</f>
        <v>Q2</v>
      </c>
      <c r="E525" t="str">
        <f t="shared" si="24"/>
        <v>June</v>
      </c>
      <c r="F525" t="str">
        <f t="shared" si="25"/>
        <v>Friday</v>
      </c>
    </row>
    <row r="526" spans="1:6" x14ac:dyDescent="0.3">
      <c r="A526" s="1">
        <v>45451</v>
      </c>
      <c r="B526">
        <f t="shared" si="26"/>
        <v>6</v>
      </c>
      <c r="C526">
        <f>YEAR(Date_Table[[#This Row],[Date]])</f>
        <v>2024</v>
      </c>
      <c r="D526" t="str">
        <f>IF(AND(Date_Table[[#This Row],[Month]]&gt;=1,Date_Table[[#This Row],[Month]]&lt;4),"Q1",
 IF(AND(Date_Table[[#This Row],[Month]]&gt;=4,Date_Table[[#This Row],[Month]]&lt;7),"Q2",
 IF(AND(Date_Table[[#This Row],[Month]]&gt;=7,Date_Table[[#This Row],[Month]]&lt;=9),"Q3","Q4")))</f>
        <v>Q2</v>
      </c>
      <c r="E526" t="str">
        <f t="shared" si="24"/>
        <v>June</v>
      </c>
      <c r="F526" t="str">
        <f t="shared" si="25"/>
        <v>Saturday</v>
      </c>
    </row>
    <row r="527" spans="1:6" x14ac:dyDescent="0.3">
      <c r="A527" s="1">
        <v>45452</v>
      </c>
      <c r="B527">
        <f t="shared" si="26"/>
        <v>6</v>
      </c>
      <c r="C527">
        <f>YEAR(Date_Table[[#This Row],[Date]])</f>
        <v>2024</v>
      </c>
      <c r="D527" t="str">
        <f>IF(AND(Date_Table[[#This Row],[Month]]&gt;=1,Date_Table[[#This Row],[Month]]&lt;4),"Q1",
 IF(AND(Date_Table[[#This Row],[Month]]&gt;=4,Date_Table[[#This Row],[Month]]&lt;7),"Q2",
 IF(AND(Date_Table[[#This Row],[Month]]&gt;=7,Date_Table[[#This Row],[Month]]&lt;=9),"Q3","Q4")))</f>
        <v>Q2</v>
      </c>
      <c r="E527" t="str">
        <f t="shared" si="24"/>
        <v>June</v>
      </c>
      <c r="F527" t="str">
        <f t="shared" si="25"/>
        <v>Sunday</v>
      </c>
    </row>
    <row r="528" spans="1:6" x14ac:dyDescent="0.3">
      <c r="A528" s="1">
        <v>45453</v>
      </c>
      <c r="B528">
        <f t="shared" si="26"/>
        <v>6</v>
      </c>
      <c r="C528">
        <f>YEAR(Date_Table[[#This Row],[Date]])</f>
        <v>2024</v>
      </c>
      <c r="D528" t="str">
        <f>IF(AND(Date_Table[[#This Row],[Month]]&gt;=1,Date_Table[[#This Row],[Month]]&lt;4),"Q1",
 IF(AND(Date_Table[[#This Row],[Month]]&gt;=4,Date_Table[[#This Row],[Month]]&lt;7),"Q2",
 IF(AND(Date_Table[[#This Row],[Month]]&gt;=7,Date_Table[[#This Row],[Month]]&lt;=9),"Q3","Q4")))</f>
        <v>Q2</v>
      </c>
      <c r="E528" t="str">
        <f t="shared" si="24"/>
        <v>June</v>
      </c>
      <c r="F528" t="str">
        <f t="shared" si="25"/>
        <v>Monday</v>
      </c>
    </row>
    <row r="529" spans="1:6" x14ac:dyDescent="0.3">
      <c r="A529" s="1">
        <v>45454</v>
      </c>
      <c r="B529">
        <f t="shared" si="26"/>
        <v>6</v>
      </c>
      <c r="C529">
        <f>YEAR(Date_Table[[#This Row],[Date]])</f>
        <v>2024</v>
      </c>
      <c r="D529" t="str">
        <f>IF(AND(Date_Table[[#This Row],[Month]]&gt;=1,Date_Table[[#This Row],[Month]]&lt;4),"Q1",
 IF(AND(Date_Table[[#This Row],[Month]]&gt;=4,Date_Table[[#This Row],[Month]]&lt;7),"Q2",
 IF(AND(Date_Table[[#This Row],[Month]]&gt;=7,Date_Table[[#This Row],[Month]]&lt;=9),"Q3","Q4")))</f>
        <v>Q2</v>
      </c>
      <c r="E529" t="str">
        <f t="shared" si="24"/>
        <v>June</v>
      </c>
      <c r="F529" t="str">
        <f t="shared" si="25"/>
        <v>Tuesday</v>
      </c>
    </row>
    <row r="530" spans="1:6" x14ac:dyDescent="0.3">
      <c r="A530" s="1">
        <v>45455</v>
      </c>
      <c r="B530">
        <f t="shared" si="26"/>
        <v>6</v>
      </c>
      <c r="C530">
        <f>YEAR(Date_Table[[#This Row],[Date]])</f>
        <v>2024</v>
      </c>
      <c r="D530" t="str">
        <f>IF(AND(Date_Table[[#This Row],[Month]]&gt;=1,Date_Table[[#This Row],[Month]]&lt;4),"Q1",
 IF(AND(Date_Table[[#This Row],[Month]]&gt;=4,Date_Table[[#This Row],[Month]]&lt;7),"Q2",
 IF(AND(Date_Table[[#This Row],[Month]]&gt;=7,Date_Table[[#This Row],[Month]]&lt;=9),"Q3","Q4")))</f>
        <v>Q2</v>
      </c>
      <c r="E530" t="str">
        <f t="shared" si="24"/>
        <v>June</v>
      </c>
      <c r="F530" t="str">
        <f t="shared" si="25"/>
        <v>Wednesday</v>
      </c>
    </row>
    <row r="531" spans="1:6" x14ac:dyDescent="0.3">
      <c r="A531" s="1">
        <v>45456</v>
      </c>
      <c r="B531">
        <f t="shared" si="26"/>
        <v>6</v>
      </c>
      <c r="C531">
        <f>YEAR(Date_Table[[#This Row],[Date]])</f>
        <v>2024</v>
      </c>
      <c r="D531" t="str">
        <f>IF(AND(Date_Table[[#This Row],[Month]]&gt;=1,Date_Table[[#This Row],[Month]]&lt;4),"Q1",
 IF(AND(Date_Table[[#This Row],[Month]]&gt;=4,Date_Table[[#This Row],[Month]]&lt;7),"Q2",
 IF(AND(Date_Table[[#This Row],[Month]]&gt;=7,Date_Table[[#This Row],[Month]]&lt;=9),"Q3","Q4")))</f>
        <v>Q2</v>
      </c>
      <c r="E531" t="str">
        <f t="shared" si="24"/>
        <v>June</v>
      </c>
      <c r="F531" t="str">
        <f t="shared" si="25"/>
        <v>Thursday</v>
      </c>
    </row>
    <row r="532" spans="1:6" x14ac:dyDescent="0.3">
      <c r="A532" s="1">
        <v>45457</v>
      </c>
      <c r="B532">
        <f t="shared" si="26"/>
        <v>6</v>
      </c>
      <c r="C532">
        <f>YEAR(Date_Table[[#This Row],[Date]])</f>
        <v>2024</v>
      </c>
      <c r="D532" t="str">
        <f>IF(AND(Date_Table[[#This Row],[Month]]&gt;=1,Date_Table[[#This Row],[Month]]&lt;4),"Q1",
 IF(AND(Date_Table[[#This Row],[Month]]&gt;=4,Date_Table[[#This Row],[Month]]&lt;7),"Q2",
 IF(AND(Date_Table[[#This Row],[Month]]&gt;=7,Date_Table[[#This Row],[Month]]&lt;=9),"Q3","Q4")))</f>
        <v>Q2</v>
      </c>
      <c r="E532" t="str">
        <f t="shared" si="24"/>
        <v>June</v>
      </c>
      <c r="F532" t="str">
        <f t="shared" si="25"/>
        <v>Friday</v>
      </c>
    </row>
    <row r="533" spans="1:6" x14ac:dyDescent="0.3">
      <c r="A533" s="1">
        <v>45458</v>
      </c>
      <c r="B533">
        <f t="shared" si="26"/>
        <v>6</v>
      </c>
      <c r="C533">
        <f>YEAR(Date_Table[[#This Row],[Date]])</f>
        <v>2024</v>
      </c>
      <c r="D533" t="str">
        <f>IF(AND(Date_Table[[#This Row],[Month]]&gt;=1,Date_Table[[#This Row],[Month]]&lt;4),"Q1",
 IF(AND(Date_Table[[#This Row],[Month]]&gt;=4,Date_Table[[#This Row],[Month]]&lt;7),"Q2",
 IF(AND(Date_Table[[#This Row],[Month]]&gt;=7,Date_Table[[#This Row],[Month]]&lt;=9),"Q3","Q4")))</f>
        <v>Q2</v>
      </c>
      <c r="E533" t="str">
        <f t="shared" si="24"/>
        <v>June</v>
      </c>
      <c r="F533" t="str">
        <f t="shared" si="25"/>
        <v>Saturday</v>
      </c>
    </row>
    <row r="534" spans="1:6" x14ac:dyDescent="0.3">
      <c r="A534" s="1">
        <v>45459</v>
      </c>
      <c r="B534">
        <f t="shared" si="26"/>
        <v>6</v>
      </c>
      <c r="C534">
        <f>YEAR(Date_Table[[#This Row],[Date]])</f>
        <v>2024</v>
      </c>
      <c r="D534" t="str">
        <f>IF(AND(Date_Table[[#This Row],[Month]]&gt;=1,Date_Table[[#This Row],[Month]]&lt;4),"Q1",
 IF(AND(Date_Table[[#This Row],[Month]]&gt;=4,Date_Table[[#This Row],[Month]]&lt;7),"Q2",
 IF(AND(Date_Table[[#This Row],[Month]]&gt;=7,Date_Table[[#This Row],[Month]]&lt;=9),"Q3","Q4")))</f>
        <v>Q2</v>
      </c>
      <c r="E534" t="str">
        <f t="shared" si="24"/>
        <v>June</v>
      </c>
      <c r="F534" t="str">
        <f t="shared" si="25"/>
        <v>Sunday</v>
      </c>
    </row>
    <row r="535" spans="1:6" x14ac:dyDescent="0.3">
      <c r="A535" s="1">
        <v>45460</v>
      </c>
      <c r="B535">
        <f t="shared" si="26"/>
        <v>6</v>
      </c>
      <c r="C535">
        <f>YEAR(Date_Table[[#This Row],[Date]])</f>
        <v>2024</v>
      </c>
      <c r="D535" t="str">
        <f>IF(AND(Date_Table[[#This Row],[Month]]&gt;=1,Date_Table[[#This Row],[Month]]&lt;4),"Q1",
 IF(AND(Date_Table[[#This Row],[Month]]&gt;=4,Date_Table[[#This Row],[Month]]&lt;7),"Q2",
 IF(AND(Date_Table[[#This Row],[Month]]&gt;=7,Date_Table[[#This Row],[Month]]&lt;=9),"Q3","Q4")))</f>
        <v>Q2</v>
      </c>
      <c r="E535" t="str">
        <f t="shared" si="24"/>
        <v>June</v>
      </c>
      <c r="F535" t="str">
        <f t="shared" si="25"/>
        <v>Monday</v>
      </c>
    </row>
    <row r="536" spans="1:6" x14ac:dyDescent="0.3">
      <c r="A536" s="1">
        <v>45461</v>
      </c>
      <c r="B536">
        <f t="shared" si="26"/>
        <v>6</v>
      </c>
      <c r="C536">
        <f>YEAR(Date_Table[[#This Row],[Date]])</f>
        <v>2024</v>
      </c>
      <c r="D536" t="str">
        <f>IF(AND(Date_Table[[#This Row],[Month]]&gt;=1,Date_Table[[#This Row],[Month]]&lt;4),"Q1",
 IF(AND(Date_Table[[#This Row],[Month]]&gt;=4,Date_Table[[#This Row],[Month]]&lt;7),"Q2",
 IF(AND(Date_Table[[#This Row],[Month]]&gt;=7,Date_Table[[#This Row],[Month]]&lt;=9),"Q3","Q4")))</f>
        <v>Q2</v>
      </c>
      <c r="E536" t="str">
        <f t="shared" si="24"/>
        <v>June</v>
      </c>
      <c r="F536" t="str">
        <f t="shared" si="25"/>
        <v>Tuesday</v>
      </c>
    </row>
    <row r="537" spans="1:6" x14ac:dyDescent="0.3">
      <c r="A537" s="1">
        <v>45462</v>
      </c>
      <c r="B537">
        <f t="shared" si="26"/>
        <v>6</v>
      </c>
      <c r="C537">
        <f>YEAR(Date_Table[[#This Row],[Date]])</f>
        <v>2024</v>
      </c>
      <c r="D537" t="str">
        <f>IF(AND(Date_Table[[#This Row],[Month]]&gt;=1,Date_Table[[#This Row],[Month]]&lt;4),"Q1",
 IF(AND(Date_Table[[#This Row],[Month]]&gt;=4,Date_Table[[#This Row],[Month]]&lt;7),"Q2",
 IF(AND(Date_Table[[#This Row],[Month]]&gt;=7,Date_Table[[#This Row],[Month]]&lt;=9),"Q3","Q4")))</f>
        <v>Q2</v>
      </c>
      <c r="E537" t="str">
        <f t="shared" si="24"/>
        <v>June</v>
      </c>
      <c r="F537" t="str">
        <f t="shared" si="25"/>
        <v>Wednesday</v>
      </c>
    </row>
    <row r="538" spans="1:6" x14ac:dyDescent="0.3">
      <c r="A538" s="1">
        <v>45463</v>
      </c>
      <c r="B538">
        <f t="shared" si="26"/>
        <v>6</v>
      </c>
      <c r="C538">
        <f>YEAR(Date_Table[[#This Row],[Date]])</f>
        <v>2024</v>
      </c>
      <c r="D538" t="str">
        <f>IF(AND(Date_Table[[#This Row],[Month]]&gt;=1,Date_Table[[#This Row],[Month]]&lt;4),"Q1",
 IF(AND(Date_Table[[#This Row],[Month]]&gt;=4,Date_Table[[#This Row],[Month]]&lt;7),"Q2",
 IF(AND(Date_Table[[#This Row],[Month]]&gt;=7,Date_Table[[#This Row],[Month]]&lt;=9),"Q3","Q4")))</f>
        <v>Q2</v>
      </c>
      <c r="E538" t="str">
        <f t="shared" si="24"/>
        <v>June</v>
      </c>
      <c r="F538" t="str">
        <f t="shared" si="25"/>
        <v>Thursday</v>
      </c>
    </row>
    <row r="539" spans="1:6" x14ac:dyDescent="0.3">
      <c r="A539" s="1">
        <v>45464</v>
      </c>
      <c r="B539">
        <f t="shared" si="26"/>
        <v>6</v>
      </c>
      <c r="C539">
        <f>YEAR(Date_Table[[#This Row],[Date]])</f>
        <v>2024</v>
      </c>
      <c r="D539" t="str">
        <f>IF(AND(Date_Table[[#This Row],[Month]]&gt;=1,Date_Table[[#This Row],[Month]]&lt;4),"Q1",
 IF(AND(Date_Table[[#This Row],[Month]]&gt;=4,Date_Table[[#This Row],[Month]]&lt;7),"Q2",
 IF(AND(Date_Table[[#This Row],[Month]]&gt;=7,Date_Table[[#This Row],[Month]]&lt;=9),"Q3","Q4")))</f>
        <v>Q2</v>
      </c>
      <c r="E539" t="str">
        <f t="shared" si="24"/>
        <v>June</v>
      </c>
      <c r="F539" t="str">
        <f t="shared" si="25"/>
        <v>Friday</v>
      </c>
    </row>
    <row r="540" spans="1:6" x14ac:dyDescent="0.3">
      <c r="A540" s="1">
        <v>45465</v>
      </c>
      <c r="B540">
        <f t="shared" si="26"/>
        <v>6</v>
      </c>
      <c r="C540">
        <f>YEAR(Date_Table[[#This Row],[Date]])</f>
        <v>2024</v>
      </c>
      <c r="D540" t="str">
        <f>IF(AND(Date_Table[[#This Row],[Month]]&gt;=1,Date_Table[[#This Row],[Month]]&lt;4),"Q1",
 IF(AND(Date_Table[[#This Row],[Month]]&gt;=4,Date_Table[[#This Row],[Month]]&lt;7),"Q2",
 IF(AND(Date_Table[[#This Row],[Month]]&gt;=7,Date_Table[[#This Row],[Month]]&lt;=9),"Q3","Q4")))</f>
        <v>Q2</v>
      </c>
      <c r="E540" t="str">
        <f t="shared" si="24"/>
        <v>June</v>
      </c>
      <c r="F540" t="str">
        <f t="shared" si="25"/>
        <v>Saturday</v>
      </c>
    </row>
    <row r="541" spans="1:6" x14ac:dyDescent="0.3">
      <c r="A541" s="1">
        <v>45466</v>
      </c>
      <c r="B541">
        <f t="shared" si="26"/>
        <v>6</v>
      </c>
      <c r="C541">
        <f>YEAR(Date_Table[[#This Row],[Date]])</f>
        <v>2024</v>
      </c>
      <c r="D541" t="str">
        <f>IF(AND(Date_Table[[#This Row],[Month]]&gt;=1,Date_Table[[#This Row],[Month]]&lt;4),"Q1",
 IF(AND(Date_Table[[#This Row],[Month]]&gt;=4,Date_Table[[#This Row],[Month]]&lt;7),"Q2",
 IF(AND(Date_Table[[#This Row],[Month]]&gt;=7,Date_Table[[#This Row],[Month]]&lt;=9),"Q3","Q4")))</f>
        <v>Q2</v>
      </c>
      <c r="E541" t="str">
        <f t="shared" si="24"/>
        <v>June</v>
      </c>
      <c r="F541" t="str">
        <f t="shared" si="25"/>
        <v>Sunday</v>
      </c>
    </row>
    <row r="542" spans="1:6" x14ac:dyDescent="0.3">
      <c r="A542" s="1">
        <v>45467</v>
      </c>
      <c r="B542">
        <f t="shared" si="26"/>
        <v>6</v>
      </c>
      <c r="C542">
        <f>YEAR(Date_Table[[#This Row],[Date]])</f>
        <v>2024</v>
      </c>
      <c r="D542" t="str">
        <f>IF(AND(Date_Table[[#This Row],[Month]]&gt;=1,Date_Table[[#This Row],[Month]]&lt;4),"Q1",
 IF(AND(Date_Table[[#This Row],[Month]]&gt;=4,Date_Table[[#This Row],[Month]]&lt;7),"Q2",
 IF(AND(Date_Table[[#This Row],[Month]]&gt;=7,Date_Table[[#This Row],[Month]]&lt;=9),"Q3","Q4")))</f>
        <v>Q2</v>
      </c>
      <c r="E542" t="str">
        <f t="shared" si="24"/>
        <v>June</v>
      </c>
      <c r="F542" t="str">
        <f t="shared" si="25"/>
        <v>Monday</v>
      </c>
    </row>
    <row r="543" spans="1:6" x14ac:dyDescent="0.3">
      <c r="A543" s="1">
        <v>45468</v>
      </c>
      <c r="B543">
        <f t="shared" si="26"/>
        <v>6</v>
      </c>
      <c r="C543">
        <f>YEAR(Date_Table[[#This Row],[Date]])</f>
        <v>2024</v>
      </c>
      <c r="D543" t="str">
        <f>IF(AND(Date_Table[[#This Row],[Month]]&gt;=1,Date_Table[[#This Row],[Month]]&lt;4),"Q1",
 IF(AND(Date_Table[[#This Row],[Month]]&gt;=4,Date_Table[[#This Row],[Month]]&lt;7),"Q2",
 IF(AND(Date_Table[[#This Row],[Month]]&gt;=7,Date_Table[[#This Row],[Month]]&lt;=9),"Q3","Q4")))</f>
        <v>Q2</v>
      </c>
      <c r="E543" t="str">
        <f t="shared" si="24"/>
        <v>June</v>
      </c>
      <c r="F543" t="str">
        <f t="shared" si="25"/>
        <v>Tuesday</v>
      </c>
    </row>
    <row r="544" spans="1:6" x14ac:dyDescent="0.3">
      <c r="A544" s="1">
        <v>45469</v>
      </c>
      <c r="B544">
        <f t="shared" si="26"/>
        <v>6</v>
      </c>
      <c r="C544">
        <f>YEAR(Date_Table[[#This Row],[Date]])</f>
        <v>2024</v>
      </c>
      <c r="D544" t="str">
        <f>IF(AND(Date_Table[[#This Row],[Month]]&gt;=1,Date_Table[[#This Row],[Month]]&lt;4),"Q1",
 IF(AND(Date_Table[[#This Row],[Month]]&gt;=4,Date_Table[[#This Row],[Month]]&lt;7),"Q2",
 IF(AND(Date_Table[[#This Row],[Month]]&gt;=7,Date_Table[[#This Row],[Month]]&lt;=9),"Q3","Q4")))</f>
        <v>Q2</v>
      </c>
      <c r="E544" t="str">
        <f t="shared" si="24"/>
        <v>June</v>
      </c>
      <c r="F544" t="str">
        <f t="shared" si="25"/>
        <v>Wednesday</v>
      </c>
    </row>
    <row r="545" spans="1:6" x14ac:dyDescent="0.3">
      <c r="A545" s="1">
        <v>45470</v>
      </c>
      <c r="B545">
        <f t="shared" si="26"/>
        <v>6</v>
      </c>
      <c r="C545">
        <f>YEAR(Date_Table[[#This Row],[Date]])</f>
        <v>2024</v>
      </c>
      <c r="D545" t="str">
        <f>IF(AND(Date_Table[[#This Row],[Month]]&gt;=1,Date_Table[[#This Row],[Month]]&lt;4),"Q1",
 IF(AND(Date_Table[[#This Row],[Month]]&gt;=4,Date_Table[[#This Row],[Month]]&lt;7),"Q2",
 IF(AND(Date_Table[[#This Row],[Month]]&gt;=7,Date_Table[[#This Row],[Month]]&lt;=9),"Q3","Q4")))</f>
        <v>Q2</v>
      </c>
      <c r="E545" t="str">
        <f t="shared" si="24"/>
        <v>June</v>
      </c>
      <c r="F545" t="str">
        <f t="shared" si="25"/>
        <v>Thursday</v>
      </c>
    </row>
    <row r="546" spans="1:6" x14ac:dyDescent="0.3">
      <c r="A546" s="1">
        <v>45471</v>
      </c>
      <c r="B546">
        <f t="shared" si="26"/>
        <v>6</v>
      </c>
      <c r="C546">
        <f>YEAR(Date_Table[[#This Row],[Date]])</f>
        <v>2024</v>
      </c>
      <c r="D546" t="str">
        <f>IF(AND(Date_Table[[#This Row],[Month]]&gt;=1,Date_Table[[#This Row],[Month]]&lt;4),"Q1",
 IF(AND(Date_Table[[#This Row],[Month]]&gt;=4,Date_Table[[#This Row],[Month]]&lt;7),"Q2",
 IF(AND(Date_Table[[#This Row],[Month]]&gt;=7,Date_Table[[#This Row],[Month]]&lt;=9),"Q3","Q4")))</f>
        <v>Q2</v>
      </c>
      <c r="E546" t="str">
        <f t="shared" si="24"/>
        <v>June</v>
      </c>
      <c r="F546" t="str">
        <f t="shared" si="25"/>
        <v>Friday</v>
      </c>
    </row>
    <row r="547" spans="1:6" x14ac:dyDescent="0.3">
      <c r="A547" s="1">
        <v>45472</v>
      </c>
      <c r="B547">
        <f t="shared" si="26"/>
        <v>6</v>
      </c>
      <c r="C547">
        <f>YEAR(Date_Table[[#This Row],[Date]])</f>
        <v>2024</v>
      </c>
      <c r="D547" t="str">
        <f>IF(AND(Date_Table[[#This Row],[Month]]&gt;=1,Date_Table[[#This Row],[Month]]&lt;4),"Q1",
 IF(AND(Date_Table[[#This Row],[Month]]&gt;=4,Date_Table[[#This Row],[Month]]&lt;7),"Q2",
 IF(AND(Date_Table[[#This Row],[Month]]&gt;=7,Date_Table[[#This Row],[Month]]&lt;=9),"Q3","Q4")))</f>
        <v>Q2</v>
      </c>
      <c r="E547" t="str">
        <f t="shared" si="24"/>
        <v>June</v>
      </c>
      <c r="F547" t="str">
        <f t="shared" si="25"/>
        <v>Saturday</v>
      </c>
    </row>
    <row r="548" spans="1:6" x14ac:dyDescent="0.3">
      <c r="A548" s="1">
        <v>45473</v>
      </c>
      <c r="B548">
        <f t="shared" si="26"/>
        <v>6</v>
      </c>
      <c r="C548">
        <f>YEAR(Date_Table[[#This Row],[Date]])</f>
        <v>2024</v>
      </c>
      <c r="D548" t="str">
        <f>IF(AND(Date_Table[[#This Row],[Month]]&gt;=1,Date_Table[[#This Row],[Month]]&lt;4),"Q1",
 IF(AND(Date_Table[[#This Row],[Month]]&gt;=4,Date_Table[[#This Row],[Month]]&lt;7),"Q2",
 IF(AND(Date_Table[[#This Row],[Month]]&gt;=7,Date_Table[[#This Row],[Month]]&lt;=9),"Q3","Q4")))</f>
        <v>Q2</v>
      </c>
      <c r="E548" t="str">
        <f t="shared" si="24"/>
        <v>June</v>
      </c>
      <c r="F548" t="str">
        <f t="shared" si="25"/>
        <v>Sunday</v>
      </c>
    </row>
    <row r="549" spans="1:6" x14ac:dyDescent="0.3">
      <c r="A549" s="1">
        <v>45474</v>
      </c>
      <c r="B549">
        <f t="shared" si="26"/>
        <v>7</v>
      </c>
      <c r="C549">
        <f>YEAR(Date_Table[[#This Row],[Date]])</f>
        <v>2024</v>
      </c>
      <c r="D549" t="str">
        <f>IF(AND(Date_Table[[#This Row],[Month]]&gt;=1,Date_Table[[#This Row],[Month]]&lt;4),"Q1",
 IF(AND(Date_Table[[#This Row],[Month]]&gt;=4,Date_Table[[#This Row],[Month]]&lt;7),"Q2",
 IF(AND(Date_Table[[#This Row],[Month]]&gt;=7,Date_Table[[#This Row],[Month]]&lt;=9),"Q3","Q4")))</f>
        <v>Q3</v>
      </c>
      <c r="E549" t="str">
        <f t="shared" si="24"/>
        <v>July</v>
      </c>
      <c r="F549" t="str">
        <f t="shared" si="25"/>
        <v>Monday</v>
      </c>
    </row>
    <row r="550" spans="1:6" x14ac:dyDescent="0.3">
      <c r="A550" s="1">
        <v>45475</v>
      </c>
      <c r="B550">
        <f t="shared" si="26"/>
        <v>7</v>
      </c>
      <c r="C550">
        <f>YEAR(Date_Table[[#This Row],[Date]])</f>
        <v>2024</v>
      </c>
      <c r="D550" t="str">
        <f>IF(AND(Date_Table[[#This Row],[Month]]&gt;=1,Date_Table[[#This Row],[Month]]&lt;4),"Q1",
 IF(AND(Date_Table[[#This Row],[Month]]&gt;=4,Date_Table[[#This Row],[Month]]&lt;7),"Q2",
 IF(AND(Date_Table[[#This Row],[Month]]&gt;=7,Date_Table[[#This Row],[Month]]&lt;=9),"Q3","Q4")))</f>
        <v>Q3</v>
      </c>
      <c r="E550" t="str">
        <f t="shared" si="24"/>
        <v>July</v>
      </c>
      <c r="F550" t="str">
        <f t="shared" si="25"/>
        <v>Tuesday</v>
      </c>
    </row>
    <row r="551" spans="1:6" x14ac:dyDescent="0.3">
      <c r="A551" s="1">
        <v>45476</v>
      </c>
      <c r="B551">
        <f t="shared" si="26"/>
        <v>7</v>
      </c>
      <c r="C551">
        <f>YEAR(Date_Table[[#This Row],[Date]])</f>
        <v>2024</v>
      </c>
      <c r="D551" t="str">
        <f>IF(AND(Date_Table[[#This Row],[Month]]&gt;=1,Date_Table[[#This Row],[Month]]&lt;4),"Q1",
 IF(AND(Date_Table[[#This Row],[Month]]&gt;=4,Date_Table[[#This Row],[Month]]&lt;7),"Q2",
 IF(AND(Date_Table[[#This Row],[Month]]&gt;=7,Date_Table[[#This Row],[Month]]&lt;=9),"Q3","Q4")))</f>
        <v>Q3</v>
      </c>
      <c r="E551" t="str">
        <f t="shared" si="24"/>
        <v>July</v>
      </c>
      <c r="F551" t="str">
        <f t="shared" si="25"/>
        <v>Wednesday</v>
      </c>
    </row>
    <row r="552" spans="1:6" x14ac:dyDescent="0.3">
      <c r="A552" s="1">
        <v>45477</v>
      </c>
      <c r="B552">
        <f t="shared" si="26"/>
        <v>7</v>
      </c>
      <c r="C552">
        <f>YEAR(Date_Table[[#This Row],[Date]])</f>
        <v>2024</v>
      </c>
      <c r="D552" t="str">
        <f>IF(AND(Date_Table[[#This Row],[Month]]&gt;=1,Date_Table[[#This Row],[Month]]&lt;4),"Q1",
 IF(AND(Date_Table[[#This Row],[Month]]&gt;=4,Date_Table[[#This Row],[Month]]&lt;7),"Q2",
 IF(AND(Date_Table[[#This Row],[Month]]&gt;=7,Date_Table[[#This Row],[Month]]&lt;=9),"Q3","Q4")))</f>
        <v>Q3</v>
      </c>
      <c r="E552" t="str">
        <f t="shared" si="24"/>
        <v>July</v>
      </c>
      <c r="F552" t="str">
        <f t="shared" si="25"/>
        <v>Thursday</v>
      </c>
    </row>
    <row r="553" spans="1:6" x14ac:dyDescent="0.3">
      <c r="A553" s="1">
        <v>45478</v>
      </c>
      <c r="B553">
        <f t="shared" si="26"/>
        <v>7</v>
      </c>
      <c r="C553">
        <f>YEAR(Date_Table[[#This Row],[Date]])</f>
        <v>2024</v>
      </c>
      <c r="D553" t="str">
        <f>IF(AND(Date_Table[[#This Row],[Month]]&gt;=1,Date_Table[[#This Row],[Month]]&lt;4),"Q1",
 IF(AND(Date_Table[[#This Row],[Month]]&gt;=4,Date_Table[[#This Row],[Month]]&lt;7),"Q2",
 IF(AND(Date_Table[[#This Row],[Month]]&gt;=7,Date_Table[[#This Row],[Month]]&lt;=9),"Q3","Q4")))</f>
        <v>Q3</v>
      </c>
      <c r="E553" t="str">
        <f t="shared" si="24"/>
        <v>July</v>
      </c>
      <c r="F553" t="str">
        <f t="shared" si="25"/>
        <v>Friday</v>
      </c>
    </row>
    <row r="554" spans="1:6" x14ac:dyDescent="0.3">
      <c r="A554" s="1">
        <v>45479</v>
      </c>
      <c r="B554">
        <f t="shared" si="26"/>
        <v>7</v>
      </c>
      <c r="C554">
        <f>YEAR(Date_Table[[#This Row],[Date]])</f>
        <v>2024</v>
      </c>
      <c r="D554" t="str">
        <f>IF(AND(Date_Table[[#This Row],[Month]]&gt;=1,Date_Table[[#This Row],[Month]]&lt;4),"Q1",
 IF(AND(Date_Table[[#This Row],[Month]]&gt;=4,Date_Table[[#This Row],[Month]]&lt;7),"Q2",
 IF(AND(Date_Table[[#This Row],[Month]]&gt;=7,Date_Table[[#This Row],[Month]]&lt;=9),"Q3","Q4")))</f>
        <v>Q3</v>
      </c>
      <c r="E554" t="str">
        <f t="shared" si="24"/>
        <v>July</v>
      </c>
      <c r="F554" t="str">
        <f t="shared" si="25"/>
        <v>Saturday</v>
      </c>
    </row>
    <row r="555" spans="1:6" x14ac:dyDescent="0.3">
      <c r="A555" s="1">
        <v>45480</v>
      </c>
      <c r="B555">
        <f t="shared" si="26"/>
        <v>7</v>
      </c>
      <c r="C555">
        <f>YEAR(Date_Table[[#This Row],[Date]])</f>
        <v>2024</v>
      </c>
      <c r="D555" t="str">
        <f>IF(AND(Date_Table[[#This Row],[Month]]&gt;=1,Date_Table[[#This Row],[Month]]&lt;4),"Q1",
 IF(AND(Date_Table[[#This Row],[Month]]&gt;=4,Date_Table[[#This Row],[Month]]&lt;7),"Q2",
 IF(AND(Date_Table[[#This Row],[Month]]&gt;=7,Date_Table[[#This Row],[Month]]&lt;=9),"Q3","Q4")))</f>
        <v>Q3</v>
      </c>
      <c r="E555" t="str">
        <f t="shared" si="24"/>
        <v>July</v>
      </c>
      <c r="F555" t="str">
        <f t="shared" si="25"/>
        <v>Sunday</v>
      </c>
    </row>
    <row r="556" spans="1:6" x14ac:dyDescent="0.3">
      <c r="A556" s="1">
        <v>45481</v>
      </c>
      <c r="B556">
        <f t="shared" si="26"/>
        <v>7</v>
      </c>
      <c r="C556">
        <f>YEAR(Date_Table[[#This Row],[Date]])</f>
        <v>2024</v>
      </c>
      <c r="D556" t="str">
        <f>IF(AND(Date_Table[[#This Row],[Month]]&gt;=1,Date_Table[[#This Row],[Month]]&lt;4),"Q1",
 IF(AND(Date_Table[[#This Row],[Month]]&gt;=4,Date_Table[[#This Row],[Month]]&lt;7),"Q2",
 IF(AND(Date_Table[[#This Row],[Month]]&gt;=7,Date_Table[[#This Row],[Month]]&lt;=9),"Q3","Q4")))</f>
        <v>Q3</v>
      </c>
      <c r="E556" t="str">
        <f t="shared" si="24"/>
        <v>July</v>
      </c>
      <c r="F556" t="str">
        <f t="shared" si="25"/>
        <v>Monday</v>
      </c>
    </row>
    <row r="557" spans="1:6" x14ac:dyDescent="0.3">
      <c r="A557" s="1">
        <v>45482</v>
      </c>
      <c r="B557">
        <f t="shared" si="26"/>
        <v>7</v>
      </c>
      <c r="C557">
        <f>YEAR(Date_Table[[#This Row],[Date]])</f>
        <v>2024</v>
      </c>
      <c r="D557" t="str">
        <f>IF(AND(Date_Table[[#This Row],[Month]]&gt;=1,Date_Table[[#This Row],[Month]]&lt;4),"Q1",
 IF(AND(Date_Table[[#This Row],[Month]]&gt;=4,Date_Table[[#This Row],[Month]]&lt;7),"Q2",
 IF(AND(Date_Table[[#This Row],[Month]]&gt;=7,Date_Table[[#This Row],[Month]]&lt;=9),"Q3","Q4")))</f>
        <v>Q3</v>
      </c>
      <c r="E557" t="str">
        <f t="shared" si="24"/>
        <v>July</v>
      </c>
      <c r="F557" t="str">
        <f t="shared" si="25"/>
        <v>Tuesday</v>
      </c>
    </row>
    <row r="558" spans="1:6" x14ac:dyDescent="0.3">
      <c r="A558" s="1">
        <v>45483</v>
      </c>
      <c r="B558">
        <f t="shared" si="26"/>
        <v>7</v>
      </c>
      <c r="C558">
        <f>YEAR(Date_Table[[#This Row],[Date]])</f>
        <v>2024</v>
      </c>
      <c r="D558" t="str">
        <f>IF(AND(Date_Table[[#This Row],[Month]]&gt;=1,Date_Table[[#This Row],[Month]]&lt;4),"Q1",
 IF(AND(Date_Table[[#This Row],[Month]]&gt;=4,Date_Table[[#This Row],[Month]]&lt;7),"Q2",
 IF(AND(Date_Table[[#This Row],[Month]]&gt;=7,Date_Table[[#This Row],[Month]]&lt;=9),"Q3","Q4")))</f>
        <v>Q3</v>
      </c>
      <c r="E558" t="str">
        <f t="shared" si="24"/>
        <v>July</v>
      </c>
      <c r="F558" t="str">
        <f t="shared" si="25"/>
        <v>Wednesday</v>
      </c>
    </row>
    <row r="559" spans="1:6" x14ac:dyDescent="0.3">
      <c r="A559" s="1">
        <v>45484</v>
      </c>
      <c r="B559">
        <f t="shared" si="26"/>
        <v>7</v>
      </c>
      <c r="C559">
        <f>YEAR(Date_Table[[#This Row],[Date]])</f>
        <v>2024</v>
      </c>
      <c r="D559" t="str">
        <f>IF(AND(Date_Table[[#This Row],[Month]]&gt;=1,Date_Table[[#This Row],[Month]]&lt;4),"Q1",
 IF(AND(Date_Table[[#This Row],[Month]]&gt;=4,Date_Table[[#This Row],[Month]]&lt;7),"Q2",
 IF(AND(Date_Table[[#This Row],[Month]]&gt;=7,Date_Table[[#This Row],[Month]]&lt;=9),"Q3","Q4")))</f>
        <v>Q3</v>
      </c>
      <c r="E559" t="str">
        <f t="shared" si="24"/>
        <v>July</v>
      </c>
      <c r="F559" t="str">
        <f t="shared" si="25"/>
        <v>Thursday</v>
      </c>
    </row>
    <row r="560" spans="1:6" x14ac:dyDescent="0.3">
      <c r="A560" s="1">
        <v>45485</v>
      </c>
      <c r="B560">
        <f t="shared" si="26"/>
        <v>7</v>
      </c>
      <c r="C560">
        <f>YEAR(Date_Table[[#This Row],[Date]])</f>
        <v>2024</v>
      </c>
      <c r="D560" t="str">
        <f>IF(AND(Date_Table[[#This Row],[Month]]&gt;=1,Date_Table[[#This Row],[Month]]&lt;4),"Q1",
 IF(AND(Date_Table[[#This Row],[Month]]&gt;=4,Date_Table[[#This Row],[Month]]&lt;7),"Q2",
 IF(AND(Date_Table[[#This Row],[Month]]&gt;=7,Date_Table[[#This Row],[Month]]&lt;=9),"Q3","Q4")))</f>
        <v>Q3</v>
      </c>
      <c r="E560" t="str">
        <f t="shared" si="24"/>
        <v>July</v>
      </c>
      <c r="F560" t="str">
        <f t="shared" si="25"/>
        <v>Friday</v>
      </c>
    </row>
    <row r="561" spans="1:6" x14ac:dyDescent="0.3">
      <c r="A561" s="1">
        <v>45486</v>
      </c>
      <c r="B561">
        <f t="shared" si="26"/>
        <v>7</v>
      </c>
      <c r="C561">
        <f>YEAR(Date_Table[[#This Row],[Date]])</f>
        <v>2024</v>
      </c>
      <c r="D561" t="str">
        <f>IF(AND(Date_Table[[#This Row],[Month]]&gt;=1,Date_Table[[#This Row],[Month]]&lt;4),"Q1",
 IF(AND(Date_Table[[#This Row],[Month]]&gt;=4,Date_Table[[#This Row],[Month]]&lt;7),"Q2",
 IF(AND(Date_Table[[#This Row],[Month]]&gt;=7,Date_Table[[#This Row],[Month]]&lt;=9),"Q3","Q4")))</f>
        <v>Q3</v>
      </c>
      <c r="E561" t="str">
        <f t="shared" si="24"/>
        <v>July</v>
      </c>
      <c r="F561" t="str">
        <f t="shared" si="25"/>
        <v>Saturday</v>
      </c>
    </row>
    <row r="562" spans="1:6" x14ac:dyDescent="0.3">
      <c r="A562" s="1">
        <v>45487</v>
      </c>
      <c r="B562">
        <f t="shared" si="26"/>
        <v>7</v>
      </c>
      <c r="C562">
        <f>YEAR(Date_Table[[#This Row],[Date]])</f>
        <v>2024</v>
      </c>
      <c r="D562" t="str">
        <f>IF(AND(Date_Table[[#This Row],[Month]]&gt;=1,Date_Table[[#This Row],[Month]]&lt;4),"Q1",
 IF(AND(Date_Table[[#This Row],[Month]]&gt;=4,Date_Table[[#This Row],[Month]]&lt;7),"Q2",
 IF(AND(Date_Table[[#This Row],[Month]]&gt;=7,Date_Table[[#This Row],[Month]]&lt;=9),"Q3","Q4")))</f>
        <v>Q3</v>
      </c>
      <c r="E562" t="str">
        <f t="shared" si="24"/>
        <v>July</v>
      </c>
      <c r="F562" t="str">
        <f t="shared" si="25"/>
        <v>Sunday</v>
      </c>
    </row>
    <row r="563" spans="1:6" x14ac:dyDescent="0.3">
      <c r="A563" s="1">
        <v>45488</v>
      </c>
      <c r="B563">
        <f t="shared" si="26"/>
        <v>7</v>
      </c>
      <c r="C563">
        <f>YEAR(Date_Table[[#This Row],[Date]])</f>
        <v>2024</v>
      </c>
      <c r="D563" t="str">
        <f>IF(AND(Date_Table[[#This Row],[Month]]&gt;=1,Date_Table[[#This Row],[Month]]&lt;4),"Q1",
 IF(AND(Date_Table[[#This Row],[Month]]&gt;=4,Date_Table[[#This Row],[Month]]&lt;7),"Q2",
 IF(AND(Date_Table[[#This Row],[Month]]&gt;=7,Date_Table[[#This Row],[Month]]&lt;=9),"Q3","Q4")))</f>
        <v>Q3</v>
      </c>
      <c r="E563" t="str">
        <f t="shared" si="24"/>
        <v>July</v>
      </c>
      <c r="F563" t="str">
        <f t="shared" si="25"/>
        <v>Monday</v>
      </c>
    </row>
    <row r="564" spans="1:6" x14ac:dyDescent="0.3">
      <c r="A564" s="1">
        <v>45489</v>
      </c>
      <c r="B564">
        <f t="shared" si="26"/>
        <v>7</v>
      </c>
      <c r="C564">
        <f>YEAR(Date_Table[[#This Row],[Date]])</f>
        <v>2024</v>
      </c>
      <c r="D564" t="str">
        <f>IF(AND(Date_Table[[#This Row],[Month]]&gt;=1,Date_Table[[#This Row],[Month]]&lt;4),"Q1",
 IF(AND(Date_Table[[#This Row],[Month]]&gt;=4,Date_Table[[#This Row],[Month]]&lt;7),"Q2",
 IF(AND(Date_Table[[#This Row],[Month]]&gt;=7,Date_Table[[#This Row],[Month]]&lt;=9),"Q3","Q4")))</f>
        <v>Q3</v>
      </c>
      <c r="E564" t="str">
        <f t="shared" si="24"/>
        <v>July</v>
      </c>
      <c r="F564" t="str">
        <f t="shared" si="25"/>
        <v>Tuesday</v>
      </c>
    </row>
    <row r="565" spans="1:6" x14ac:dyDescent="0.3">
      <c r="A565" s="1">
        <v>45490</v>
      </c>
      <c r="B565">
        <f t="shared" si="26"/>
        <v>7</v>
      </c>
      <c r="C565">
        <f>YEAR(Date_Table[[#This Row],[Date]])</f>
        <v>2024</v>
      </c>
      <c r="D565" t="str">
        <f>IF(AND(Date_Table[[#This Row],[Month]]&gt;=1,Date_Table[[#This Row],[Month]]&lt;4),"Q1",
 IF(AND(Date_Table[[#This Row],[Month]]&gt;=4,Date_Table[[#This Row],[Month]]&lt;7),"Q2",
 IF(AND(Date_Table[[#This Row],[Month]]&gt;=7,Date_Table[[#This Row],[Month]]&lt;=9),"Q3","Q4")))</f>
        <v>Q3</v>
      </c>
      <c r="E565" t="str">
        <f t="shared" si="24"/>
        <v>July</v>
      </c>
      <c r="F565" t="str">
        <f t="shared" si="25"/>
        <v>Wednesday</v>
      </c>
    </row>
    <row r="566" spans="1:6" x14ac:dyDescent="0.3">
      <c r="A566" s="1">
        <v>45491</v>
      </c>
      <c r="B566">
        <f t="shared" si="26"/>
        <v>7</v>
      </c>
      <c r="C566">
        <f>YEAR(Date_Table[[#This Row],[Date]])</f>
        <v>2024</v>
      </c>
      <c r="D566" t="str">
        <f>IF(AND(Date_Table[[#This Row],[Month]]&gt;=1,Date_Table[[#This Row],[Month]]&lt;4),"Q1",
 IF(AND(Date_Table[[#This Row],[Month]]&gt;=4,Date_Table[[#This Row],[Month]]&lt;7),"Q2",
 IF(AND(Date_Table[[#This Row],[Month]]&gt;=7,Date_Table[[#This Row],[Month]]&lt;=9),"Q3","Q4")))</f>
        <v>Q3</v>
      </c>
      <c r="E566" t="str">
        <f t="shared" si="24"/>
        <v>July</v>
      </c>
      <c r="F566" t="str">
        <f t="shared" si="25"/>
        <v>Thursday</v>
      </c>
    </row>
    <row r="567" spans="1:6" x14ac:dyDescent="0.3">
      <c r="A567" s="1">
        <v>45492</v>
      </c>
      <c r="B567">
        <f t="shared" si="26"/>
        <v>7</v>
      </c>
      <c r="C567">
        <f>YEAR(Date_Table[[#This Row],[Date]])</f>
        <v>2024</v>
      </c>
      <c r="D567" t="str">
        <f>IF(AND(Date_Table[[#This Row],[Month]]&gt;=1,Date_Table[[#This Row],[Month]]&lt;4),"Q1",
 IF(AND(Date_Table[[#This Row],[Month]]&gt;=4,Date_Table[[#This Row],[Month]]&lt;7),"Q2",
 IF(AND(Date_Table[[#This Row],[Month]]&gt;=7,Date_Table[[#This Row],[Month]]&lt;=9),"Q3","Q4")))</f>
        <v>Q3</v>
      </c>
      <c r="E567" t="str">
        <f t="shared" si="24"/>
        <v>July</v>
      </c>
      <c r="F567" t="str">
        <f t="shared" si="25"/>
        <v>Friday</v>
      </c>
    </row>
    <row r="568" spans="1:6" x14ac:dyDescent="0.3">
      <c r="A568" s="1">
        <v>45493</v>
      </c>
      <c r="B568">
        <f t="shared" si="26"/>
        <v>7</v>
      </c>
      <c r="C568">
        <f>YEAR(Date_Table[[#This Row],[Date]])</f>
        <v>2024</v>
      </c>
      <c r="D568" t="str">
        <f>IF(AND(Date_Table[[#This Row],[Month]]&gt;=1,Date_Table[[#This Row],[Month]]&lt;4),"Q1",
 IF(AND(Date_Table[[#This Row],[Month]]&gt;=4,Date_Table[[#This Row],[Month]]&lt;7),"Q2",
 IF(AND(Date_Table[[#This Row],[Month]]&gt;=7,Date_Table[[#This Row],[Month]]&lt;=9),"Q3","Q4")))</f>
        <v>Q3</v>
      </c>
      <c r="E568" t="str">
        <f t="shared" si="24"/>
        <v>July</v>
      </c>
      <c r="F568" t="str">
        <f t="shared" si="25"/>
        <v>Saturday</v>
      </c>
    </row>
    <row r="569" spans="1:6" x14ac:dyDescent="0.3">
      <c r="A569" s="1">
        <v>45494</v>
      </c>
      <c r="B569">
        <f t="shared" si="26"/>
        <v>7</v>
      </c>
      <c r="C569">
        <f>YEAR(Date_Table[[#This Row],[Date]])</f>
        <v>2024</v>
      </c>
      <c r="D569" t="str">
        <f>IF(AND(Date_Table[[#This Row],[Month]]&gt;=1,Date_Table[[#This Row],[Month]]&lt;4),"Q1",
 IF(AND(Date_Table[[#This Row],[Month]]&gt;=4,Date_Table[[#This Row],[Month]]&lt;7),"Q2",
 IF(AND(Date_Table[[#This Row],[Month]]&gt;=7,Date_Table[[#This Row],[Month]]&lt;=9),"Q3","Q4")))</f>
        <v>Q3</v>
      </c>
      <c r="E569" t="str">
        <f t="shared" si="24"/>
        <v>July</v>
      </c>
      <c r="F569" t="str">
        <f t="shared" si="25"/>
        <v>Sunday</v>
      </c>
    </row>
    <row r="570" spans="1:6" x14ac:dyDescent="0.3">
      <c r="A570" s="1">
        <v>45495</v>
      </c>
      <c r="B570">
        <f t="shared" si="26"/>
        <v>7</v>
      </c>
      <c r="C570">
        <f>YEAR(Date_Table[[#This Row],[Date]])</f>
        <v>2024</v>
      </c>
      <c r="D570" t="str">
        <f>IF(AND(Date_Table[[#This Row],[Month]]&gt;=1,Date_Table[[#This Row],[Month]]&lt;4),"Q1",
 IF(AND(Date_Table[[#This Row],[Month]]&gt;=4,Date_Table[[#This Row],[Month]]&lt;7),"Q2",
 IF(AND(Date_Table[[#This Row],[Month]]&gt;=7,Date_Table[[#This Row],[Month]]&lt;=9),"Q3","Q4")))</f>
        <v>Q3</v>
      </c>
      <c r="E570" t="str">
        <f t="shared" si="24"/>
        <v>July</v>
      </c>
      <c r="F570" t="str">
        <f t="shared" si="25"/>
        <v>Monday</v>
      </c>
    </row>
    <row r="571" spans="1:6" x14ac:dyDescent="0.3">
      <c r="A571" s="1">
        <v>45496</v>
      </c>
      <c r="B571">
        <f t="shared" si="26"/>
        <v>7</v>
      </c>
      <c r="C571">
        <f>YEAR(Date_Table[[#This Row],[Date]])</f>
        <v>2024</v>
      </c>
      <c r="D571" t="str">
        <f>IF(AND(Date_Table[[#This Row],[Month]]&gt;=1,Date_Table[[#This Row],[Month]]&lt;4),"Q1",
 IF(AND(Date_Table[[#This Row],[Month]]&gt;=4,Date_Table[[#This Row],[Month]]&lt;7),"Q2",
 IF(AND(Date_Table[[#This Row],[Month]]&gt;=7,Date_Table[[#This Row],[Month]]&lt;=9),"Q3","Q4")))</f>
        <v>Q3</v>
      </c>
      <c r="E571" t="str">
        <f t="shared" si="24"/>
        <v>July</v>
      </c>
      <c r="F571" t="str">
        <f t="shared" si="25"/>
        <v>Tuesday</v>
      </c>
    </row>
    <row r="572" spans="1:6" x14ac:dyDescent="0.3">
      <c r="A572" s="1">
        <v>45497</v>
      </c>
      <c r="B572">
        <f t="shared" si="26"/>
        <v>7</v>
      </c>
      <c r="C572">
        <f>YEAR(Date_Table[[#This Row],[Date]])</f>
        <v>2024</v>
      </c>
      <c r="D572" t="str">
        <f>IF(AND(Date_Table[[#This Row],[Month]]&gt;=1,Date_Table[[#This Row],[Month]]&lt;4),"Q1",
 IF(AND(Date_Table[[#This Row],[Month]]&gt;=4,Date_Table[[#This Row],[Month]]&lt;7),"Q2",
 IF(AND(Date_Table[[#This Row],[Month]]&gt;=7,Date_Table[[#This Row],[Month]]&lt;=9),"Q3","Q4")))</f>
        <v>Q3</v>
      </c>
      <c r="E572" t="str">
        <f t="shared" si="24"/>
        <v>July</v>
      </c>
      <c r="F572" t="str">
        <f t="shared" si="25"/>
        <v>Wednesday</v>
      </c>
    </row>
    <row r="573" spans="1:6" x14ac:dyDescent="0.3">
      <c r="A573" s="1">
        <v>45498</v>
      </c>
      <c r="B573">
        <f t="shared" si="26"/>
        <v>7</v>
      </c>
      <c r="C573">
        <f>YEAR(Date_Table[[#This Row],[Date]])</f>
        <v>2024</v>
      </c>
      <c r="D573" t="str">
        <f>IF(AND(Date_Table[[#This Row],[Month]]&gt;=1,Date_Table[[#This Row],[Month]]&lt;4),"Q1",
 IF(AND(Date_Table[[#This Row],[Month]]&gt;=4,Date_Table[[#This Row],[Month]]&lt;7),"Q2",
 IF(AND(Date_Table[[#This Row],[Month]]&gt;=7,Date_Table[[#This Row],[Month]]&lt;=9),"Q3","Q4")))</f>
        <v>Q3</v>
      </c>
      <c r="E573" t="str">
        <f t="shared" si="24"/>
        <v>July</v>
      </c>
      <c r="F573" t="str">
        <f t="shared" si="25"/>
        <v>Thursday</v>
      </c>
    </row>
    <row r="574" spans="1:6" x14ac:dyDescent="0.3">
      <c r="A574" s="1">
        <v>45499</v>
      </c>
      <c r="B574">
        <f t="shared" si="26"/>
        <v>7</v>
      </c>
      <c r="C574">
        <f>YEAR(Date_Table[[#This Row],[Date]])</f>
        <v>2024</v>
      </c>
      <c r="D574" t="str">
        <f>IF(AND(Date_Table[[#This Row],[Month]]&gt;=1,Date_Table[[#This Row],[Month]]&lt;4),"Q1",
 IF(AND(Date_Table[[#This Row],[Month]]&gt;=4,Date_Table[[#This Row],[Month]]&lt;7),"Q2",
 IF(AND(Date_Table[[#This Row],[Month]]&gt;=7,Date_Table[[#This Row],[Month]]&lt;=9),"Q3","Q4")))</f>
        <v>Q3</v>
      </c>
      <c r="E574" t="str">
        <f t="shared" si="24"/>
        <v>July</v>
      </c>
      <c r="F574" t="str">
        <f t="shared" si="25"/>
        <v>Friday</v>
      </c>
    </row>
    <row r="575" spans="1:6" x14ac:dyDescent="0.3">
      <c r="A575" s="1">
        <v>45500</v>
      </c>
      <c r="B575">
        <f t="shared" si="26"/>
        <v>7</v>
      </c>
      <c r="C575">
        <f>YEAR(Date_Table[[#This Row],[Date]])</f>
        <v>2024</v>
      </c>
      <c r="D575" t="str">
        <f>IF(AND(Date_Table[[#This Row],[Month]]&gt;=1,Date_Table[[#This Row],[Month]]&lt;4),"Q1",
 IF(AND(Date_Table[[#This Row],[Month]]&gt;=4,Date_Table[[#This Row],[Month]]&lt;7),"Q2",
 IF(AND(Date_Table[[#This Row],[Month]]&gt;=7,Date_Table[[#This Row],[Month]]&lt;=9),"Q3","Q4")))</f>
        <v>Q3</v>
      </c>
      <c r="E575" t="str">
        <f t="shared" si="24"/>
        <v>July</v>
      </c>
      <c r="F575" t="str">
        <f t="shared" si="25"/>
        <v>Saturday</v>
      </c>
    </row>
    <row r="576" spans="1:6" x14ac:dyDescent="0.3">
      <c r="A576" s="1">
        <v>45501</v>
      </c>
      <c r="B576">
        <f t="shared" si="26"/>
        <v>7</v>
      </c>
      <c r="C576">
        <f>YEAR(Date_Table[[#This Row],[Date]])</f>
        <v>2024</v>
      </c>
      <c r="D576" t="str">
        <f>IF(AND(Date_Table[[#This Row],[Month]]&gt;=1,Date_Table[[#This Row],[Month]]&lt;4),"Q1",
 IF(AND(Date_Table[[#This Row],[Month]]&gt;=4,Date_Table[[#This Row],[Month]]&lt;7),"Q2",
 IF(AND(Date_Table[[#This Row],[Month]]&gt;=7,Date_Table[[#This Row],[Month]]&lt;=9),"Q3","Q4")))</f>
        <v>Q3</v>
      </c>
      <c r="E576" t="str">
        <f t="shared" si="24"/>
        <v>July</v>
      </c>
      <c r="F576" t="str">
        <f t="shared" si="25"/>
        <v>Sunday</v>
      </c>
    </row>
    <row r="577" spans="1:6" x14ac:dyDescent="0.3">
      <c r="A577" s="1">
        <v>45502</v>
      </c>
      <c r="B577">
        <f t="shared" si="26"/>
        <v>7</v>
      </c>
      <c r="C577">
        <f>YEAR(Date_Table[[#This Row],[Date]])</f>
        <v>2024</v>
      </c>
      <c r="D577" t="str">
        <f>IF(AND(Date_Table[[#This Row],[Month]]&gt;=1,Date_Table[[#This Row],[Month]]&lt;4),"Q1",
 IF(AND(Date_Table[[#This Row],[Month]]&gt;=4,Date_Table[[#This Row],[Month]]&lt;7),"Q2",
 IF(AND(Date_Table[[#This Row],[Month]]&gt;=7,Date_Table[[#This Row],[Month]]&lt;=9),"Q3","Q4")))</f>
        <v>Q3</v>
      </c>
      <c r="E577" t="str">
        <f t="shared" si="24"/>
        <v>July</v>
      </c>
      <c r="F577" t="str">
        <f t="shared" si="25"/>
        <v>Monday</v>
      </c>
    </row>
    <row r="578" spans="1:6" x14ac:dyDescent="0.3">
      <c r="A578" s="1">
        <v>45503</v>
      </c>
      <c r="B578">
        <f t="shared" si="26"/>
        <v>7</v>
      </c>
      <c r="C578">
        <f>YEAR(Date_Table[[#This Row],[Date]])</f>
        <v>2024</v>
      </c>
      <c r="D578" t="str">
        <f>IF(AND(Date_Table[[#This Row],[Month]]&gt;=1,Date_Table[[#This Row],[Month]]&lt;4),"Q1",
 IF(AND(Date_Table[[#This Row],[Month]]&gt;=4,Date_Table[[#This Row],[Month]]&lt;7),"Q2",
 IF(AND(Date_Table[[#This Row],[Month]]&gt;=7,Date_Table[[#This Row],[Month]]&lt;=9),"Q3","Q4")))</f>
        <v>Q3</v>
      </c>
      <c r="E578" t="str">
        <f t="shared" ref="E578:E641" si="27">TEXT(A578, "mmmm")</f>
        <v>July</v>
      </c>
      <c r="F578" t="str">
        <f t="shared" ref="F578:F641" si="28" xml:space="preserve"> TEXT(A578,"dddd")</f>
        <v>Tuesday</v>
      </c>
    </row>
    <row r="579" spans="1:6" x14ac:dyDescent="0.3">
      <c r="A579" s="1">
        <v>45504</v>
      </c>
      <c r="B579">
        <f t="shared" ref="B579:B642" si="29">MONTH(A579)</f>
        <v>7</v>
      </c>
      <c r="C579">
        <f>YEAR(Date_Table[[#This Row],[Date]])</f>
        <v>2024</v>
      </c>
      <c r="D579" t="str">
        <f>IF(AND(Date_Table[[#This Row],[Month]]&gt;=1,Date_Table[[#This Row],[Month]]&lt;4),"Q1",
 IF(AND(Date_Table[[#This Row],[Month]]&gt;=4,Date_Table[[#This Row],[Month]]&lt;7),"Q2",
 IF(AND(Date_Table[[#This Row],[Month]]&gt;=7,Date_Table[[#This Row],[Month]]&lt;=9),"Q3","Q4")))</f>
        <v>Q3</v>
      </c>
      <c r="E579" t="str">
        <f t="shared" si="27"/>
        <v>July</v>
      </c>
      <c r="F579" t="str">
        <f t="shared" si="28"/>
        <v>Wednesday</v>
      </c>
    </row>
    <row r="580" spans="1:6" x14ac:dyDescent="0.3">
      <c r="A580" s="1">
        <v>45505</v>
      </c>
      <c r="B580">
        <f t="shared" si="29"/>
        <v>8</v>
      </c>
      <c r="C580">
        <f>YEAR(Date_Table[[#This Row],[Date]])</f>
        <v>2024</v>
      </c>
      <c r="D580" t="str">
        <f>IF(AND(Date_Table[[#This Row],[Month]]&gt;=1,Date_Table[[#This Row],[Month]]&lt;4),"Q1",
 IF(AND(Date_Table[[#This Row],[Month]]&gt;=4,Date_Table[[#This Row],[Month]]&lt;7),"Q2",
 IF(AND(Date_Table[[#This Row],[Month]]&gt;=7,Date_Table[[#This Row],[Month]]&lt;=9),"Q3","Q4")))</f>
        <v>Q3</v>
      </c>
      <c r="E580" t="str">
        <f t="shared" si="27"/>
        <v>August</v>
      </c>
      <c r="F580" t="str">
        <f t="shared" si="28"/>
        <v>Thursday</v>
      </c>
    </row>
    <row r="581" spans="1:6" x14ac:dyDescent="0.3">
      <c r="A581" s="1">
        <v>45506</v>
      </c>
      <c r="B581">
        <f t="shared" si="29"/>
        <v>8</v>
      </c>
      <c r="C581">
        <f>YEAR(Date_Table[[#This Row],[Date]])</f>
        <v>2024</v>
      </c>
      <c r="D581" t="str">
        <f>IF(AND(Date_Table[[#This Row],[Month]]&gt;=1,Date_Table[[#This Row],[Month]]&lt;4),"Q1",
 IF(AND(Date_Table[[#This Row],[Month]]&gt;=4,Date_Table[[#This Row],[Month]]&lt;7),"Q2",
 IF(AND(Date_Table[[#This Row],[Month]]&gt;=7,Date_Table[[#This Row],[Month]]&lt;=9),"Q3","Q4")))</f>
        <v>Q3</v>
      </c>
      <c r="E581" t="str">
        <f t="shared" si="27"/>
        <v>August</v>
      </c>
      <c r="F581" t="str">
        <f t="shared" si="28"/>
        <v>Friday</v>
      </c>
    </row>
    <row r="582" spans="1:6" x14ac:dyDescent="0.3">
      <c r="A582" s="1">
        <v>45507</v>
      </c>
      <c r="B582">
        <f t="shared" si="29"/>
        <v>8</v>
      </c>
      <c r="C582">
        <f>YEAR(Date_Table[[#This Row],[Date]])</f>
        <v>2024</v>
      </c>
      <c r="D582" t="str">
        <f>IF(AND(Date_Table[[#This Row],[Month]]&gt;=1,Date_Table[[#This Row],[Month]]&lt;4),"Q1",
 IF(AND(Date_Table[[#This Row],[Month]]&gt;=4,Date_Table[[#This Row],[Month]]&lt;7),"Q2",
 IF(AND(Date_Table[[#This Row],[Month]]&gt;=7,Date_Table[[#This Row],[Month]]&lt;=9),"Q3","Q4")))</f>
        <v>Q3</v>
      </c>
      <c r="E582" t="str">
        <f t="shared" si="27"/>
        <v>August</v>
      </c>
      <c r="F582" t="str">
        <f t="shared" si="28"/>
        <v>Saturday</v>
      </c>
    </row>
    <row r="583" spans="1:6" x14ac:dyDescent="0.3">
      <c r="A583" s="1">
        <v>45508</v>
      </c>
      <c r="B583">
        <f t="shared" si="29"/>
        <v>8</v>
      </c>
      <c r="C583">
        <f>YEAR(Date_Table[[#This Row],[Date]])</f>
        <v>2024</v>
      </c>
      <c r="D583" t="str">
        <f>IF(AND(Date_Table[[#This Row],[Month]]&gt;=1,Date_Table[[#This Row],[Month]]&lt;4),"Q1",
 IF(AND(Date_Table[[#This Row],[Month]]&gt;=4,Date_Table[[#This Row],[Month]]&lt;7),"Q2",
 IF(AND(Date_Table[[#This Row],[Month]]&gt;=7,Date_Table[[#This Row],[Month]]&lt;=9),"Q3","Q4")))</f>
        <v>Q3</v>
      </c>
      <c r="E583" t="str">
        <f t="shared" si="27"/>
        <v>August</v>
      </c>
      <c r="F583" t="str">
        <f t="shared" si="28"/>
        <v>Sunday</v>
      </c>
    </row>
    <row r="584" spans="1:6" x14ac:dyDescent="0.3">
      <c r="A584" s="1">
        <v>45509</v>
      </c>
      <c r="B584">
        <f t="shared" si="29"/>
        <v>8</v>
      </c>
      <c r="C584">
        <f>YEAR(Date_Table[[#This Row],[Date]])</f>
        <v>2024</v>
      </c>
      <c r="D584" t="str">
        <f>IF(AND(Date_Table[[#This Row],[Month]]&gt;=1,Date_Table[[#This Row],[Month]]&lt;4),"Q1",
 IF(AND(Date_Table[[#This Row],[Month]]&gt;=4,Date_Table[[#This Row],[Month]]&lt;7),"Q2",
 IF(AND(Date_Table[[#This Row],[Month]]&gt;=7,Date_Table[[#This Row],[Month]]&lt;=9),"Q3","Q4")))</f>
        <v>Q3</v>
      </c>
      <c r="E584" t="str">
        <f t="shared" si="27"/>
        <v>August</v>
      </c>
      <c r="F584" t="str">
        <f t="shared" si="28"/>
        <v>Monday</v>
      </c>
    </row>
    <row r="585" spans="1:6" x14ac:dyDescent="0.3">
      <c r="A585" s="1">
        <v>45510</v>
      </c>
      <c r="B585">
        <f t="shared" si="29"/>
        <v>8</v>
      </c>
      <c r="C585">
        <f>YEAR(Date_Table[[#This Row],[Date]])</f>
        <v>2024</v>
      </c>
      <c r="D585" t="str">
        <f>IF(AND(Date_Table[[#This Row],[Month]]&gt;=1,Date_Table[[#This Row],[Month]]&lt;4),"Q1",
 IF(AND(Date_Table[[#This Row],[Month]]&gt;=4,Date_Table[[#This Row],[Month]]&lt;7),"Q2",
 IF(AND(Date_Table[[#This Row],[Month]]&gt;=7,Date_Table[[#This Row],[Month]]&lt;=9),"Q3","Q4")))</f>
        <v>Q3</v>
      </c>
      <c r="E585" t="str">
        <f t="shared" si="27"/>
        <v>August</v>
      </c>
      <c r="F585" t="str">
        <f t="shared" si="28"/>
        <v>Tuesday</v>
      </c>
    </row>
    <row r="586" spans="1:6" x14ac:dyDescent="0.3">
      <c r="A586" s="1">
        <v>45511</v>
      </c>
      <c r="B586">
        <f t="shared" si="29"/>
        <v>8</v>
      </c>
      <c r="C586">
        <f>YEAR(Date_Table[[#This Row],[Date]])</f>
        <v>2024</v>
      </c>
      <c r="D586" t="str">
        <f>IF(AND(Date_Table[[#This Row],[Month]]&gt;=1,Date_Table[[#This Row],[Month]]&lt;4),"Q1",
 IF(AND(Date_Table[[#This Row],[Month]]&gt;=4,Date_Table[[#This Row],[Month]]&lt;7),"Q2",
 IF(AND(Date_Table[[#This Row],[Month]]&gt;=7,Date_Table[[#This Row],[Month]]&lt;=9),"Q3","Q4")))</f>
        <v>Q3</v>
      </c>
      <c r="E586" t="str">
        <f t="shared" si="27"/>
        <v>August</v>
      </c>
      <c r="F586" t="str">
        <f t="shared" si="28"/>
        <v>Wednesday</v>
      </c>
    </row>
    <row r="587" spans="1:6" x14ac:dyDescent="0.3">
      <c r="A587" s="1">
        <v>45512</v>
      </c>
      <c r="B587">
        <f t="shared" si="29"/>
        <v>8</v>
      </c>
      <c r="C587">
        <f>YEAR(Date_Table[[#This Row],[Date]])</f>
        <v>2024</v>
      </c>
      <c r="D587" t="str">
        <f>IF(AND(Date_Table[[#This Row],[Month]]&gt;=1,Date_Table[[#This Row],[Month]]&lt;4),"Q1",
 IF(AND(Date_Table[[#This Row],[Month]]&gt;=4,Date_Table[[#This Row],[Month]]&lt;7),"Q2",
 IF(AND(Date_Table[[#This Row],[Month]]&gt;=7,Date_Table[[#This Row],[Month]]&lt;=9),"Q3","Q4")))</f>
        <v>Q3</v>
      </c>
      <c r="E587" t="str">
        <f t="shared" si="27"/>
        <v>August</v>
      </c>
      <c r="F587" t="str">
        <f t="shared" si="28"/>
        <v>Thursday</v>
      </c>
    </row>
    <row r="588" spans="1:6" x14ac:dyDescent="0.3">
      <c r="A588" s="1">
        <v>45513</v>
      </c>
      <c r="B588">
        <f t="shared" si="29"/>
        <v>8</v>
      </c>
      <c r="C588">
        <f>YEAR(Date_Table[[#This Row],[Date]])</f>
        <v>2024</v>
      </c>
      <c r="D588" t="str">
        <f>IF(AND(Date_Table[[#This Row],[Month]]&gt;=1,Date_Table[[#This Row],[Month]]&lt;4),"Q1",
 IF(AND(Date_Table[[#This Row],[Month]]&gt;=4,Date_Table[[#This Row],[Month]]&lt;7),"Q2",
 IF(AND(Date_Table[[#This Row],[Month]]&gt;=7,Date_Table[[#This Row],[Month]]&lt;=9),"Q3","Q4")))</f>
        <v>Q3</v>
      </c>
      <c r="E588" t="str">
        <f t="shared" si="27"/>
        <v>August</v>
      </c>
      <c r="F588" t="str">
        <f t="shared" si="28"/>
        <v>Friday</v>
      </c>
    </row>
    <row r="589" spans="1:6" x14ac:dyDescent="0.3">
      <c r="A589" s="1">
        <v>45514</v>
      </c>
      <c r="B589">
        <f t="shared" si="29"/>
        <v>8</v>
      </c>
      <c r="C589">
        <f>YEAR(Date_Table[[#This Row],[Date]])</f>
        <v>2024</v>
      </c>
      <c r="D589" t="str">
        <f>IF(AND(Date_Table[[#This Row],[Month]]&gt;=1,Date_Table[[#This Row],[Month]]&lt;4),"Q1",
 IF(AND(Date_Table[[#This Row],[Month]]&gt;=4,Date_Table[[#This Row],[Month]]&lt;7),"Q2",
 IF(AND(Date_Table[[#This Row],[Month]]&gt;=7,Date_Table[[#This Row],[Month]]&lt;=9),"Q3","Q4")))</f>
        <v>Q3</v>
      </c>
      <c r="E589" t="str">
        <f t="shared" si="27"/>
        <v>August</v>
      </c>
      <c r="F589" t="str">
        <f t="shared" si="28"/>
        <v>Saturday</v>
      </c>
    </row>
    <row r="590" spans="1:6" x14ac:dyDescent="0.3">
      <c r="A590" s="1">
        <v>45515</v>
      </c>
      <c r="B590">
        <f t="shared" si="29"/>
        <v>8</v>
      </c>
      <c r="C590">
        <f>YEAR(Date_Table[[#This Row],[Date]])</f>
        <v>2024</v>
      </c>
      <c r="D590" t="str">
        <f>IF(AND(Date_Table[[#This Row],[Month]]&gt;=1,Date_Table[[#This Row],[Month]]&lt;4),"Q1",
 IF(AND(Date_Table[[#This Row],[Month]]&gt;=4,Date_Table[[#This Row],[Month]]&lt;7),"Q2",
 IF(AND(Date_Table[[#This Row],[Month]]&gt;=7,Date_Table[[#This Row],[Month]]&lt;=9),"Q3","Q4")))</f>
        <v>Q3</v>
      </c>
      <c r="E590" t="str">
        <f t="shared" si="27"/>
        <v>August</v>
      </c>
      <c r="F590" t="str">
        <f t="shared" si="28"/>
        <v>Sunday</v>
      </c>
    </row>
    <row r="591" spans="1:6" x14ac:dyDescent="0.3">
      <c r="A591" s="1">
        <v>45516</v>
      </c>
      <c r="B591">
        <f t="shared" si="29"/>
        <v>8</v>
      </c>
      <c r="C591">
        <f>YEAR(Date_Table[[#This Row],[Date]])</f>
        <v>2024</v>
      </c>
      <c r="D591" t="str">
        <f>IF(AND(Date_Table[[#This Row],[Month]]&gt;=1,Date_Table[[#This Row],[Month]]&lt;4),"Q1",
 IF(AND(Date_Table[[#This Row],[Month]]&gt;=4,Date_Table[[#This Row],[Month]]&lt;7),"Q2",
 IF(AND(Date_Table[[#This Row],[Month]]&gt;=7,Date_Table[[#This Row],[Month]]&lt;=9),"Q3","Q4")))</f>
        <v>Q3</v>
      </c>
      <c r="E591" t="str">
        <f t="shared" si="27"/>
        <v>August</v>
      </c>
      <c r="F591" t="str">
        <f t="shared" si="28"/>
        <v>Monday</v>
      </c>
    </row>
    <row r="592" spans="1:6" x14ac:dyDescent="0.3">
      <c r="A592" s="1">
        <v>45517</v>
      </c>
      <c r="B592">
        <f t="shared" si="29"/>
        <v>8</v>
      </c>
      <c r="C592">
        <f>YEAR(Date_Table[[#This Row],[Date]])</f>
        <v>2024</v>
      </c>
      <c r="D592" t="str">
        <f>IF(AND(Date_Table[[#This Row],[Month]]&gt;=1,Date_Table[[#This Row],[Month]]&lt;4),"Q1",
 IF(AND(Date_Table[[#This Row],[Month]]&gt;=4,Date_Table[[#This Row],[Month]]&lt;7),"Q2",
 IF(AND(Date_Table[[#This Row],[Month]]&gt;=7,Date_Table[[#This Row],[Month]]&lt;=9),"Q3","Q4")))</f>
        <v>Q3</v>
      </c>
      <c r="E592" t="str">
        <f t="shared" si="27"/>
        <v>August</v>
      </c>
      <c r="F592" t="str">
        <f t="shared" si="28"/>
        <v>Tuesday</v>
      </c>
    </row>
    <row r="593" spans="1:6" x14ac:dyDescent="0.3">
      <c r="A593" s="1">
        <v>45518</v>
      </c>
      <c r="B593">
        <f t="shared" si="29"/>
        <v>8</v>
      </c>
      <c r="C593">
        <f>YEAR(Date_Table[[#This Row],[Date]])</f>
        <v>2024</v>
      </c>
      <c r="D593" t="str">
        <f>IF(AND(Date_Table[[#This Row],[Month]]&gt;=1,Date_Table[[#This Row],[Month]]&lt;4),"Q1",
 IF(AND(Date_Table[[#This Row],[Month]]&gt;=4,Date_Table[[#This Row],[Month]]&lt;7),"Q2",
 IF(AND(Date_Table[[#This Row],[Month]]&gt;=7,Date_Table[[#This Row],[Month]]&lt;=9),"Q3","Q4")))</f>
        <v>Q3</v>
      </c>
      <c r="E593" t="str">
        <f t="shared" si="27"/>
        <v>August</v>
      </c>
      <c r="F593" t="str">
        <f t="shared" si="28"/>
        <v>Wednesday</v>
      </c>
    </row>
    <row r="594" spans="1:6" x14ac:dyDescent="0.3">
      <c r="A594" s="1">
        <v>45519</v>
      </c>
      <c r="B594">
        <f t="shared" si="29"/>
        <v>8</v>
      </c>
      <c r="C594">
        <f>YEAR(Date_Table[[#This Row],[Date]])</f>
        <v>2024</v>
      </c>
      <c r="D594" t="str">
        <f>IF(AND(Date_Table[[#This Row],[Month]]&gt;=1,Date_Table[[#This Row],[Month]]&lt;4),"Q1",
 IF(AND(Date_Table[[#This Row],[Month]]&gt;=4,Date_Table[[#This Row],[Month]]&lt;7),"Q2",
 IF(AND(Date_Table[[#This Row],[Month]]&gt;=7,Date_Table[[#This Row],[Month]]&lt;=9),"Q3","Q4")))</f>
        <v>Q3</v>
      </c>
      <c r="E594" t="str">
        <f t="shared" si="27"/>
        <v>August</v>
      </c>
      <c r="F594" t="str">
        <f t="shared" si="28"/>
        <v>Thursday</v>
      </c>
    </row>
    <row r="595" spans="1:6" x14ac:dyDescent="0.3">
      <c r="A595" s="1">
        <v>45520</v>
      </c>
      <c r="B595">
        <f t="shared" si="29"/>
        <v>8</v>
      </c>
      <c r="C595">
        <f>YEAR(Date_Table[[#This Row],[Date]])</f>
        <v>2024</v>
      </c>
      <c r="D595" t="str">
        <f>IF(AND(Date_Table[[#This Row],[Month]]&gt;=1,Date_Table[[#This Row],[Month]]&lt;4),"Q1",
 IF(AND(Date_Table[[#This Row],[Month]]&gt;=4,Date_Table[[#This Row],[Month]]&lt;7),"Q2",
 IF(AND(Date_Table[[#This Row],[Month]]&gt;=7,Date_Table[[#This Row],[Month]]&lt;=9),"Q3","Q4")))</f>
        <v>Q3</v>
      </c>
      <c r="E595" t="str">
        <f t="shared" si="27"/>
        <v>August</v>
      </c>
      <c r="F595" t="str">
        <f t="shared" si="28"/>
        <v>Friday</v>
      </c>
    </row>
    <row r="596" spans="1:6" x14ac:dyDescent="0.3">
      <c r="A596" s="1">
        <v>45521</v>
      </c>
      <c r="B596">
        <f t="shared" si="29"/>
        <v>8</v>
      </c>
      <c r="C596">
        <f>YEAR(Date_Table[[#This Row],[Date]])</f>
        <v>2024</v>
      </c>
      <c r="D596" t="str">
        <f>IF(AND(Date_Table[[#This Row],[Month]]&gt;=1,Date_Table[[#This Row],[Month]]&lt;4),"Q1",
 IF(AND(Date_Table[[#This Row],[Month]]&gt;=4,Date_Table[[#This Row],[Month]]&lt;7),"Q2",
 IF(AND(Date_Table[[#This Row],[Month]]&gt;=7,Date_Table[[#This Row],[Month]]&lt;=9),"Q3","Q4")))</f>
        <v>Q3</v>
      </c>
      <c r="E596" t="str">
        <f t="shared" si="27"/>
        <v>August</v>
      </c>
      <c r="F596" t="str">
        <f t="shared" si="28"/>
        <v>Saturday</v>
      </c>
    </row>
    <row r="597" spans="1:6" x14ac:dyDescent="0.3">
      <c r="A597" s="1">
        <v>45522</v>
      </c>
      <c r="B597">
        <f t="shared" si="29"/>
        <v>8</v>
      </c>
      <c r="C597">
        <f>YEAR(Date_Table[[#This Row],[Date]])</f>
        <v>2024</v>
      </c>
      <c r="D597" t="str">
        <f>IF(AND(Date_Table[[#This Row],[Month]]&gt;=1,Date_Table[[#This Row],[Month]]&lt;4),"Q1",
 IF(AND(Date_Table[[#This Row],[Month]]&gt;=4,Date_Table[[#This Row],[Month]]&lt;7),"Q2",
 IF(AND(Date_Table[[#This Row],[Month]]&gt;=7,Date_Table[[#This Row],[Month]]&lt;=9),"Q3","Q4")))</f>
        <v>Q3</v>
      </c>
      <c r="E597" t="str">
        <f t="shared" si="27"/>
        <v>August</v>
      </c>
      <c r="F597" t="str">
        <f t="shared" si="28"/>
        <v>Sunday</v>
      </c>
    </row>
    <row r="598" spans="1:6" x14ac:dyDescent="0.3">
      <c r="A598" s="1">
        <v>45523</v>
      </c>
      <c r="B598">
        <f t="shared" si="29"/>
        <v>8</v>
      </c>
      <c r="C598">
        <f>YEAR(Date_Table[[#This Row],[Date]])</f>
        <v>2024</v>
      </c>
      <c r="D598" t="str">
        <f>IF(AND(Date_Table[[#This Row],[Month]]&gt;=1,Date_Table[[#This Row],[Month]]&lt;4),"Q1",
 IF(AND(Date_Table[[#This Row],[Month]]&gt;=4,Date_Table[[#This Row],[Month]]&lt;7),"Q2",
 IF(AND(Date_Table[[#This Row],[Month]]&gt;=7,Date_Table[[#This Row],[Month]]&lt;=9),"Q3","Q4")))</f>
        <v>Q3</v>
      </c>
      <c r="E598" t="str">
        <f t="shared" si="27"/>
        <v>August</v>
      </c>
      <c r="F598" t="str">
        <f t="shared" si="28"/>
        <v>Monday</v>
      </c>
    </row>
    <row r="599" spans="1:6" x14ac:dyDescent="0.3">
      <c r="A599" s="1">
        <v>45524</v>
      </c>
      <c r="B599">
        <f t="shared" si="29"/>
        <v>8</v>
      </c>
      <c r="C599">
        <f>YEAR(Date_Table[[#This Row],[Date]])</f>
        <v>2024</v>
      </c>
      <c r="D599" t="str">
        <f>IF(AND(Date_Table[[#This Row],[Month]]&gt;=1,Date_Table[[#This Row],[Month]]&lt;4),"Q1",
 IF(AND(Date_Table[[#This Row],[Month]]&gt;=4,Date_Table[[#This Row],[Month]]&lt;7),"Q2",
 IF(AND(Date_Table[[#This Row],[Month]]&gt;=7,Date_Table[[#This Row],[Month]]&lt;=9),"Q3","Q4")))</f>
        <v>Q3</v>
      </c>
      <c r="E599" t="str">
        <f t="shared" si="27"/>
        <v>August</v>
      </c>
      <c r="F599" t="str">
        <f t="shared" si="28"/>
        <v>Tuesday</v>
      </c>
    </row>
    <row r="600" spans="1:6" x14ac:dyDescent="0.3">
      <c r="A600" s="1">
        <v>45525</v>
      </c>
      <c r="B600">
        <f t="shared" si="29"/>
        <v>8</v>
      </c>
      <c r="C600">
        <f>YEAR(Date_Table[[#This Row],[Date]])</f>
        <v>2024</v>
      </c>
      <c r="D600" t="str">
        <f>IF(AND(Date_Table[[#This Row],[Month]]&gt;=1,Date_Table[[#This Row],[Month]]&lt;4),"Q1",
 IF(AND(Date_Table[[#This Row],[Month]]&gt;=4,Date_Table[[#This Row],[Month]]&lt;7),"Q2",
 IF(AND(Date_Table[[#This Row],[Month]]&gt;=7,Date_Table[[#This Row],[Month]]&lt;=9),"Q3","Q4")))</f>
        <v>Q3</v>
      </c>
      <c r="E600" t="str">
        <f t="shared" si="27"/>
        <v>August</v>
      </c>
      <c r="F600" t="str">
        <f t="shared" si="28"/>
        <v>Wednesday</v>
      </c>
    </row>
    <row r="601" spans="1:6" x14ac:dyDescent="0.3">
      <c r="A601" s="1">
        <v>45526</v>
      </c>
      <c r="B601">
        <f t="shared" si="29"/>
        <v>8</v>
      </c>
      <c r="C601">
        <f>YEAR(Date_Table[[#This Row],[Date]])</f>
        <v>2024</v>
      </c>
      <c r="D601" t="str">
        <f>IF(AND(Date_Table[[#This Row],[Month]]&gt;=1,Date_Table[[#This Row],[Month]]&lt;4),"Q1",
 IF(AND(Date_Table[[#This Row],[Month]]&gt;=4,Date_Table[[#This Row],[Month]]&lt;7),"Q2",
 IF(AND(Date_Table[[#This Row],[Month]]&gt;=7,Date_Table[[#This Row],[Month]]&lt;=9),"Q3","Q4")))</f>
        <v>Q3</v>
      </c>
      <c r="E601" t="str">
        <f t="shared" si="27"/>
        <v>August</v>
      </c>
      <c r="F601" t="str">
        <f t="shared" si="28"/>
        <v>Thursday</v>
      </c>
    </row>
    <row r="602" spans="1:6" x14ac:dyDescent="0.3">
      <c r="A602" s="1">
        <v>45527</v>
      </c>
      <c r="B602">
        <f t="shared" si="29"/>
        <v>8</v>
      </c>
      <c r="C602">
        <f>YEAR(Date_Table[[#This Row],[Date]])</f>
        <v>2024</v>
      </c>
      <c r="D602" t="str">
        <f>IF(AND(Date_Table[[#This Row],[Month]]&gt;=1,Date_Table[[#This Row],[Month]]&lt;4),"Q1",
 IF(AND(Date_Table[[#This Row],[Month]]&gt;=4,Date_Table[[#This Row],[Month]]&lt;7),"Q2",
 IF(AND(Date_Table[[#This Row],[Month]]&gt;=7,Date_Table[[#This Row],[Month]]&lt;=9),"Q3","Q4")))</f>
        <v>Q3</v>
      </c>
      <c r="E602" t="str">
        <f t="shared" si="27"/>
        <v>August</v>
      </c>
      <c r="F602" t="str">
        <f t="shared" si="28"/>
        <v>Friday</v>
      </c>
    </row>
    <row r="603" spans="1:6" x14ac:dyDescent="0.3">
      <c r="A603" s="1">
        <v>45528</v>
      </c>
      <c r="B603">
        <f t="shared" si="29"/>
        <v>8</v>
      </c>
      <c r="C603">
        <f>YEAR(Date_Table[[#This Row],[Date]])</f>
        <v>2024</v>
      </c>
      <c r="D603" t="str">
        <f>IF(AND(Date_Table[[#This Row],[Month]]&gt;=1,Date_Table[[#This Row],[Month]]&lt;4),"Q1",
 IF(AND(Date_Table[[#This Row],[Month]]&gt;=4,Date_Table[[#This Row],[Month]]&lt;7),"Q2",
 IF(AND(Date_Table[[#This Row],[Month]]&gt;=7,Date_Table[[#This Row],[Month]]&lt;=9),"Q3","Q4")))</f>
        <v>Q3</v>
      </c>
      <c r="E603" t="str">
        <f t="shared" si="27"/>
        <v>August</v>
      </c>
      <c r="F603" t="str">
        <f t="shared" si="28"/>
        <v>Saturday</v>
      </c>
    </row>
    <row r="604" spans="1:6" x14ac:dyDescent="0.3">
      <c r="A604" s="1">
        <v>45529</v>
      </c>
      <c r="B604">
        <f t="shared" si="29"/>
        <v>8</v>
      </c>
      <c r="C604">
        <f>YEAR(Date_Table[[#This Row],[Date]])</f>
        <v>2024</v>
      </c>
      <c r="D604" t="str">
        <f>IF(AND(Date_Table[[#This Row],[Month]]&gt;=1,Date_Table[[#This Row],[Month]]&lt;4),"Q1",
 IF(AND(Date_Table[[#This Row],[Month]]&gt;=4,Date_Table[[#This Row],[Month]]&lt;7),"Q2",
 IF(AND(Date_Table[[#This Row],[Month]]&gt;=7,Date_Table[[#This Row],[Month]]&lt;=9),"Q3","Q4")))</f>
        <v>Q3</v>
      </c>
      <c r="E604" t="str">
        <f t="shared" si="27"/>
        <v>August</v>
      </c>
      <c r="F604" t="str">
        <f t="shared" si="28"/>
        <v>Sunday</v>
      </c>
    </row>
    <row r="605" spans="1:6" x14ac:dyDescent="0.3">
      <c r="A605" s="1">
        <v>45530</v>
      </c>
      <c r="B605">
        <f t="shared" si="29"/>
        <v>8</v>
      </c>
      <c r="C605">
        <f>YEAR(Date_Table[[#This Row],[Date]])</f>
        <v>2024</v>
      </c>
      <c r="D605" t="str">
        <f>IF(AND(Date_Table[[#This Row],[Month]]&gt;=1,Date_Table[[#This Row],[Month]]&lt;4),"Q1",
 IF(AND(Date_Table[[#This Row],[Month]]&gt;=4,Date_Table[[#This Row],[Month]]&lt;7),"Q2",
 IF(AND(Date_Table[[#This Row],[Month]]&gt;=7,Date_Table[[#This Row],[Month]]&lt;=9),"Q3","Q4")))</f>
        <v>Q3</v>
      </c>
      <c r="E605" t="str">
        <f t="shared" si="27"/>
        <v>August</v>
      </c>
      <c r="F605" t="str">
        <f t="shared" si="28"/>
        <v>Monday</v>
      </c>
    </row>
    <row r="606" spans="1:6" x14ac:dyDescent="0.3">
      <c r="A606" s="1">
        <v>45531</v>
      </c>
      <c r="B606">
        <f t="shared" si="29"/>
        <v>8</v>
      </c>
      <c r="C606">
        <f>YEAR(Date_Table[[#This Row],[Date]])</f>
        <v>2024</v>
      </c>
      <c r="D606" t="str">
        <f>IF(AND(Date_Table[[#This Row],[Month]]&gt;=1,Date_Table[[#This Row],[Month]]&lt;4),"Q1",
 IF(AND(Date_Table[[#This Row],[Month]]&gt;=4,Date_Table[[#This Row],[Month]]&lt;7),"Q2",
 IF(AND(Date_Table[[#This Row],[Month]]&gt;=7,Date_Table[[#This Row],[Month]]&lt;=9),"Q3","Q4")))</f>
        <v>Q3</v>
      </c>
      <c r="E606" t="str">
        <f t="shared" si="27"/>
        <v>August</v>
      </c>
      <c r="F606" t="str">
        <f t="shared" si="28"/>
        <v>Tuesday</v>
      </c>
    </row>
    <row r="607" spans="1:6" x14ac:dyDescent="0.3">
      <c r="A607" s="1">
        <v>45532</v>
      </c>
      <c r="B607">
        <f t="shared" si="29"/>
        <v>8</v>
      </c>
      <c r="C607">
        <f>YEAR(Date_Table[[#This Row],[Date]])</f>
        <v>2024</v>
      </c>
      <c r="D607" t="str">
        <f>IF(AND(Date_Table[[#This Row],[Month]]&gt;=1,Date_Table[[#This Row],[Month]]&lt;4),"Q1",
 IF(AND(Date_Table[[#This Row],[Month]]&gt;=4,Date_Table[[#This Row],[Month]]&lt;7),"Q2",
 IF(AND(Date_Table[[#This Row],[Month]]&gt;=7,Date_Table[[#This Row],[Month]]&lt;=9),"Q3","Q4")))</f>
        <v>Q3</v>
      </c>
      <c r="E607" t="str">
        <f t="shared" si="27"/>
        <v>August</v>
      </c>
      <c r="F607" t="str">
        <f t="shared" si="28"/>
        <v>Wednesday</v>
      </c>
    </row>
    <row r="608" spans="1:6" x14ac:dyDescent="0.3">
      <c r="A608" s="1">
        <v>45533</v>
      </c>
      <c r="B608">
        <f t="shared" si="29"/>
        <v>8</v>
      </c>
      <c r="C608">
        <f>YEAR(Date_Table[[#This Row],[Date]])</f>
        <v>2024</v>
      </c>
      <c r="D608" t="str">
        <f>IF(AND(Date_Table[[#This Row],[Month]]&gt;=1,Date_Table[[#This Row],[Month]]&lt;4),"Q1",
 IF(AND(Date_Table[[#This Row],[Month]]&gt;=4,Date_Table[[#This Row],[Month]]&lt;7),"Q2",
 IF(AND(Date_Table[[#This Row],[Month]]&gt;=7,Date_Table[[#This Row],[Month]]&lt;=9),"Q3","Q4")))</f>
        <v>Q3</v>
      </c>
      <c r="E608" t="str">
        <f t="shared" si="27"/>
        <v>August</v>
      </c>
      <c r="F608" t="str">
        <f t="shared" si="28"/>
        <v>Thursday</v>
      </c>
    </row>
    <row r="609" spans="1:6" x14ac:dyDescent="0.3">
      <c r="A609" s="1">
        <v>45534</v>
      </c>
      <c r="B609">
        <f t="shared" si="29"/>
        <v>8</v>
      </c>
      <c r="C609">
        <f>YEAR(Date_Table[[#This Row],[Date]])</f>
        <v>2024</v>
      </c>
      <c r="D609" t="str">
        <f>IF(AND(Date_Table[[#This Row],[Month]]&gt;=1,Date_Table[[#This Row],[Month]]&lt;4),"Q1",
 IF(AND(Date_Table[[#This Row],[Month]]&gt;=4,Date_Table[[#This Row],[Month]]&lt;7),"Q2",
 IF(AND(Date_Table[[#This Row],[Month]]&gt;=7,Date_Table[[#This Row],[Month]]&lt;=9),"Q3","Q4")))</f>
        <v>Q3</v>
      </c>
      <c r="E609" t="str">
        <f t="shared" si="27"/>
        <v>August</v>
      </c>
      <c r="F609" t="str">
        <f t="shared" si="28"/>
        <v>Friday</v>
      </c>
    </row>
    <row r="610" spans="1:6" x14ac:dyDescent="0.3">
      <c r="A610" s="1">
        <v>45535</v>
      </c>
      <c r="B610">
        <f t="shared" si="29"/>
        <v>8</v>
      </c>
      <c r="C610">
        <f>YEAR(Date_Table[[#This Row],[Date]])</f>
        <v>2024</v>
      </c>
      <c r="D610" t="str">
        <f>IF(AND(Date_Table[[#This Row],[Month]]&gt;=1,Date_Table[[#This Row],[Month]]&lt;4),"Q1",
 IF(AND(Date_Table[[#This Row],[Month]]&gt;=4,Date_Table[[#This Row],[Month]]&lt;7),"Q2",
 IF(AND(Date_Table[[#This Row],[Month]]&gt;=7,Date_Table[[#This Row],[Month]]&lt;=9),"Q3","Q4")))</f>
        <v>Q3</v>
      </c>
      <c r="E610" t="str">
        <f t="shared" si="27"/>
        <v>August</v>
      </c>
      <c r="F610" t="str">
        <f t="shared" si="28"/>
        <v>Saturday</v>
      </c>
    </row>
    <row r="611" spans="1:6" x14ac:dyDescent="0.3">
      <c r="A611" s="1">
        <v>45536</v>
      </c>
      <c r="B611">
        <f t="shared" si="29"/>
        <v>9</v>
      </c>
      <c r="C611">
        <f>YEAR(Date_Table[[#This Row],[Date]])</f>
        <v>2024</v>
      </c>
      <c r="D611" t="str">
        <f>IF(AND(Date_Table[[#This Row],[Month]]&gt;=1,Date_Table[[#This Row],[Month]]&lt;4),"Q1",
 IF(AND(Date_Table[[#This Row],[Month]]&gt;=4,Date_Table[[#This Row],[Month]]&lt;7),"Q2",
 IF(AND(Date_Table[[#This Row],[Month]]&gt;=7,Date_Table[[#This Row],[Month]]&lt;=9),"Q3","Q4")))</f>
        <v>Q3</v>
      </c>
      <c r="E611" t="str">
        <f t="shared" si="27"/>
        <v>September</v>
      </c>
      <c r="F611" t="str">
        <f t="shared" si="28"/>
        <v>Sunday</v>
      </c>
    </row>
    <row r="612" spans="1:6" x14ac:dyDescent="0.3">
      <c r="A612" s="1">
        <v>45537</v>
      </c>
      <c r="B612">
        <f t="shared" si="29"/>
        <v>9</v>
      </c>
      <c r="C612">
        <f>YEAR(Date_Table[[#This Row],[Date]])</f>
        <v>2024</v>
      </c>
      <c r="D612" t="str">
        <f>IF(AND(Date_Table[[#This Row],[Month]]&gt;=1,Date_Table[[#This Row],[Month]]&lt;4),"Q1",
 IF(AND(Date_Table[[#This Row],[Month]]&gt;=4,Date_Table[[#This Row],[Month]]&lt;7),"Q2",
 IF(AND(Date_Table[[#This Row],[Month]]&gt;=7,Date_Table[[#This Row],[Month]]&lt;=9),"Q3","Q4")))</f>
        <v>Q3</v>
      </c>
      <c r="E612" t="str">
        <f t="shared" si="27"/>
        <v>September</v>
      </c>
      <c r="F612" t="str">
        <f t="shared" si="28"/>
        <v>Monday</v>
      </c>
    </row>
    <row r="613" spans="1:6" x14ac:dyDescent="0.3">
      <c r="A613" s="1">
        <v>45538</v>
      </c>
      <c r="B613">
        <f t="shared" si="29"/>
        <v>9</v>
      </c>
      <c r="C613">
        <f>YEAR(Date_Table[[#This Row],[Date]])</f>
        <v>2024</v>
      </c>
      <c r="D613" t="str">
        <f>IF(AND(Date_Table[[#This Row],[Month]]&gt;=1,Date_Table[[#This Row],[Month]]&lt;4),"Q1",
 IF(AND(Date_Table[[#This Row],[Month]]&gt;=4,Date_Table[[#This Row],[Month]]&lt;7),"Q2",
 IF(AND(Date_Table[[#This Row],[Month]]&gt;=7,Date_Table[[#This Row],[Month]]&lt;=9),"Q3","Q4")))</f>
        <v>Q3</v>
      </c>
      <c r="E613" t="str">
        <f t="shared" si="27"/>
        <v>September</v>
      </c>
      <c r="F613" t="str">
        <f t="shared" si="28"/>
        <v>Tuesday</v>
      </c>
    </row>
    <row r="614" spans="1:6" x14ac:dyDescent="0.3">
      <c r="A614" s="1">
        <v>45539</v>
      </c>
      <c r="B614">
        <f t="shared" si="29"/>
        <v>9</v>
      </c>
      <c r="C614">
        <f>YEAR(Date_Table[[#This Row],[Date]])</f>
        <v>2024</v>
      </c>
      <c r="D614" t="str">
        <f>IF(AND(Date_Table[[#This Row],[Month]]&gt;=1,Date_Table[[#This Row],[Month]]&lt;4),"Q1",
 IF(AND(Date_Table[[#This Row],[Month]]&gt;=4,Date_Table[[#This Row],[Month]]&lt;7),"Q2",
 IF(AND(Date_Table[[#This Row],[Month]]&gt;=7,Date_Table[[#This Row],[Month]]&lt;=9),"Q3","Q4")))</f>
        <v>Q3</v>
      </c>
      <c r="E614" t="str">
        <f t="shared" si="27"/>
        <v>September</v>
      </c>
      <c r="F614" t="str">
        <f t="shared" si="28"/>
        <v>Wednesday</v>
      </c>
    </row>
    <row r="615" spans="1:6" x14ac:dyDescent="0.3">
      <c r="A615" s="1">
        <v>45540</v>
      </c>
      <c r="B615">
        <f t="shared" si="29"/>
        <v>9</v>
      </c>
      <c r="C615">
        <f>YEAR(Date_Table[[#This Row],[Date]])</f>
        <v>2024</v>
      </c>
      <c r="D615" t="str">
        <f>IF(AND(Date_Table[[#This Row],[Month]]&gt;=1,Date_Table[[#This Row],[Month]]&lt;4),"Q1",
 IF(AND(Date_Table[[#This Row],[Month]]&gt;=4,Date_Table[[#This Row],[Month]]&lt;7),"Q2",
 IF(AND(Date_Table[[#This Row],[Month]]&gt;=7,Date_Table[[#This Row],[Month]]&lt;=9),"Q3","Q4")))</f>
        <v>Q3</v>
      </c>
      <c r="E615" t="str">
        <f t="shared" si="27"/>
        <v>September</v>
      </c>
      <c r="F615" t="str">
        <f t="shared" si="28"/>
        <v>Thursday</v>
      </c>
    </row>
    <row r="616" spans="1:6" x14ac:dyDescent="0.3">
      <c r="A616" s="1">
        <v>45541</v>
      </c>
      <c r="B616">
        <f t="shared" si="29"/>
        <v>9</v>
      </c>
      <c r="C616">
        <f>YEAR(Date_Table[[#This Row],[Date]])</f>
        <v>2024</v>
      </c>
      <c r="D616" t="str">
        <f>IF(AND(Date_Table[[#This Row],[Month]]&gt;=1,Date_Table[[#This Row],[Month]]&lt;4),"Q1",
 IF(AND(Date_Table[[#This Row],[Month]]&gt;=4,Date_Table[[#This Row],[Month]]&lt;7),"Q2",
 IF(AND(Date_Table[[#This Row],[Month]]&gt;=7,Date_Table[[#This Row],[Month]]&lt;=9),"Q3","Q4")))</f>
        <v>Q3</v>
      </c>
      <c r="E616" t="str">
        <f t="shared" si="27"/>
        <v>September</v>
      </c>
      <c r="F616" t="str">
        <f t="shared" si="28"/>
        <v>Friday</v>
      </c>
    </row>
    <row r="617" spans="1:6" x14ac:dyDescent="0.3">
      <c r="A617" s="1">
        <v>45542</v>
      </c>
      <c r="B617">
        <f t="shared" si="29"/>
        <v>9</v>
      </c>
      <c r="C617">
        <f>YEAR(Date_Table[[#This Row],[Date]])</f>
        <v>2024</v>
      </c>
      <c r="D617" t="str">
        <f>IF(AND(Date_Table[[#This Row],[Month]]&gt;=1,Date_Table[[#This Row],[Month]]&lt;4),"Q1",
 IF(AND(Date_Table[[#This Row],[Month]]&gt;=4,Date_Table[[#This Row],[Month]]&lt;7),"Q2",
 IF(AND(Date_Table[[#This Row],[Month]]&gt;=7,Date_Table[[#This Row],[Month]]&lt;=9),"Q3","Q4")))</f>
        <v>Q3</v>
      </c>
      <c r="E617" t="str">
        <f t="shared" si="27"/>
        <v>September</v>
      </c>
      <c r="F617" t="str">
        <f t="shared" si="28"/>
        <v>Saturday</v>
      </c>
    </row>
    <row r="618" spans="1:6" x14ac:dyDescent="0.3">
      <c r="A618" s="1">
        <v>45543</v>
      </c>
      <c r="B618">
        <f t="shared" si="29"/>
        <v>9</v>
      </c>
      <c r="C618">
        <f>YEAR(Date_Table[[#This Row],[Date]])</f>
        <v>2024</v>
      </c>
      <c r="D618" t="str">
        <f>IF(AND(Date_Table[[#This Row],[Month]]&gt;=1,Date_Table[[#This Row],[Month]]&lt;4),"Q1",
 IF(AND(Date_Table[[#This Row],[Month]]&gt;=4,Date_Table[[#This Row],[Month]]&lt;7),"Q2",
 IF(AND(Date_Table[[#This Row],[Month]]&gt;=7,Date_Table[[#This Row],[Month]]&lt;=9),"Q3","Q4")))</f>
        <v>Q3</v>
      </c>
      <c r="E618" t="str">
        <f t="shared" si="27"/>
        <v>September</v>
      </c>
      <c r="F618" t="str">
        <f t="shared" si="28"/>
        <v>Sunday</v>
      </c>
    </row>
    <row r="619" spans="1:6" x14ac:dyDescent="0.3">
      <c r="A619" s="1">
        <v>45544</v>
      </c>
      <c r="B619">
        <f t="shared" si="29"/>
        <v>9</v>
      </c>
      <c r="C619">
        <f>YEAR(Date_Table[[#This Row],[Date]])</f>
        <v>2024</v>
      </c>
      <c r="D619" t="str">
        <f>IF(AND(Date_Table[[#This Row],[Month]]&gt;=1,Date_Table[[#This Row],[Month]]&lt;4),"Q1",
 IF(AND(Date_Table[[#This Row],[Month]]&gt;=4,Date_Table[[#This Row],[Month]]&lt;7),"Q2",
 IF(AND(Date_Table[[#This Row],[Month]]&gt;=7,Date_Table[[#This Row],[Month]]&lt;=9),"Q3","Q4")))</f>
        <v>Q3</v>
      </c>
      <c r="E619" t="str">
        <f t="shared" si="27"/>
        <v>September</v>
      </c>
      <c r="F619" t="str">
        <f t="shared" si="28"/>
        <v>Monday</v>
      </c>
    </row>
    <row r="620" spans="1:6" x14ac:dyDescent="0.3">
      <c r="A620" s="1">
        <v>45545</v>
      </c>
      <c r="B620">
        <f t="shared" si="29"/>
        <v>9</v>
      </c>
      <c r="C620">
        <f>YEAR(Date_Table[[#This Row],[Date]])</f>
        <v>2024</v>
      </c>
      <c r="D620" t="str">
        <f>IF(AND(Date_Table[[#This Row],[Month]]&gt;=1,Date_Table[[#This Row],[Month]]&lt;4),"Q1",
 IF(AND(Date_Table[[#This Row],[Month]]&gt;=4,Date_Table[[#This Row],[Month]]&lt;7),"Q2",
 IF(AND(Date_Table[[#This Row],[Month]]&gt;=7,Date_Table[[#This Row],[Month]]&lt;=9),"Q3","Q4")))</f>
        <v>Q3</v>
      </c>
      <c r="E620" t="str">
        <f t="shared" si="27"/>
        <v>September</v>
      </c>
      <c r="F620" t="str">
        <f t="shared" si="28"/>
        <v>Tuesday</v>
      </c>
    </row>
    <row r="621" spans="1:6" x14ac:dyDescent="0.3">
      <c r="A621" s="1">
        <v>45546</v>
      </c>
      <c r="B621">
        <f t="shared" si="29"/>
        <v>9</v>
      </c>
      <c r="C621">
        <f>YEAR(Date_Table[[#This Row],[Date]])</f>
        <v>2024</v>
      </c>
      <c r="D621" t="str">
        <f>IF(AND(Date_Table[[#This Row],[Month]]&gt;=1,Date_Table[[#This Row],[Month]]&lt;4),"Q1",
 IF(AND(Date_Table[[#This Row],[Month]]&gt;=4,Date_Table[[#This Row],[Month]]&lt;7),"Q2",
 IF(AND(Date_Table[[#This Row],[Month]]&gt;=7,Date_Table[[#This Row],[Month]]&lt;=9),"Q3","Q4")))</f>
        <v>Q3</v>
      </c>
      <c r="E621" t="str">
        <f t="shared" si="27"/>
        <v>September</v>
      </c>
      <c r="F621" t="str">
        <f t="shared" si="28"/>
        <v>Wednesday</v>
      </c>
    </row>
    <row r="622" spans="1:6" x14ac:dyDescent="0.3">
      <c r="A622" s="1">
        <v>45547</v>
      </c>
      <c r="B622">
        <f t="shared" si="29"/>
        <v>9</v>
      </c>
      <c r="C622">
        <f>YEAR(Date_Table[[#This Row],[Date]])</f>
        <v>2024</v>
      </c>
      <c r="D622" t="str">
        <f>IF(AND(Date_Table[[#This Row],[Month]]&gt;=1,Date_Table[[#This Row],[Month]]&lt;4),"Q1",
 IF(AND(Date_Table[[#This Row],[Month]]&gt;=4,Date_Table[[#This Row],[Month]]&lt;7),"Q2",
 IF(AND(Date_Table[[#This Row],[Month]]&gt;=7,Date_Table[[#This Row],[Month]]&lt;=9),"Q3","Q4")))</f>
        <v>Q3</v>
      </c>
      <c r="E622" t="str">
        <f t="shared" si="27"/>
        <v>September</v>
      </c>
      <c r="F622" t="str">
        <f t="shared" si="28"/>
        <v>Thursday</v>
      </c>
    </row>
    <row r="623" spans="1:6" x14ac:dyDescent="0.3">
      <c r="A623" s="1">
        <v>45548</v>
      </c>
      <c r="B623">
        <f t="shared" si="29"/>
        <v>9</v>
      </c>
      <c r="C623">
        <f>YEAR(Date_Table[[#This Row],[Date]])</f>
        <v>2024</v>
      </c>
      <c r="D623" t="str">
        <f>IF(AND(Date_Table[[#This Row],[Month]]&gt;=1,Date_Table[[#This Row],[Month]]&lt;4),"Q1",
 IF(AND(Date_Table[[#This Row],[Month]]&gt;=4,Date_Table[[#This Row],[Month]]&lt;7),"Q2",
 IF(AND(Date_Table[[#This Row],[Month]]&gt;=7,Date_Table[[#This Row],[Month]]&lt;=9),"Q3","Q4")))</f>
        <v>Q3</v>
      </c>
      <c r="E623" t="str">
        <f t="shared" si="27"/>
        <v>September</v>
      </c>
      <c r="F623" t="str">
        <f t="shared" si="28"/>
        <v>Friday</v>
      </c>
    </row>
    <row r="624" spans="1:6" x14ac:dyDescent="0.3">
      <c r="A624" s="1">
        <v>45549</v>
      </c>
      <c r="B624">
        <f t="shared" si="29"/>
        <v>9</v>
      </c>
      <c r="C624">
        <f>YEAR(Date_Table[[#This Row],[Date]])</f>
        <v>2024</v>
      </c>
      <c r="D624" t="str">
        <f>IF(AND(Date_Table[[#This Row],[Month]]&gt;=1,Date_Table[[#This Row],[Month]]&lt;4),"Q1",
 IF(AND(Date_Table[[#This Row],[Month]]&gt;=4,Date_Table[[#This Row],[Month]]&lt;7),"Q2",
 IF(AND(Date_Table[[#This Row],[Month]]&gt;=7,Date_Table[[#This Row],[Month]]&lt;=9),"Q3","Q4")))</f>
        <v>Q3</v>
      </c>
      <c r="E624" t="str">
        <f t="shared" si="27"/>
        <v>September</v>
      </c>
      <c r="F624" t="str">
        <f t="shared" si="28"/>
        <v>Saturday</v>
      </c>
    </row>
    <row r="625" spans="1:6" x14ac:dyDescent="0.3">
      <c r="A625" s="1">
        <v>45550</v>
      </c>
      <c r="B625">
        <f t="shared" si="29"/>
        <v>9</v>
      </c>
      <c r="C625">
        <f>YEAR(Date_Table[[#This Row],[Date]])</f>
        <v>2024</v>
      </c>
      <c r="D625" t="str">
        <f>IF(AND(Date_Table[[#This Row],[Month]]&gt;=1,Date_Table[[#This Row],[Month]]&lt;4),"Q1",
 IF(AND(Date_Table[[#This Row],[Month]]&gt;=4,Date_Table[[#This Row],[Month]]&lt;7),"Q2",
 IF(AND(Date_Table[[#This Row],[Month]]&gt;=7,Date_Table[[#This Row],[Month]]&lt;=9),"Q3","Q4")))</f>
        <v>Q3</v>
      </c>
      <c r="E625" t="str">
        <f t="shared" si="27"/>
        <v>September</v>
      </c>
      <c r="F625" t="str">
        <f t="shared" si="28"/>
        <v>Sunday</v>
      </c>
    </row>
    <row r="626" spans="1:6" x14ac:dyDescent="0.3">
      <c r="A626" s="1">
        <v>45551</v>
      </c>
      <c r="B626">
        <f t="shared" si="29"/>
        <v>9</v>
      </c>
      <c r="C626">
        <f>YEAR(Date_Table[[#This Row],[Date]])</f>
        <v>2024</v>
      </c>
      <c r="D626" t="str">
        <f>IF(AND(Date_Table[[#This Row],[Month]]&gt;=1,Date_Table[[#This Row],[Month]]&lt;4),"Q1",
 IF(AND(Date_Table[[#This Row],[Month]]&gt;=4,Date_Table[[#This Row],[Month]]&lt;7),"Q2",
 IF(AND(Date_Table[[#This Row],[Month]]&gt;=7,Date_Table[[#This Row],[Month]]&lt;=9),"Q3","Q4")))</f>
        <v>Q3</v>
      </c>
      <c r="E626" t="str">
        <f t="shared" si="27"/>
        <v>September</v>
      </c>
      <c r="F626" t="str">
        <f t="shared" si="28"/>
        <v>Monday</v>
      </c>
    </row>
    <row r="627" spans="1:6" x14ac:dyDescent="0.3">
      <c r="A627" s="1">
        <v>45552</v>
      </c>
      <c r="B627">
        <f t="shared" si="29"/>
        <v>9</v>
      </c>
      <c r="C627">
        <f>YEAR(Date_Table[[#This Row],[Date]])</f>
        <v>2024</v>
      </c>
      <c r="D627" t="str">
        <f>IF(AND(Date_Table[[#This Row],[Month]]&gt;=1,Date_Table[[#This Row],[Month]]&lt;4),"Q1",
 IF(AND(Date_Table[[#This Row],[Month]]&gt;=4,Date_Table[[#This Row],[Month]]&lt;7),"Q2",
 IF(AND(Date_Table[[#This Row],[Month]]&gt;=7,Date_Table[[#This Row],[Month]]&lt;=9),"Q3","Q4")))</f>
        <v>Q3</v>
      </c>
      <c r="E627" t="str">
        <f t="shared" si="27"/>
        <v>September</v>
      </c>
      <c r="F627" t="str">
        <f t="shared" si="28"/>
        <v>Tuesday</v>
      </c>
    </row>
    <row r="628" spans="1:6" x14ac:dyDescent="0.3">
      <c r="A628" s="1">
        <v>45553</v>
      </c>
      <c r="B628">
        <f t="shared" si="29"/>
        <v>9</v>
      </c>
      <c r="C628">
        <f>YEAR(Date_Table[[#This Row],[Date]])</f>
        <v>2024</v>
      </c>
      <c r="D628" t="str">
        <f>IF(AND(Date_Table[[#This Row],[Month]]&gt;=1,Date_Table[[#This Row],[Month]]&lt;4),"Q1",
 IF(AND(Date_Table[[#This Row],[Month]]&gt;=4,Date_Table[[#This Row],[Month]]&lt;7),"Q2",
 IF(AND(Date_Table[[#This Row],[Month]]&gt;=7,Date_Table[[#This Row],[Month]]&lt;=9),"Q3","Q4")))</f>
        <v>Q3</v>
      </c>
      <c r="E628" t="str">
        <f t="shared" si="27"/>
        <v>September</v>
      </c>
      <c r="F628" t="str">
        <f t="shared" si="28"/>
        <v>Wednesday</v>
      </c>
    </row>
    <row r="629" spans="1:6" x14ac:dyDescent="0.3">
      <c r="A629" s="1">
        <v>45554</v>
      </c>
      <c r="B629">
        <f t="shared" si="29"/>
        <v>9</v>
      </c>
      <c r="C629">
        <f>YEAR(Date_Table[[#This Row],[Date]])</f>
        <v>2024</v>
      </c>
      <c r="D629" t="str">
        <f>IF(AND(Date_Table[[#This Row],[Month]]&gt;=1,Date_Table[[#This Row],[Month]]&lt;4),"Q1",
 IF(AND(Date_Table[[#This Row],[Month]]&gt;=4,Date_Table[[#This Row],[Month]]&lt;7),"Q2",
 IF(AND(Date_Table[[#This Row],[Month]]&gt;=7,Date_Table[[#This Row],[Month]]&lt;=9),"Q3","Q4")))</f>
        <v>Q3</v>
      </c>
      <c r="E629" t="str">
        <f t="shared" si="27"/>
        <v>September</v>
      </c>
      <c r="F629" t="str">
        <f t="shared" si="28"/>
        <v>Thursday</v>
      </c>
    </row>
    <row r="630" spans="1:6" x14ac:dyDescent="0.3">
      <c r="A630" s="1">
        <v>45555</v>
      </c>
      <c r="B630">
        <f t="shared" si="29"/>
        <v>9</v>
      </c>
      <c r="C630">
        <f>YEAR(Date_Table[[#This Row],[Date]])</f>
        <v>2024</v>
      </c>
      <c r="D630" t="str">
        <f>IF(AND(Date_Table[[#This Row],[Month]]&gt;=1,Date_Table[[#This Row],[Month]]&lt;4),"Q1",
 IF(AND(Date_Table[[#This Row],[Month]]&gt;=4,Date_Table[[#This Row],[Month]]&lt;7),"Q2",
 IF(AND(Date_Table[[#This Row],[Month]]&gt;=7,Date_Table[[#This Row],[Month]]&lt;=9),"Q3","Q4")))</f>
        <v>Q3</v>
      </c>
      <c r="E630" t="str">
        <f t="shared" si="27"/>
        <v>September</v>
      </c>
      <c r="F630" t="str">
        <f t="shared" si="28"/>
        <v>Friday</v>
      </c>
    </row>
    <row r="631" spans="1:6" x14ac:dyDescent="0.3">
      <c r="A631" s="1">
        <v>45556</v>
      </c>
      <c r="B631">
        <f t="shared" si="29"/>
        <v>9</v>
      </c>
      <c r="C631">
        <f>YEAR(Date_Table[[#This Row],[Date]])</f>
        <v>2024</v>
      </c>
      <c r="D631" t="str">
        <f>IF(AND(Date_Table[[#This Row],[Month]]&gt;=1,Date_Table[[#This Row],[Month]]&lt;4),"Q1",
 IF(AND(Date_Table[[#This Row],[Month]]&gt;=4,Date_Table[[#This Row],[Month]]&lt;7),"Q2",
 IF(AND(Date_Table[[#This Row],[Month]]&gt;=7,Date_Table[[#This Row],[Month]]&lt;=9),"Q3","Q4")))</f>
        <v>Q3</v>
      </c>
      <c r="E631" t="str">
        <f t="shared" si="27"/>
        <v>September</v>
      </c>
      <c r="F631" t="str">
        <f t="shared" si="28"/>
        <v>Saturday</v>
      </c>
    </row>
    <row r="632" spans="1:6" x14ac:dyDescent="0.3">
      <c r="A632" s="1">
        <v>45557</v>
      </c>
      <c r="B632">
        <f t="shared" si="29"/>
        <v>9</v>
      </c>
      <c r="C632">
        <f>YEAR(Date_Table[[#This Row],[Date]])</f>
        <v>2024</v>
      </c>
      <c r="D632" t="str">
        <f>IF(AND(Date_Table[[#This Row],[Month]]&gt;=1,Date_Table[[#This Row],[Month]]&lt;4),"Q1",
 IF(AND(Date_Table[[#This Row],[Month]]&gt;=4,Date_Table[[#This Row],[Month]]&lt;7),"Q2",
 IF(AND(Date_Table[[#This Row],[Month]]&gt;=7,Date_Table[[#This Row],[Month]]&lt;=9),"Q3","Q4")))</f>
        <v>Q3</v>
      </c>
      <c r="E632" t="str">
        <f t="shared" si="27"/>
        <v>September</v>
      </c>
      <c r="F632" t="str">
        <f t="shared" si="28"/>
        <v>Sunday</v>
      </c>
    </row>
    <row r="633" spans="1:6" x14ac:dyDescent="0.3">
      <c r="A633" s="1">
        <v>45558</v>
      </c>
      <c r="B633">
        <f t="shared" si="29"/>
        <v>9</v>
      </c>
      <c r="C633">
        <f>YEAR(Date_Table[[#This Row],[Date]])</f>
        <v>2024</v>
      </c>
      <c r="D633" t="str">
        <f>IF(AND(Date_Table[[#This Row],[Month]]&gt;=1,Date_Table[[#This Row],[Month]]&lt;4),"Q1",
 IF(AND(Date_Table[[#This Row],[Month]]&gt;=4,Date_Table[[#This Row],[Month]]&lt;7),"Q2",
 IF(AND(Date_Table[[#This Row],[Month]]&gt;=7,Date_Table[[#This Row],[Month]]&lt;=9),"Q3","Q4")))</f>
        <v>Q3</v>
      </c>
      <c r="E633" t="str">
        <f t="shared" si="27"/>
        <v>September</v>
      </c>
      <c r="F633" t="str">
        <f t="shared" si="28"/>
        <v>Monday</v>
      </c>
    </row>
    <row r="634" spans="1:6" x14ac:dyDescent="0.3">
      <c r="A634" s="1">
        <v>45559</v>
      </c>
      <c r="B634">
        <f t="shared" si="29"/>
        <v>9</v>
      </c>
      <c r="C634">
        <f>YEAR(Date_Table[[#This Row],[Date]])</f>
        <v>2024</v>
      </c>
      <c r="D634" t="str">
        <f>IF(AND(Date_Table[[#This Row],[Month]]&gt;=1,Date_Table[[#This Row],[Month]]&lt;4),"Q1",
 IF(AND(Date_Table[[#This Row],[Month]]&gt;=4,Date_Table[[#This Row],[Month]]&lt;7),"Q2",
 IF(AND(Date_Table[[#This Row],[Month]]&gt;=7,Date_Table[[#This Row],[Month]]&lt;=9),"Q3","Q4")))</f>
        <v>Q3</v>
      </c>
      <c r="E634" t="str">
        <f t="shared" si="27"/>
        <v>September</v>
      </c>
      <c r="F634" t="str">
        <f t="shared" si="28"/>
        <v>Tuesday</v>
      </c>
    </row>
    <row r="635" spans="1:6" x14ac:dyDescent="0.3">
      <c r="A635" s="1">
        <v>45560</v>
      </c>
      <c r="B635">
        <f t="shared" si="29"/>
        <v>9</v>
      </c>
      <c r="C635">
        <f>YEAR(Date_Table[[#This Row],[Date]])</f>
        <v>2024</v>
      </c>
      <c r="D635" t="str">
        <f>IF(AND(Date_Table[[#This Row],[Month]]&gt;=1,Date_Table[[#This Row],[Month]]&lt;4),"Q1",
 IF(AND(Date_Table[[#This Row],[Month]]&gt;=4,Date_Table[[#This Row],[Month]]&lt;7),"Q2",
 IF(AND(Date_Table[[#This Row],[Month]]&gt;=7,Date_Table[[#This Row],[Month]]&lt;=9),"Q3","Q4")))</f>
        <v>Q3</v>
      </c>
      <c r="E635" t="str">
        <f t="shared" si="27"/>
        <v>September</v>
      </c>
      <c r="F635" t="str">
        <f t="shared" si="28"/>
        <v>Wednesday</v>
      </c>
    </row>
    <row r="636" spans="1:6" x14ac:dyDescent="0.3">
      <c r="A636" s="1">
        <v>45561</v>
      </c>
      <c r="B636">
        <f t="shared" si="29"/>
        <v>9</v>
      </c>
      <c r="C636">
        <f>YEAR(Date_Table[[#This Row],[Date]])</f>
        <v>2024</v>
      </c>
      <c r="D636" t="str">
        <f>IF(AND(Date_Table[[#This Row],[Month]]&gt;=1,Date_Table[[#This Row],[Month]]&lt;4),"Q1",
 IF(AND(Date_Table[[#This Row],[Month]]&gt;=4,Date_Table[[#This Row],[Month]]&lt;7),"Q2",
 IF(AND(Date_Table[[#This Row],[Month]]&gt;=7,Date_Table[[#This Row],[Month]]&lt;=9),"Q3","Q4")))</f>
        <v>Q3</v>
      </c>
      <c r="E636" t="str">
        <f t="shared" si="27"/>
        <v>September</v>
      </c>
      <c r="F636" t="str">
        <f t="shared" si="28"/>
        <v>Thursday</v>
      </c>
    </row>
    <row r="637" spans="1:6" x14ac:dyDescent="0.3">
      <c r="A637" s="1">
        <v>45562</v>
      </c>
      <c r="B637">
        <f t="shared" si="29"/>
        <v>9</v>
      </c>
      <c r="C637">
        <f>YEAR(Date_Table[[#This Row],[Date]])</f>
        <v>2024</v>
      </c>
      <c r="D637" t="str">
        <f>IF(AND(Date_Table[[#This Row],[Month]]&gt;=1,Date_Table[[#This Row],[Month]]&lt;4),"Q1",
 IF(AND(Date_Table[[#This Row],[Month]]&gt;=4,Date_Table[[#This Row],[Month]]&lt;7),"Q2",
 IF(AND(Date_Table[[#This Row],[Month]]&gt;=7,Date_Table[[#This Row],[Month]]&lt;=9),"Q3","Q4")))</f>
        <v>Q3</v>
      </c>
      <c r="E637" t="str">
        <f t="shared" si="27"/>
        <v>September</v>
      </c>
      <c r="F637" t="str">
        <f t="shared" si="28"/>
        <v>Friday</v>
      </c>
    </row>
    <row r="638" spans="1:6" x14ac:dyDescent="0.3">
      <c r="A638" s="1">
        <v>45563</v>
      </c>
      <c r="B638">
        <f t="shared" si="29"/>
        <v>9</v>
      </c>
      <c r="C638">
        <f>YEAR(Date_Table[[#This Row],[Date]])</f>
        <v>2024</v>
      </c>
      <c r="D638" t="str">
        <f>IF(AND(Date_Table[[#This Row],[Month]]&gt;=1,Date_Table[[#This Row],[Month]]&lt;4),"Q1",
 IF(AND(Date_Table[[#This Row],[Month]]&gt;=4,Date_Table[[#This Row],[Month]]&lt;7),"Q2",
 IF(AND(Date_Table[[#This Row],[Month]]&gt;=7,Date_Table[[#This Row],[Month]]&lt;=9),"Q3","Q4")))</f>
        <v>Q3</v>
      </c>
      <c r="E638" t="str">
        <f t="shared" si="27"/>
        <v>September</v>
      </c>
      <c r="F638" t="str">
        <f t="shared" si="28"/>
        <v>Saturday</v>
      </c>
    </row>
    <row r="639" spans="1:6" x14ac:dyDescent="0.3">
      <c r="A639" s="1">
        <v>45564</v>
      </c>
      <c r="B639">
        <f t="shared" si="29"/>
        <v>9</v>
      </c>
      <c r="C639">
        <f>YEAR(Date_Table[[#This Row],[Date]])</f>
        <v>2024</v>
      </c>
      <c r="D639" t="str">
        <f>IF(AND(Date_Table[[#This Row],[Month]]&gt;=1,Date_Table[[#This Row],[Month]]&lt;4),"Q1",
 IF(AND(Date_Table[[#This Row],[Month]]&gt;=4,Date_Table[[#This Row],[Month]]&lt;7),"Q2",
 IF(AND(Date_Table[[#This Row],[Month]]&gt;=7,Date_Table[[#This Row],[Month]]&lt;=9),"Q3","Q4")))</f>
        <v>Q3</v>
      </c>
      <c r="E639" t="str">
        <f t="shared" si="27"/>
        <v>September</v>
      </c>
      <c r="F639" t="str">
        <f t="shared" si="28"/>
        <v>Sunday</v>
      </c>
    </row>
    <row r="640" spans="1:6" x14ac:dyDescent="0.3">
      <c r="A640" s="1">
        <v>45565</v>
      </c>
      <c r="B640">
        <f t="shared" si="29"/>
        <v>9</v>
      </c>
      <c r="C640">
        <f>YEAR(Date_Table[[#This Row],[Date]])</f>
        <v>2024</v>
      </c>
      <c r="D640" t="str">
        <f>IF(AND(Date_Table[[#This Row],[Month]]&gt;=1,Date_Table[[#This Row],[Month]]&lt;4),"Q1",
 IF(AND(Date_Table[[#This Row],[Month]]&gt;=4,Date_Table[[#This Row],[Month]]&lt;7),"Q2",
 IF(AND(Date_Table[[#This Row],[Month]]&gt;=7,Date_Table[[#This Row],[Month]]&lt;=9),"Q3","Q4")))</f>
        <v>Q3</v>
      </c>
      <c r="E640" t="str">
        <f t="shared" si="27"/>
        <v>September</v>
      </c>
      <c r="F640" t="str">
        <f t="shared" si="28"/>
        <v>Monday</v>
      </c>
    </row>
    <row r="641" spans="1:6" x14ac:dyDescent="0.3">
      <c r="A641" s="1">
        <v>45566</v>
      </c>
      <c r="B641">
        <f t="shared" si="29"/>
        <v>10</v>
      </c>
      <c r="C641">
        <f>YEAR(Date_Table[[#This Row],[Date]])</f>
        <v>2024</v>
      </c>
      <c r="D641" t="str">
        <f>IF(AND(Date_Table[[#This Row],[Month]]&gt;=1,Date_Table[[#This Row],[Month]]&lt;4),"Q1",
 IF(AND(Date_Table[[#This Row],[Month]]&gt;=4,Date_Table[[#This Row],[Month]]&lt;7),"Q2",
 IF(AND(Date_Table[[#This Row],[Month]]&gt;=7,Date_Table[[#This Row],[Month]]&lt;=9),"Q3","Q4")))</f>
        <v>Q4</v>
      </c>
      <c r="E641" t="str">
        <f t="shared" si="27"/>
        <v>October</v>
      </c>
      <c r="F641" t="str">
        <f t="shared" si="28"/>
        <v>Tuesday</v>
      </c>
    </row>
    <row r="642" spans="1:6" x14ac:dyDescent="0.3">
      <c r="A642" s="1">
        <v>45567</v>
      </c>
      <c r="B642">
        <f t="shared" si="29"/>
        <v>10</v>
      </c>
      <c r="C642">
        <f>YEAR(Date_Table[[#This Row],[Date]])</f>
        <v>2024</v>
      </c>
      <c r="D642" t="str">
        <f>IF(AND(Date_Table[[#This Row],[Month]]&gt;=1,Date_Table[[#This Row],[Month]]&lt;4),"Q1",
 IF(AND(Date_Table[[#This Row],[Month]]&gt;=4,Date_Table[[#This Row],[Month]]&lt;7),"Q2",
 IF(AND(Date_Table[[#This Row],[Month]]&gt;=7,Date_Table[[#This Row],[Month]]&lt;=9),"Q3","Q4")))</f>
        <v>Q4</v>
      </c>
      <c r="E642" t="str">
        <f t="shared" ref="E642:E705" si="30">TEXT(A642, "mmmm")</f>
        <v>October</v>
      </c>
      <c r="F642" t="str">
        <f t="shared" ref="F642:F705" si="31" xml:space="preserve"> TEXT(A642,"dddd")</f>
        <v>Wednesday</v>
      </c>
    </row>
    <row r="643" spans="1:6" x14ac:dyDescent="0.3">
      <c r="A643" s="1">
        <v>45568</v>
      </c>
      <c r="B643">
        <f t="shared" ref="B643:B706" si="32">MONTH(A643)</f>
        <v>10</v>
      </c>
      <c r="C643">
        <f>YEAR(Date_Table[[#This Row],[Date]])</f>
        <v>2024</v>
      </c>
      <c r="D643" t="str">
        <f>IF(AND(Date_Table[[#This Row],[Month]]&gt;=1,Date_Table[[#This Row],[Month]]&lt;4),"Q1",
 IF(AND(Date_Table[[#This Row],[Month]]&gt;=4,Date_Table[[#This Row],[Month]]&lt;7),"Q2",
 IF(AND(Date_Table[[#This Row],[Month]]&gt;=7,Date_Table[[#This Row],[Month]]&lt;=9),"Q3","Q4")))</f>
        <v>Q4</v>
      </c>
      <c r="E643" t="str">
        <f t="shared" si="30"/>
        <v>October</v>
      </c>
      <c r="F643" t="str">
        <f t="shared" si="31"/>
        <v>Thursday</v>
      </c>
    </row>
    <row r="644" spans="1:6" x14ac:dyDescent="0.3">
      <c r="A644" s="1">
        <v>45569</v>
      </c>
      <c r="B644">
        <f t="shared" si="32"/>
        <v>10</v>
      </c>
      <c r="C644">
        <f>YEAR(Date_Table[[#This Row],[Date]])</f>
        <v>2024</v>
      </c>
      <c r="D644" t="str">
        <f>IF(AND(Date_Table[[#This Row],[Month]]&gt;=1,Date_Table[[#This Row],[Month]]&lt;4),"Q1",
 IF(AND(Date_Table[[#This Row],[Month]]&gt;=4,Date_Table[[#This Row],[Month]]&lt;7),"Q2",
 IF(AND(Date_Table[[#This Row],[Month]]&gt;=7,Date_Table[[#This Row],[Month]]&lt;=9),"Q3","Q4")))</f>
        <v>Q4</v>
      </c>
      <c r="E644" t="str">
        <f t="shared" si="30"/>
        <v>October</v>
      </c>
      <c r="F644" t="str">
        <f t="shared" si="31"/>
        <v>Friday</v>
      </c>
    </row>
    <row r="645" spans="1:6" x14ac:dyDescent="0.3">
      <c r="A645" s="1">
        <v>45570</v>
      </c>
      <c r="B645">
        <f t="shared" si="32"/>
        <v>10</v>
      </c>
      <c r="C645">
        <f>YEAR(Date_Table[[#This Row],[Date]])</f>
        <v>2024</v>
      </c>
      <c r="D645" t="str">
        <f>IF(AND(Date_Table[[#This Row],[Month]]&gt;=1,Date_Table[[#This Row],[Month]]&lt;4),"Q1",
 IF(AND(Date_Table[[#This Row],[Month]]&gt;=4,Date_Table[[#This Row],[Month]]&lt;7),"Q2",
 IF(AND(Date_Table[[#This Row],[Month]]&gt;=7,Date_Table[[#This Row],[Month]]&lt;=9),"Q3","Q4")))</f>
        <v>Q4</v>
      </c>
      <c r="E645" t="str">
        <f t="shared" si="30"/>
        <v>October</v>
      </c>
      <c r="F645" t="str">
        <f t="shared" si="31"/>
        <v>Saturday</v>
      </c>
    </row>
    <row r="646" spans="1:6" x14ac:dyDescent="0.3">
      <c r="A646" s="1">
        <v>45571</v>
      </c>
      <c r="B646">
        <f t="shared" si="32"/>
        <v>10</v>
      </c>
      <c r="C646">
        <f>YEAR(Date_Table[[#This Row],[Date]])</f>
        <v>2024</v>
      </c>
      <c r="D646" t="str">
        <f>IF(AND(Date_Table[[#This Row],[Month]]&gt;=1,Date_Table[[#This Row],[Month]]&lt;4),"Q1",
 IF(AND(Date_Table[[#This Row],[Month]]&gt;=4,Date_Table[[#This Row],[Month]]&lt;7),"Q2",
 IF(AND(Date_Table[[#This Row],[Month]]&gt;=7,Date_Table[[#This Row],[Month]]&lt;=9),"Q3","Q4")))</f>
        <v>Q4</v>
      </c>
      <c r="E646" t="str">
        <f t="shared" si="30"/>
        <v>October</v>
      </c>
      <c r="F646" t="str">
        <f t="shared" si="31"/>
        <v>Sunday</v>
      </c>
    </row>
    <row r="647" spans="1:6" x14ac:dyDescent="0.3">
      <c r="A647" s="1">
        <v>45572</v>
      </c>
      <c r="B647">
        <f t="shared" si="32"/>
        <v>10</v>
      </c>
      <c r="C647">
        <f>YEAR(Date_Table[[#This Row],[Date]])</f>
        <v>2024</v>
      </c>
      <c r="D647" t="str">
        <f>IF(AND(Date_Table[[#This Row],[Month]]&gt;=1,Date_Table[[#This Row],[Month]]&lt;4),"Q1",
 IF(AND(Date_Table[[#This Row],[Month]]&gt;=4,Date_Table[[#This Row],[Month]]&lt;7),"Q2",
 IF(AND(Date_Table[[#This Row],[Month]]&gt;=7,Date_Table[[#This Row],[Month]]&lt;=9),"Q3","Q4")))</f>
        <v>Q4</v>
      </c>
      <c r="E647" t="str">
        <f t="shared" si="30"/>
        <v>October</v>
      </c>
      <c r="F647" t="str">
        <f t="shared" si="31"/>
        <v>Monday</v>
      </c>
    </row>
    <row r="648" spans="1:6" x14ac:dyDescent="0.3">
      <c r="A648" s="1">
        <v>45573</v>
      </c>
      <c r="B648">
        <f t="shared" si="32"/>
        <v>10</v>
      </c>
      <c r="C648">
        <f>YEAR(Date_Table[[#This Row],[Date]])</f>
        <v>2024</v>
      </c>
      <c r="D648" t="str">
        <f>IF(AND(Date_Table[[#This Row],[Month]]&gt;=1,Date_Table[[#This Row],[Month]]&lt;4),"Q1",
 IF(AND(Date_Table[[#This Row],[Month]]&gt;=4,Date_Table[[#This Row],[Month]]&lt;7),"Q2",
 IF(AND(Date_Table[[#This Row],[Month]]&gt;=7,Date_Table[[#This Row],[Month]]&lt;=9),"Q3","Q4")))</f>
        <v>Q4</v>
      </c>
      <c r="E648" t="str">
        <f t="shared" si="30"/>
        <v>October</v>
      </c>
      <c r="F648" t="str">
        <f t="shared" si="31"/>
        <v>Tuesday</v>
      </c>
    </row>
    <row r="649" spans="1:6" x14ac:dyDescent="0.3">
      <c r="A649" s="1">
        <v>45574</v>
      </c>
      <c r="B649">
        <f t="shared" si="32"/>
        <v>10</v>
      </c>
      <c r="C649">
        <f>YEAR(Date_Table[[#This Row],[Date]])</f>
        <v>2024</v>
      </c>
      <c r="D649" t="str">
        <f>IF(AND(Date_Table[[#This Row],[Month]]&gt;=1,Date_Table[[#This Row],[Month]]&lt;4),"Q1",
 IF(AND(Date_Table[[#This Row],[Month]]&gt;=4,Date_Table[[#This Row],[Month]]&lt;7),"Q2",
 IF(AND(Date_Table[[#This Row],[Month]]&gt;=7,Date_Table[[#This Row],[Month]]&lt;=9),"Q3","Q4")))</f>
        <v>Q4</v>
      </c>
      <c r="E649" t="str">
        <f t="shared" si="30"/>
        <v>October</v>
      </c>
      <c r="F649" t="str">
        <f t="shared" si="31"/>
        <v>Wednesday</v>
      </c>
    </row>
    <row r="650" spans="1:6" x14ac:dyDescent="0.3">
      <c r="A650" s="1">
        <v>45575</v>
      </c>
      <c r="B650">
        <f t="shared" si="32"/>
        <v>10</v>
      </c>
      <c r="C650">
        <f>YEAR(Date_Table[[#This Row],[Date]])</f>
        <v>2024</v>
      </c>
      <c r="D650" t="str">
        <f>IF(AND(Date_Table[[#This Row],[Month]]&gt;=1,Date_Table[[#This Row],[Month]]&lt;4),"Q1",
 IF(AND(Date_Table[[#This Row],[Month]]&gt;=4,Date_Table[[#This Row],[Month]]&lt;7),"Q2",
 IF(AND(Date_Table[[#This Row],[Month]]&gt;=7,Date_Table[[#This Row],[Month]]&lt;=9),"Q3","Q4")))</f>
        <v>Q4</v>
      </c>
      <c r="E650" t="str">
        <f t="shared" si="30"/>
        <v>October</v>
      </c>
      <c r="F650" t="str">
        <f t="shared" si="31"/>
        <v>Thursday</v>
      </c>
    </row>
    <row r="651" spans="1:6" x14ac:dyDescent="0.3">
      <c r="A651" s="1">
        <v>45576</v>
      </c>
      <c r="B651">
        <f t="shared" si="32"/>
        <v>10</v>
      </c>
      <c r="C651">
        <f>YEAR(Date_Table[[#This Row],[Date]])</f>
        <v>2024</v>
      </c>
      <c r="D651" t="str">
        <f>IF(AND(Date_Table[[#This Row],[Month]]&gt;=1,Date_Table[[#This Row],[Month]]&lt;4),"Q1",
 IF(AND(Date_Table[[#This Row],[Month]]&gt;=4,Date_Table[[#This Row],[Month]]&lt;7),"Q2",
 IF(AND(Date_Table[[#This Row],[Month]]&gt;=7,Date_Table[[#This Row],[Month]]&lt;=9),"Q3","Q4")))</f>
        <v>Q4</v>
      </c>
      <c r="E651" t="str">
        <f t="shared" si="30"/>
        <v>October</v>
      </c>
      <c r="F651" t="str">
        <f t="shared" si="31"/>
        <v>Friday</v>
      </c>
    </row>
    <row r="652" spans="1:6" x14ac:dyDescent="0.3">
      <c r="A652" s="1">
        <v>45577</v>
      </c>
      <c r="B652">
        <f t="shared" si="32"/>
        <v>10</v>
      </c>
      <c r="C652">
        <f>YEAR(Date_Table[[#This Row],[Date]])</f>
        <v>2024</v>
      </c>
      <c r="D652" t="str">
        <f>IF(AND(Date_Table[[#This Row],[Month]]&gt;=1,Date_Table[[#This Row],[Month]]&lt;4),"Q1",
 IF(AND(Date_Table[[#This Row],[Month]]&gt;=4,Date_Table[[#This Row],[Month]]&lt;7),"Q2",
 IF(AND(Date_Table[[#This Row],[Month]]&gt;=7,Date_Table[[#This Row],[Month]]&lt;=9),"Q3","Q4")))</f>
        <v>Q4</v>
      </c>
      <c r="E652" t="str">
        <f t="shared" si="30"/>
        <v>October</v>
      </c>
      <c r="F652" t="str">
        <f t="shared" si="31"/>
        <v>Saturday</v>
      </c>
    </row>
    <row r="653" spans="1:6" x14ac:dyDescent="0.3">
      <c r="A653" s="1">
        <v>45578</v>
      </c>
      <c r="B653">
        <f t="shared" si="32"/>
        <v>10</v>
      </c>
      <c r="C653">
        <f>YEAR(Date_Table[[#This Row],[Date]])</f>
        <v>2024</v>
      </c>
      <c r="D653" t="str">
        <f>IF(AND(Date_Table[[#This Row],[Month]]&gt;=1,Date_Table[[#This Row],[Month]]&lt;4),"Q1",
 IF(AND(Date_Table[[#This Row],[Month]]&gt;=4,Date_Table[[#This Row],[Month]]&lt;7),"Q2",
 IF(AND(Date_Table[[#This Row],[Month]]&gt;=7,Date_Table[[#This Row],[Month]]&lt;=9),"Q3","Q4")))</f>
        <v>Q4</v>
      </c>
      <c r="E653" t="str">
        <f t="shared" si="30"/>
        <v>October</v>
      </c>
      <c r="F653" t="str">
        <f t="shared" si="31"/>
        <v>Sunday</v>
      </c>
    </row>
    <row r="654" spans="1:6" x14ac:dyDescent="0.3">
      <c r="A654" s="1">
        <v>45579</v>
      </c>
      <c r="B654">
        <f t="shared" si="32"/>
        <v>10</v>
      </c>
      <c r="C654">
        <f>YEAR(Date_Table[[#This Row],[Date]])</f>
        <v>2024</v>
      </c>
      <c r="D654" t="str">
        <f>IF(AND(Date_Table[[#This Row],[Month]]&gt;=1,Date_Table[[#This Row],[Month]]&lt;4),"Q1",
 IF(AND(Date_Table[[#This Row],[Month]]&gt;=4,Date_Table[[#This Row],[Month]]&lt;7),"Q2",
 IF(AND(Date_Table[[#This Row],[Month]]&gt;=7,Date_Table[[#This Row],[Month]]&lt;=9),"Q3","Q4")))</f>
        <v>Q4</v>
      </c>
      <c r="E654" t="str">
        <f t="shared" si="30"/>
        <v>October</v>
      </c>
      <c r="F654" t="str">
        <f t="shared" si="31"/>
        <v>Monday</v>
      </c>
    </row>
    <row r="655" spans="1:6" x14ac:dyDescent="0.3">
      <c r="A655" s="1">
        <v>45580</v>
      </c>
      <c r="B655">
        <f t="shared" si="32"/>
        <v>10</v>
      </c>
      <c r="C655">
        <f>YEAR(Date_Table[[#This Row],[Date]])</f>
        <v>2024</v>
      </c>
      <c r="D655" t="str">
        <f>IF(AND(Date_Table[[#This Row],[Month]]&gt;=1,Date_Table[[#This Row],[Month]]&lt;4),"Q1",
 IF(AND(Date_Table[[#This Row],[Month]]&gt;=4,Date_Table[[#This Row],[Month]]&lt;7),"Q2",
 IF(AND(Date_Table[[#This Row],[Month]]&gt;=7,Date_Table[[#This Row],[Month]]&lt;=9),"Q3","Q4")))</f>
        <v>Q4</v>
      </c>
      <c r="E655" t="str">
        <f t="shared" si="30"/>
        <v>October</v>
      </c>
      <c r="F655" t="str">
        <f t="shared" si="31"/>
        <v>Tuesday</v>
      </c>
    </row>
    <row r="656" spans="1:6" x14ac:dyDescent="0.3">
      <c r="A656" s="1">
        <v>45581</v>
      </c>
      <c r="B656">
        <f t="shared" si="32"/>
        <v>10</v>
      </c>
      <c r="C656">
        <f>YEAR(Date_Table[[#This Row],[Date]])</f>
        <v>2024</v>
      </c>
      <c r="D656" t="str">
        <f>IF(AND(Date_Table[[#This Row],[Month]]&gt;=1,Date_Table[[#This Row],[Month]]&lt;4),"Q1",
 IF(AND(Date_Table[[#This Row],[Month]]&gt;=4,Date_Table[[#This Row],[Month]]&lt;7),"Q2",
 IF(AND(Date_Table[[#This Row],[Month]]&gt;=7,Date_Table[[#This Row],[Month]]&lt;=9),"Q3","Q4")))</f>
        <v>Q4</v>
      </c>
      <c r="E656" t="str">
        <f t="shared" si="30"/>
        <v>October</v>
      </c>
      <c r="F656" t="str">
        <f t="shared" si="31"/>
        <v>Wednesday</v>
      </c>
    </row>
    <row r="657" spans="1:6" x14ac:dyDescent="0.3">
      <c r="A657" s="1">
        <v>45582</v>
      </c>
      <c r="B657">
        <f t="shared" si="32"/>
        <v>10</v>
      </c>
      <c r="C657">
        <f>YEAR(Date_Table[[#This Row],[Date]])</f>
        <v>2024</v>
      </c>
      <c r="D657" t="str">
        <f>IF(AND(Date_Table[[#This Row],[Month]]&gt;=1,Date_Table[[#This Row],[Month]]&lt;4),"Q1",
 IF(AND(Date_Table[[#This Row],[Month]]&gt;=4,Date_Table[[#This Row],[Month]]&lt;7),"Q2",
 IF(AND(Date_Table[[#This Row],[Month]]&gt;=7,Date_Table[[#This Row],[Month]]&lt;=9),"Q3","Q4")))</f>
        <v>Q4</v>
      </c>
      <c r="E657" t="str">
        <f t="shared" si="30"/>
        <v>October</v>
      </c>
      <c r="F657" t="str">
        <f t="shared" si="31"/>
        <v>Thursday</v>
      </c>
    </row>
    <row r="658" spans="1:6" x14ac:dyDescent="0.3">
      <c r="A658" s="1">
        <v>45583</v>
      </c>
      <c r="B658">
        <f t="shared" si="32"/>
        <v>10</v>
      </c>
      <c r="C658">
        <f>YEAR(Date_Table[[#This Row],[Date]])</f>
        <v>2024</v>
      </c>
      <c r="D658" t="str">
        <f>IF(AND(Date_Table[[#This Row],[Month]]&gt;=1,Date_Table[[#This Row],[Month]]&lt;4),"Q1",
 IF(AND(Date_Table[[#This Row],[Month]]&gt;=4,Date_Table[[#This Row],[Month]]&lt;7),"Q2",
 IF(AND(Date_Table[[#This Row],[Month]]&gt;=7,Date_Table[[#This Row],[Month]]&lt;=9),"Q3","Q4")))</f>
        <v>Q4</v>
      </c>
      <c r="E658" t="str">
        <f t="shared" si="30"/>
        <v>October</v>
      </c>
      <c r="F658" t="str">
        <f t="shared" si="31"/>
        <v>Friday</v>
      </c>
    </row>
    <row r="659" spans="1:6" x14ac:dyDescent="0.3">
      <c r="A659" s="1">
        <v>45584</v>
      </c>
      <c r="B659">
        <f t="shared" si="32"/>
        <v>10</v>
      </c>
      <c r="C659">
        <f>YEAR(Date_Table[[#This Row],[Date]])</f>
        <v>2024</v>
      </c>
      <c r="D659" t="str">
        <f>IF(AND(Date_Table[[#This Row],[Month]]&gt;=1,Date_Table[[#This Row],[Month]]&lt;4),"Q1",
 IF(AND(Date_Table[[#This Row],[Month]]&gt;=4,Date_Table[[#This Row],[Month]]&lt;7),"Q2",
 IF(AND(Date_Table[[#This Row],[Month]]&gt;=7,Date_Table[[#This Row],[Month]]&lt;=9),"Q3","Q4")))</f>
        <v>Q4</v>
      </c>
      <c r="E659" t="str">
        <f t="shared" si="30"/>
        <v>October</v>
      </c>
      <c r="F659" t="str">
        <f t="shared" si="31"/>
        <v>Saturday</v>
      </c>
    </row>
    <row r="660" spans="1:6" x14ac:dyDescent="0.3">
      <c r="A660" s="1">
        <v>45585</v>
      </c>
      <c r="B660">
        <f t="shared" si="32"/>
        <v>10</v>
      </c>
      <c r="C660">
        <f>YEAR(Date_Table[[#This Row],[Date]])</f>
        <v>2024</v>
      </c>
      <c r="D660" t="str">
        <f>IF(AND(Date_Table[[#This Row],[Month]]&gt;=1,Date_Table[[#This Row],[Month]]&lt;4),"Q1",
 IF(AND(Date_Table[[#This Row],[Month]]&gt;=4,Date_Table[[#This Row],[Month]]&lt;7),"Q2",
 IF(AND(Date_Table[[#This Row],[Month]]&gt;=7,Date_Table[[#This Row],[Month]]&lt;=9),"Q3","Q4")))</f>
        <v>Q4</v>
      </c>
      <c r="E660" t="str">
        <f t="shared" si="30"/>
        <v>October</v>
      </c>
      <c r="F660" t="str">
        <f t="shared" si="31"/>
        <v>Sunday</v>
      </c>
    </row>
    <row r="661" spans="1:6" x14ac:dyDescent="0.3">
      <c r="A661" s="1">
        <v>45586</v>
      </c>
      <c r="B661">
        <f t="shared" si="32"/>
        <v>10</v>
      </c>
      <c r="C661">
        <f>YEAR(Date_Table[[#This Row],[Date]])</f>
        <v>2024</v>
      </c>
      <c r="D661" t="str">
        <f>IF(AND(Date_Table[[#This Row],[Month]]&gt;=1,Date_Table[[#This Row],[Month]]&lt;4),"Q1",
 IF(AND(Date_Table[[#This Row],[Month]]&gt;=4,Date_Table[[#This Row],[Month]]&lt;7),"Q2",
 IF(AND(Date_Table[[#This Row],[Month]]&gt;=7,Date_Table[[#This Row],[Month]]&lt;=9),"Q3","Q4")))</f>
        <v>Q4</v>
      </c>
      <c r="E661" t="str">
        <f t="shared" si="30"/>
        <v>October</v>
      </c>
      <c r="F661" t="str">
        <f t="shared" si="31"/>
        <v>Monday</v>
      </c>
    </row>
    <row r="662" spans="1:6" x14ac:dyDescent="0.3">
      <c r="A662" s="1">
        <v>45587</v>
      </c>
      <c r="B662">
        <f t="shared" si="32"/>
        <v>10</v>
      </c>
      <c r="C662">
        <f>YEAR(Date_Table[[#This Row],[Date]])</f>
        <v>2024</v>
      </c>
      <c r="D662" t="str">
        <f>IF(AND(Date_Table[[#This Row],[Month]]&gt;=1,Date_Table[[#This Row],[Month]]&lt;4),"Q1",
 IF(AND(Date_Table[[#This Row],[Month]]&gt;=4,Date_Table[[#This Row],[Month]]&lt;7),"Q2",
 IF(AND(Date_Table[[#This Row],[Month]]&gt;=7,Date_Table[[#This Row],[Month]]&lt;=9),"Q3","Q4")))</f>
        <v>Q4</v>
      </c>
      <c r="E662" t="str">
        <f t="shared" si="30"/>
        <v>October</v>
      </c>
      <c r="F662" t="str">
        <f t="shared" si="31"/>
        <v>Tuesday</v>
      </c>
    </row>
    <row r="663" spans="1:6" x14ac:dyDescent="0.3">
      <c r="A663" s="1">
        <v>45588</v>
      </c>
      <c r="B663">
        <f t="shared" si="32"/>
        <v>10</v>
      </c>
      <c r="C663">
        <f>YEAR(Date_Table[[#This Row],[Date]])</f>
        <v>2024</v>
      </c>
      <c r="D663" t="str">
        <f>IF(AND(Date_Table[[#This Row],[Month]]&gt;=1,Date_Table[[#This Row],[Month]]&lt;4),"Q1",
 IF(AND(Date_Table[[#This Row],[Month]]&gt;=4,Date_Table[[#This Row],[Month]]&lt;7),"Q2",
 IF(AND(Date_Table[[#This Row],[Month]]&gt;=7,Date_Table[[#This Row],[Month]]&lt;=9),"Q3","Q4")))</f>
        <v>Q4</v>
      </c>
      <c r="E663" t="str">
        <f t="shared" si="30"/>
        <v>October</v>
      </c>
      <c r="F663" t="str">
        <f t="shared" si="31"/>
        <v>Wednesday</v>
      </c>
    </row>
    <row r="664" spans="1:6" x14ac:dyDescent="0.3">
      <c r="A664" s="1">
        <v>45589</v>
      </c>
      <c r="B664">
        <f t="shared" si="32"/>
        <v>10</v>
      </c>
      <c r="C664">
        <f>YEAR(Date_Table[[#This Row],[Date]])</f>
        <v>2024</v>
      </c>
      <c r="D664" t="str">
        <f>IF(AND(Date_Table[[#This Row],[Month]]&gt;=1,Date_Table[[#This Row],[Month]]&lt;4),"Q1",
 IF(AND(Date_Table[[#This Row],[Month]]&gt;=4,Date_Table[[#This Row],[Month]]&lt;7),"Q2",
 IF(AND(Date_Table[[#This Row],[Month]]&gt;=7,Date_Table[[#This Row],[Month]]&lt;=9),"Q3","Q4")))</f>
        <v>Q4</v>
      </c>
      <c r="E664" t="str">
        <f t="shared" si="30"/>
        <v>October</v>
      </c>
      <c r="F664" t="str">
        <f t="shared" si="31"/>
        <v>Thursday</v>
      </c>
    </row>
    <row r="665" spans="1:6" x14ac:dyDescent="0.3">
      <c r="A665" s="1">
        <v>45590</v>
      </c>
      <c r="B665">
        <f t="shared" si="32"/>
        <v>10</v>
      </c>
      <c r="C665">
        <f>YEAR(Date_Table[[#This Row],[Date]])</f>
        <v>2024</v>
      </c>
      <c r="D665" t="str">
        <f>IF(AND(Date_Table[[#This Row],[Month]]&gt;=1,Date_Table[[#This Row],[Month]]&lt;4),"Q1",
 IF(AND(Date_Table[[#This Row],[Month]]&gt;=4,Date_Table[[#This Row],[Month]]&lt;7),"Q2",
 IF(AND(Date_Table[[#This Row],[Month]]&gt;=7,Date_Table[[#This Row],[Month]]&lt;=9),"Q3","Q4")))</f>
        <v>Q4</v>
      </c>
      <c r="E665" t="str">
        <f t="shared" si="30"/>
        <v>October</v>
      </c>
      <c r="F665" t="str">
        <f t="shared" si="31"/>
        <v>Friday</v>
      </c>
    </row>
    <row r="666" spans="1:6" x14ac:dyDescent="0.3">
      <c r="A666" s="1">
        <v>45591</v>
      </c>
      <c r="B666">
        <f t="shared" si="32"/>
        <v>10</v>
      </c>
      <c r="C666">
        <f>YEAR(Date_Table[[#This Row],[Date]])</f>
        <v>2024</v>
      </c>
      <c r="D666" t="str">
        <f>IF(AND(Date_Table[[#This Row],[Month]]&gt;=1,Date_Table[[#This Row],[Month]]&lt;4),"Q1",
 IF(AND(Date_Table[[#This Row],[Month]]&gt;=4,Date_Table[[#This Row],[Month]]&lt;7),"Q2",
 IF(AND(Date_Table[[#This Row],[Month]]&gt;=7,Date_Table[[#This Row],[Month]]&lt;=9),"Q3","Q4")))</f>
        <v>Q4</v>
      </c>
      <c r="E666" t="str">
        <f t="shared" si="30"/>
        <v>October</v>
      </c>
      <c r="F666" t="str">
        <f t="shared" si="31"/>
        <v>Saturday</v>
      </c>
    </row>
    <row r="667" spans="1:6" x14ac:dyDescent="0.3">
      <c r="A667" s="1">
        <v>45592</v>
      </c>
      <c r="B667">
        <f t="shared" si="32"/>
        <v>10</v>
      </c>
      <c r="C667">
        <f>YEAR(Date_Table[[#This Row],[Date]])</f>
        <v>2024</v>
      </c>
      <c r="D667" t="str">
        <f>IF(AND(Date_Table[[#This Row],[Month]]&gt;=1,Date_Table[[#This Row],[Month]]&lt;4),"Q1",
 IF(AND(Date_Table[[#This Row],[Month]]&gt;=4,Date_Table[[#This Row],[Month]]&lt;7),"Q2",
 IF(AND(Date_Table[[#This Row],[Month]]&gt;=7,Date_Table[[#This Row],[Month]]&lt;=9),"Q3","Q4")))</f>
        <v>Q4</v>
      </c>
      <c r="E667" t="str">
        <f t="shared" si="30"/>
        <v>October</v>
      </c>
      <c r="F667" t="str">
        <f t="shared" si="31"/>
        <v>Sunday</v>
      </c>
    </row>
    <row r="668" spans="1:6" x14ac:dyDescent="0.3">
      <c r="A668" s="1">
        <v>45593</v>
      </c>
      <c r="B668">
        <f t="shared" si="32"/>
        <v>10</v>
      </c>
      <c r="C668">
        <f>YEAR(Date_Table[[#This Row],[Date]])</f>
        <v>2024</v>
      </c>
      <c r="D668" t="str">
        <f>IF(AND(Date_Table[[#This Row],[Month]]&gt;=1,Date_Table[[#This Row],[Month]]&lt;4),"Q1",
 IF(AND(Date_Table[[#This Row],[Month]]&gt;=4,Date_Table[[#This Row],[Month]]&lt;7),"Q2",
 IF(AND(Date_Table[[#This Row],[Month]]&gt;=7,Date_Table[[#This Row],[Month]]&lt;=9),"Q3","Q4")))</f>
        <v>Q4</v>
      </c>
      <c r="E668" t="str">
        <f t="shared" si="30"/>
        <v>October</v>
      </c>
      <c r="F668" t="str">
        <f t="shared" si="31"/>
        <v>Monday</v>
      </c>
    </row>
    <row r="669" spans="1:6" x14ac:dyDescent="0.3">
      <c r="A669" s="1">
        <v>45594</v>
      </c>
      <c r="B669">
        <f t="shared" si="32"/>
        <v>10</v>
      </c>
      <c r="C669">
        <f>YEAR(Date_Table[[#This Row],[Date]])</f>
        <v>2024</v>
      </c>
      <c r="D669" t="str">
        <f>IF(AND(Date_Table[[#This Row],[Month]]&gt;=1,Date_Table[[#This Row],[Month]]&lt;4),"Q1",
 IF(AND(Date_Table[[#This Row],[Month]]&gt;=4,Date_Table[[#This Row],[Month]]&lt;7),"Q2",
 IF(AND(Date_Table[[#This Row],[Month]]&gt;=7,Date_Table[[#This Row],[Month]]&lt;=9),"Q3","Q4")))</f>
        <v>Q4</v>
      </c>
      <c r="E669" t="str">
        <f t="shared" si="30"/>
        <v>October</v>
      </c>
      <c r="F669" t="str">
        <f t="shared" si="31"/>
        <v>Tuesday</v>
      </c>
    </row>
    <row r="670" spans="1:6" x14ac:dyDescent="0.3">
      <c r="A670" s="1">
        <v>45595</v>
      </c>
      <c r="B670">
        <f t="shared" si="32"/>
        <v>10</v>
      </c>
      <c r="C670">
        <f>YEAR(Date_Table[[#This Row],[Date]])</f>
        <v>2024</v>
      </c>
      <c r="D670" t="str">
        <f>IF(AND(Date_Table[[#This Row],[Month]]&gt;=1,Date_Table[[#This Row],[Month]]&lt;4),"Q1",
 IF(AND(Date_Table[[#This Row],[Month]]&gt;=4,Date_Table[[#This Row],[Month]]&lt;7),"Q2",
 IF(AND(Date_Table[[#This Row],[Month]]&gt;=7,Date_Table[[#This Row],[Month]]&lt;=9),"Q3","Q4")))</f>
        <v>Q4</v>
      </c>
      <c r="E670" t="str">
        <f t="shared" si="30"/>
        <v>October</v>
      </c>
      <c r="F670" t="str">
        <f t="shared" si="31"/>
        <v>Wednesday</v>
      </c>
    </row>
    <row r="671" spans="1:6" x14ac:dyDescent="0.3">
      <c r="A671" s="1">
        <v>45596</v>
      </c>
      <c r="B671">
        <f t="shared" si="32"/>
        <v>10</v>
      </c>
      <c r="C671">
        <f>YEAR(Date_Table[[#This Row],[Date]])</f>
        <v>2024</v>
      </c>
      <c r="D671" t="str">
        <f>IF(AND(Date_Table[[#This Row],[Month]]&gt;=1,Date_Table[[#This Row],[Month]]&lt;4),"Q1",
 IF(AND(Date_Table[[#This Row],[Month]]&gt;=4,Date_Table[[#This Row],[Month]]&lt;7),"Q2",
 IF(AND(Date_Table[[#This Row],[Month]]&gt;=7,Date_Table[[#This Row],[Month]]&lt;=9),"Q3","Q4")))</f>
        <v>Q4</v>
      </c>
      <c r="E671" t="str">
        <f t="shared" si="30"/>
        <v>October</v>
      </c>
      <c r="F671" t="str">
        <f t="shared" si="31"/>
        <v>Thursday</v>
      </c>
    </row>
    <row r="672" spans="1:6" x14ac:dyDescent="0.3">
      <c r="A672" s="1">
        <v>45597</v>
      </c>
      <c r="B672">
        <f t="shared" si="32"/>
        <v>11</v>
      </c>
      <c r="C672">
        <f>YEAR(Date_Table[[#This Row],[Date]])</f>
        <v>2024</v>
      </c>
      <c r="D672" t="str">
        <f>IF(AND(Date_Table[[#This Row],[Month]]&gt;=1,Date_Table[[#This Row],[Month]]&lt;4),"Q1",
 IF(AND(Date_Table[[#This Row],[Month]]&gt;=4,Date_Table[[#This Row],[Month]]&lt;7),"Q2",
 IF(AND(Date_Table[[#This Row],[Month]]&gt;=7,Date_Table[[#This Row],[Month]]&lt;=9),"Q3","Q4")))</f>
        <v>Q4</v>
      </c>
      <c r="E672" t="str">
        <f t="shared" si="30"/>
        <v>November</v>
      </c>
      <c r="F672" t="str">
        <f t="shared" si="31"/>
        <v>Friday</v>
      </c>
    </row>
    <row r="673" spans="1:6" x14ac:dyDescent="0.3">
      <c r="A673" s="1">
        <v>45598</v>
      </c>
      <c r="B673">
        <f t="shared" si="32"/>
        <v>11</v>
      </c>
      <c r="C673">
        <f>YEAR(Date_Table[[#This Row],[Date]])</f>
        <v>2024</v>
      </c>
      <c r="D673" t="str">
        <f>IF(AND(Date_Table[[#This Row],[Month]]&gt;=1,Date_Table[[#This Row],[Month]]&lt;4),"Q1",
 IF(AND(Date_Table[[#This Row],[Month]]&gt;=4,Date_Table[[#This Row],[Month]]&lt;7),"Q2",
 IF(AND(Date_Table[[#This Row],[Month]]&gt;=7,Date_Table[[#This Row],[Month]]&lt;=9),"Q3","Q4")))</f>
        <v>Q4</v>
      </c>
      <c r="E673" t="str">
        <f t="shared" si="30"/>
        <v>November</v>
      </c>
      <c r="F673" t="str">
        <f t="shared" si="31"/>
        <v>Saturday</v>
      </c>
    </row>
    <row r="674" spans="1:6" x14ac:dyDescent="0.3">
      <c r="A674" s="1">
        <v>45599</v>
      </c>
      <c r="B674">
        <f t="shared" si="32"/>
        <v>11</v>
      </c>
      <c r="C674">
        <f>YEAR(Date_Table[[#This Row],[Date]])</f>
        <v>2024</v>
      </c>
      <c r="D674" t="str">
        <f>IF(AND(Date_Table[[#This Row],[Month]]&gt;=1,Date_Table[[#This Row],[Month]]&lt;4),"Q1",
 IF(AND(Date_Table[[#This Row],[Month]]&gt;=4,Date_Table[[#This Row],[Month]]&lt;7),"Q2",
 IF(AND(Date_Table[[#This Row],[Month]]&gt;=7,Date_Table[[#This Row],[Month]]&lt;=9),"Q3","Q4")))</f>
        <v>Q4</v>
      </c>
      <c r="E674" t="str">
        <f t="shared" si="30"/>
        <v>November</v>
      </c>
      <c r="F674" t="str">
        <f t="shared" si="31"/>
        <v>Sunday</v>
      </c>
    </row>
    <row r="675" spans="1:6" x14ac:dyDescent="0.3">
      <c r="A675" s="1">
        <v>45600</v>
      </c>
      <c r="B675">
        <f t="shared" si="32"/>
        <v>11</v>
      </c>
      <c r="C675">
        <f>YEAR(Date_Table[[#This Row],[Date]])</f>
        <v>2024</v>
      </c>
      <c r="D675" t="str">
        <f>IF(AND(Date_Table[[#This Row],[Month]]&gt;=1,Date_Table[[#This Row],[Month]]&lt;4),"Q1",
 IF(AND(Date_Table[[#This Row],[Month]]&gt;=4,Date_Table[[#This Row],[Month]]&lt;7),"Q2",
 IF(AND(Date_Table[[#This Row],[Month]]&gt;=7,Date_Table[[#This Row],[Month]]&lt;=9),"Q3","Q4")))</f>
        <v>Q4</v>
      </c>
      <c r="E675" t="str">
        <f t="shared" si="30"/>
        <v>November</v>
      </c>
      <c r="F675" t="str">
        <f t="shared" si="31"/>
        <v>Monday</v>
      </c>
    </row>
    <row r="676" spans="1:6" x14ac:dyDescent="0.3">
      <c r="A676" s="1">
        <v>45601</v>
      </c>
      <c r="B676">
        <f t="shared" si="32"/>
        <v>11</v>
      </c>
      <c r="C676">
        <f>YEAR(Date_Table[[#This Row],[Date]])</f>
        <v>2024</v>
      </c>
      <c r="D676" t="str">
        <f>IF(AND(Date_Table[[#This Row],[Month]]&gt;=1,Date_Table[[#This Row],[Month]]&lt;4),"Q1",
 IF(AND(Date_Table[[#This Row],[Month]]&gt;=4,Date_Table[[#This Row],[Month]]&lt;7),"Q2",
 IF(AND(Date_Table[[#This Row],[Month]]&gt;=7,Date_Table[[#This Row],[Month]]&lt;=9),"Q3","Q4")))</f>
        <v>Q4</v>
      </c>
      <c r="E676" t="str">
        <f t="shared" si="30"/>
        <v>November</v>
      </c>
      <c r="F676" t="str">
        <f t="shared" si="31"/>
        <v>Tuesday</v>
      </c>
    </row>
    <row r="677" spans="1:6" x14ac:dyDescent="0.3">
      <c r="A677" s="1">
        <v>45602</v>
      </c>
      <c r="B677">
        <f t="shared" si="32"/>
        <v>11</v>
      </c>
      <c r="C677">
        <f>YEAR(Date_Table[[#This Row],[Date]])</f>
        <v>2024</v>
      </c>
      <c r="D677" t="str">
        <f>IF(AND(Date_Table[[#This Row],[Month]]&gt;=1,Date_Table[[#This Row],[Month]]&lt;4),"Q1",
 IF(AND(Date_Table[[#This Row],[Month]]&gt;=4,Date_Table[[#This Row],[Month]]&lt;7),"Q2",
 IF(AND(Date_Table[[#This Row],[Month]]&gt;=7,Date_Table[[#This Row],[Month]]&lt;=9),"Q3","Q4")))</f>
        <v>Q4</v>
      </c>
      <c r="E677" t="str">
        <f t="shared" si="30"/>
        <v>November</v>
      </c>
      <c r="F677" t="str">
        <f t="shared" si="31"/>
        <v>Wednesday</v>
      </c>
    </row>
    <row r="678" spans="1:6" x14ac:dyDescent="0.3">
      <c r="A678" s="1">
        <v>45603</v>
      </c>
      <c r="B678">
        <f t="shared" si="32"/>
        <v>11</v>
      </c>
      <c r="C678">
        <f>YEAR(Date_Table[[#This Row],[Date]])</f>
        <v>2024</v>
      </c>
      <c r="D678" t="str">
        <f>IF(AND(Date_Table[[#This Row],[Month]]&gt;=1,Date_Table[[#This Row],[Month]]&lt;4),"Q1",
 IF(AND(Date_Table[[#This Row],[Month]]&gt;=4,Date_Table[[#This Row],[Month]]&lt;7),"Q2",
 IF(AND(Date_Table[[#This Row],[Month]]&gt;=7,Date_Table[[#This Row],[Month]]&lt;=9),"Q3","Q4")))</f>
        <v>Q4</v>
      </c>
      <c r="E678" t="str">
        <f t="shared" si="30"/>
        <v>November</v>
      </c>
      <c r="F678" t="str">
        <f t="shared" si="31"/>
        <v>Thursday</v>
      </c>
    </row>
    <row r="679" spans="1:6" x14ac:dyDescent="0.3">
      <c r="A679" s="1">
        <v>45604</v>
      </c>
      <c r="B679">
        <f t="shared" si="32"/>
        <v>11</v>
      </c>
      <c r="C679">
        <f>YEAR(Date_Table[[#This Row],[Date]])</f>
        <v>2024</v>
      </c>
      <c r="D679" t="str">
        <f>IF(AND(Date_Table[[#This Row],[Month]]&gt;=1,Date_Table[[#This Row],[Month]]&lt;4),"Q1",
 IF(AND(Date_Table[[#This Row],[Month]]&gt;=4,Date_Table[[#This Row],[Month]]&lt;7),"Q2",
 IF(AND(Date_Table[[#This Row],[Month]]&gt;=7,Date_Table[[#This Row],[Month]]&lt;=9),"Q3","Q4")))</f>
        <v>Q4</v>
      </c>
      <c r="E679" t="str">
        <f t="shared" si="30"/>
        <v>November</v>
      </c>
      <c r="F679" t="str">
        <f t="shared" si="31"/>
        <v>Friday</v>
      </c>
    </row>
    <row r="680" spans="1:6" x14ac:dyDescent="0.3">
      <c r="A680" s="1">
        <v>45605</v>
      </c>
      <c r="B680">
        <f t="shared" si="32"/>
        <v>11</v>
      </c>
      <c r="C680">
        <f>YEAR(Date_Table[[#This Row],[Date]])</f>
        <v>2024</v>
      </c>
      <c r="D680" t="str">
        <f>IF(AND(Date_Table[[#This Row],[Month]]&gt;=1,Date_Table[[#This Row],[Month]]&lt;4),"Q1",
 IF(AND(Date_Table[[#This Row],[Month]]&gt;=4,Date_Table[[#This Row],[Month]]&lt;7),"Q2",
 IF(AND(Date_Table[[#This Row],[Month]]&gt;=7,Date_Table[[#This Row],[Month]]&lt;=9),"Q3","Q4")))</f>
        <v>Q4</v>
      </c>
      <c r="E680" t="str">
        <f t="shared" si="30"/>
        <v>November</v>
      </c>
      <c r="F680" t="str">
        <f t="shared" si="31"/>
        <v>Saturday</v>
      </c>
    </row>
    <row r="681" spans="1:6" x14ac:dyDescent="0.3">
      <c r="A681" s="1">
        <v>45606</v>
      </c>
      <c r="B681">
        <f t="shared" si="32"/>
        <v>11</v>
      </c>
      <c r="C681">
        <f>YEAR(Date_Table[[#This Row],[Date]])</f>
        <v>2024</v>
      </c>
      <c r="D681" t="str">
        <f>IF(AND(Date_Table[[#This Row],[Month]]&gt;=1,Date_Table[[#This Row],[Month]]&lt;4),"Q1",
 IF(AND(Date_Table[[#This Row],[Month]]&gt;=4,Date_Table[[#This Row],[Month]]&lt;7),"Q2",
 IF(AND(Date_Table[[#This Row],[Month]]&gt;=7,Date_Table[[#This Row],[Month]]&lt;=9),"Q3","Q4")))</f>
        <v>Q4</v>
      </c>
      <c r="E681" t="str">
        <f t="shared" si="30"/>
        <v>November</v>
      </c>
      <c r="F681" t="str">
        <f t="shared" si="31"/>
        <v>Sunday</v>
      </c>
    </row>
    <row r="682" spans="1:6" x14ac:dyDescent="0.3">
      <c r="A682" s="1">
        <v>45607</v>
      </c>
      <c r="B682">
        <f t="shared" si="32"/>
        <v>11</v>
      </c>
      <c r="C682">
        <f>YEAR(Date_Table[[#This Row],[Date]])</f>
        <v>2024</v>
      </c>
      <c r="D682" t="str">
        <f>IF(AND(Date_Table[[#This Row],[Month]]&gt;=1,Date_Table[[#This Row],[Month]]&lt;4),"Q1",
 IF(AND(Date_Table[[#This Row],[Month]]&gt;=4,Date_Table[[#This Row],[Month]]&lt;7),"Q2",
 IF(AND(Date_Table[[#This Row],[Month]]&gt;=7,Date_Table[[#This Row],[Month]]&lt;=9),"Q3","Q4")))</f>
        <v>Q4</v>
      </c>
      <c r="E682" t="str">
        <f t="shared" si="30"/>
        <v>November</v>
      </c>
      <c r="F682" t="str">
        <f t="shared" si="31"/>
        <v>Monday</v>
      </c>
    </row>
    <row r="683" spans="1:6" x14ac:dyDescent="0.3">
      <c r="A683" s="1">
        <v>45608</v>
      </c>
      <c r="B683">
        <f t="shared" si="32"/>
        <v>11</v>
      </c>
      <c r="C683">
        <f>YEAR(Date_Table[[#This Row],[Date]])</f>
        <v>2024</v>
      </c>
      <c r="D683" t="str">
        <f>IF(AND(Date_Table[[#This Row],[Month]]&gt;=1,Date_Table[[#This Row],[Month]]&lt;4),"Q1",
 IF(AND(Date_Table[[#This Row],[Month]]&gt;=4,Date_Table[[#This Row],[Month]]&lt;7),"Q2",
 IF(AND(Date_Table[[#This Row],[Month]]&gt;=7,Date_Table[[#This Row],[Month]]&lt;=9),"Q3","Q4")))</f>
        <v>Q4</v>
      </c>
      <c r="E683" t="str">
        <f t="shared" si="30"/>
        <v>November</v>
      </c>
      <c r="F683" t="str">
        <f t="shared" si="31"/>
        <v>Tuesday</v>
      </c>
    </row>
    <row r="684" spans="1:6" x14ac:dyDescent="0.3">
      <c r="A684" s="1">
        <v>45609</v>
      </c>
      <c r="B684">
        <f t="shared" si="32"/>
        <v>11</v>
      </c>
      <c r="C684">
        <f>YEAR(Date_Table[[#This Row],[Date]])</f>
        <v>2024</v>
      </c>
      <c r="D684" t="str">
        <f>IF(AND(Date_Table[[#This Row],[Month]]&gt;=1,Date_Table[[#This Row],[Month]]&lt;4),"Q1",
 IF(AND(Date_Table[[#This Row],[Month]]&gt;=4,Date_Table[[#This Row],[Month]]&lt;7),"Q2",
 IF(AND(Date_Table[[#This Row],[Month]]&gt;=7,Date_Table[[#This Row],[Month]]&lt;=9),"Q3","Q4")))</f>
        <v>Q4</v>
      </c>
      <c r="E684" t="str">
        <f t="shared" si="30"/>
        <v>November</v>
      </c>
      <c r="F684" t="str">
        <f t="shared" si="31"/>
        <v>Wednesday</v>
      </c>
    </row>
    <row r="685" spans="1:6" x14ac:dyDescent="0.3">
      <c r="A685" s="1">
        <v>45610</v>
      </c>
      <c r="B685">
        <f t="shared" si="32"/>
        <v>11</v>
      </c>
      <c r="C685">
        <f>YEAR(Date_Table[[#This Row],[Date]])</f>
        <v>2024</v>
      </c>
      <c r="D685" t="str">
        <f>IF(AND(Date_Table[[#This Row],[Month]]&gt;=1,Date_Table[[#This Row],[Month]]&lt;4),"Q1",
 IF(AND(Date_Table[[#This Row],[Month]]&gt;=4,Date_Table[[#This Row],[Month]]&lt;7),"Q2",
 IF(AND(Date_Table[[#This Row],[Month]]&gt;=7,Date_Table[[#This Row],[Month]]&lt;=9),"Q3","Q4")))</f>
        <v>Q4</v>
      </c>
      <c r="E685" t="str">
        <f t="shared" si="30"/>
        <v>November</v>
      </c>
      <c r="F685" t="str">
        <f t="shared" si="31"/>
        <v>Thursday</v>
      </c>
    </row>
    <row r="686" spans="1:6" x14ac:dyDescent="0.3">
      <c r="A686" s="1">
        <v>45611</v>
      </c>
      <c r="B686">
        <f t="shared" si="32"/>
        <v>11</v>
      </c>
      <c r="C686">
        <f>YEAR(Date_Table[[#This Row],[Date]])</f>
        <v>2024</v>
      </c>
      <c r="D686" t="str">
        <f>IF(AND(Date_Table[[#This Row],[Month]]&gt;=1,Date_Table[[#This Row],[Month]]&lt;4),"Q1",
 IF(AND(Date_Table[[#This Row],[Month]]&gt;=4,Date_Table[[#This Row],[Month]]&lt;7),"Q2",
 IF(AND(Date_Table[[#This Row],[Month]]&gt;=7,Date_Table[[#This Row],[Month]]&lt;=9),"Q3","Q4")))</f>
        <v>Q4</v>
      </c>
      <c r="E686" t="str">
        <f t="shared" si="30"/>
        <v>November</v>
      </c>
      <c r="F686" t="str">
        <f t="shared" si="31"/>
        <v>Friday</v>
      </c>
    </row>
    <row r="687" spans="1:6" x14ac:dyDescent="0.3">
      <c r="A687" s="1">
        <v>45612</v>
      </c>
      <c r="B687">
        <f t="shared" si="32"/>
        <v>11</v>
      </c>
      <c r="C687">
        <f>YEAR(Date_Table[[#This Row],[Date]])</f>
        <v>2024</v>
      </c>
      <c r="D687" t="str">
        <f>IF(AND(Date_Table[[#This Row],[Month]]&gt;=1,Date_Table[[#This Row],[Month]]&lt;4),"Q1",
 IF(AND(Date_Table[[#This Row],[Month]]&gt;=4,Date_Table[[#This Row],[Month]]&lt;7),"Q2",
 IF(AND(Date_Table[[#This Row],[Month]]&gt;=7,Date_Table[[#This Row],[Month]]&lt;=9),"Q3","Q4")))</f>
        <v>Q4</v>
      </c>
      <c r="E687" t="str">
        <f t="shared" si="30"/>
        <v>November</v>
      </c>
      <c r="F687" t="str">
        <f t="shared" si="31"/>
        <v>Saturday</v>
      </c>
    </row>
    <row r="688" spans="1:6" x14ac:dyDescent="0.3">
      <c r="A688" s="1">
        <v>45613</v>
      </c>
      <c r="B688">
        <f t="shared" si="32"/>
        <v>11</v>
      </c>
      <c r="C688">
        <f>YEAR(Date_Table[[#This Row],[Date]])</f>
        <v>2024</v>
      </c>
      <c r="D688" t="str">
        <f>IF(AND(Date_Table[[#This Row],[Month]]&gt;=1,Date_Table[[#This Row],[Month]]&lt;4),"Q1",
 IF(AND(Date_Table[[#This Row],[Month]]&gt;=4,Date_Table[[#This Row],[Month]]&lt;7),"Q2",
 IF(AND(Date_Table[[#This Row],[Month]]&gt;=7,Date_Table[[#This Row],[Month]]&lt;=9),"Q3","Q4")))</f>
        <v>Q4</v>
      </c>
      <c r="E688" t="str">
        <f t="shared" si="30"/>
        <v>November</v>
      </c>
      <c r="F688" t="str">
        <f t="shared" si="31"/>
        <v>Sunday</v>
      </c>
    </row>
    <row r="689" spans="1:6" x14ac:dyDescent="0.3">
      <c r="A689" s="1">
        <v>45614</v>
      </c>
      <c r="B689">
        <f t="shared" si="32"/>
        <v>11</v>
      </c>
      <c r="C689">
        <f>YEAR(Date_Table[[#This Row],[Date]])</f>
        <v>2024</v>
      </c>
      <c r="D689" t="str">
        <f>IF(AND(Date_Table[[#This Row],[Month]]&gt;=1,Date_Table[[#This Row],[Month]]&lt;4),"Q1",
 IF(AND(Date_Table[[#This Row],[Month]]&gt;=4,Date_Table[[#This Row],[Month]]&lt;7),"Q2",
 IF(AND(Date_Table[[#This Row],[Month]]&gt;=7,Date_Table[[#This Row],[Month]]&lt;=9),"Q3","Q4")))</f>
        <v>Q4</v>
      </c>
      <c r="E689" t="str">
        <f t="shared" si="30"/>
        <v>November</v>
      </c>
      <c r="F689" t="str">
        <f t="shared" si="31"/>
        <v>Monday</v>
      </c>
    </row>
    <row r="690" spans="1:6" x14ac:dyDescent="0.3">
      <c r="A690" s="1">
        <v>45615</v>
      </c>
      <c r="B690">
        <f t="shared" si="32"/>
        <v>11</v>
      </c>
      <c r="C690">
        <f>YEAR(Date_Table[[#This Row],[Date]])</f>
        <v>2024</v>
      </c>
      <c r="D690" t="str">
        <f>IF(AND(Date_Table[[#This Row],[Month]]&gt;=1,Date_Table[[#This Row],[Month]]&lt;4),"Q1",
 IF(AND(Date_Table[[#This Row],[Month]]&gt;=4,Date_Table[[#This Row],[Month]]&lt;7),"Q2",
 IF(AND(Date_Table[[#This Row],[Month]]&gt;=7,Date_Table[[#This Row],[Month]]&lt;=9),"Q3","Q4")))</f>
        <v>Q4</v>
      </c>
      <c r="E690" t="str">
        <f t="shared" si="30"/>
        <v>November</v>
      </c>
      <c r="F690" t="str">
        <f t="shared" si="31"/>
        <v>Tuesday</v>
      </c>
    </row>
    <row r="691" spans="1:6" x14ac:dyDescent="0.3">
      <c r="A691" s="1">
        <v>45616</v>
      </c>
      <c r="B691">
        <f t="shared" si="32"/>
        <v>11</v>
      </c>
      <c r="C691">
        <f>YEAR(Date_Table[[#This Row],[Date]])</f>
        <v>2024</v>
      </c>
      <c r="D691" t="str">
        <f>IF(AND(Date_Table[[#This Row],[Month]]&gt;=1,Date_Table[[#This Row],[Month]]&lt;4),"Q1",
 IF(AND(Date_Table[[#This Row],[Month]]&gt;=4,Date_Table[[#This Row],[Month]]&lt;7),"Q2",
 IF(AND(Date_Table[[#This Row],[Month]]&gt;=7,Date_Table[[#This Row],[Month]]&lt;=9),"Q3","Q4")))</f>
        <v>Q4</v>
      </c>
      <c r="E691" t="str">
        <f t="shared" si="30"/>
        <v>November</v>
      </c>
      <c r="F691" t="str">
        <f t="shared" si="31"/>
        <v>Wednesday</v>
      </c>
    </row>
    <row r="692" spans="1:6" x14ac:dyDescent="0.3">
      <c r="A692" s="1">
        <v>45617</v>
      </c>
      <c r="B692">
        <f t="shared" si="32"/>
        <v>11</v>
      </c>
      <c r="C692">
        <f>YEAR(Date_Table[[#This Row],[Date]])</f>
        <v>2024</v>
      </c>
      <c r="D692" t="str">
        <f>IF(AND(Date_Table[[#This Row],[Month]]&gt;=1,Date_Table[[#This Row],[Month]]&lt;4),"Q1",
 IF(AND(Date_Table[[#This Row],[Month]]&gt;=4,Date_Table[[#This Row],[Month]]&lt;7),"Q2",
 IF(AND(Date_Table[[#This Row],[Month]]&gt;=7,Date_Table[[#This Row],[Month]]&lt;=9),"Q3","Q4")))</f>
        <v>Q4</v>
      </c>
      <c r="E692" t="str">
        <f t="shared" si="30"/>
        <v>November</v>
      </c>
      <c r="F692" t="str">
        <f t="shared" si="31"/>
        <v>Thursday</v>
      </c>
    </row>
    <row r="693" spans="1:6" x14ac:dyDescent="0.3">
      <c r="A693" s="1">
        <v>45618</v>
      </c>
      <c r="B693">
        <f t="shared" si="32"/>
        <v>11</v>
      </c>
      <c r="C693">
        <f>YEAR(Date_Table[[#This Row],[Date]])</f>
        <v>2024</v>
      </c>
      <c r="D693" t="str">
        <f>IF(AND(Date_Table[[#This Row],[Month]]&gt;=1,Date_Table[[#This Row],[Month]]&lt;4),"Q1",
 IF(AND(Date_Table[[#This Row],[Month]]&gt;=4,Date_Table[[#This Row],[Month]]&lt;7),"Q2",
 IF(AND(Date_Table[[#This Row],[Month]]&gt;=7,Date_Table[[#This Row],[Month]]&lt;=9),"Q3","Q4")))</f>
        <v>Q4</v>
      </c>
      <c r="E693" t="str">
        <f t="shared" si="30"/>
        <v>November</v>
      </c>
      <c r="F693" t="str">
        <f t="shared" si="31"/>
        <v>Friday</v>
      </c>
    </row>
    <row r="694" spans="1:6" x14ac:dyDescent="0.3">
      <c r="A694" s="1">
        <v>45619</v>
      </c>
      <c r="B694">
        <f t="shared" si="32"/>
        <v>11</v>
      </c>
      <c r="C694">
        <f>YEAR(Date_Table[[#This Row],[Date]])</f>
        <v>2024</v>
      </c>
      <c r="D694" t="str">
        <f>IF(AND(Date_Table[[#This Row],[Month]]&gt;=1,Date_Table[[#This Row],[Month]]&lt;4),"Q1",
 IF(AND(Date_Table[[#This Row],[Month]]&gt;=4,Date_Table[[#This Row],[Month]]&lt;7),"Q2",
 IF(AND(Date_Table[[#This Row],[Month]]&gt;=7,Date_Table[[#This Row],[Month]]&lt;=9),"Q3","Q4")))</f>
        <v>Q4</v>
      </c>
      <c r="E694" t="str">
        <f t="shared" si="30"/>
        <v>November</v>
      </c>
      <c r="F694" t="str">
        <f t="shared" si="31"/>
        <v>Saturday</v>
      </c>
    </row>
    <row r="695" spans="1:6" x14ac:dyDescent="0.3">
      <c r="A695" s="1">
        <v>45620</v>
      </c>
      <c r="B695">
        <f t="shared" si="32"/>
        <v>11</v>
      </c>
      <c r="C695">
        <f>YEAR(Date_Table[[#This Row],[Date]])</f>
        <v>2024</v>
      </c>
      <c r="D695" t="str">
        <f>IF(AND(Date_Table[[#This Row],[Month]]&gt;=1,Date_Table[[#This Row],[Month]]&lt;4),"Q1",
 IF(AND(Date_Table[[#This Row],[Month]]&gt;=4,Date_Table[[#This Row],[Month]]&lt;7),"Q2",
 IF(AND(Date_Table[[#This Row],[Month]]&gt;=7,Date_Table[[#This Row],[Month]]&lt;=9),"Q3","Q4")))</f>
        <v>Q4</v>
      </c>
      <c r="E695" t="str">
        <f t="shared" si="30"/>
        <v>November</v>
      </c>
      <c r="F695" t="str">
        <f t="shared" si="31"/>
        <v>Sunday</v>
      </c>
    </row>
    <row r="696" spans="1:6" x14ac:dyDescent="0.3">
      <c r="A696" s="1">
        <v>45621</v>
      </c>
      <c r="B696">
        <f t="shared" si="32"/>
        <v>11</v>
      </c>
      <c r="C696">
        <f>YEAR(Date_Table[[#This Row],[Date]])</f>
        <v>2024</v>
      </c>
      <c r="D696" t="str">
        <f>IF(AND(Date_Table[[#This Row],[Month]]&gt;=1,Date_Table[[#This Row],[Month]]&lt;4),"Q1",
 IF(AND(Date_Table[[#This Row],[Month]]&gt;=4,Date_Table[[#This Row],[Month]]&lt;7),"Q2",
 IF(AND(Date_Table[[#This Row],[Month]]&gt;=7,Date_Table[[#This Row],[Month]]&lt;=9),"Q3","Q4")))</f>
        <v>Q4</v>
      </c>
      <c r="E696" t="str">
        <f t="shared" si="30"/>
        <v>November</v>
      </c>
      <c r="F696" t="str">
        <f t="shared" si="31"/>
        <v>Monday</v>
      </c>
    </row>
    <row r="697" spans="1:6" x14ac:dyDescent="0.3">
      <c r="A697" s="1">
        <v>45622</v>
      </c>
      <c r="B697">
        <f t="shared" si="32"/>
        <v>11</v>
      </c>
      <c r="C697">
        <f>YEAR(Date_Table[[#This Row],[Date]])</f>
        <v>2024</v>
      </c>
      <c r="D697" t="str">
        <f>IF(AND(Date_Table[[#This Row],[Month]]&gt;=1,Date_Table[[#This Row],[Month]]&lt;4),"Q1",
 IF(AND(Date_Table[[#This Row],[Month]]&gt;=4,Date_Table[[#This Row],[Month]]&lt;7),"Q2",
 IF(AND(Date_Table[[#This Row],[Month]]&gt;=7,Date_Table[[#This Row],[Month]]&lt;=9),"Q3","Q4")))</f>
        <v>Q4</v>
      </c>
      <c r="E697" t="str">
        <f t="shared" si="30"/>
        <v>November</v>
      </c>
      <c r="F697" t="str">
        <f t="shared" si="31"/>
        <v>Tuesday</v>
      </c>
    </row>
    <row r="698" spans="1:6" x14ac:dyDescent="0.3">
      <c r="A698" s="1">
        <v>45623</v>
      </c>
      <c r="B698">
        <f t="shared" si="32"/>
        <v>11</v>
      </c>
      <c r="C698">
        <f>YEAR(Date_Table[[#This Row],[Date]])</f>
        <v>2024</v>
      </c>
      <c r="D698" t="str">
        <f>IF(AND(Date_Table[[#This Row],[Month]]&gt;=1,Date_Table[[#This Row],[Month]]&lt;4),"Q1",
 IF(AND(Date_Table[[#This Row],[Month]]&gt;=4,Date_Table[[#This Row],[Month]]&lt;7),"Q2",
 IF(AND(Date_Table[[#This Row],[Month]]&gt;=7,Date_Table[[#This Row],[Month]]&lt;=9),"Q3","Q4")))</f>
        <v>Q4</v>
      </c>
      <c r="E698" t="str">
        <f t="shared" si="30"/>
        <v>November</v>
      </c>
      <c r="F698" t="str">
        <f t="shared" si="31"/>
        <v>Wednesday</v>
      </c>
    </row>
    <row r="699" spans="1:6" x14ac:dyDescent="0.3">
      <c r="A699" s="1">
        <v>45624</v>
      </c>
      <c r="B699">
        <f t="shared" si="32"/>
        <v>11</v>
      </c>
      <c r="C699">
        <f>YEAR(Date_Table[[#This Row],[Date]])</f>
        <v>2024</v>
      </c>
      <c r="D699" t="str">
        <f>IF(AND(Date_Table[[#This Row],[Month]]&gt;=1,Date_Table[[#This Row],[Month]]&lt;4),"Q1",
 IF(AND(Date_Table[[#This Row],[Month]]&gt;=4,Date_Table[[#This Row],[Month]]&lt;7),"Q2",
 IF(AND(Date_Table[[#This Row],[Month]]&gt;=7,Date_Table[[#This Row],[Month]]&lt;=9),"Q3","Q4")))</f>
        <v>Q4</v>
      </c>
      <c r="E699" t="str">
        <f t="shared" si="30"/>
        <v>November</v>
      </c>
      <c r="F699" t="str">
        <f t="shared" si="31"/>
        <v>Thursday</v>
      </c>
    </row>
    <row r="700" spans="1:6" x14ac:dyDescent="0.3">
      <c r="A700" s="1">
        <v>45625</v>
      </c>
      <c r="B700">
        <f t="shared" si="32"/>
        <v>11</v>
      </c>
      <c r="C700">
        <f>YEAR(Date_Table[[#This Row],[Date]])</f>
        <v>2024</v>
      </c>
      <c r="D700" t="str">
        <f>IF(AND(Date_Table[[#This Row],[Month]]&gt;=1,Date_Table[[#This Row],[Month]]&lt;4),"Q1",
 IF(AND(Date_Table[[#This Row],[Month]]&gt;=4,Date_Table[[#This Row],[Month]]&lt;7),"Q2",
 IF(AND(Date_Table[[#This Row],[Month]]&gt;=7,Date_Table[[#This Row],[Month]]&lt;=9),"Q3","Q4")))</f>
        <v>Q4</v>
      </c>
      <c r="E700" t="str">
        <f t="shared" si="30"/>
        <v>November</v>
      </c>
      <c r="F700" t="str">
        <f t="shared" si="31"/>
        <v>Friday</v>
      </c>
    </row>
    <row r="701" spans="1:6" x14ac:dyDescent="0.3">
      <c r="A701" s="1">
        <v>45626</v>
      </c>
      <c r="B701">
        <f t="shared" si="32"/>
        <v>11</v>
      </c>
      <c r="C701">
        <f>YEAR(Date_Table[[#This Row],[Date]])</f>
        <v>2024</v>
      </c>
      <c r="D701" t="str">
        <f>IF(AND(Date_Table[[#This Row],[Month]]&gt;=1,Date_Table[[#This Row],[Month]]&lt;4),"Q1",
 IF(AND(Date_Table[[#This Row],[Month]]&gt;=4,Date_Table[[#This Row],[Month]]&lt;7),"Q2",
 IF(AND(Date_Table[[#This Row],[Month]]&gt;=7,Date_Table[[#This Row],[Month]]&lt;=9),"Q3","Q4")))</f>
        <v>Q4</v>
      </c>
      <c r="E701" t="str">
        <f t="shared" si="30"/>
        <v>November</v>
      </c>
      <c r="F701" t="str">
        <f t="shared" si="31"/>
        <v>Saturday</v>
      </c>
    </row>
    <row r="702" spans="1:6" x14ac:dyDescent="0.3">
      <c r="A702" s="1">
        <v>45627</v>
      </c>
      <c r="B702">
        <f t="shared" si="32"/>
        <v>12</v>
      </c>
      <c r="C702">
        <f>YEAR(Date_Table[[#This Row],[Date]])</f>
        <v>2024</v>
      </c>
      <c r="D702" t="str">
        <f>IF(AND(Date_Table[[#This Row],[Month]]&gt;=1,Date_Table[[#This Row],[Month]]&lt;4),"Q1",
 IF(AND(Date_Table[[#This Row],[Month]]&gt;=4,Date_Table[[#This Row],[Month]]&lt;7),"Q2",
 IF(AND(Date_Table[[#This Row],[Month]]&gt;=7,Date_Table[[#This Row],[Month]]&lt;=9),"Q3","Q4")))</f>
        <v>Q4</v>
      </c>
      <c r="E702" t="str">
        <f t="shared" si="30"/>
        <v>December</v>
      </c>
      <c r="F702" t="str">
        <f t="shared" si="31"/>
        <v>Sunday</v>
      </c>
    </row>
    <row r="703" spans="1:6" x14ac:dyDescent="0.3">
      <c r="A703" s="1">
        <v>45628</v>
      </c>
      <c r="B703">
        <f t="shared" si="32"/>
        <v>12</v>
      </c>
      <c r="C703">
        <f>YEAR(Date_Table[[#This Row],[Date]])</f>
        <v>2024</v>
      </c>
      <c r="D703" t="str">
        <f>IF(AND(Date_Table[[#This Row],[Month]]&gt;=1,Date_Table[[#This Row],[Month]]&lt;4),"Q1",
 IF(AND(Date_Table[[#This Row],[Month]]&gt;=4,Date_Table[[#This Row],[Month]]&lt;7),"Q2",
 IF(AND(Date_Table[[#This Row],[Month]]&gt;=7,Date_Table[[#This Row],[Month]]&lt;=9),"Q3","Q4")))</f>
        <v>Q4</v>
      </c>
      <c r="E703" t="str">
        <f t="shared" si="30"/>
        <v>December</v>
      </c>
      <c r="F703" t="str">
        <f t="shared" si="31"/>
        <v>Monday</v>
      </c>
    </row>
    <row r="704" spans="1:6" x14ac:dyDescent="0.3">
      <c r="A704" s="1">
        <v>45629</v>
      </c>
      <c r="B704">
        <f t="shared" si="32"/>
        <v>12</v>
      </c>
      <c r="C704">
        <f>YEAR(Date_Table[[#This Row],[Date]])</f>
        <v>2024</v>
      </c>
      <c r="D704" t="str">
        <f>IF(AND(Date_Table[[#This Row],[Month]]&gt;=1,Date_Table[[#This Row],[Month]]&lt;4),"Q1",
 IF(AND(Date_Table[[#This Row],[Month]]&gt;=4,Date_Table[[#This Row],[Month]]&lt;7),"Q2",
 IF(AND(Date_Table[[#This Row],[Month]]&gt;=7,Date_Table[[#This Row],[Month]]&lt;=9),"Q3","Q4")))</f>
        <v>Q4</v>
      </c>
      <c r="E704" t="str">
        <f t="shared" si="30"/>
        <v>December</v>
      </c>
      <c r="F704" t="str">
        <f t="shared" si="31"/>
        <v>Tuesday</v>
      </c>
    </row>
    <row r="705" spans="1:6" x14ac:dyDescent="0.3">
      <c r="A705" s="1">
        <v>45630</v>
      </c>
      <c r="B705">
        <f t="shared" si="32"/>
        <v>12</v>
      </c>
      <c r="C705">
        <f>YEAR(Date_Table[[#This Row],[Date]])</f>
        <v>2024</v>
      </c>
      <c r="D705" t="str">
        <f>IF(AND(Date_Table[[#This Row],[Month]]&gt;=1,Date_Table[[#This Row],[Month]]&lt;4),"Q1",
 IF(AND(Date_Table[[#This Row],[Month]]&gt;=4,Date_Table[[#This Row],[Month]]&lt;7),"Q2",
 IF(AND(Date_Table[[#This Row],[Month]]&gt;=7,Date_Table[[#This Row],[Month]]&lt;=9),"Q3","Q4")))</f>
        <v>Q4</v>
      </c>
      <c r="E705" t="str">
        <f t="shared" si="30"/>
        <v>December</v>
      </c>
      <c r="F705" t="str">
        <f t="shared" si="31"/>
        <v>Wednesday</v>
      </c>
    </row>
    <row r="706" spans="1:6" x14ac:dyDescent="0.3">
      <c r="A706" s="1">
        <v>45631</v>
      </c>
      <c r="B706">
        <f t="shared" si="32"/>
        <v>12</v>
      </c>
      <c r="C706">
        <f>YEAR(Date_Table[[#This Row],[Date]])</f>
        <v>2024</v>
      </c>
      <c r="D706" t="str">
        <f>IF(AND(Date_Table[[#This Row],[Month]]&gt;=1,Date_Table[[#This Row],[Month]]&lt;4),"Q1",
 IF(AND(Date_Table[[#This Row],[Month]]&gt;=4,Date_Table[[#This Row],[Month]]&lt;7),"Q2",
 IF(AND(Date_Table[[#This Row],[Month]]&gt;=7,Date_Table[[#This Row],[Month]]&lt;=9),"Q3","Q4")))</f>
        <v>Q4</v>
      </c>
      <c r="E706" t="str">
        <f t="shared" ref="E706:E769" si="33">TEXT(A706, "mmmm")</f>
        <v>December</v>
      </c>
      <c r="F706" t="str">
        <f t="shared" ref="F706:F769" si="34" xml:space="preserve"> TEXT(A706,"dddd")</f>
        <v>Thursday</v>
      </c>
    </row>
    <row r="707" spans="1:6" x14ac:dyDescent="0.3">
      <c r="A707" s="1">
        <v>45632</v>
      </c>
      <c r="B707">
        <f t="shared" ref="B707:B770" si="35">MONTH(A707)</f>
        <v>12</v>
      </c>
      <c r="C707">
        <f>YEAR(Date_Table[[#This Row],[Date]])</f>
        <v>2024</v>
      </c>
      <c r="D707" t="str">
        <f>IF(AND(Date_Table[[#This Row],[Month]]&gt;=1,Date_Table[[#This Row],[Month]]&lt;4),"Q1",
 IF(AND(Date_Table[[#This Row],[Month]]&gt;=4,Date_Table[[#This Row],[Month]]&lt;7),"Q2",
 IF(AND(Date_Table[[#This Row],[Month]]&gt;=7,Date_Table[[#This Row],[Month]]&lt;=9),"Q3","Q4")))</f>
        <v>Q4</v>
      </c>
      <c r="E707" t="str">
        <f t="shared" si="33"/>
        <v>December</v>
      </c>
      <c r="F707" t="str">
        <f t="shared" si="34"/>
        <v>Friday</v>
      </c>
    </row>
    <row r="708" spans="1:6" x14ac:dyDescent="0.3">
      <c r="A708" s="1">
        <v>45633</v>
      </c>
      <c r="B708">
        <f t="shared" si="35"/>
        <v>12</v>
      </c>
      <c r="C708">
        <f>YEAR(Date_Table[[#This Row],[Date]])</f>
        <v>2024</v>
      </c>
      <c r="D708" t="str">
        <f>IF(AND(Date_Table[[#This Row],[Month]]&gt;=1,Date_Table[[#This Row],[Month]]&lt;4),"Q1",
 IF(AND(Date_Table[[#This Row],[Month]]&gt;=4,Date_Table[[#This Row],[Month]]&lt;7),"Q2",
 IF(AND(Date_Table[[#This Row],[Month]]&gt;=7,Date_Table[[#This Row],[Month]]&lt;=9),"Q3","Q4")))</f>
        <v>Q4</v>
      </c>
      <c r="E708" t="str">
        <f t="shared" si="33"/>
        <v>December</v>
      </c>
      <c r="F708" t="str">
        <f t="shared" si="34"/>
        <v>Saturday</v>
      </c>
    </row>
    <row r="709" spans="1:6" x14ac:dyDescent="0.3">
      <c r="A709" s="1">
        <v>45634</v>
      </c>
      <c r="B709">
        <f t="shared" si="35"/>
        <v>12</v>
      </c>
      <c r="C709">
        <f>YEAR(Date_Table[[#This Row],[Date]])</f>
        <v>2024</v>
      </c>
      <c r="D709" t="str">
        <f>IF(AND(Date_Table[[#This Row],[Month]]&gt;=1,Date_Table[[#This Row],[Month]]&lt;4),"Q1",
 IF(AND(Date_Table[[#This Row],[Month]]&gt;=4,Date_Table[[#This Row],[Month]]&lt;7),"Q2",
 IF(AND(Date_Table[[#This Row],[Month]]&gt;=7,Date_Table[[#This Row],[Month]]&lt;=9),"Q3","Q4")))</f>
        <v>Q4</v>
      </c>
      <c r="E709" t="str">
        <f t="shared" si="33"/>
        <v>December</v>
      </c>
      <c r="F709" t="str">
        <f t="shared" si="34"/>
        <v>Sunday</v>
      </c>
    </row>
    <row r="710" spans="1:6" x14ac:dyDescent="0.3">
      <c r="A710" s="1">
        <v>45635</v>
      </c>
      <c r="B710">
        <f t="shared" si="35"/>
        <v>12</v>
      </c>
      <c r="C710">
        <f>YEAR(Date_Table[[#This Row],[Date]])</f>
        <v>2024</v>
      </c>
      <c r="D710" t="str">
        <f>IF(AND(Date_Table[[#This Row],[Month]]&gt;=1,Date_Table[[#This Row],[Month]]&lt;4),"Q1",
 IF(AND(Date_Table[[#This Row],[Month]]&gt;=4,Date_Table[[#This Row],[Month]]&lt;7),"Q2",
 IF(AND(Date_Table[[#This Row],[Month]]&gt;=7,Date_Table[[#This Row],[Month]]&lt;=9),"Q3","Q4")))</f>
        <v>Q4</v>
      </c>
      <c r="E710" t="str">
        <f t="shared" si="33"/>
        <v>December</v>
      </c>
      <c r="F710" t="str">
        <f t="shared" si="34"/>
        <v>Monday</v>
      </c>
    </row>
    <row r="711" spans="1:6" x14ac:dyDescent="0.3">
      <c r="A711" s="1">
        <v>45636</v>
      </c>
      <c r="B711">
        <f t="shared" si="35"/>
        <v>12</v>
      </c>
      <c r="C711">
        <f>YEAR(Date_Table[[#This Row],[Date]])</f>
        <v>2024</v>
      </c>
      <c r="D711" t="str">
        <f>IF(AND(Date_Table[[#This Row],[Month]]&gt;=1,Date_Table[[#This Row],[Month]]&lt;4),"Q1",
 IF(AND(Date_Table[[#This Row],[Month]]&gt;=4,Date_Table[[#This Row],[Month]]&lt;7),"Q2",
 IF(AND(Date_Table[[#This Row],[Month]]&gt;=7,Date_Table[[#This Row],[Month]]&lt;=9),"Q3","Q4")))</f>
        <v>Q4</v>
      </c>
      <c r="E711" t="str">
        <f t="shared" si="33"/>
        <v>December</v>
      </c>
      <c r="F711" t="str">
        <f t="shared" si="34"/>
        <v>Tuesday</v>
      </c>
    </row>
    <row r="712" spans="1:6" x14ac:dyDescent="0.3">
      <c r="A712" s="1">
        <v>45637</v>
      </c>
      <c r="B712">
        <f t="shared" si="35"/>
        <v>12</v>
      </c>
      <c r="C712">
        <f>YEAR(Date_Table[[#This Row],[Date]])</f>
        <v>2024</v>
      </c>
      <c r="D712" t="str">
        <f>IF(AND(Date_Table[[#This Row],[Month]]&gt;=1,Date_Table[[#This Row],[Month]]&lt;4),"Q1",
 IF(AND(Date_Table[[#This Row],[Month]]&gt;=4,Date_Table[[#This Row],[Month]]&lt;7),"Q2",
 IF(AND(Date_Table[[#This Row],[Month]]&gt;=7,Date_Table[[#This Row],[Month]]&lt;=9),"Q3","Q4")))</f>
        <v>Q4</v>
      </c>
      <c r="E712" t="str">
        <f t="shared" si="33"/>
        <v>December</v>
      </c>
      <c r="F712" t="str">
        <f t="shared" si="34"/>
        <v>Wednesday</v>
      </c>
    </row>
    <row r="713" spans="1:6" x14ac:dyDescent="0.3">
      <c r="A713" s="1">
        <v>45638</v>
      </c>
      <c r="B713">
        <f t="shared" si="35"/>
        <v>12</v>
      </c>
      <c r="C713">
        <f>YEAR(Date_Table[[#This Row],[Date]])</f>
        <v>2024</v>
      </c>
      <c r="D713" t="str">
        <f>IF(AND(Date_Table[[#This Row],[Month]]&gt;=1,Date_Table[[#This Row],[Month]]&lt;4),"Q1",
 IF(AND(Date_Table[[#This Row],[Month]]&gt;=4,Date_Table[[#This Row],[Month]]&lt;7),"Q2",
 IF(AND(Date_Table[[#This Row],[Month]]&gt;=7,Date_Table[[#This Row],[Month]]&lt;=9),"Q3","Q4")))</f>
        <v>Q4</v>
      </c>
      <c r="E713" t="str">
        <f t="shared" si="33"/>
        <v>December</v>
      </c>
      <c r="F713" t="str">
        <f t="shared" si="34"/>
        <v>Thursday</v>
      </c>
    </row>
    <row r="714" spans="1:6" x14ac:dyDescent="0.3">
      <c r="A714" s="1">
        <v>45639</v>
      </c>
      <c r="B714">
        <f t="shared" si="35"/>
        <v>12</v>
      </c>
      <c r="C714">
        <f>YEAR(Date_Table[[#This Row],[Date]])</f>
        <v>2024</v>
      </c>
      <c r="D714" t="str">
        <f>IF(AND(Date_Table[[#This Row],[Month]]&gt;=1,Date_Table[[#This Row],[Month]]&lt;4),"Q1",
 IF(AND(Date_Table[[#This Row],[Month]]&gt;=4,Date_Table[[#This Row],[Month]]&lt;7),"Q2",
 IF(AND(Date_Table[[#This Row],[Month]]&gt;=7,Date_Table[[#This Row],[Month]]&lt;=9),"Q3","Q4")))</f>
        <v>Q4</v>
      </c>
      <c r="E714" t="str">
        <f t="shared" si="33"/>
        <v>December</v>
      </c>
      <c r="F714" t="str">
        <f t="shared" si="34"/>
        <v>Friday</v>
      </c>
    </row>
    <row r="715" spans="1:6" x14ac:dyDescent="0.3">
      <c r="A715" s="1">
        <v>45640</v>
      </c>
      <c r="B715">
        <f t="shared" si="35"/>
        <v>12</v>
      </c>
      <c r="C715">
        <f>YEAR(Date_Table[[#This Row],[Date]])</f>
        <v>2024</v>
      </c>
      <c r="D715" t="str">
        <f>IF(AND(Date_Table[[#This Row],[Month]]&gt;=1,Date_Table[[#This Row],[Month]]&lt;4),"Q1",
 IF(AND(Date_Table[[#This Row],[Month]]&gt;=4,Date_Table[[#This Row],[Month]]&lt;7),"Q2",
 IF(AND(Date_Table[[#This Row],[Month]]&gt;=7,Date_Table[[#This Row],[Month]]&lt;=9),"Q3","Q4")))</f>
        <v>Q4</v>
      </c>
      <c r="E715" t="str">
        <f t="shared" si="33"/>
        <v>December</v>
      </c>
      <c r="F715" t="str">
        <f t="shared" si="34"/>
        <v>Saturday</v>
      </c>
    </row>
    <row r="716" spans="1:6" x14ac:dyDescent="0.3">
      <c r="A716" s="1">
        <v>45641</v>
      </c>
      <c r="B716">
        <f t="shared" si="35"/>
        <v>12</v>
      </c>
      <c r="C716">
        <f>YEAR(Date_Table[[#This Row],[Date]])</f>
        <v>2024</v>
      </c>
      <c r="D716" t="str">
        <f>IF(AND(Date_Table[[#This Row],[Month]]&gt;=1,Date_Table[[#This Row],[Month]]&lt;4),"Q1",
 IF(AND(Date_Table[[#This Row],[Month]]&gt;=4,Date_Table[[#This Row],[Month]]&lt;7),"Q2",
 IF(AND(Date_Table[[#This Row],[Month]]&gt;=7,Date_Table[[#This Row],[Month]]&lt;=9),"Q3","Q4")))</f>
        <v>Q4</v>
      </c>
      <c r="E716" t="str">
        <f t="shared" si="33"/>
        <v>December</v>
      </c>
      <c r="F716" t="str">
        <f t="shared" si="34"/>
        <v>Sunday</v>
      </c>
    </row>
    <row r="717" spans="1:6" x14ac:dyDescent="0.3">
      <c r="A717" s="1">
        <v>45642</v>
      </c>
      <c r="B717">
        <f t="shared" si="35"/>
        <v>12</v>
      </c>
      <c r="C717">
        <f>YEAR(Date_Table[[#This Row],[Date]])</f>
        <v>2024</v>
      </c>
      <c r="D717" t="str">
        <f>IF(AND(Date_Table[[#This Row],[Month]]&gt;=1,Date_Table[[#This Row],[Month]]&lt;4),"Q1",
 IF(AND(Date_Table[[#This Row],[Month]]&gt;=4,Date_Table[[#This Row],[Month]]&lt;7),"Q2",
 IF(AND(Date_Table[[#This Row],[Month]]&gt;=7,Date_Table[[#This Row],[Month]]&lt;=9),"Q3","Q4")))</f>
        <v>Q4</v>
      </c>
      <c r="E717" t="str">
        <f t="shared" si="33"/>
        <v>December</v>
      </c>
      <c r="F717" t="str">
        <f t="shared" si="34"/>
        <v>Monday</v>
      </c>
    </row>
    <row r="718" spans="1:6" x14ac:dyDescent="0.3">
      <c r="A718" s="1">
        <v>45643</v>
      </c>
      <c r="B718">
        <f t="shared" si="35"/>
        <v>12</v>
      </c>
      <c r="C718">
        <f>YEAR(Date_Table[[#This Row],[Date]])</f>
        <v>2024</v>
      </c>
      <c r="D718" t="str">
        <f>IF(AND(Date_Table[[#This Row],[Month]]&gt;=1,Date_Table[[#This Row],[Month]]&lt;4),"Q1",
 IF(AND(Date_Table[[#This Row],[Month]]&gt;=4,Date_Table[[#This Row],[Month]]&lt;7),"Q2",
 IF(AND(Date_Table[[#This Row],[Month]]&gt;=7,Date_Table[[#This Row],[Month]]&lt;=9),"Q3","Q4")))</f>
        <v>Q4</v>
      </c>
      <c r="E718" t="str">
        <f t="shared" si="33"/>
        <v>December</v>
      </c>
      <c r="F718" t="str">
        <f t="shared" si="34"/>
        <v>Tuesday</v>
      </c>
    </row>
    <row r="719" spans="1:6" x14ac:dyDescent="0.3">
      <c r="A719" s="1">
        <v>45644</v>
      </c>
      <c r="B719">
        <f t="shared" si="35"/>
        <v>12</v>
      </c>
      <c r="C719">
        <f>YEAR(Date_Table[[#This Row],[Date]])</f>
        <v>2024</v>
      </c>
      <c r="D719" t="str">
        <f>IF(AND(Date_Table[[#This Row],[Month]]&gt;=1,Date_Table[[#This Row],[Month]]&lt;4),"Q1",
 IF(AND(Date_Table[[#This Row],[Month]]&gt;=4,Date_Table[[#This Row],[Month]]&lt;7),"Q2",
 IF(AND(Date_Table[[#This Row],[Month]]&gt;=7,Date_Table[[#This Row],[Month]]&lt;=9),"Q3","Q4")))</f>
        <v>Q4</v>
      </c>
      <c r="E719" t="str">
        <f t="shared" si="33"/>
        <v>December</v>
      </c>
      <c r="F719" t="str">
        <f t="shared" si="34"/>
        <v>Wednesday</v>
      </c>
    </row>
    <row r="720" spans="1:6" x14ac:dyDescent="0.3">
      <c r="A720" s="1">
        <v>45645</v>
      </c>
      <c r="B720">
        <f t="shared" si="35"/>
        <v>12</v>
      </c>
      <c r="C720">
        <f>YEAR(Date_Table[[#This Row],[Date]])</f>
        <v>2024</v>
      </c>
      <c r="D720" t="str">
        <f>IF(AND(Date_Table[[#This Row],[Month]]&gt;=1,Date_Table[[#This Row],[Month]]&lt;4),"Q1",
 IF(AND(Date_Table[[#This Row],[Month]]&gt;=4,Date_Table[[#This Row],[Month]]&lt;7),"Q2",
 IF(AND(Date_Table[[#This Row],[Month]]&gt;=7,Date_Table[[#This Row],[Month]]&lt;=9),"Q3","Q4")))</f>
        <v>Q4</v>
      </c>
      <c r="E720" t="str">
        <f t="shared" si="33"/>
        <v>December</v>
      </c>
      <c r="F720" t="str">
        <f t="shared" si="34"/>
        <v>Thursday</v>
      </c>
    </row>
    <row r="721" spans="1:6" x14ac:dyDescent="0.3">
      <c r="A721" s="1">
        <v>45646</v>
      </c>
      <c r="B721">
        <f t="shared" si="35"/>
        <v>12</v>
      </c>
      <c r="C721">
        <f>YEAR(Date_Table[[#This Row],[Date]])</f>
        <v>2024</v>
      </c>
      <c r="D721" t="str">
        <f>IF(AND(Date_Table[[#This Row],[Month]]&gt;=1,Date_Table[[#This Row],[Month]]&lt;4),"Q1",
 IF(AND(Date_Table[[#This Row],[Month]]&gt;=4,Date_Table[[#This Row],[Month]]&lt;7),"Q2",
 IF(AND(Date_Table[[#This Row],[Month]]&gt;=7,Date_Table[[#This Row],[Month]]&lt;=9),"Q3","Q4")))</f>
        <v>Q4</v>
      </c>
      <c r="E721" t="str">
        <f t="shared" si="33"/>
        <v>December</v>
      </c>
      <c r="F721" t="str">
        <f t="shared" si="34"/>
        <v>Friday</v>
      </c>
    </row>
    <row r="722" spans="1:6" x14ac:dyDescent="0.3">
      <c r="A722" s="1">
        <v>45647</v>
      </c>
      <c r="B722">
        <f t="shared" si="35"/>
        <v>12</v>
      </c>
      <c r="C722">
        <f>YEAR(Date_Table[[#This Row],[Date]])</f>
        <v>2024</v>
      </c>
      <c r="D722" t="str">
        <f>IF(AND(Date_Table[[#This Row],[Month]]&gt;=1,Date_Table[[#This Row],[Month]]&lt;4),"Q1",
 IF(AND(Date_Table[[#This Row],[Month]]&gt;=4,Date_Table[[#This Row],[Month]]&lt;7),"Q2",
 IF(AND(Date_Table[[#This Row],[Month]]&gt;=7,Date_Table[[#This Row],[Month]]&lt;=9),"Q3","Q4")))</f>
        <v>Q4</v>
      </c>
      <c r="E722" t="str">
        <f t="shared" si="33"/>
        <v>December</v>
      </c>
      <c r="F722" t="str">
        <f t="shared" si="34"/>
        <v>Saturday</v>
      </c>
    </row>
    <row r="723" spans="1:6" x14ac:dyDescent="0.3">
      <c r="A723" s="1">
        <v>45648</v>
      </c>
      <c r="B723">
        <f t="shared" si="35"/>
        <v>12</v>
      </c>
      <c r="C723">
        <f>YEAR(Date_Table[[#This Row],[Date]])</f>
        <v>2024</v>
      </c>
      <c r="D723" t="str">
        <f>IF(AND(Date_Table[[#This Row],[Month]]&gt;=1,Date_Table[[#This Row],[Month]]&lt;4),"Q1",
 IF(AND(Date_Table[[#This Row],[Month]]&gt;=4,Date_Table[[#This Row],[Month]]&lt;7),"Q2",
 IF(AND(Date_Table[[#This Row],[Month]]&gt;=7,Date_Table[[#This Row],[Month]]&lt;=9),"Q3","Q4")))</f>
        <v>Q4</v>
      </c>
      <c r="E723" t="str">
        <f t="shared" si="33"/>
        <v>December</v>
      </c>
      <c r="F723" t="str">
        <f t="shared" si="34"/>
        <v>Sunday</v>
      </c>
    </row>
    <row r="724" spans="1:6" x14ac:dyDescent="0.3">
      <c r="A724" s="1">
        <v>45649</v>
      </c>
      <c r="B724">
        <f t="shared" si="35"/>
        <v>12</v>
      </c>
      <c r="C724">
        <f>YEAR(Date_Table[[#This Row],[Date]])</f>
        <v>2024</v>
      </c>
      <c r="D724" t="str">
        <f>IF(AND(Date_Table[[#This Row],[Month]]&gt;=1,Date_Table[[#This Row],[Month]]&lt;4),"Q1",
 IF(AND(Date_Table[[#This Row],[Month]]&gt;=4,Date_Table[[#This Row],[Month]]&lt;7),"Q2",
 IF(AND(Date_Table[[#This Row],[Month]]&gt;=7,Date_Table[[#This Row],[Month]]&lt;=9),"Q3","Q4")))</f>
        <v>Q4</v>
      </c>
      <c r="E724" t="str">
        <f t="shared" si="33"/>
        <v>December</v>
      </c>
      <c r="F724" t="str">
        <f t="shared" si="34"/>
        <v>Monday</v>
      </c>
    </row>
    <row r="725" spans="1:6" x14ac:dyDescent="0.3">
      <c r="A725" s="1">
        <v>45650</v>
      </c>
      <c r="B725">
        <f t="shared" si="35"/>
        <v>12</v>
      </c>
      <c r="C725">
        <f>YEAR(Date_Table[[#This Row],[Date]])</f>
        <v>2024</v>
      </c>
      <c r="D725" t="str">
        <f>IF(AND(Date_Table[[#This Row],[Month]]&gt;=1,Date_Table[[#This Row],[Month]]&lt;4),"Q1",
 IF(AND(Date_Table[[#This Row],[Month]]&gt;=4,Date_Table[[#This Row],[Month]]&lt;7),"Q2",
 IF(AND(Date_Table[[#This Row],[Month]]&gt;=7,Date_Table[[#This Row],[Month]]&lt;=9),"Q3","Q4")))</f>
        <v>Q4</v>
      </c>
      <c r="E725" t="str">
        <f t="shared" si="33"/>
        <v>December</v>
      </c>
      <c r="F725" t="str">
        <f t="shared" si="34"/>
        <v>Tuesday</v>
      </c>
    </row>
    <row r="726" spans="1:6" x14ac:dyDescent="0.3">
      <c r="A726" s="1">
        <v>45651</v>
      </c>
      <c r="B726">
        <f t="shared" si="35"/>
        <v>12</v>
      </c>
      <c r="C726">
        <f>YEAR(Date_Table[[#This Row],[Date]])</f>
        <v>2024</v>
      </c>
      <c r="D726" t="str">
        <f>IF(AND(Date_Table[[#This Row],[Month]]&gt;=1,Date_Table[[#This Row],[Month]]&lt;4),"Q1",
 IF(AND(Date_Table[[#This Row],[Month]]&gt;=4,Date_Table[[#This Row],[Month]]&lt;7),"Q2",
 IF(AND(Date_Table[[#This Row],[Month]]&gt;=7,Date_Table[[#This Row],[Month]]&lt;=9),"Q3","Q4")))</f>
        <v>Q4</v>
      </c>
      <c r="E726" t="str">
        <f t="shared" si="33"/>
        <v>December</v>
      </c>
      <c r="F726" t="str">
        <f t="shared" si="34"/>
        <v>Wednesday</v>
      </c>
    </row>
    <row r="727" spans="1:6" x14ac:dyDescent="0.3">
      <c r="A727" s="1">
        <v>45652</v>
      </c>
      <c r="B727">
        <f t="shared" si="35"/>
        <v>12</v>
      </c>
      <c r="C727">
        <f>YEAR(Date_Table[[#This Row],[Date]])</f>
        <v>2024</v>
      </c>
      <c r="D727" t="str">
        <f>IF(AND(Date_Table[[#This Row],[Month]]&gt;=1,Date_Table[[#This Row],[Month]]&lt;4),"Q1",
 IF(AND(Date_Table[[#This Row],[Month]]&gt;=4,Date_Table[[#This Row],[Month]]&lt;7),"Q2",
 IF(AND(Date_Table[[#This Row],[Month]]&gt;=7,Date_Table[[#This Row],[Month]]&lt;=9),"Q3","Q4")))</f>
        <v>Q4</v>
      </c>
      <c r="E727" t="str">
        <f t="shared" si="33"/>
        <v>December</v>
      </c>
      <c r="F727" t="str">
        <f t="shared" si="34"/>
        <v>Thursday</v>
      </c>
    </row>
    <row r="728" spans="1:6" x14ac:dyDescent="0.3">
      <c r="A728" s="1">
        <v>45653</v>
      </c>
      <c r="B728">
        <f t="shared" si="35"/>
        <v>12</v>
      </c>
      <c r="C728">
        <f>YEAR(Date_Table[[#This Row],[Date]])</f>
        <v>2024</v>
      </c>
      <c r="D728" t="str">
        <f>IF(AND(Date_Table[[#This Row],[Month]]&gt;=1,Date_Table[[#This Row],[Month]]&lt;4),"Q1",
 IF(AND(Date_Table[[#This Row],[Month]]&gt;=4,Date_Table[[#This Row],[Month]]&lt;7),"Q2",
 IF(AND(Date_Table[[#This Row],[Month]]&gt;=7,Date_Table[[#This Row],[Month]]&lt;=9),"Q3","Q4")))</f>
        <v>Q4</v>
      </c>
      <c r="E728" t="str">
        <f t="shared" si="33"/>
        <v>December</v>
      </c>
      <c r="F728" t="str">
        <f t="shared" si="34"/>
        <v>Friday</v>
      </c>
    </row>
    <row r="729" spans="1:6" x14ac:dyDescent="0.3">
      <c r="A729" s="1">
        <v>45654</v>
      </c>
      <c r="B729">
        <f t="shared" si="35"/>
        <v>12</v>
      </c>
      <c r="C729">
        <f>YEAR(Date_Table[[#This Row],[Date]])</f>
        <v>2024</v>
      </c>
      <c r="D729" t="str">
        <f>IF(AND(Date_Table[[#This Row],[Month]]&gt;=1,Date_Table[[#This Row],[Month]]&lt;4),"Q1",
 IF(AND(Date_Table[[#This Row],[Month]]&gt;=4,Date_Table[[#This Row],[Month]]&lt;7),"Q2",
 IF(AND(Date_Table[[#This Row],[Month]]&gt;=7,Date_Table[[#This Row],[Month]]&lt;=9),"Q3","Q4")))</f>
        <v>Q4</v>
      </c>
      <c r="E729" t="str">
        <f t="shared" si="33"/>
        <v>December</v>
      </c>
      <c r="F729" t="str">
        <f t="shared" si="34"/>
        <v>Saturday</v>
      </c>
    </row>
    <row r="730" spans="1:6" x14ac:dyDescent="0.3">
      <c r="A730" s="1">
        <v>45655</v>
      </c>
      <c r="B730">
        <f t="shared" si="35"/>
        <v>12</v>
      </c>
      <c r="C730">
        <f>YEAR(Date_Table[[#This Row],[Date]])</f>
        <v>2024</v>
      </c>
      <c r="D730" t="str">
        <f>IF(AND(Date_Table[[#This Row],[Month]]&gt;=1,Date_Table[[#This Row],[Month]]&lt;4),"Q1",
 IF(AND(Date_Table[[#This Row],[Month]]&gt;=4,Date_Table[[#This Row],[Month]]&lt;7),"Q2",
 IF(AND(Date_Table[[#This Row],[Month]]&gt;=7,Date_Table[[#This Row],[Month]]&lt;=9),"Q3","Q4")))</f>
        <v>Q4</v>
      </c>
      <c r="E730" t="str">
        <f t="shared" si="33"/>
        <v>December</v>
      </c>
      <c r="F730" t="str">
        <f t="shared" si="34"/>
        <v>Sunday</v>
      </c>
    </row>
    <row r="731" spans="1:6" x14ac:dyDescent="0.3">
      <c r="A731" s="1">
        <v>45656</v>
      </c>
      <c r="B731">
        <f t="shared" si="35"/>
        <v>12</v>
      </c>
      <c r="C731">
        <f>YEAR(Date_Table[[#This Row],[Date]])</f>
        <v>2024</v>
      </c>
      <c r="D731" t="str">
        <f>IF(AND(Date_Table[[#This Row],[Month]]&gt;=1,Date_Table[[#This Row],[Month]]&lt;4),"Q1",
 IF(AND(Date_Table[[#This Row],[Month]]&gt;=4,Date_Table[[#This Row],[Month]]&lt;7),"Q2",
 IF(AND(Date_Table[[#This Row],[Month]]&gt;=7,Date_Table[[#This Row],[Month]]&lt;=9),"Q3","Q4")))</f>
        <v>Q4</v>
      </c>
      <c r="E731" t="str">
        <f t="shared" si="33"/>
        <v>December</v>
      </c>
      <c r="F731" t="str">
        <f t="shared" si="34"/>
        <v>Monday</v>
      </c>
    </row>
    <row r="732" spans="1:6" x14ac:dyDescent="0.3">
      <c r="A732" s="1">
        <v>45657</v>
      </c>
      <c r="B732">
        <f t="shared" si="35"/>
        <v>12</v>
      </c>
      <c r="C732">
        <f>YEAR(Date_Table[[#This Row],[Date]])</f>
        <v>2024</v>
      </c>
      <c r="D732" t="str">
        <f>IF(AND(Date_Table[[#This Row],[Month]]&gt;=1,Date_Table[[#This Row],[Month]]&lt;4),"Q1",
 IF(AND(Date_Table[[#This Row],[Month]]&gt;=4,Date_Table[[#This Row],[Month]]&lt;7),"Q2",
 IF(AND(Date_Table[[#This Row],[Month]]&gt;=7,Date_Table[[#This Row],[Month]]&lt;=9),"Q3","Q4")))</f>
        <v>Q4</v>
      </c>
      <c r="E732" t="str">
        <f t="shared" si="33"/>
        <v>December</v>
      </c>
      <c r="F732" t="str">
        <f t="shared" si="34"/>
        <v>Tuesday</v>
      </c>
    </row>
    <row r="733" spans="1:6" x14ac:dyDescent="0.3">
      <c r="A733" s="1">
        <v>45658</v>
      </c>
      <c r="B733">
        <f t="shared" si="35"/>
        <v>1</v>
      </c>
      <c r="C733">
        <f>YEAR(Date_Table[[#This Row],[Date]])</f>
        <v>2025</v>
      </c>
      <c r="D733" t="str">
        <f>IF(AND(Date_Table[[#This Row],[Month]]&gt;=1,Date_Table[[#This Row],[Month]]&lt;4),"Q1",
 IF(AND(Date_Table[[#This Row],[Month]]&gt;=4,Date_Table[[#This Row],[Month]]&lt;7),"Q2",
 IF(AND(Date_Table[[#This Row],[Month]]&gt;=7,Date_Table[[#This Row],[Month]]&lt;=9),"Q3","Q4")))</f>
        <v>Q1</v>
      </c>
      <c r="E733" t="str">
        <f t="shared" si="33"/>
        <v>January</v>
      </c>
      <c r="F733" t="str">
        <f t="shared" si="34"/>
        <v>Wednesday</v>
      </c>
    </row>
    <row r="734" spans="1:6" x14ac:dyDescent="0.3">
      <c r="A734" s="1">
        <v>45659</v>
      </c>
      <c r="B734">
        <f t="shared" si="35"/>
        <v>1</v>
      </c>
      <c r="C734">
        <f>YEAR(Date_Table[[#This Row],[Date]])</f>
        <v>2025</v>
      </c>
      <c r="D734" t="str">
        <f>IF(AND(Date_Table[[#This Row],[Month]]&gt;=1,Date_Table[[#This Row],[Month]]&lt;4),"Q1",
 IF(AND(Date_Table[[#This Row],[Month]]&gt;=4,Date_Table[[#This Row],[Month]]&lt;7),"Q2",
 IF(AND(Date_Table[[#This Row],[Month]]&gt;=7,Date_Table[[#This Row],[Month]]&lt;=9),"Q3","Q4")))</f>
        <v>Q1</v>
      </c>
      <c r="E734" t="str">
        <f t="shared" si="33"/>
        <v>January</v>
      </c>
      <c r="F734" t="str">
        <f t="shared" si="34"/>
        <v>Thursday</v>
      </c>
    </row>
    <row r="735" spans="1:6" x14ac:dyDescent="0.3">
      <c r="A735" s="1">
        <v>45660</v>
      </c>
      <c r="B735">
        <f t="shared" si="35"/>
        <v>1</v>
      </c>
      <c r="C735">
        <f>YEAR(Date_Table[[#This Row],[Date]])</f>
        <v>2025</v>
      </c>
      <c r="D735" t="str">
        <f>IF(AND(Date_Table[[#This Row],[Month]]&gt;=1,Date_Table[[#This Row],[Month]]&lt;4),"Q1",
 IF(AND(Date_Table[[#This Row],[Month]]&gt;=4,Date_Table[[#This Row],[Month]]&lt;7),"Q2",
 IF(AND(Date_Table[[#This Row],[Month]]&gt;=7,Date_Table[[#This Row],[Month]]&lt;=9),"Q3","Q4")))</f>
        <v>Q1</v>
      </c>
      <c r="E735" t="str">
        <f t="shared" si="33"/>
        <v>January</v>
      </c>
      <c r="F735" t="str">
        <f t="shared" si="34"/>
        <v>Friday</v>
      </c>
    </row>
    <row r="736" spans="1:6" x14ac:dyDescent="0.3">
      <c r="A736" s="1">
        <v>45661</v>
      </c>
      <c r="B736">
        <f t="shared" si="35"/>
        <v>1</v>
      </c>
      <c r="C736">
        <f>YEAR(Date_Table[[#This Row],[Date]])</f>
        <v>2025</v>
      </c>
      <c r="D736" t="str">
        <f>IF(AND(Date_Table[[#This Row],[Month]]&gt;=1,Date_Table[[#This Row],[Month]]&lt;4),"Q1",
 IF(AND(Date_Table[[#This Row],[Month]]&gt;=4,Date_Table[[#This Row],[Month]]&lt;7),"Q2",
 IF(AND(Date_Table[[#This Row],[Month]]&gt;=7,Date_Table[[#This Row],[Month]]&lt;=9),"Q3","Q4")))</f>
        <v>Q1</v>
      </c>
      <c r="E736" t="str">
        <f t="shared" si="33"/>
        <v>January</v>
      </c>
      <c r="F736" t="str">
        <f t="shared" si="34"/>
        <v>Saturday</v>
      </c>
    </row>
    <row r="737" spans="1:6" x14ac:dyDescent="0.3">
      <c r="A737" s="1">
        <v>45662</v>
      </c>
      <c r="B737">
        <f t="shared" si="35"/>
        <v>1</v>
      </c>
      <c r="C737">
        <f>YEAR(Date_Table[[#This Row],[Date]])</f>
        <v>2025</v>
      </c>
      <c r="D737" t="str">
        <f>IF(AND(Date_Table[[#This Row],[Month]]&gt;=1,Date_Table[[#This Row],[Month]]&lt;4),"Q1",
 IF(AND(Date_Table[[#This Row],[Month]]&gt;=4,Date_Table[[#This Row],[Month]]&lt;7),"Q2",
 IF(AND(Date_Table[[#This Row],[Month]]&gt;=7,Date_Table[[#This Row],[Month]]&lt;=9),"Q3","Q4")))</f>
        <v>Q1</v>
      </c>
      <c r="E737" t="str">
        <f t="shared" si="33"/>
        <v>January</v>
      </c>
      <c r="F737" t="str">
        <f t="shared" si="34"/>
        <v>Sunday</v>
      </c>
    </row>
    <row r="738" spans="1:6" x14ac:dyDescent="0.3">
      <c r="A738" s="1">
        <v>45663</v>
      </c>
      <c r="B738">
        <f t="shared" si="35"/>
        <v>1</v>
      </c>
      <c r="C738">
        <f>YEAR(Date_Table[[#This Row],[Date]])</f>
        <v>2025</v>
      </c>
      <c r="D738" t="str">
        <f>IF(AND(Date_Table[[#This Row],[Month]]&gt;=1,Date_Table[[#This Row],[Month]]&lt;4),"Q1",
 IF(AND(Date_Table[[#This Row],[Month]]&gt;=4,Date_Table[[#This Row],[Month]]&lt;7),"Q2",
 IF(AND(Date_Table[[#This Row],[Month]]&gt;=7,Date_Table[[#This Row],[Month]]&lt;=9),"Q3","Q4")))</f>
        <v>Q1</v>
      </c>
      <c r="E738" t="str">
        <f t="shared" si="33"/>
        <v>January</v>
      </c>
      <c r="F738" t="str">
        <f t="shared" si="34"/>
        <v>Monday</v>
      </c>
    </row>
    <row r="739" spans="1:6" x14ac:dyDescent="0.3">
      <c r="A739" s="1">
        <v>45664</v>
      </c>
      <c r="B739">
        <f t="shared" si="35"/>
        <v>1</v>
      </c>
      <c r="C739">
        <f>YEAR(Date_Table[[#This Row],[Date]])</f>
        <v>2025</v>
      </c>
      <c r="D739" t="str">
        <f>IF(AND(Date_Table[[#This Row],[Month]]&gt;=1,Date_Table[[#This Row],[Month]]&lt;4),"Q1",
 IF(AND(Date_Table[[#This Row],[Month]]&gt;=4,Date_Table[[#This Row],[Month]]&lt;7),"Q2",
 IF(AND(Date_Table[[#This Row],[Month]]&gt;=7,Date_Table[[#This Row],[Month]]&lt;=9),"Q3","Q4")))</f>
        <v>Q1</v>
      </c>
      <c r="E739" t="str">
        <f t="shared" si="33"/>
        <v>January</v>
      </c>
      <c r="F739" t="str">
        <f t="shared" si="34"/>
        <v>Tuesday</v>
      </c>
    </row>
    <row r="740" spans="1:6" x14ac:dyDescent="0.3">
      <c r="A740" s="1">
        <v>45665</v>
      </c>
      <c r="B740">
        <f t="shared" si="35"/>
        <v>1</v>
      </c>
      <c r="C740">
        <f>YEAR(Date_Table[[#This Row],[Date]])</f>
        <v>2025</v>
      </c>
      <c r="D740" t="str">
        <f>IF(AND(Date_Table[[#This Row],[Month]]&gt;=1,Date_Table[[#This Row],[Month]]&lt;4),"Q1",
 IF(AND(Date_Table[[#This Row],[Month]]&gt;=4,Date_Table[[#This Row],[Month]]&lt;7),"Q2",
 IF(AND(Date_Table[[#This Row],[Month]]&gt;=7,Date_Table[[#This Row],[Month]]&lt;=9),"Q3","Q4")))</f>
        <v>Q1</v>
      </c>
      <c r="E740" t="str">
        <f t="shared" si="33"/>
        <v>January</v>
      </c>
      <c r="F740" t="str">
        <f t="shared" si="34"/>
        <v>Wednesday</v>
      </c>
    </row>
    <row r="741" spans="1:6" x14ac:dyDescent="0.3">
      <c r="A741" s="1">
        <v>45666</v>
      </c>
      <c r="B741">
        <f t="shared" si="35"/>
        <v>1</v>
      </c>
      <c r="C741">
        <f>YEAR(Date_Table[[#This Row],[Date]])</f>
        <v>2025</v>
      </c>
      <c r="D741" t="str">
        <f>IF(AND(Date_Table[[#This Row],[Month]]&gt;=1,Date_Table[[#This Row],[Month]]&lt;4),"Q1",
 IF(AND(Date_Table[[#This Row],[Month]]&gt;=4,Date_Table[[#This Row],[Month]]&lt;7),"Q2",
 IF(AND(Date_Table[[#This Row],[Month]]&gt;=7,Date_Table[[#This Row],[Month]]&lt;=9),"Q3","Q4")))</f>
        <v>Q1</v>
      </c>
      <c r="E741" t="str">
        <f t="shared" si="33"/>
        <v>January</v>
      </c>
      <c r="F741" t="str">
        <f t="shared" si="34"/>
        <v>Thursday</v>
      </c>
    </row>
    <row r="742" spans="1:6" x14ac:dyDescent="0.3">
      <c r="A742" s="1">
        <v>45667</v>
      </c>
      <c r="B742">
        <f t="shared" si="35"/>
        <v>1</v>
      </c>
      <c r="C742">
        <f>YEAR(Date_Table[[#This Row],[Date]])</f>
        <v>2025</v>
      </c>
      <c r="D742" t="str">
        <f>IF(AND(Date_Table[[#This Row],[Month]]&gt;=1,Date_Table[[#This Row],[Month]]&lt;4),"Q1",
 IF(AND(Date_Table[[#This Row],[Month]]&gt;=4,Date_Table[[#This Row],[Month]]&lt;7),"Q2",
 IF(AND(Date_Table[[#This Row],[Month]]&gt;=7,Date_Table[[#This Row],[Month]]&lt;=9),"Q3","Q4")))</f>
        <v>Q1</v>
      </c>
      <c r="E742" t="str">
        <f t="shared" si="33"/>
        <v>January</v>
      </c>
      <c r="F742" t="str">
        <f t="shared" si="34"/>
        <v>Friday</v>
      </c>
    </row>
    <row r="743" spans="1:6" x14ac:dyDescent="0.3">
      <c r="A743" s="1">
        <v>45668</v>
      </c>
      <c r="B743">
        <f t="shared" si="35"/>
        <v>1</v>
      </c>
      <c r="C743">
        <f>YEAR(Date_Table[[#This Row],[Date]])</f>
        <v>2025</v>
      </c>
      <c r="D743" t="str">
        <f>IF(AND(Date_Table[[#This Row],[Month]]&gt;=1,Date_Table[[#This Row],[Month]]&lt;4),"Q1",
 IF(AND(Date_Table[[#This Row],[Month]]&gt;=4,Date_Table[[#This Row],[Month]]&lt;7),"Q2",
 IF(AND(Date_Table[[#This Row],[Month]]&gt;=7,Date_Table[[#This Row],[Month]]&lt;=9),"Q3","Q4")))</f>
        <v>Q1</v>
      </c>
      <c r="E743" t="str">
        <f t="shared" si="33"/>
        <v>January</v>
      </c>
      <c r="F743" t="str">
        <f t="shared" si="34"/>
        <v>Saturday</v>
      </c>
    </row>
    <row r="744" spans="1:6" x14ac:dyDescent="0.3">
      <c r="A744" s="1">
        <v>45669</v>
      </c>
      <c r="B744">
        <f t="shared" si="35"/>
        <v>1</v>
      </c>
      <c r="C744">
        <f>YEAR(Date_Table[[#This Row],[Date]])</f>
        <v>2025</v>
      </c>
      <c r="D744" t="str">
        <f>IF(AND(Date_Table[[#This Row],[Month]]&gt;=1,Date_Table[[#This Row],[Month]]&lt;4),"Q1",
 IF(AND(Date_Table[[#This Row],[Month]]&gt;=4,Date_Table[[#This Row],[Month]]&lt;7),"Q2",
 IF(AND(Date_Table[[#This Row],[Month]]&gt;=7,Date_Table[[#This Row],[Month]]&lt;=9),"Q3","Q4")))</f>
        <v>Q1</v>
      </c>
      <c r="E744" t="str">
        <f t="shared" si="33"/>
        <v>January</v>
      </c>
      <c r="F744" t="str">
        <f t="shared" si="34"/>
        <v>Sunday</v>
      </c>
    </row>
    <row r="745" spans="1:6" x14ac:dyDescent="0.3">
      <c r="A745" s="1">
        <v>45670</v>
      </c>
      <c r="B745">
        <f t="shared" si="35"/>
        <v>1</v>
      </c>
      <c r="C745">
        <f>YEAR(Date_Table[[#This Row],[Date]])</f>
        <v>2025</v>
      </c>
      <c r="D745" t="str">
        <f>IF(AND(Date_Table[[#This Row],[Month]]&gt;=1,Date_Table[[#This Row],[Month]]&lt;4),"Q1",
 IF(AND(Date_Table[[#This Row],[Month]]&gt;=4,Date_Table[[#This Row],[Month]]&lt;7),"Q2",
 IF(AND(Date_Table[[#This Row],[Month]]&gt;=7,Date_Table[[#This Row],[Month]]&lt;=9),"Q3","Q4")))</f>
        <v>Q1</v>
      </c>
      <c r="E745" t="str">
        <f t="shared" si="33"/>
        <v>January</v>
      </c>
      <c r="F745" t="str">
        <f t="shared" si="34"/>
        <v>Monday</v>
      </c>
    </row>
    <row r="746" spans="1:6" x14ac:dyDescent="0.3">
      <c r="A746" s="1">
        <v>45671</v>
      </c>
      <c r="B746">
        <f t="shared" si="35"/>
        <v>1</v>
      </c>
      <c r="C746">
        <f>YEAR(Date_Table[[#This Row],[Date]])</f>
        <v>2025</v>
      </c>
      <c r="D746" t="str">
        <f>IF(AND(Date_Table[[#This Row],[Month]]&gt;=1,Date_Table[[#This Row],[Month]]&lt;4),"Q1",
 IF(AND(Date_Table[[#This Row],[Month]]&gt;=4,Date_Table[[#This Row],[Month]]&lt;7),"Q2",
 IF(AND(Date_Table[[#This Row],[Month]]&gt;=7,Date_Table[[#This Row],[Month]]&lt;=9),"Q3","Q4")))</f>
        <v>Q1</v>
      </c>
      <c r="E746" t="str">
        <f t="shared" si="33"/>
        <v>January</v>
      </c>
      <c r="F746" t="str">
        <f t="shared" si="34"/>
        <v>Tuesday</v>
      </c>
    </row>
    <row r="747" spans="1:6" x14ac:dyDescent="0.3">
      <c r="A747" s="1">
        <v>45672</v>
      </c>
      <c r="B747">
        <f t="shared" si="35"/>
        <v>1</v>
      </c>
      <c r="C747">
        <f>YEAR(Date_Table[[#This Row],[Date]])</f>
        <v>2025</v>
      </c>
      <c r="D747" t="str">
        <f>IF(AND(Date_Table[[#This Row],[Month]]&gt;=1,Date_Table[[#This Row],[Month]]&lt;4),"Q1",
 IF(AND(Date_Table[[#This Row],[Month]]&gt;=4,Date_Table[[#This Row],[Month]]&lt;7),"Q2",
 IF(AND(Date_Table[[#This Row],[Month]]&gt;=7,Date_Table[[#This Row],[Month]]&lt;=9),"Q3","Q4")))</f>
        <v>Q1</v>
      </c>
      <c r="E747" t="str">
        <f t="shared" si="33"/>
        <v>January</v>
      </c>
      <c r="F747" t="str">
        <f t="shared" si="34"/>
        <v>Wednesday</v>
      </c>
    </row>
    <row r="748" spans="1:6" x14ac:dyDescent="0.3">
      <c r="A748" s="1">
        <v>45673</v>
      </c>
      <c r="B748">
        <f t="shared" si="35"/>
        <v>1</v>
      </c>
      <c r="C748">
        <f>YEAR(Date_Table[[#This Row],[Date]])</f>
        <v>2025</v>
      </c>
      <c r="D748" t="str">
        <f>IF(AND(Date_Table[[#This Row],[Month]]&gt;=1,Date_Table[[#This Row],[Month]]&lt;4),"Q1",
 IF(AND(Date_Table[[#This Row],[Month]]&gt;=4,Date_Table[[#This Row],[Month]]&lt;7),"Q2",
 IF(AND(Date_Table[[#This Row],[Month]]&gt;=7,Date_Table[[#This Row],[Month]]&lt;=9),"Q3","Q4")))</f>
        <v>Q1</v>
      </c>
      <c r="E748" t="str">
        <f t="shared" si="33"/>
        <v>January</v>
      </c>
      <c r="F748" t="str">
        <f t="shared" si="34"/>
        <v>Thursday</v>
      </c>
    </row>
    <row r="749" spans="1:6" x14ac:dyDescent="0.3">
      <c r="A749" s="1">
        <v>45674</v>
      </c>
      <c r="B749">
        <f t="shared" si="35"/>
        <v>1</v>
      </c>
      <c r="C749">
        <f>YEAR(Date_Table[[#This Row],[Date]])</f>
        <v>2025</v>
      </c>
      <c r="D749" t="str">
        <f>IF(AND(Date_Table[[#This Row],[Month]]&gt;=1,Date_Table[[#This Row],[Month]]&lt;4),"Q1",
 IF(AND(Date_Table[[#This Row],[Month]]&gt;=4,Date_Table[[#This Row],[Month]]&lt;7),"Q2",
 IF(AND(Date_Table[[#This Row],[Month]]&gt;=7,Date_Table[[#This Row],[Month]]&lt;=9),"Q3","Q4")))</f>
        <v>Q1</v>
      </c>
      <c r="E749" t="str">
        <f t="shared" si="33"/>
        <v>January</v>
      </c>
      <c r="F749" t="str">
        <f t="shared" si="34"/>
        <v>Friday</v>
      </c>
    </row>
    <row r="750" spans="1:6" x14ac:dyDescent="0.3">
      <c r="A750" s="1">
        <v>45675</v>
      </c>
      <c r="B750">
        <f t="shared" si="35"/>
        <v>1</v>
      </c>
      <c r="C750">
        <f>YEAR(Date_Table[[#This Row],[Date]])</f>
        <v>2025</v>
      </c>
      <c r="D750" t="str">
        <f>IF(AND(Date_Table[[#This Row],[Month]]&gt;=1,Date_Table[[#This Row],[Month]]&lt;4),"Q1",
 IF(AND(Date_Table[[#This Row],[Month]]&gt;=4,Date_Table[[#This Row],[Month]]&lt;7),"Q2",
 IF(AND(Date_Table[[#This Row],[Month]]&gt;=7,Date_Table[[#This Row],[Month]]&lt;=9),"Q3","Q4")))</f>
        <v>Q1</v>
      </c>
      <c r="E750" t="str">
        <f t="shared" si="33"/>
        <v>January</v>
      </c>
      <c r="F750" t="str">
        <f t="shared" si="34"/>
        <v>Saturday</v>
      </c>
    </row>
    <row r="751" spans="1:6" x14ac:dyDescent="0.3">
      <c r="A751" s="1">
        <v>45676</v>
      </c>
      <c r="B751">
        <f t="shared" si="35"/>
        <v>1</v>
      </c>
      <c r="C751">
        <f>YEAR(Date_Table[[#This Row],[Date]])</f>
        <v>2025</v>
      </c>
      <c r="D751" t="str">
        <f>IF(AND(Date_Table[[#This Row],[Month]]&gt;=1,Date_Table[[#This Row],[Month]]&lt;4),"Q1",
 IF(AND(Date_Table[[#This Row],[Month]]&gt;=4,Date_Table[[#This Row],[Month]]&lt;7),"Q2",
 IF(AND(Date_Table[[#This Row],[Month]]&gt;=7,Date_Table[[#This Row],[Month]]&lt;=9),"Q3","Q4")))</f>
        <v>Q1</v>
      </c>
      <c r="E751" t="str">
        <f t="shared" si="33"/>
        <v>January</v>
      </c>
      <c r="F751" t="str">
        <f t="shared" si="34"/>
        <v>Sunday</v>
      </c>
    </row>
    <row r="752" spans="1:6" x14ac:dyDescent="0.3">
      <c r="A752" s="1">
        <v>45677</v>
      </c>
      <c r="B752">
        <f t="shared" si="35"/>
        <v>1</v>
      </c>
      <c r="C752">
        <f>YEAR(Date_Table[[#This Row],[Date]])</f>
        <v>2025</v>
      </c>
      <c r="D752" t="str">
        <f>IF(AND(Date_Table[[#This Row],[Month]]&gt;=1,Date_Table[[#This Row],[Month]]&lt;4),"Q1",
 IF(AND(Date_Table[[#This Row],[Month]]&gt;=4,Date_Table[[#This Row],[Month]]&lt;7),"Q2",
 IF(AND(Date_Table[[#This Row],[Month]]&gt;=7,Date_Table[[#This Row],[Month]]&lt;=9),"Q3","Q4")))</f>
        <v>Q1</v>
      </c>
      <c r="E752" t="str">
        <f t="shared" si="33"/>
        <v>January</v>
      </c>
      <c r="F752" t="str">
        <f t="shared" si="34"/>
        <v>Monday</v>
      </c>
    </row>
    <row r="753" spans="1:6" x14ac:dyDescent="0.3">
      <c r="A753" s="1">
        <v>45678</v>
      </c>
      <c r="B753">
        <f t="shared" si="35"/>
        <v>1</v>
      </c>
      <c r="C753">
        <f>YEAR(Date_Table[[#This Row],[Date]])</f>
        <v>2025</v>
      </c>
      <c r="D753" t="str">
        <f>IF(AND(Date_Table[[#This Row],[Month]]&gt;=1,Date_Table[[#This Row],[Month]]&lt;4),"Q1",
 IF(AND(Date_Table[[#This Row],[Month]]&gt;=4,Date_Table[[#This Row],[Month]]&lt;7),"Q2",
 IF(AND(Date_Table[[#This Row],[Month]]&gt;=7,Date_Table[[#This Row],[Month]]&lt;=9),"Q3","Q4")))</f>
        <v>Q1</v>
      </c>
      <c r="E753" t="str">
        <f t="shared" si="33"/>
        <v>January</v>
      </c>
      <c r="F753" t="str">
        <f t="shared" si="34"/>
        <v>Tuesday</v>
      </c>
    </row>
    <row r="754" spans="1:6" x14ac:dyDescent="0.3">
      <c r="A754" s="1">
        <v>45679</v>
      </c>
      <c r="B754">
        <f t="shared" si="35"/>
        <v>1</v>
      </c>
      <c r="C754">
        <f>YEAR(Date_Table[[#This Row],[Date]])</f>
        <v>2025</v>
      </c>
      <c r="D754" t="str">
        <f>IF(AND(Date_Table[[#This Row],[Month]]&gt;=1,Date_Table[[#This Row],[Month]]&lt;4),"Q1",
 IF(AND(Date_Table[[#This Row],[Month]]&gt;=4,Date_Table[[#This Row],[Month]]&lt;7),"Q2",
 IF(AND(Date_Table[[#This Row],[Month]]&gt;=7,Date_Table[[#This Row],[Month]]&lt;=9),"Q3","Q4")))</f>
        <v>Q1</v>
      </c>
      <c r="E754" t="str">
        <f t="shared" si="33"/>
        <v>January</v>
      </c>
      <c r="F754" t="str">
        <f t="shared" si="34"/>
        <v>Wednesday</v>
      </c>
    </row>
    <row r="755" spans="1:6" x14ac:dyDescent="0.3">
      <c r="A755" s="1">
        <v>45680</v>
      </c>
      <c r="B755">
        <f t="shared" si="35"/>
        <v>1</v>
      </c>
      <c r="C755">
        <f>YEAR(Date_Table[[#This Row],[Date]])</f>
        <v>2025</v>
      </c>
      <c r="D755" t="str">
        <f>IF(AND(Date_Table[[#This Row],[Month]]&gt;=1,Date_Table[[#This Row],[Month]]&lt;4),"Q1",
 IF(AND(Date_Table[[#This Row],[Month]]&gt;=4,Date_Table[[#This Row],[Month]]&lt;7),"Q2",
 IF(AND(Date_Table[[#This Row],[Month]]&gt;=7,Date_Table[[#This Row],[Month]]&lt;=9),"Q3","Q4")))</f>
        <v>Q1</v>
      </c>
      <c r="E755" t="str">
        <f t="shared" si="33"/>
        <v>January</v>
      </c>
      <c r="F755" t="str">
        <f t="shared" si="34"/>
        <v>Thursday</v>
      </c>
    </row>
    <row r="756" spans="1:6" x14ac:dyDescent="0.3">
      <c r="A756" s="1">
        <v>45681</v>
      </c>
      <c r="B756">
        <f t="shared" si="35"/>
        <v>1</v>
      </c>
      <c r="C756">
        <f>YEAR(Date_Table[[#This Row],[Date]])</f>
        <v>2025</v>
      </c>
      <c r="D756" t="str">
        <f>IF(AND(Date_Table[[#This Row],[Month]]&gt;=1,Date_Table[[#This Row],[Month]]&lt;4),"Q1",
 IF(AND(Date_Table[[#This Row],[Month]]&gt;=4,Date_Table[[#This Row],[Month]]&lt;7),"Q2",
 IF(AND(Date_Table[[#This Row],[Month]]&gt;=7,Date_Table[[#This Row],[Month]]&lt;=9),"Q3","Q4")))</f>
        <v>Q1</v>
      </c>
      <c r="E756" t="str">
        <f t="shared" si="33"/>
        <v>January</v>
      </c>
      <c r="F756" t="str">
        <f t="shared" si="34"/>
        <v>Friday</v>
      </c>
    </row>
    <row r="757" spans="1:6" x14ac:dyDescent="0.3">
      <c r="A757" s="1">
        <v>45682</v>
      </c>
      <c r="B757">
        <f t="shared" si="35"/>
        <v>1</v>
      </c>
      <c r="C757">
        <f>YEAR(Date_Table[[#This Row],[Date]])</f>
        <v>2025</v>
      </c>
      <c r="D757" t="str">
        <f>IF(AND(Date_Table[[#This Row],[Month]]&gt;=1,Date_Table[[#This Row],[Month]]&lt;4),"Q1",
 IF(AND(Date_Table[[#This Row],[Month]]&gt;=4,Date_Table[[#This Row],[Month]]&lt;7),"Q2",
 IF(AND(Date_Table[[#This Row],[Month]]&gt;=7,Date_Table[[#This Row],[Month]]&lt;=9),"Q3","Q4")))</f>
        <v>Q1</v>
      </c>
      <c r="E757" t="str">
        <f t="shared" si="33"/>
        <v>January</v>
      </c>
      <c r="F757" t="str">
        <f t="shared" si="34"/>
        <v>Saturday</v>
      </c>
    </row>
    <row r="758" spans="1:6" x14ac:dyDescent="0.3">
      <c r="A758" s="1">
        <v>45683</v>
      </c>
      <c r="B758">
        <f t="shared" si="35"/>
        <v>1</v>
      </c>
      <c r="C758">
        <f>YEAR(Date_Table[[#This Row],[Date]])</f>
        <v>2025</v>
      </c>
      <c r="D758" t="str">
        <f>IF(AND(Date_Table[[#This Row],[Month]]&gt;=1,Date_Table[[#This Row],[Month]]&lt;4),"Q1",
 IF(AND(Date_Table[[#This Row],[Month]]&gt;=4,Date_Table[[#This Row],[Month]]&lt;7),"Q2",
 IF(AND(Date_Table[[#This Row],[Month]]&gt;=7,Date_Table[[#This Row],[Month]]&lt;=9),"Q3","Q4")))</f>
        <v>Q1</v>
      </c>
      <c r="E758" t="str">
        <f t="shared" si="33"/>
        <v>January</v>
      </c>
      <c r="F758" t="str">
        <f t="shared" si="34"/>
        <v>Sunday</v>
      </c>
    </row>
    <row r="759" spans="1:6" x14ac:dyDescent="0.3">
      <c r="A759" s="1">
        <v>45684</v>
      </c>
      <c r="B759">
        <f t="shared" si="35"/>
        <v>1</v>
      </c>
      <c r="C759">
        <f>YEAR(Date_Table[[#This Row],[Date]])</f>
        <v>2025</v>
      </c>
      <c r="D759" t="str">
        <f>IF(AND(Date_Table[[#This Row],[Month]]&gt;=1,Date_Table[[#This Row],[Month]]&lt;4),"Q1",
 IF(AND(Date_Table[[#This Row],[Month]]&gt;=4,Date_Table[[#This Row],[Month]]&lt;7),"Q2",
 IF(AND(Date_Table[[#This Row],[Month]]&gt;=7,Date_Table[[#This Row],[Month]]&lt;=9),"Q3","Q4")))</f>
        <v>Q1</v>
      </c>
      <c r="E759" t="str">
        <f t="shared" si="33"/>
        <v>January</v>
      </c>
      <c r="F759" t="str">
        <f t="shared" si="34"/>
        <v>Monday</v>
      </c>
    </row>
    <row r="760" spans="1:6" x14ac:dyDescent="0.3">
      <c r="A760" s="1">
        <v>45685</v>
      </c>
      <c r="B760">
        <f t="shared" si="35"/>
        <v>1</v>
      </c>
      <c r="C760">
        <f>YEAR(Date_Table[[#This Row],[Date]])</f>
        <v>2025</v>
      </c>
      <c r="D760" t="str">
        <f>IF(AND(Date_Table[[#This Row],[Month]]&gt;=1,Date_Table[[#This Row],[Month]]&lt;4),"Q1",
 IF(AND(Date_Table[[#This Row],[Month]]&gt;=4,Date_Table[[#This Row],[Month]]&lt;7),"Q2",
 IF(AND(Date_Table[[#This Row],[Month]]&gt;=7,Date_Table[[#This Row],[Month]]&lt;=9),"Q3","Q4")))</f>
        <v>Q1</v>
      </c>
      <c r="E760" t="str">
        <f t="shared" si="33"/>
        <v>January</v>
      </c>
      <c r="F760" t="str">
        <f t="shared" si="34"/>
        <v>Tuesday</v>
      </c>
    </row>
    <row r="761" spans="1:6" x14ac:dyDescent="0.3">
      <c r="A761" s="1">
        <v>45686</v>
      </c>
      <c r="B761">
        <f t="shared" si="35"/>
        <v>1</v>
      </c>
      <c r="C761">
        <f>YEAR(Date_Table[[#This Row],[Date]])</f>
        <v>2025</v>
      </c>
      <c r="D761" t="str">
        <f>IF(AND(Date_Table[[#This Row],[Month]]&gt;=1,Date_Table[[#This Row],[Month]]&lt;4),"Q1",
 IF(AND(Date_Table[[#This Row],[Month]]&gt;=4,Date_Table[[#This Row],[Month]]&lt;7),"Q2",
 IF(AND(Date_Table[[#This Row],[Month]]&gt;=7,Date_Table[[#This Row],[Month]]&lt;=9),"Q3","Q4")))</f>
        <v>Q1</v>
      </c>
      <c r="E761" t="str">
        <f t="shared" si="33"/>
        <v>January</v>
      </c>
      <c r="F761" t="str">
        <f t="shared" si="34"/>
        <v>Wednesday</v>
      </c>
    </row>
    <row r="762" spans="1:6" x14ac:dyDescent="0.3">
      <c r="A762" s="1">
        <v>45687</v>
      </c>
      <c r="B762">
        <f t="shared" si="35"/>
        <v>1</v>
      </c>
      <c r="C762">
        <f>YEAR(Date_Table[[#This Row],[Date]])</f>
        <v>2025</v>
      </c>
      <c r="D762" t="str">
        <f>IF(AND(Date_Table[[#This Row],[Month]]&gt;=1,Date_Table[[#This Row],[Month]]&lt;4),"Q1",
 IF(AND(Date_Table[[#This Row],[Month]]&gt;=4,Date_Table[[#This Row],[Month]]&lt;7),"Q2",
 IF(AND(Date_Table[[#This Row],[Month]]&gt;=7,Date_Table[[#This Row],[Month]]&lt;=9),"Q3","Q4")))</f>
        <v>Q1</v>
      </c>
      <c r="E762" t="str">
        <f t="shared" si="33"/>
        <v>January</v>
      </c>
      <c r="F762" t="str">
        <f t="shared" si="34"/>
        <v>Thursday</v>
      </c>
    </row>
    <row r="763" spans="1:6" x14ac:dyDescent="0.3">
      <c r="A763" s="1">
        <v>45688</v>
      </c>
      <c r="B763">
        <f t="shared" si="35"/>
        <v>1</v>
      </c>
      <c r="C763">
        <f>YEAR(Date_Table[[#This Row],[Date]])</f>
        <v>2025</v>
      </c>
      <c r="D763" t="str">
        <f>IF(AND(Date_Table[[#This Row],[Month]]&gt;=1,Date_Table[[#This Row],[Month]]&lt;4),"Q1",
 IF(AND(Date_Table[[#This Row],[Month]]&gt;=4,Date_Table[[#This Row],[Month]]&lt;7),"Q2",
 IF(AND(Date_Table[[#This Row],[Month]]&gt;=7,Date_Table[[#This Row],[Month]]&lt;=9),"Q3","Q4")))</f>
        <v>Q1</v>
      </c>
      <c r="E763" t="str">
        <f t="shared" si="33"/>
        <v>January</v>
      </c>
      <c r="F763" t="str">
        <f t="shared" si="34"/>
        <v>Friday</v>
      </c>
    </row>
    <row r="764" spans="1:6" x14ac:dyDescent="0.3">
      <c r="A764" s="1">
        <v>45689</v>
      </c>
      <c r="B764">
        <f t="shared" si="35"/>
        <v>2</v>
      </c>
      <c r="C764">
        <f>YEAR(Date_Table[[#This Row],[Date]])</f>
        <v>2025</v>
      </c>
      <c r="D764" t="str">
        <f>IF(AND(Date_Table[[#This Row],[Month]]&gt;=1,Date_Table[[#This Row],[Month]]&lt;4),"Q1",
 IF(AND(Date_Table[[#This Row],[Month]]&gt;=4,Date_Table[[#This Row],[Month]]&lt;7),"Q2",
 IF(AND(Date_Table[[#This Row],[Month]]&gt;=7,Date_Table[[#This Row],[Month]]&lt;=9),"Q3","Q4")))</f>
        <v>Q1</v>
      </c>
      <c r="E764" t="str">
        <f t="shared" si="33"/>
        <v>February</v>
      </c>
      <c r="F764" t="str">
        <f t="shared" si="34"/>
        <v>Saturday</v>
      </c>
    </row>
    <row r="765" spans="1:6" x14ac:dyDescent="0.3">
      <c r="A765" s="1">
        <v>45690</v>
      </c>
      <c r="B765">
        <f t="shared" si="35"/>
        <v>2</v>
      </c>
      <c r="C765">
        <f>YEAR(Date_Table[[#This Row],[Date]])</f>
        <v>2025</v>
      </c>
      <c r="D765" t="str">
        <f>IF(AND(Date_Table[[#This Row],[Month]]&gt;=1,Date_Table[[#This Row],[Month]]&lt;4),"Q1",
 IF(AND(Date_Table[[#This Row],[Month]]&gt;=4,Date_Table[[#This Row],[Month]]&lt;7),"Q2",
 IF(AND(Date_Table[[#This Row],[Month]]&gt;=7,Date_Table[[#This Row],[Month]]&lt;=9),"Q3","Q4")))</f>
        <v>Q1</v>
      </c>
      <c r="E765" t="str">
        <f t="shared" si="33"/>
        <v>February</v>
      </c>
      <c r="F765" t="str">
        <f t="shared" si="34"/>
        <v>Sunday</v>
      </c>
    </row>
    <row r="766" spans="1:6" x14ac:dyDescent="0.3">
      <c r="A766" s="1">
        <v>45691</v>
      </c>
      <c r="B766">
        <f t="shared" si="35"/>
        <v>2</v>
      </c>
      <c r="C766">
        <f>YEAR(Date_Table[[#This Row],[Date]])</f>
        <v>2025</v>
      </c>
      <c r="D766" t="str">
        <f>IF(AND(Date_Table[[#This Row],[Month]]&gt;=1,Date_Table[[#This Row],[Month]]&lt;4),"Q1",
 IF(AND(Date_Table[[#This Row],[Month]]&gt;=4,Date_Table[[#This Row],[Month]]&lt;7),"Q2",
 IF(AND(Date_Table[[#This Row],[Month]]&gt;=7,Date_Table[[#This Row],[Month]]&lt;=9),"Q3","Q4")))</f>
        <v>Q1</v>
      </c>
      <c r="E766" t="str">
        <f t="shared" si="33"/>
        <v>February</v>
      </c>
      <c r="F766" t="str">
        <f t="shared" si="34"/>
        <v>Monday</v>
      </c>
    </row>
    <row r="767" spans="1:6" x14ac:dyDescent="0.3">
      <c r="A767" s="1">
        <v>45692</v>
      </c>
      <c r="B767">
        <f t="shared" si="35"/>
        <v>2</v>
      </c>
      <c r="C767">
        <f>YEAR(Date_Table[[#This Row],[Date]])</f>
        <v>2025</v>
      </c>
      <c r="D767" t="str">
        <f>IF(AND(Date_Table[[#This Row],[Month]]&gt;=1,Date_Table[[#This Row],[Month]]&lt;4),"Q1",
 IF(AND(Date_Table[[#This Row],[Month]]&gt;=4,Date_Table[[#This Row],[Month]]&lt;7),"Q2",
 IF(AND(Date_Table[[#This Row],[Month]]&gt;=7,Date_Table[[#This Row],[Month]]&lt;=9),"Q3","Q4")))</f>
        <v>Q1</v>
      </c>
      <c r="E767" t="str">
        <f t="shared" si="33"/>
        <v>February</v>
      </c>
      <c r="F767" t="str">
        <f t="shared" si="34"/>
        <v>Tuesday</v>
      </c>
    </row>
    <row r="768" spans="1:6" x14ac:dyDescent="0.3">
      <c r="A768" s="1">
        <v>45693</v>
      </c>
      <c r="B768">
        <f t="shared" si="35"/>
        <v>2</v>
      </c>
      <c r="C768">
        <f>YEAR(Date_Table[[#This Row],[Date]])</f>
        <v>2025</v>
      </c>
      <c r="D768" t="str">
        <f>IF(AND(Date_Table[[#This Row],[Month]]&gt;=1,Date_Table[[#This Row],[Month]]&lt;4),"Q1",
 IF(AND(Date_Table[[#This Row],[Month]]&gt;=4,Date_Table[[#This Row],[Month]]&lt;7),"Q2",
 IF(AND(Date_Table[[#This Row],[Month]]&gt;=7,Date_Table[[#This Row],[Month]]&lt;=9),"Q3","Q4")))</f>
        <v>Q1</v>
      </c>
      <c r="E768" t="str">
        <f t="shared" si="33"/>
        <v>February</v>
      </c>
      <c r="F768" t="str">
        <f t="shared" si="34"/>
        <v>Wednesday</v>
      </c>
    </row>
    <row r="769" spans="1:6" x14ac:dyDescent="0.3">
      <c r="A769" s="1">
        <v>45694</v>
      </c>
      <c r="B769">
        <f t="shared" si="35"/>
        <v>2</v>
      </c>
      <c r="C769">
        <f>YEAR(Date_Table[[#This Row],[Date]])</f>
        <v>2025</v>
      </c>
      <c r="D769" t="str">
        <f>IF(AND(Date_Table[[#This Row],[Month]]&gt;=1,Date_Table[[#This Row],[Month]]&lt;4),"Q1",
 IF(AND(Date_Table[[#This Row],[Month]]&gt;=4,Date_Table[[#This Row],[Month]]&lt;7),"Q2",
 IF(AND(Date_Table[[#This Row],[Month]]&gt;=7,Date_Table[[#This Row],[Month]]&lt;=9),"Q3","Q4")))</f>
        <v>Q1</v>
      </c>
      <c r="E769" t="str">
        <f t="shared" si="33"/>
        <v>February</v>
      </c>
      <c r="F769" t="str">
        <f t="shared" si="34"/>
        <v>Thursday</v>
      </c>
    </row>
    <row r="770" spans="1:6" x14ac:dyDescent="0.3">
      <c r="A770" s="1">
        <v>45695</v>
      </c>
      <c r="B770">
        <f t="shared" si="35"/>
        <v>2</v>
      </c>
      <c r="C770">
        <f>YEAR(Date_Table[[#This Row],[Date]])</f>
        <v>2025</v>
      </c>
      <c r="D770" t="str">
        <f>IF(AND(Date_Table[[#This Row],[Month]]&gt;=1,Date_Table[[#This Row],[Month]]&lt;4),"Q1",
 IF(AND(Date_Table[[#This Row],[Month]]&gt;=4,Date_Table[[#This Row],[Month]]&lt;7),"Q2",
 IF(AND(Date_Table[[#This Row],[Month]]&gt;=7,Date_Table[[#This Row],[Month]]&lt;=9),"Q3","Q4")))</f>
        <v>Q1</v>
      </c>
      <c r="E770" t="str">
        <f t="shared" ref="E770:E833" si="36">TEXT(A770, "mmmm")</f>
        <v>February</v>
      </c>
      <c r="F770" t="str">
        <f t="shared" ref="F770:F833" si="37" xml:space="preserve"> TEXT(A770,"dddd")</f>
        <v>Friday</v>
      </c>
    </row>
    <row r="771" spans="1:6" x14ac:dyDescent="0.3">
      <c r="A771" s="1">
        <v>45696</v>
      </c>
      <c r="B771">
        <f t="shared" ref="B771:B834" si="38">MONTH(A771)</f>
        <v>2</v>
      </c>
      <c r="C771">
        <f>YEAR(Date_Table[[#This Row],[Date]])</f>
        <v>2025</v>
      </c>
      <c r="D771" t="str">
        <f>IF(AND(Date_Table[[#This Row],[Month]]&gt;=1,Date_Table[[#This Row],[Month]]&lt;4),"Q1",
 IF(AND(Date_Table[[#This Row],[Month]]&gt;=4,Date_Table[[#This Row],[Month]]&lt;7),"Q2",
 IF(AND(Date_Table[[#This Row],[Month]]&gt;=7,Date_Table[[#This Row],[Month]]&lt;=9),"Q3","Q4")))</f>
        <v>Q1</v>
      </c>
      <c r="E771" t="str">
        <f t="shared" si="36"/>
        <v>February</v>
      </c>
      <c r="F771" t="str">
        <f t="shared" si="37"/>
        <v>Saturday</v>
      </c>
    </row>
    <row r="772" spans="1:6" x14ac:dyDescent="0.3">
      <c r="A772" s="1">
        <v>45697</v>
      </c>
      <c r="B772">
        <f t="shared" si="38"/>
        <v>2</v>
      </c>
      <c r="C772">
        <f>YEAR(Date_Table[[#This Row],[Date]])</f>
        <v>2025</v>
      </c>
      <c r="D772" t="str">
        <f>IF(AND(Date_Table[[#This Row],[Month]]&gt;=1,Date_Table[[#This Row],[Month]]&lt;4),"Q1",
 IF(AND(Date_Table[[#This Row],[Month]]&gt;=4,Date_Table[[#This Row],[Month]]&lt;7),"Q2",
 IF(AND(Date_Table[[#This Row],[Month]]&gt;=7,Date_Table[[#This Row],[Month]]&lt;=9),"Q3","Q4")))</f>
        <v>Q1</v>
      </c>
      <c r="E772" t="str">
        <f t="shared" si="36"/>
        <v>February</v>
      </c>
      <c r="F772" t="str">
        <f t="shared" si="37"/>
        <v>Sunday</v>
      </c>
    </row>
    <row r="773" spans="1:6" x14ac:dyDescent="0.3">
      <c r="A773" s="1">
        <v>45698</v>
      </c>
      <c r="B773">
        <f t="shared" si="38"/>
        <v>2</v>
      </c>
      <c r="C773">
        <f>YEAR(Date_Table[[#This Row],[Date]])</f>
        <v>2025</v>
      </c>
      <c r="D773" t="str">
        <f>IF(AND(Date_Table[[#This Row],[Month]]&gt;=1,Date_Table[[#This Row],[Month]]&lt;4),"Q1",
 IF(AND(Date_Table[[#This Row],[Month]]&gt;=4,Date_Table[[#This Row],[Month]]&lt;7),"Q2",
 IF(AND(Date_Table[[#This Row],[Month]]&gt;=7,Date_Table[[#This Row],[Month]]&lt;=9),"Q3","Q4")))</f>
        <v>Q1</v>
      </c>
      <c r="E773" t="str">
        <f t="shared" si="36"/>
        <v>February</v>
      </c>
      <c r="F773" t="str">
        <f t="shared" si="37"/>
        <v>Monday</v>
      </c>
    </row>
    <row r="774" spans="1:6" x14ac:dyDescent="0.3">
      <c r="A774" s="1">
        <v>45699</v>
      </c>
      <c r="B774">
        <f t="shared" si="38"/>
        <v>2</v>
      </c>
      <c r="C774">
        <f>YEAR(Date_Table[[#This Row],[Date]])</f>
        <v>2025</v>
      </c>
      <c r="D774" t="str">
        <f>IF(AND(Date_Table[[#This Row],[Month]]&gt;=1,Date_Table[[#This Row],[Month]]&lt;4),"Q1",
 IF(AND(Date_Table[[#This Row],[Month]]&gt;=4,Date_Table[[#This Row],[Month]]&lt;7),"Q2",
 IF(AND(Date_Table[[#This Row],[Month]]&gt;=7,Date_Table[[#This Row],[Month]]&lt;=9),"Q3","Q4")))</f>
        <v>Q1</v>
      </c>
      <c r="E774" t="str">
        <f t="shared" si="36"/>
        <v>February</v>
      </c>
      <c r="F774" t="str">
        <f t="shared" si="37"/>
        <v>Tuesday</v>
      </c>
    </row>
    <row r="775" spans="1:6" x14ac:dyDescent="0.3">
      <c r="A775" s="1">
        <v>45700</v>
      </c>
      <c r="B775">
        <f t="shared" si="38"/>
        <v>2</v>
      </c>
      <c r="C775">
        <f>YEAR(Date_Table[[#This Row],[Date]])</f>
        <v>2025</v>
      </c>
      <c r="D775" t="str">
        <f>IF(AND(Date_Table[[#This Row],[Month]]&gt;=1,Date_Table[[#This Row],[Month]]&lt;4),"Q1",
 IF(AND(Date_Table[[#This Row],[Month]]&gt;=4,Date_Table[[#This Row],[Month]]&lt;7),"Q2",
 IF(AND(Date_Table[[#This Row],[Month]]&gt;=7,Date_Table[[#This Row],[Month]]&lt;=9),"Q3","Q4")))</f>
        <v>Q1</v>
      </c>
      <c r="E775" t="str">
        <f t="shared" si="36"/>
        <v>February</v>
      </c>
      <c r="F775" t="str">
        <f t="shared" si="37"/>
        <v>Wednesday</v>
      </c>
    </row>
    <row r="776" spans="1:6" x14ac:dyDescent="0.3">
      <c r="A776" s="1">
        <v>45701</v>
      </c>
      <c r="B776">
        <f t="shared" si="38"/>
        <v>2</v>
      </c>
      <c r="C776">
        <f>YEAR(Date_Table[[#This Row],[Date]])</f>
        <v>2025</v>
      </c>
      <c r="D776" t="str">
        <f>IF(AND(Date_Table[[#This Row],[Month]]&gt;=1,Date_Table[[#This Row],[Month]]&lt;4),"Q1",
 IF(AND(Date_Table[[#This Row],[Month]]&gt;=4,Date_Table[[#This Row],[Month]]&lt;7),"Q2",
 IF(AND(Date_Table[[#This Row],[Month]]&gt;=7,Date_Table[[#This Row],[Month]]&lt;=9),"Q3","Q4")))</f>
        <v>Q1</v>
      </c>
      <c r="E776" t="str">
        <f t="shared" si="36"/>
        <v>February</v>
      </c>
      <c r="F776" t="str">
        <f t="shared" si="37"/>
        <v>Thursday</v>
      </c>
    </row>
    <row r="777" spans="1:6" x14ac:dyDescent="0.3">
      <c r="A777" s="1">
        <v>45702</v>
      </c>
      <c r="B777">
        <f t="shared" si="38"/>
        <v>2</v>
      </c>
      <c r="C777">
        <f>YEAR(Date_Table[[#This Row],[Date]])</f>
        <v>2025</v>
      </c>
      <c r="D777" t="str">
        <f>IF(AND(Date_Table[[#This Row],[Month]]&gt;=1,Date_Table[[#This Row],[Month]]&lt;4),"Q1",
 IF(AND(Date_Table[[#This Row],[Month]]&gt;=4,Date_Table[[#This Row],[Month]]&lt;7),"Q2",
 IF(AND(Date_Table[[#This Row],[Month]]&gt;=7,Date_Table[[#This Row],[Month]]&lt;=9),"Q3","Q4")))</f>
        <v>Q1</v>
      </c>
      <c r="E777" t="str">
        <f t="shared" si="36"/>
        <v>February</v>
      </c>
      <c r="F777" t="str">
        <f t="shared" si="37"/>
        <v>Friday</v>
      </c>
    </row>
    <row r="778" spans="1:6" x14ac:dyDescent="0.3">
      <c r="A778" s="1">
        <v>45703</v>
      </c>
      <c r="B778">
        <f t="shared" si="38"/>
        <v>2</v>
      </c>
      <c r="C778">
        <f>YEAR(Date_Table[[#This Row],[Date]])</f>
        <v>2025</v>
      </c>
      <c r="D778" t="str">
        <f>IF(AND(Date_Table[[#This Row],[Month]]&gt;=1,Date_Table[[#This Row],[Month]]&lt;4),"Q1",
 IF(AND(Date_Table[[#This Row],[Month]]&gt;=4,Date_Table[[#This Row],[Month]]&lt;7),"Q2",
 IF(AND(Date_Table[[#This Row],[Month]]&gt;=7,Date_Table[[#This Row],[Month]]&lt;=9),"Q3","Q4")))</f>
        <v>Q1</v>
      </c>
      <c r="E778" t="str">
        <f t="shared" si="36"/>
        <v>February</v>
      </c>
      <c r="F778" t="str">
        <f t="shared" si="37"/>
        <v>Saturday</v>
      </c>
    </row>
    <row r="779" spans="1:6" x14ac:dyDescent="0.3">
      <c r="A779" s="1">
        <v>45704</v>
      </c>
      <c r="B779">
        <f t="shared" si="38"/>
        <v>2</v>
      </c>
      <c r="C779">
        <f>YEAR(Date_Table[[#This Row],[Date]])</f>
        <v>2025</v>
      </c>
      <c r="D779" t="str">
        <f>IF(AND(Date_Table[[#This Row],[Month]]&gt;=1,Date_Table[[#This Row],[Month]]&lt;4),"Q1",
 IF(AND(Date_Table[[#This Row],[Month]]&gt;=4,Date_Table[[#This Row],[Month]]&lt;7),"Q2",
 IF(AND(Date_Table[[#This Row],[Month]]&gt;=7,Date_Table[[#This Row],[Month]]&lt;=9),"Q3","Q4")))</f>
        <v>Q1</v>
      </c>
      <c r="E779" t="str">
        <f t="shared" si="36"/>
        <v>February</v>
      </c>
      <c r="F779" t="str">
        <f t="shared" si="37"/>
        <v>Sunday</v>
      </c>
    </row>
    <row r="780" spans="1:6" x14ac:dyDescent="0.3">
      <c r="A780" s="1">
        <v>45705</v>
      </c>
      <c r="B780">
        <f t="shared" si="38"/>
        <v>2</v>
      </c>
      <c r="C780">
        <f>YEAR(Date_Table[[#This Row],[Date]])</f>
        <v>2025</v>
      </c>
      <c r="D780" t="str">
        <f>IF(AND(Date_Table[[#This Row],[Month]]&gt;=1,Date_Table[[#This Row],[Month]]&lt;4),"Q1",
 IF(AND(Date_Table[[#This Row],[Month]]&gt;=4,Date_Table[[#This Row],[Month]]&lt;7),"Q2",
 IF(AND(Date_Table[[#This Row],[Month]]&gt;=7,Date_Table[[#This Row],[Month]]&lt;=9),"Q3","Q4")))</f>
        <v>Q1</v>
      </c>
      <c r="E780" t="str">
        <f t="shared" si="36"/>
        <v>February</v>
      </c>
      <c r="F780" t="str">
        <f t="shared" si="37"/>
        <v>Monday</v>
      </c>
    </row>
    <row r="781" spans="1:6" x14ac:dyDescent="0.3">
      <c r="A781" s="1">
        <v>45706</v>
      </c>
      <c r="B781">
        <f t="shared" si="38"/>
        <v>2</v>
      </c>
      <c r="C781">
        <f>YEAR(Date_Table[[#This Row],[Date]])</f>
        <v>2025</v>
      </c>
      <c r="D781" t="str">
        <f>IF(AND(Date_Table[[#This Row],[Month]]&gt;=1,Date_Table[[#This Row],[Month]]&lt;4),"Q1",
 IF(AND(Date_Table[[#This Row],[Month]]&gt;=4,Date_Table[[#This Row],[Month]]&lt;7),"Q2",
 IF(AND(Date_Table[[#This Row],[Month]]&gt;=7,Date_Table[[#This Row],[Month]]&lt;=9),"Q3","Q4")))</f>
        <v>Q1</v>
      </c>
      <c r="E781" t="str">
        <f t="shared" si="36"/>
        <v>February</v>
      </c>
      <c r="F781" t="str">
        <f t="shared" si="37"/>
        <v>Tuesday</v>
      </c>
    </row>
    <row r="782" spans="1:6" x14ac:dyDescent="0.3">
      <c r="A782" s="1">
        <v>45707</v>
      </c>
      <c r="B782">
        <f t="shared" si="38"/>
        <v>2</v>
      </c>
      <c r="C782">
        <f>YEAR(Date_Table[[#This Row],[Date]])</f>
        <v>2025</v>
      </c>
      <c r="D782" t="str">
        <f>IF(AND(Date_Table[[#This Row],[Month]]&gt;=1,Date_Table[[#This Row],[Month]]&lt;4),"Q1",
 IF(AND(Date_Table[[#This Row],[Month]]&gt;=4,Date_Table[[#This Row],[Month]]&lt;7),"Q2",
 IF(AND(Date_Table[[#This Row],[Month]]&gt;=7,Date_Table[[#This Row],[Month]]&lt;=9),"Q3","Q4")))</f>
        <v>Q1</v>
      </c>
      <c r="E782" t="str">
        <f t="shared" si="36"/>
        <v>February</v>
      </c>
      <c r="F782" t="str">
        <f t="shared" si="37"/>
        <v>Wednesday</v>
      </c>
    </row>
    <row r="783" spans="1:6" x14ac:dyDescent="0.3">
      <c r="A783" s="1">
        <v>45708</v>
      </c>
      <c r="B783">
        <f t="shared" si="38"/>
        <v>2</v>
      </c>
      <c r="C783">
        <f>YEAR(Date_Table[[#This Row],[Date]])</f>
        <v>2025</v>
      </c>
      <c r="D783" t="str">
        <f>IF(AND(Date_Table[[#This Row],[Month]]&gt;=1,Date_Table[[#This Row],[Month]]&lt;4),"Q1",
 IF(AND(Date_Table[[#This Row],[Month]]&gt;=4,Date_Table[[#This Row],[Month]]&lt;7),"Q2",
 IF(AND(Date_Table[[#This Row],[Month]]&gt;=7,Date_Table[[#This Row],[Month]]&lt;=9),"Q3","Q4")))</f>
        <v>Q1</v>
      </c>
      <c r="E783" t="str">
        <f t="shared" si="36"/>
        <v>February</v>
      </c>
      <c r="F783" t="str">
        <f t="shared" si="37"/>
        <v>Thursday</v>
      </c>
    </row>
    <row r="784" spans="1:6" x14ac:dyDescent="0.3">
      <c r="A784" s="1">
        <v>45709</v>
      </c>
      <c r="B784">
        <f t="shared" si="38"/>
        <v>2</v>
      </c>
      <c r="C784">
        <f>YEAR(Date_Table[[#This Row],[Date]])</f>
        <v>2025</v>
      </c>
      <c r="D784" t="str">
        <f>IF(AND(Date_Table[[#This Row],[Month]]&gt;=1,Date_Table[[#This Row],[Month]]&lt;4),"Q1",
 IF(AND(Date_Table[[#This Row],[Month]]&gt;=4,Date_Table[[#This Row],[Month]]&lt;7),"Q2",
 IF(AND(Date_Table[[#This Row],[Month]]&gt;=7,Date_Table[[#This Row],[Month]]&lt;=9),"Q3","Q4")))</f>
        <v>Q1</v>
      </c>
      <c r="E784" t="str">
        <f t="shared" si="36"/>
        <v>February</v>
      </c>
      <c r="F784" t="str">
        <f t="shared" si="37"/>
        <v>Friday</v>
      </c>
    </row>
    <row r="785" spans="1:6" x14ac:dyDescent="0.3">
      <c r="A785" s="1">
        <v>45710</v>
      </c>
      <c r="B785">
        <f t="shared" si="38"/>
        <v>2</v>
      </c>
      <c r="C785">
        <f>YEAR(Date_Table[[#This Row],[Date]])</f>
        <v>2025</v>
      </c>
      <c r="D785" t="str">
        <f>IF(AND(Date_Table[[#This Row],[Month]]&gt;=1,Date_Table[[#This Row],[Month]]&lt;4),"Q1",
 IF(AND(Date_Table[[#This Row],[Month]]&gt;=4,Date_Table[[#This Row],[Month]]&lt;7),"Q2",
 IF(AND(Date_Table[[#This Row],[Month]]&gt;=7,Date_Table[[#This Row],[Month]]&lt;=9),"Q3","Q4")))</f>
        <v>Q1</v>
      </c>
      <c r="E785" t="str">
        <f t="shared" si="36"/>
        <v>February</v>
      </c>
      <c r="F785" t="str">
        <f t="shared" si="37"/>
        <v>Saturday</v>
      </c>
    </row>
    <row r="786" spans="1:6" x14ac:dyDescent="0.3">
      <c r="A786" s="1">
        <v>45711</v>
      </c>
      <c r="B786">
        <f t="shared" si="38"/>
        <v>2</v>
      </c>
      <c r="C786">
        <f>YEAR(Date_Table[[#This Row],[Date]])</f>
        <v>2025</v>
      </c>
      <c r="D786" t="str">
        <f>IF(AND(Date_Table[[#This Row],[Month]]&gt;=1,Date_Table[[#This Row],[Month]]&lt;4),"Q1",
 IF(AND(Date_Table[[#This Row],[Month]]&gt;=4,Date_Table[[#This Row],[Month]]&lt;7),"Q2",
 IF(AND(Date_Table[[#This Row],[Month]]&gt;=7,Date_Table[[#This Row],[Month]]&lt;=9),"Q3","Q4")))</f>
        <v>Q1</v>
      </c>
      <c r="E786" t="str">
        <f t="shared" si="36"/>
        <v>February</v>
      </c>
      <c r="F786" t="str">
        <f t="shared" si="37"/>
        <v>Sunday</v>
      </c>
    </row>
    <row r="787" spans="1:6" x14ac:dyDescent="0.3">
      <c r="A787" s="1">
        <v>45712</v>
      </c>
      <c r="B787">
        <f t="shared" si="38"/>
        <v>2</v>
      </c>
      <c r="C787">
        <f>YEAR(Date_Table[[#This Row],[Date]])</f>
        <v>2025</v>
      </c>
      <c r="D787" t="str">
        <f>IF(AND(Date_Table[[#This Row],[Month]]&gt;=1,Date_Table[[#This Row],[Month]]&lt;4),"Q1",
 IF(AND(Date_Table[[#This Row],[Month]]&gt;=4,Date_Table[[#This Row],[Month]]&lt;7),"Q2",
 IF(AND(Date_Table[[#This Row],[Month]]&gt;=7,Date_Table[[#This Row],[Month]]&lt;=9),"Q3","Q4")))</f>
        <v>Q1</v>
      </c>
      <c r="E787" t="str">
        <f t="shared" si="36"/>
        <v>February</v>
      </c>
      <c r="F787" t="str">
        <f t="shared" si="37"/>
        <v>Monday</v>
      </c>
    </row>
    <row r="788" spans="1:6" x14ac:dyDescent="0.3">
      <c r="A788" s="1">
        <v>45713</v>
      </c>
      <c r="B788">
        <f t="shared" si="38"/>
        <v>2</v>
      </c>
      <c r="C788">
        <f>YEAR(Date_Table[[#This Row],[Date]])</f>
        <v>2025</v>
      </c>
      <c r="D788" t="str">
        <f>IF(AND(Date_Table[[#This Row],[Month]]&gt;=1,Date_Table[[#This Row],[Month]]&lt;4),"Q1",
 IF(AND(Date_Table[[#This Row],[Month]]&gt;=4,Date_Table[[#This Row],[Month]]&lt;7),"Q2",
 IF(AND(Date_Table[[#This Row],[Month]]&gt;=7,Date_Table[[#This Row],[Month]]&lt;=9),"Q3","Q4")))</f>
        <v>Q1</v>
      </c>
      <c r="E788" t="str">
        <f t="shared" si="36"/>
        <v>February</v>
      </c>
      <c r="F788" t="str">
        <f t="shared" si="37"/>
        <v>Tuesday</v>
      </c>
    </row>
    <row r="789" spans="1:6" x14ac:dyDescent="0.3">
      <c r="A789" s="1">
        <v>45714</v>
      </c>
      <c r="B789">
        <f t="shared" si="38"/>
        <v>2</v>
      </c>
      <c r="C789">
        <f>YEAR(Date_Table[[#This Row],[Date]])</f>
        <v>2025</v>
      </c>
      <c r="D789" t="str">
        <f>IF(AND(Date_Table[[#This Row],[Month]]&gt;=1,Date_Table[[#This Row],[Month]]&lt;4),"Q1",
 IF(AND(Date_Table[[#This Row],[Month]]&gt;=4,Date_Table[[#This Row],[Month]]&lt;7),"Q2",
 IF(AND(Date_Table[[#This Row],[Month]]&gt;=7,Date_Table[[#This Row],[Month]]&lt;=9),"Q3","Q4")))</f>
        <v>Q1</v>
      </c>
      <c r="E789" t="str">
        <f t="shared" si="36"/>
        <v>February</v>
      </c>
      <c r="F789" t="str">
        <f t="shared" si="37"/>
        <v>Wednesday</v>
      </c>
    </row>
    <row r="790" spans="1:6" x14ac:dyDescent="0.3">
      <c r="A790" s="1">
        <v>45715</v>
      </c>
      <c r="B790">
        <f t="shared" si="38"/>
        <v>2</v>
      </c>
      <c r="C790">
        <f>YEAR(Date_Table[[#This Row],[Date]])</f>
        <v>2025</v>
      </c>
      <c r="D790" t="str">
        <f>IF(AND(Date_Table[[#This Row],[Month]]&gt;=1,Date_Table[[#This Row],[Month]]&lt;4),"Q1",
 IF(AND(Date_Table[[#This Row],[Month]]&gt;=4,Date_Table[[#This Row],[Month]]&lt;7),"Q2",
 IF(AND(Date_Table[[#This Row],[Month]]&gt;=7,Date_Table[[#This Row],[Month]]&lt;=9),"Q3","Q4")))</f>
        <v>Q1</v>
      </c>
      <c r="E790" t="str">
        <f t="shared" si="36"/>
        <v>February</v>
      </c>
      <c r="F790" t="str">
        <f t="shared" si="37"/>
        <v>Thursday</v>
      </c>
    </row>
    <row r="791" spans="1:6" x14ac:dyDescent="0.3">
      <c r="A791" s="1">
        <v>45716</v>
      </c>
      <c r="B791">
        <f t="shared" si="38"/>
        <v>2</v>
      </c>
      <c r="C791">
        <f>YEAR(Date_Table[[#This Row],[Date]])</f>
        <v>2025</v>
      </c>
      <c r="D791" t="str">
        <f>IF(AND(Date_Table[[#This Row],[Month]]&gt;=1,Date_Table[[#This Row],[Month]]&lt;4),"Q1",
 IF(AND(Date_Table[[#This Row],[Month]]&gt;=4,Date_Table[[#This Row],[Month]]&lt;7),"Q2",
 IF(AND(Date_Table[[#This Row],[Month]]&gt;=7,Date_Table[[#This Row],[Month]]&lt;=9),"Q3","Q4")))</f>
        <v>Q1</v>
      </c>
      <c r="E791" t="str">
        <f t="shared" si="36"/>
        <v>February</v>
      </c>
      <c r="F791" t="str">
        <f t="shared" si="37"/>
        <v>Friday</v>
      </c>
    </row>
    <row r="792" spans="1:6" x14ac:dyDescent="0.3">
      <c r="A792" s="1">
        <v>45717</v>
      </c>
      <c r="B792">
        <f t="shared" si="38"/>
        <v>3</v>
      </c>
      <c r="C792">
        <f>YEAR(Date_Table[[#This Row],[Date]])</f>
        <v>2025</v>
      </c>
      <c r="D792" t="str">
        <f>IF(AND(Date_Table[[#This Row],[Month]]&gt;=1,Date_Table[[#This Row],[Month]]&lt;4),"Q1",
 IF(AND(Date_Table[[#This Row],[Month]]&gt;=4,Date_Table[[#This Row],[Month]]&lt;7),"Q2",
 IF(AND(Date_Table[[#This Row],[Month]]&gt;=7,Date_Table[[#This Row],[Month]]&lt;=9),"Q3","Q4")))</f>
        <v>Q1</v>
      </c>
      <c r="E792" t="str">
        <f t="shared" si="36"/>
        <v>March</v>
      </c>
      <c r="F792" t="str">
        <f t="shared" si="37"/>
        <v>Saturday</v>
      </c>
    </row>
    <row r="793" spans="1:6" x14ac:dyDescent="0.3">
      <c r="A793" s="1">
        <v>45718</v>
      </c>
      <c r="B793">
        <f t="shared" si="38"/>
        <v>3</v>
      </c>
      <c r="C793">
        <f>YEAR(Date_Table[[#This Row],[Date]])</f>
        <v>2025</v>
      </c>
      <c r="D793" t="str">
        <f>IF(AND(Date_Table[[#This Row],[Month]]&gt;=1,Date_Table[[#This Row],[Month]]&lt;4),"Q1",
 IF(AND(Date_Table[[#This Row],[Month]]&gt;=4,Date_Table[[#This Row],[Month]]&lt;7),"Q2",
 IF(AND(Date_Table[[#This Row],[Month]]&gt;=7,Date_Table[[#This Row],[Month]]&lt;=9),"Q3","Q4")))</f>
        <v>Q1</v>
      </c>
      <c r="E793" t="str">
        <f t="shared" si="36"/>
        <v>March</v>
      </c>
      <c r="F793" t="str">
        <f t="shared" si="37"/>
        <v>Sunday</v>
      </c>
    </row>
    <row r="794" spans="1:6" x14ac:dyDescent="0.3">
      <c r="A794" s="1">
        <v>45719</v>
      </c>
      <c r="B794">
        <f t="shared" si="38"/>
        <v>3</v>
      </c>
      <c r="C794">
        <f>YEAR(Date_Table[[#This Row],[Date]])</f>
        <v>2025</v>
      </c>
      <c r="D794" t="str">
        <f>IF(AND(Date_Table[[#This Row],[Month]]&gt;=1,Date_Table[[#This Row],[Month]]&lt;4),"Q1",
 IF(AND(Date_Table[[#This Row],[Month]]&gt;=4,Date_Table[[#This Row],[Month]]&lt;7),"Q2",
 IF(AND(Date_Table[[#This Row],[Month]]&gt;=7,Date_Table[[#This Row],[Month]]&lt;=9),"Q3","Q4")))</f>
        <v>Q1</v>
      </c>
      <c r="E794" t="str">
        <f t="shared" si="36"/>
        <v>March</v>
      </c>
      <c r="F794" t="str">
        <f t="shared" si="37"/>
        <v>Monday</v>
      </c>
    </row>
    <row r="795" spans="1:6" x14ac:dyDescent="0.3">
      <c r="A795" s="1">
        <v>45720</v>
      </c>
      <c r="B795">
        <f t="shared" si="38"/>
        <v>3</v>
      </c>
      <c r="C795">
        <f>YEAR(Date_Table[[#This Row],[Date]])</f>
        <v>2025</v>
      </c>
      <c r="D795" t="str">
        <f>IF(AND(Date_Table[[#This Row],[Month]]&gt;=1,Date_Table[[#This Row],[Month]]&lt;4),"Q1",
 IF(AND(Date_Table[[#This Row],[Month]]&gt;=4,Date_Table[[#This Row],[Month]]&lt;7),"Q2",
 IF(AND(Date_Table[[#This Row],[Month]]&gt;=7,Date_Table[[#This Row],[Month]]&lt;=9),"Q3","Q4")))</f>
        <v>Q1</v>
      </c>
      <c r="E795" t="str">
        <f t="shared" si="36"/>
        <v>March</v>
      </c>
      <c r="F795" t="str">
        <f t="shared" si="37"/>
        <v>Tuesday</v>
      </c>
    </row>
    <row r="796" spans="1:6" x14ac:dyDescent="0.3">
      <c r="A796" s="1">
        <v>45721</v>
      </c>
      <c r="B796">
        <f t="shared" si="38"/>
        <v>3</v>
      </c>
      <c r="C796">
        <f>YEAR(Date_Table[[#This Row],[Date]])</f>
        <v>2025</v>
      </c>
      <c r="D796" t="str">
        <f>IF(AND(Date_Table[[#This Row],[Month]]&gt;=1,Date_Table[[#This Row],[Month]]&lt;4),"Q1",
 IF(AND(Date_Table[[#This Row],[Month]]&gt;=4,Date_Table[[#This Row],[Month]]&lt;7),"Q2",
 IF(AND(Date_Table[[#This Row],[Month]]&gt;=7,Date_Table[[#This Row],[Month]]&lt;=9),"Q3","Q4")))</f>
        <v>Q1</v>
      </c>
      <c r="E796" t="str">
        <f t="shared" si="36"/>
        <v>March</v>
      </c>
      <c r="F796" t="str">
        <f t="shared" si="37"/>
        <v>Wednesday</v>
      </c>
    </row>
    <row r="797" spans="1:6" x14ac:dyDescent="0.3">
      <c r="A797" s="1">
        <v>45722</v>
      </c>
      <c r="B797">
        <f t="shared" si="38"/>
        <v>3</v>
      </c>
      <c r="C797">
        <f>YEAR(Date_Table[[#This Row],[Date]])</f>
        <v>2025</v>
      </c>
      <c r="D797" t="str">
        <f>IF(AND(Date_Table[[#This Row],[Month]]&gt;=1,Date_Table[[#This Row],[Month]]&lt;4),"Q1",
 IF(AND(Date_Table[[#This Row],[Month]]&gt;=4,Date_Table[[#This Row],[Month]]&lt;7),"Q2",
 IF(AND(Date_Table[[#This Row],[Month]]&gt;=7,Date_Table[[#This Row],[Month]]&lt;=9),"Q3","Q4")))</f>
        <v>Q1</v>
      </c>
      <c r="E797" t="str">
        <f t="shared" si="36"/>
        <v>March</v>
      </c>
      <c r="F797" t="str">
        <f t="shared" si="37"/>
        <v>Thursday</v>
      </c>
    </row>
    <row r="798" spans="1:6" x14ac:dyDescent="0.3">
      <c r="A798" s="1">
        <v>45723</v>
      </c>
      <c r="B798">
        <f t="shared" si="38"/>
        <v>3</v>
      </c>
      <c r="C798">
        <f>YEAR(Date_Table[[#This Row],[Date]])</f>
        <v>2025</v>
      </c>
      <c r="D798" t="str">
        <f>IF(AND(Date_Table[[#This Row],[Month]]&gt;=1,Date_Table[[#This Row],[Month]]&lt;4),"Q1",
 IF(AND(Date_Table[[#This Row],[Month]]&gt;=4,Date_Table[[#This Row],[Month]]&lt;7),"Q2",
 IF(AND(Date_Table[[#This Row],[Month]]&gt;=7,Date_Table[[#This Row],[Month]]&lt;=9),"Q3","Q4")))</f>
        <v>Q1</v>
      </c>
      <c r="E798" t="str">
        <f t="shared" si="36"/>
        <v>March</v>
      </c>
      <c r="F798" t="str">
        <f t="shared" si="37"/>
        <v>Friday</v>
      </c>
    </row>
    <row r="799" spans="1:6" x14ac:dyDescent="0.3">
      <c r="A799" s="1">
        <v>45724</v>
      </c>
      <c r="B799">
        <f t="shared" si="38"/>
        <v>3</v>
      </c>
      <c r="C799">
        <f>YEAR(Date_Table[[#This Row],[Date]])</f>
        <v>2025</v>
      </c>
      <c r="D799" t="str">
        <f>IF(AND(Date_Table[[#This Row],[Month]]&gt;=1,Date_Table[[#This Row],[Month]]&lt;4),"Q1",
 IF(AND(Date_Table[[#This Row],[Month]]&gt;=4,Date_Table[[#This Row],[Month]]&lt;7),"Q2",
 IF(AND(Date_Table[[#This Row],[Month]]&gt;=7,Date_Table[[#This Row],[Month]]&lt;=9),"Q3","Q4")))</f>
        <v>Q1</v>
      </c>
      <c r="E799" t="str">
        <f t="shared" si="36"/>
        <v>March</v>
      </c>
      <c r="F799" t="str">
        <f t="shared" si="37"/>
        <v>Saturday</v>
      </c>
    </row>
    <row r="800" spans="1:6" x14ac:dyDescent="0.3">
      <c r="A800" s="1">
        <v>45725</v>
      </c>
      <c r="B800">
        <f t="shared" si="38"/>
        <v>3</v>
      </c>
      <c r="C800">
        <f>YEAR(Date_Table[[#This Row],[Date]])</f>
        <v>2025</v>
      </c>
      <c r="D800" t="str">
        <f>IF(AND(Date_Table[[#This Row],[Month]]&gt;=1,Date_Table[[#This Row],[Month]]&lt;4),"Q1",
 IF(AND(Date_Table[[#This Row],[Month]]&gt;=4,Date_Table[[#This Row],[Month]]&lt;7),"Q2",
 IF(AND(Date_Table[[#This Row],[Month]]&gt;=7,Date_Table[[#This Row],[Month]]&lt;=9),"Q3","Q4")))</f>
        <v>Q1</v>
      </c>
      <c r="E800" t="str">
        <f t="shared" si="36"/>
        <v>March</v>
      </c>
      <c r="F800" t="str">
        <f t="shared" si="37"/>
        <v>Sunday</v>
      </c>
    </row>
    <row r="801" spans="1:6" x14ac:dyDescent="0.3">
      <c r="A801" s="1">
        <v>45726</v>
      </c>
      <c r="B801">
        <f t="shared" si="38"/>
        <v>3</v>
      </c>
      <c r="C801">
        <f>YEAR(Date_Table[[#This Row],[Date]])</f>
        <v>2025</v>
      </c>
      <c r="D801" t="str">
        <f>IF(AND(Date_Table[[#This Row],[Month]]&gt;=1,Date_Table[[#This Row],[Month]]&lt;4),"Q1",
 IF(AND(Date_Table[[#This Row],[Month]]&gt;=4,Date_Table[[#This Row],[Month]]&lt;7),"Q2",
 IF(AND(Date_Table[[#This Row],[Month]]&gt;=7,Date_Table[[#This Row],[Month]]&lt;=9),"Q3","Q4")))</f>
        <v>Q1</v>
      </c>
      <c r="E801" t="str">
        <f t="shared" si="36"/>
        <v>March</v>
      </c>
      <c r="F801" t="str">
        <f t="shared" si="37"/>
        <v>Monday</v>
      </c>
    </row>
    <row r="802" spans="1:6" x14ac:dyDescent="0.3">
      <c r="A802" s="1">
        <v>45727</v>
      </c>
      <c r="B802">
        <f t="shared" si="38"/>
        <v>3</v>
      </c>
      <c r="C802">
        <f>YEAR(Date_Table[[#This Row],[Date]])</f>
        <v>2025</v>
      </c>
      <c r="D802" t="str">
        <f>IF(AND(Date_Table[[#This Row],[Month]]&gt;=1,Date_Table[[#This Row],[Month]]&lt;4),"Q1",
 IF(AND(Date_Table[[#This Row],[Month]]&gt;=4,Date_Table[[#This Row],[Month]]&lt;7),"Q2",
 IF(AND(Date_Table[[#This Row],[Month]]&gt;=7,Date_Table[[#This Row],[Month]]&lt;=9),"Q3","Q4")))</f>
        <v>Q1</v>
      </c>
      <c r="E802" t="str">
        <f t="shared" si="36"/>
        <v>March</v>
      </c>
      <c r="F802" t="str">
        <f t="shared" si="37"/>
        <v>Tuesday</v>
      </c>
    </row>
    <row r="803" spans="1:6" x14ac:dyDescent="0.3">
      <c r="A803" s="1">
        <v>45728</v>
      </c>
      <c r="B803">
        <f t="shared" si="38"/>
        <v>3</v>
      </c>
      <c r="C803">
        <f>YEAR(Date_Table[[#This Row],[Date]])</f>
        <v>2025</v>
      </c>
      <c r="D803" t="str">
        <f>IF(AND(Date_Table[[#This Row],[Month]]&gt;=1,Date_Table[[#This Row],[Month]]&lt;4),"Q1",
 IF(AND(Date_Table[[#This Row],[Month]]&gt;=4,Date_Table[[#This Row],[Month]]&lt;7),"Q2",
 IF(AND(Date_Table[[#This Row],[Month]]&gt;=7,Date_Table[[#This Row],[Month]]&lt;=9),"Q3","Q4")))</f>
        <v>Q1</v>
      </c>
      <c r="E803" t="str">
        <f t="shared" si="36"/>
        <v>March</v>
      </c>
      <c r="F803" t="str">
        <f t="shared" si="37"/>
        <v>Wednesday</v>
      </c>
    </row>
    <row r="804" spans="1:6" x14ac:dyDescent="0.3">
      <c r="A804" s="1">
        <v>45729</v>
      </c>
      <c r="B804">
        <f t="shared" si="38"/>
        <v>3</v>
      </c>
      <c r="C804">
        <f>YEAR(Date_Table[[#This Row],[Date]])</f>
        <v>2025</v>
      </c>
      <c r="D804" t="str">
        <f>IF(AND(Date_Table[[#This Row],[Month]]&gt;=1,Date_Table[[#This Row],[Month]]&lt;4),"Q1",
 IF(AND(Date_Table[[#This Row],[Month]]&gt;=4,Date_Table[[#This Row],[Month]]&lt;7),"Q2",
 IF(AND(Date_Table[[#This Row],[Month]]&gt;=7,Date_Table[[#This Row],[Month]]&lt;=9),"Q3","Q4")))</f>
        <v>Q1</v>
      </c>
      <c r="E804" t="str">
        <f t="shared" si="36"/>
        <v>March</v>
      </c>
      <c r="F804" t="str">
        <f t="shared" si="37"/>
        <v>Thursday</v>
      </c>
    </row>
    <row r="805" spans="1:6" x14ac:dyDescent="0.3">
      <c r="A805" s="1">
        <v>45730</v>
      </c>
      <c r="B805">
        <f t="shared" si="38"/>
        <v>3</v>
      </c>
      <c r="C805">
        <f>YEAR(Date_Table[[#This Row],[Date]])</f>
        <v>2025</v>
      </c>
      <c r="D805" t="str">
        <f>IF(AND(Date_Table[[#This Row],[Month]]&gt;=1,Date_Table[[#This Row],[Month]]&lt;4),"Q1",
 IF(AND(Date_Table[[#This Row],[Month]]&gt;=4,Date_Table[[#This Row],[Month]]&lt;7),"Q2",
 IF(AND(Date_Table[[#This Row],[Month]]&gt;=7,Date_Table[[#This Row],[Month]]&lt;=9),"Q3","Q4")))</f>
        <v>Q1</v>
      </c>
      <c r="E805" t="str">
        <f t="shared" si="36"/>
        <v>March</v>
      </c>
      <c r="F805" t="str">
        <f t="shared" si="37"/>
        <v>Friday</v>
      </c>
    </row>
    <row r="806" spans="1:6" x14ac:dyDescent="0.3">
      <c r="A806" s="1">
        <v>45731</v>
      </c>
      <c r="B806">
        <f t="shared" si="38"/>
        <v>3</v>
      </c>
      <c r="C806">
        <f>YEAR(Date_Table[[#This Row],[Date]])</f>
        <v>2025</v>
      </c>
      <c r="D806" t="str">
        <f>IF(AND(Date_Table[[#This Row],[Month]]&gt;=1,Date_Table[[#This Row],[Month]]&lt;4),"Q1",
 IF(AND(Date_Table[[#This Row],[Month]]&gt;=4,Date_Table[[#This Row],[Month]]&lt;7),"Q2",
 IF(AND(Date_Table[[#This Row],[Month]]&gt;=7,Date_Table[[#This Row],[Month]]&lt;=9),"Q3","Q4")))</f>
        <v>Q1</v>
      </c>
      <c r="E806" t="str">
        <f t="shared" si="36"/>
        <v>March</v>
      </c>
      <c r="F806" t="str">
        <f t="shared" si="37"/>
        <v>Saturday</v>
      </c>
    </row>
    <row r="807" spans="1:6" x14ac:dyDescent="0.3">
      <c r="A807" s="1">
        <v>45732</v>
      </c>
      <c r="B807">
        <f t="shared" si="38"/>
        <v>3</v>
      </c>
      <c r="C807">
        <f>YEAR(Date_Table[[#This Row],[Date]])</f>
        <v>2025</v>
      </c>
      <c r="D807" t="str">
        <f>IF(AND(Date_Table[[#This Row],[Month]]&gt;=1,Date_Table[[#This Row],[Month]]&lt;4),"Q1",
 IF(AND(Date_Table[[#This Row],[Month]]&gt;=4,Date_Table[[#This Row],[Month]]&lt;7),"Q2",
 IF(AND(Date_Table[[#This Row],[Month]]&gt;=7,Date_Table[[#This Row],[Month]]&lt;=9),"Q3","Q4")))</f>
        <v>Q1</v>
      </c>
      <c r="E807" t="str">
        <f t="shared" si="36"/>
        <v>March</v>
      </c>
      <c r="F807" t="str">
        <f t="shared" si="37"/>
        <v>Sunday</v>
      </c>
    </row>
    <row r="808" spans="1:6" x14ac:dyDescent="0.3">
      <c r="A808" s="1">
        <v>45733</v>
      </c>
      <c r="B808">
        <f t="shared" si="38"/>
        <v>3</v>
      </c>
      <c r="C808">
        <f>YEAR(Date_Table[[#This Row],[Date]])</f>
        <v>2025</v>
      </c>
      <c r="D808" t="str">
        <f>IF(AND(Date_Table[[#This Row],[Month]]&gt;=1,Date_Table[[#This Row],[Month]]&lt;4),"Q1",
 IF(AND(Date_Table[[#This Row],[Month]]&gt;=4,Date_Table[[#This Row],[Month]]&lt;7),"Q2",
 IF(AND(Date_Table[[#This Row],[Month]]&gt;=7,Date_Table[[#This Row],[Month]]&lt;=9),"Q3","Q4")))</f>
        <v>Q1</v>
      </c>
      <c r="E808" t="str">
        <f t="shared" si="36"/>
        <v>March</v>
      </c>
      <c r="F808" t="str">
        <f t="shared" si="37"/>
        <v>Monday</v>
      </c>
    </row>
    <row r="809" spans="1:6" x14ac:dyDescent="0.3">
      <c r="A809" s="1">
        <v>45734</v>
      </c>
      <c r="B809">
        <f t="shared" si="38"/>
        <v>3</v>
      </c>
      <c r="C809">
        <f>YEAR(Date_Table[[#This Row],[Date]])</f>
        <v>2025</v>
      </c>
      <c r="D809" t="str">
        <f>IF(AND(Date_Table[[#This Row],[Month]]&gt;=1,Date_Table[[#This Row],[Month]]&lt;4),"Q1",
 IF(AND(Date_Table[[#This Row],[Month]]&gt;=4,Date_Table[[#This Row],[Month]]&lt;7),"Q2",
 IF(AND(Date_Table[[#This Row],[Month]]&gt;=7,Date_Table[[#This Row],[Month]]&lt;=9),"Q3","Q4")))</f>
        <v>Q1</v>
      </c>
      <c r="E809" t="str">
        <f t="shared" si="36"/>
        <v>March</v>
      </c>
      <c r="F809" t="str">
        <f t="shared" si="37"/>
        <v>Tuesday</v>
      </c>
    </row>
    <row r="810" spans="1:6" x14ac:dyDescent="0.3">
      <c r="A810" s="1">
        <v>45735</v>
      </c>
      <c r="B810">
        <f t="shared" si="38"/>
        <v>3</v>
      </c>
      <c r="C810">
        <f>YEAR(Date_Table[[#This Row],[Date]])</f>
        <v>2025</v>
      </c>
      <c r="D810" t="str">
        <f>IF(AND(Date_Table[[#This Row],[Month]]&gt;=1,Date_Table[[#This Row],[Month]]&lt;4),"Q1",
 IF(AND(Date_Table[[#This Row],[Month]]&gt;=4,Date_Table[[#This Row],[Month]]&lt;7),"Q2",
 IF(AND(Date_Table[[#This Row],[Month]]&gt;=7,Date_Table[[#This Row],[Month]]&lt;=9),"Q3","Q4")))</f>
        <v>Q1</v>
      </c>
      <c r="E810" t="str">
        <f t="shared" si="36"/>
        <v>March</v>
      </c>
      <c r="F810" t="str">
        <f t="shared" si="37"/>
        <v>Wednesday</v>
      </c>
    </row>
    <row r="811" spans="1:6" x14ac:dyDescent="0.3">
      <c r="A811" s="1">
        <v>45736</v>
      </c>
      <c r="B811">
        <f t="shared" si="38"/>
        <v>3</v>
      </c>
      <c r="C811">
        <f>YEAR(Date_Table[[#This Row],[Date]])</f>
        <v>2025</v>
      </c>
      <c r="D811" t="str">
        <f>IF(AND(Date_Table[[#This Row],[Month]]&gt;=1,Date_Table[[#This Row],[Month]]&lt;4),"Q1",
 IF(AND(Date_Table[[#This Row],[Month]]&gt;=4,Date_Table[[#This Row],[Month]]&lt;7),"Q2",
 IF(AND(Date_Table[[#This Row],[Month]]&gt;=7,Date_Table[[#This Row],[Month]]&lt;=9),"Q3","Q4")))</f>
        <v>Q1</v>
      </c>
      <c r="E811" t="str">
        <f t="shared" si="36"/>
        <v>March</v>
      </c>
      <c r="F811" t="str">
        <f t="shared" si="37"/>
        <v>Thursday</v>
      </c>
    </row>
    <row r="812" spans="1:6" x14ac:dyDescent="0.3">
      <c r="A812" s="1">
        <v>45737</v>
      </c>
      <c r="B812">
        <f t="shared" si="38"/>
        <v>3</v>
      </c>
      <c r="C812">
        <f>YEAR(Date_Table[[#This Row],[Date]])</f>
        <v>2025</v>
      </c>
      <c r="D812" t="str">
        <f>IF(AND(Date_Table[[#This Row],[Month]]&gt;=1,Date_Table[[#This Row],[Month]]&lt;4),"Q1",
 IF(AND(Date_Table[[#This Row],[Month]]&gt;=4,Date_Table[[#This Row],[Month]]&lt;7),"Q2",
 IF(AND(Date_Table[[#This Row],[Month]]&gt;=7,Date_Table[[#This Row],[Month]]&lt;=9),"Q3","Q4")))</f>
        <v>Q1</v>
      </c>
      <c r="E812" t="str">
        <f t="shared" si="36"/>
        <v>March</v>
      </c>
      <c r="F812" t="str">
        <f t="shared" si="37"/>
        <v>Friday</v>
      </c>
    </row>
    <row r="813" spans="1:6" x14ac:dyDescent="0.3">
      <c r="A813" s="1">
        <v>45738</v>
      </c>
      <c r="B813">
        <f t="shared" si="38"/>
        <v>3</v>
      </c>
      <c r="C813">
        <f>YEAR(Date_Table[[#This Row],[Date]])</f>
        <v>2025</v>
      </c>
      <c r="D813" t="str">
        <f>IF(AND(Date_Table[[#This Row],[Month]]&gt;=1,Date_Table[[#This Row],[Month]]&lt;4),"Q1",
 IF(AND(Date_Table[[#This Row],[Month]]&gt;=4,Date_Table[[#This Row],[Month]]&lt;7),"Q2",
 IF(AND(Date_Table[[#This Row],[Month]]&gt;=7,Date_Table[[#This Row],[Month]]&lt;=9),"Q3","Q4")))</f>
        <v>Q1</v>
      </c>
      <c r="E813" t="str">
        <f t="shared" si="36"/>
        <v>March</v>
      </c>
      <c r="F813" t="str">
        <f t="shared" si="37"/>
        <v>Saturday</v>
      </c>
    </row>
    <row r="814" spans="1:6" x14ac:dyDescent="0.3">
      <c r="A814" s="1">
        <v>45739</v>
      </c>
      <c r="B814">
        <f t="shared" si="38"/>
        <v>3</v>
      </c>
      <c r="C814">
        <f>YEAR(Date_Table[[#This Row],[Date]])</f>
        <v>2025</v>
      </c>
      <c r="D814" t="str">
        <f>IF(AND(Date_Table[[#This Row],[Month]]&gt;=1,Date_Table[[#This Row],[Month]]&lt;4),"Q1",
 IF(AND(Date_Table[[#This Row],[Month]]&gt;=4,Date_Table[[#This Row],[Month]]&lt;7),"Q2",
 IF(AND(Date_Table[[#This Row],[Month]]&gt;=7,Date_Table[[#This Row],[Month]]&lt;=9),"Q3","Q4")))</f>
        <v>Q1</v>
      </c>
      <c r="E814" t="str">
        <f t="shared" si="36"/>
        <v>March</v>
      </c>
      <c r="F814" t="str">
        <f t="shared" si="37"/>
        <v>Sunday</v>
      </c>
    </row>
    <row r="815" spans="1:6" x14ac:dyDescent="0.3">
      <c r="A815" s="1">
        <v>45740</v>
      </c>
      <c r="B815">
        <f t="shared" si="38"/>
        <v>3</v>
      </c>
      <c r="C815">
        <f>YEAR(Date_Table[[#This Row],[Date]])</f>
        <v>2025</v>
      </c>
      <c r="D815" t="str">
        <f>IF(AND(Date_Table[[#This Row],[Month]]&gt;=1,Date_Table[[#This Row],[Month]]&lt;4),"Q1",
 IF(AND(Date_Table[[#This Row],[Month]]&gt;=4,Date_Table[[#This Row],[Month]]&lt;7),"Q2",
 IF(AND(Date_Table[[#This Row],[Month]]&gt;=7,Date_Table[[#This Row],[Month]]&lt;=9),"Q3","Q4")))</f>
        <v>Q1</v>
      </c>
      <c r="E815" t="str">
        <f t="shared" si="36"/>
        <v>March</v>
      </c>
      <c r="F815" t="str">
        <f t="shared" si="37"/>
        <v>Monday</v>
      </c>
    </row>
    <row r="816" spans="1:6" x14ac:dyDescent="0.3">
      <c r="A816" s="1">
        <v>45741</v>
      </c>
      <c r="B816">
        <f t="shared" si="38"/>
        <v>3</v>
      </c>
      <c r="C816">
        <f>YEAR(Date_Table[[#This Row],[Date]])</f>
        <v>2025</v>
      </c>
      <c r="D816" t="str">
        <f>IF(AND(Date_Table[[#This Row],[Month]]&gt;=1,Date_Table[[#This Row],[Month]]&lt;4),"Q1",
 IF(AND(Date_Table[[#This Row],[Month]]&gt;=4,Date_Table[[#This Row],[Month]]&lt;7),"Q2",
 IF(AND(Date_Table[[#This Row],[Month]]&gt;=7,Date_Table[[#This Row],[Month]]&lt;=9),"Q3","Q4")))</f>
        <v>Q1</v>
      </c>
      <c r="E816" t="str">
        <f t="shared" si="36"/>
        <v>March</v>
      </c>
      <c r="F816" t="str">
        <f t="shared" si="37"/>
        <v>Tuesday</v>
      </c>
    </row>
    <row r="817" spans="1:6" x14ac:dyDescent="0.3">
      <c r="A817" s="1">
        <v>45742</v>
      </c>
      <c r="B817">
        <f t="shared" si="38"/>
        <v>3</v>
      </c>
      <c r="C817">
        <f>YEAR(Date_Table[[#This Row],[Date]])</f>
        <v>2025</v>
      </c>
      <c r="D817" t="str">
        <f>IF(AND(Date_Table[[#This Row],[Month]]&gt;=1,Date_Table[[#This Row],[Month]]&lt;4),"Q1",
 IF(AND(Date_Table[[#This Row],[Month]]&gt;=4,Date_Table[[#This Row],[Month]]&lt;7),"Q2",
 IF(AND(Date_Table[[#This Row],[Month]]&gt;=7,Date_Table[[#This Row],[Month]]&lt;=9),"Q3","Q4")))</f>
        <v>Q1</v>
      </c>
      <c r="E817" t="str">
        <f t="shared" si="36"/>
        <v>March</v>
      </c>
      <c r="F817" t="str">
        <f t="shared" si="37"/>
        <v>Wednesday</v>
      </c>
    </row>
    <row r="818" spans="1:6" x14ac:dyDescent="0.3">
      <c r="A818" s="1">
        <v>45743</v>
      </c>
      <c r="B818">
        <f t="shared" si="38"/>
        <v>3</v>
      </c>
      <c r="C818">
        <f>YEAR(Date_Table[[#This Row],[Date]])</f>
        <v>2025</v>
      </c>
      <c r="D818" t="str">
        <f>IF(AND(Date_Table[[#This Row],[Month]]&gt;=1,Date_Table[[#This Row],[Month]]&lt;4),"Q1",
 IF(AND(Date_Table[[#This Row],[Month]]&gt;=4,Date_Table[[#This Row],[Month]]&lt;7),"Q2",
 IF(AND(Date_Table[[#This Row],[Month]]&gt;=7,Date_Table[[#This Row],[Month]]&lt;=9),"Q3","Q4")))</f>
        <v>Q1</v>
      </c>
      <c r="E818" t="str">
        <f t="shared" si="36"/>
        <v>March</v>
      </c>
      <c r="F818" t="str">
        <f t="shared" si="37"/>
        <v>Thursday</v>
      </c>
    </row>
    <row r="819" spans="1:6" x14ac:dyDescent="0.3">
      <c r="A819" s="1">
        <v>45744</v>
      </c>
      <c r="B819">
        <f t="shared" si="38"/>
        <v>3</v>
      </c>
      <c r="C819">
        <f>YEAR(Date_Table[[#This Row],[Date]])</f>
        <v>2025</v>
      </c>
      <c r="D819" t="str">
        <f>IF(AND(Date_Table[[#This Row],[Month]]&gt;=1,Date_Table[[#This Row],[Month]]&lt;4),"Q1",
 IF(AND(Date_Table[[#This Row],[Month]]&gt;=4,Date_Table[[#This Row],[Month]]&lt;7),"Q2",
 IF(AND(Date_Table[[#This Row],[Month]]&gt;=7,Date_Table[[#This Row],[Month]]&lt;=9),"Q3","Q4")))</f>
        <v>Q1</v>
      </c>
      <c r="E819" t="str">
        <f t="shared" si="36"/>
        <v>March</v>
      </c>
      <c r="F819" t="str">
        <f t="shared" si="37"/>
        <v>Friday</v>
      </c>
    </row>
    <row r="820" spans="1:6" x14ac:dyDescent="0.3">
      <c r="A820" s="1">
        <v>45745</v>
      </c>
      <c r="B820">
        <f t="shared" si="38"/>
        <v>3</v>
      </c>
      <c r="C820">
        <f>YEAR(Date_Table[[#This Row],[Date]])</f>
        <v>2025</v>
      </c>
      <c r="D820" t="str">
        <f>IF(AND(Date_Table[[#This Row],[Month]]&gt;=1,Date_Table[[#This Row],[Month]]&lt;4),"Q1",
 IF(AND(Date_Table[[#This Row],[Month]]&gt;=4,Date_Table[[#This Row],[Month]]&lt;7),"Q2",
 IF(AND(Date_Table[[#This Row],[Month]]&gt;=7,Date_Table[[#This Row],[Month]]&lt;=9),"Q3","Q4")))</f>
        <v>Q1</v>
      </c>
      <c r="E820" t="str">
        <f t="shared" si="36"/>
        <v>March</v>
      </c>
      <c r="F820" t="str">
        <f t="shared" si="37"/>
        <v>Saturday</v>
      </c>
    </row>
    <row r="821" spans="1:6" x14ac:dyDescent="0.3">
      <c r="A821" s="1">
        <v>45746</v>
      </c>
      <c r="B821">
        <f t="shared" si="38"/>
        <v>3</v>
      </c>
      <c r="C821">
        <f>YEAR(Date_Table[[#This Row],[Date]])</f>
        <v>2025</v>
      </c>
      <c r="D821" t="str">
        <f>IF(AND(Date_Table[[#This Row],[Month]]&gt;=1,Date_Table[[#This Row],[Month]]&lt;4),"Q1",
 IF(AND(Date_Table[[#This Row],[Month]]&gt;=4,Date_Table[[#This Row],[Month]]&lt;7),"Q2",
 IF(AND(Date_Table[[#This Row],[Month]]&gt;=7,Date_Table[[#This Row],[Month]]&lt;=9),"Q3","Q4")))</f>
        <v>Q1</v>
      </c>
      <c r="E821" t="str">
        <f t="shared" si="36"/>
        <v>March</v>
      </c>
      <c r="F821" t="str">
        <f t="shared" si="37"/>
        <v>Sunday</v>
      </c>
    </row>
    <row r="822" spans="1:6" x14ac:dyDescent="0.3">
      <c r="A822" s="1">
        <v>45747</v>
      </c>
      <c r="B822">
        <f t="shared" si="38"/>
        <v>3</v>
      </c>
      <c r="C822">
        <f>YEAR(Date_Table[[#This Row],[Date]])</f>
        <v>2025</v>
      </c>
      <c r="D822" t="str">
        <f>IF(AND(Date_Table[[#This Row],[Month]]&gt;=1,Date_Table[[#This Row],[Month]]&lt;4),"Q1",
 IF(AND(Date_Table[[#This Row],[Month]]&gt;=4,Date_Table[[#This Row],[Month]]&lt;7),"Q2",
 IF(AND(Date_Table[[#This Row],[Month]]&gt;=7,Date_Table[[#This Row],[Month]]&lt;=9),"Q3","Q4")))</f>
        <v>Q1</v>
      </c>
      <c r="E822" t="str">
        <f t="shared" si="36"/>
        <v>March</v>
      </c>
      <c r="F822" t="str">
        <f t="shared" si="37"/>
        <v>Monday</v>
      </c>
    </row>
    <row r="823" spans="1:6" x14ac:dyDescent="0.3">
      <c r="A823" s="1">
        <v>45748</v>
      </c>
      <c r="B823">
        <f t="shared" si="38"/>
        <v>4</v>
      </c>
      <c r="C823">
        <f>YEAR(Date_Table[[#This Row],[Date]])</f>
        <v>2025</v>
      </c>
      <c r="D823" t="str">
        <f>IF(AND(Date_Table[[#This Row],[Month]]&gt;=1,Date_Table[[#This Row],[Month]]&lt;4),"Q1",
 IF(AND(Date_Table[[#This Row],[Month]]&gt;=4,Date_Table[[#This Row],[Month]]&lt;7),"Q2",
 IF(AND(Date_Table[[#This Row],[Month]]&gt;=7,Date_Table[[#This Row],[Month]]&lt;=9),"Q3","Q4")))</f>
        <v>Q2</v>
      </c>
      <c r="E823" t="str">
        <f t="shared" si="36"/>
        <v>April</v>
      </c>
      <c r="F823" t="str">
        <f t="shared" si="37"/>
        <v>Tuesday</v>
      </c>
    </row>
    <row r="824" spans="1:6" x14ac:dyDescent="0.3">
      <c r="A824" s="1">
        <v>45749</v>
      </c>
      <c r="B824">
        <f t="shared" si="38"/>
        <v>4</v>
      </c>
      <c r="C824">
        <f>YEAR(Date_Table[[#This Row],[Date]])</f>
        <v>2025</v>
      </c>
      <c r="D824" t="str">
        <f>IF(AND(Date_Table[[#This Row],[Month]]&gt;=1,Date_Table[[#This Row],[Month]]&lt;4),"Q1",
 IF(AND(Date_Table[[#This Row],[Month]]&gt;=4,Date_Table[[#This Row],[Month]]&lt;7),"Q2",
 IF(AND(Date_Table[[#This Row],[Month]]&gt;=7,Date_Table[[#This Row],[Month]]&lt;=9),"Q3","Q4")))</f>
        <v>Q2</v>
      </c>
      <c r="E824" t="str">
        <f t="shared" si="36"/>
        <v>April</v>
      </c>
      <c r="F824" t="str">
        <f t="shared" si="37"/>
        <v>Wednesday</v>
      </c>
    </row>
    <row r="825" spans="1:6" x14ac:dyDescent="0.3">
      <c r="A825" s="1">
        <v>45750</v>
      </c>
      <c r="B825">
        <f t="shared" si="38"/>
        <v>4</v>
      </c>
      <c r="C825">
        <f>YEAR(Date_Table[[#This Row],[Date]])</f>
        <v>2025</v>
      </c>
      <c r="D825" t="str">
        <f>IF(AND(Date_Table[[#This Row],[Month]]&gt;=1,Date_Table[[#This Row],[Month]]&lt;4),"Q1",
 IF(AND(Date_Table[[#This Row],[Month]]&gt;=4,Date_Table[[#This Row],[Month]]&lt;7),"Q2",
 IF(AND(Date_Table[[#This Row],[Month]]&gt;=7,Date_Table[[#This Row],[Month]]&lt;=9),"Q3","Q4")))</f>
        <v>Q2</v>
      </c>
      <c r="E825" t="str">
        <f t="shared" si="36"/>
        <v>April</v>
      </c>
      <c r="F825" t="str">
        <f t="shared" si="37"/>
        <v>Thursday</v>
      </c>
    </row>
    <row r="826" spans="1:6" x14ac:dyDescent="0.3">
      <c r="A826" s="1">
        <v>45751</v>
      </c>
      <c r="B826">
        <f t="shared" si="38"/>
        <v>4</v>
      </c>
      <c r="C826">
        <f>YEAR(Date_Table[[#This Row],[Date]])</f>
        <v>2025</v>
      </c>
      <c r="D826" t="str">
        <f>IF(AND(Date_Table[[#This Row],[Month]]&gt;=1,Date_Table[[#This Row],[Month]]&lt;4),"Q1",
 IF(AND(Date_Table[[#This Row],[Month]]&gt;=4,Date_Table[[#This Row],[Month]]&lt;7),"Q2",
 IF(AND(Date_Table[[#This Row],[Month]]&gt;=7,Date_Table[[#This Row],[Month]]&lt;=9),"Q3","Q4")))</f>
        <v>Q2</v>
      </c>
      <c r="E826" t="str">
        <f t="shared" si="36"/>
        <v>April</v>
      </c>
      <c r="F826" t="str">
        <f t="shared" si="37"/>
        <v>Friday</v>
      </c>
    </row>
    <row r="827" spans="1:6" x14ac:dyDescent="0.3">
      <c r="A827" s="1">
        <v>45752</v>
      </c>
      <c r="B827">
        <f t="shared" si="38"/>
        <v>4</v>
      </c>
      <c r="C827">
        <f>YEAR(Date_Table[[#This Row],[Date]])</f>
        <v>2025</v>
      </c>
      <c r="D827" t="str">
        <f>IF(AND(Date_Table[[#This Row],[Month]]&gt;=1,Date_Table[[#This Row],[Month]]&lt;4),"Q1",
 IF(AND(Date_Table[[#This Row],[Month]]&gt;=4,Date_Table[[#This Row],[Month]]&lt;7),"Q2",
 IF(AND(Date_Table[[#This Row],[Month]]&gt;=7,Date_Table[[#This Row],[Month]]&lt;=9),"Q3","Q4")))</f>
        <v>Q2</v>
      </c>
      <c r="E827" t="str">
        <f t="shared" si="36"/>
        <v>April</v>
      </c>
      <c r="F827" t="str">
        <f t="shared" si="37"/>
        <v>Saturday</v>
      </c>
    </row>
    <row r="828" spans="1:6" x14ac:dyDescent="0.3">
      <c r="A828" s="1">
        <v>45753</v>
      </c>
      <c r="B828">
        <f t="shared" si="38"/>
        <v>4</v>
      </c>
      <c r="C828">
        <f>YEAR(Date_Table[[#This Row],[Date]])</f>
        <v>2025</v>
      </c>
      <c r="D828" t="str">
        <f>IF(AND(Date_Table[[#This Row],[Month]]&gt;=1,Date_Table[[#This Row],[Month]]&lt;4),"Q1",
 IF(AND(Date_Table[[#This Row],[Month]]&gt;=4,Date_Table[[#This Row],[Month]]&lt;7),"Q2",
 IF(AND(Date_Table[[#This Row],[Month]]&gt;=7,Date_Table[[#This Row],[Month]]&lt;=9),"Q3","Q4")))</f>
        <v>Q2</v>
      </c>
      <c r="E828" t="str">
        <f t="shared" si="36"/>
        <v>April</v>
      </c>
      <c r="F828" t="str">
        <f t="shared" si="37"/>
        <v>Sunday</v>
      </c>
    </row>
    <row r="829" spans="1:6" x14ac:dyDescent="0.3">
      <c r="A829" s="1">
        <v>45754</v>
      </c>
      <c r="B829">
        <f t="shared" si="38"/>
        <v>4</v>
      </c>
      <c r="C829">
        <f>YEAR(Date_Table[[#This Row],[Date]])</f>
        <v>2025</v>
      </c>
      <c r="D829" t="str">
        <f>IF(AND(Date_Table[[#This Row],[Month]]&gt;=1,Date_Table[[#This Row],[Month]]&lt;4),"Q1",
 IF(AND(Date_Table[[#This Row],[Month]]&gt;=4,Date_Table[[#This Row],[Month]]&lt;7),"Q2",
 IF(AND(Date_Table[[#This Row],[Month]]&gt;=7,Date_Table[[#This Row],[Month]]&lt;=9),"Q3","Q4")))</f>
        <v>Q2</v>
      </c>
      <c r="E829" t="str">
        <f t="shared" si="36"/>
        <v>April</v>
      </c>
      <c r="F829" t="str">
        <f t="shared" si="37"/>
        <v>Monday</v>
      </c>
    </row>
    <row r="830" spans="1:6" x14ac:dyDescent="0.3">
      <c r="A830" s="1">
        <v>45755</v>
      </c>
      <c r="B830">
        <f t="shared" si="38"/>
        <v>4</v>
      </c>
      <c r="C830">
        <f>YEAR(Date_Table[[#This Row],[Date]])</f>
        <v>2025</v>
      </c>
      <c r="D830" t="str">
        <f>IF(AND(Date_Table[[#This Row],[Month]]&gt;=1,Date_Table[[#This Row],[Month]]&lt;4),"Q1",
 IF(AND(Date_Table[[#This Row],[Month]]&gt;=4,Date_Table[[#This Row],[Month]]&lt;7),"Q2",
 IF(AND(Date_Table[[#This Row],[Month]]&gt;=7,Date_Table[[#This Row],[Month]]&lt;=9),"Q3","Q4")))</f>
        <v>Q2</v>
      </c>
      <c r="E830" t="str">
        <f t="shared" si="36"/>
        <v>April</v>
      </c>
      <c r="F830" t="str">
        <f t="shared" si="37"/>
        <v>Tuesday</v>
      </c>
    </row>
    <row r="831" spans="1:6" x14ac:dyDescent="0.3">
      <c r="A831" s="1">
        <v>45756</v>
      </c>
      <c r="B831">
        <f t="shared" si="38"/>
        <v>4</v>
      </c>
      <c r="C831">
        <f>YEAR(Date_Table[[#This Row],[Date]])</f>
        <v>2025</v>
      </c>
      <c r="D831" t="str">
        <f>IF(AND(Date_Table[[#This Row],[Month]]&gt;=1,Date_Table[[#This Row],[Month]]&lt;4),"Q1",
 IF(AND(Date_Table[[#This Row],[Month]]&gt;=4,Date_Table[[#This Row],[Month]]&lt;7),"Q2",
 IF(AND(Date_Table[[#This Row],[Month]]&gt;=7,Date_Table[[#This Row],[Month]]&lt;=9),"Q3","Q4")))</f>
        <v>Q2</v>
      </c>
      <c r="E831" t="str">
        <f t="shared" si="36"/>
        <v>April</v>
      </c>
      <c r="F831" t="str">
        <f t="shared" si="37"/>
        <v>Wednesday</v>
      </c>
    </row>
    <row r="832" spans="1:6" x14ac:dyDescent="0.3">
      <c r="A832" s="1">
        <v>45757</v>
      </c>
      <c r="B832">
        <f t="shared" si="38"/>
        <v>4</v>
      </c>
      <c r="C832">
        <f>YEAR(Date_Table[[#This Row],[Date]])</f>
        <v>2025</v>
      </c>
      <c r="D832" t="str">
        <f>IF(AND(Date_Table[[#This Row],[Month]]&gt;=1,Date_Table[[#This Row],[Month]]&lt;4),"Q1",
 IF(AND(Date_Table[[#This Row],[Month]]&gt;=4,Date_Table[[#This Row],[Month]]&lt;7),"Q2",
 IF(AND(Date_Table[[#This Row],[Month]]&gt;=7,Date_Table[[#This Row],[Month]]&lt;=9),"Q3","Q4")))</f>
        <v>Q2</v>
      </c>
      <c r="E832" t="str">
        <f t="shared" si="36"/>
        <v>April</v>
      </c>
      <c r="F832" t="str">
        <f t="shared" si="37"/>
        <v>Thursday</v>
      </c>
    </row>
    <row r="833" spans="1:6" x14ac:dyDescent="0.3">
      <c r="A833" s="1">
        <v>45758</v>
      </c>
      <c r="B833">
        <f t="shared" si="38"/>
        <v>4</v>
      </c>
      <c r="C833">
        <f>YEAR(Date_Table[[#This Row],[Date]])</f>
        <v>2025</v>
      </c>
      <c r="D833" t="str">
        <f>IF(AND(Date_Table[[#This Row],[Month]]&gt;=1,Date_Table[[#This Row],[Month]]&lt;4),"Q1",
 IF(AND(Date_Table[[#This Row],[Month]]&gt;=4,Date_Table[[#This Row],[Month]]&lt;7),"Q2",
 IF(AND(Date_Table[[#This Row],[Month]]&gt;=7,Date_Table[[#This Row],[Month]]&lt;=9),"Q3","Q4")))</f>
        <v>Q2</v>
      </c>
      <c r="E833" t="str">
        <f t="shared" si="36"/>
        <v>April</v>
      </c>
      <c r="F833" t="str">
        <f t="shared" si="37"/>
        <v>Friday</v>
      </c>
    </row>
    <row r="834" spans="1:6" x14ac:dyDescent="0.3">
      <c r="A834" s="1">
        <v>45759</v>
      </c>
      <c r="B834">
        <f t="shared" si="38"/>
        <v>4</v>
      </c>
      <c r="C834">
        <f>YEAR(Date_Table[[#This Row],[Date]])</f>
        <v>2025</v>
      </c>
      <c r="D834" t="str">
        <f>IF(AND(Date_Table[[#This Row],[Month]]&gt;=1,Date_Table[[#This Row],[Month]]&lt;4),"Q1",
 IF(AND(Date_Table[[#This Row],[Month]]&gt;=4,Date_Table[[#This Row],[Month]]&lt;7),"Q2",
 IF(AND(Date_Table[[#This Row],[Month]]&gt;=7,Date_Table[[#This Row],[Month]]&lt;=9),"Q3","Q4")))</f>
        <v>Q2</v>
      </c>
      <c r="E834" t="str">
        <f t="shared" ref="E834:E897" si="39">TEXT(A834, "mmmm")</f>
        <v>April</v>
      </c>
      <c r="F834" t="str">
        <f t="shared" ref="F834:F897" si="40" xml:space="preserve"> TEXT(A834,"dddd")</f>
        <v>Saturday</v>
      </c>
    </row>
    <row r="835" spans="1:6" x14ac:dyDescent="0.3">
      <c r="A835" s="1">
        <v>45760</v>
      </c>
      <c r="B835">
        <f t="shared" ref="B835:B898" si="41">MONTH(A835)</f>
        <v>4</v>
      </c>
      <c r="C835">
        <f>YEAR(Date_Table[[#This Row],[Date]])</f>
        <v>2025</v>
      </c>
      <c r="D835" t="str">
        <f>IF(AND(Date_Table[[#This Row],[Month]]&gt;=1,Date_Table[[#This Row],[Month]]&lt;4),"Q1",
 IF(AND(Date_Table[[#This Row],[Month]]&gt;=4,Date_Table[[#This Row],[Month]]&lt;7),"Q2",
 IF(AND(Date_Table[[#This Row],[Month]]&gt;=7,Date_Table[[#This Row],[Month]]&lt;=9),"Q3","Q4")))</f>
        <v>Q2</v>
      </c>
      <c r="E835" t="str">
        <f t="shared" si="39"/>
        <v>April</v>
      </c>
      <c r="F835" t="str">
        <f t="shared" si="40"/>
        <v>Sunday</v>
      </c>
    </row>
    <row r="836" spans="1:6" x14ac:dyDescent="0.3">
      <c r="A836" s="1">
        <v>45761</v>
      </c>
      <c r="B836">
        <f t="shared" si="41"/>
        <v>4</v>
      </c>
      <c r="C836">
        <f>YEAR(Date_Table[[#This Row],[Date]])</f>
        <v>2025</v>
      </c>
      <c r="D836" t="str">
        <f>IF(AND(Date_Table[[#This Row],[Month]]&gt;=1,Date_Table[[#This Row],[Month]]&lt;4),"Q1",
 IF(AND(Date_Table[[#This Row],[Month]]&gt;=4,Date_Table[[#This Row],[Month]]&lt;7),"Q2",
 IF(AND(Date_Table[[#This Row],[Month]]&gt;=7,Date_Table[[#This Row],[Month]]&lt;=9),"Q3","Q4")))</f>
        <v>Q2</v>
      </c>
      <c r="E836" t="str">
        <f t="shared" si="39"/>
        <v>April</v>
      </c>
      <c r="F836" t="str">
        <f t="shared" si="40"/>
        <v>Monday</v>
      </c>
    </row>
    <row r="837" spans="1:6" x14ac:dyDescent="0.3">
      <c r="A837" s="1">
        <v>45762</v>
      </c>
      <c r="B837">
        <f t="shared" si="41"/>
        <v>4</v>
      </c>
      <c r="C837">
        <f>YEAR(Date_Table[[#This Row],[Date]])</f>
        <v>2025</v>
      </c>
      <c r="D837" t="str">
        <f>IF(AND(Date_Table[[#This Row],[Month]]&gt;=1,Date_Table[[#This Row],[Month]]&lt;4),"Q1",
 IF(AND(Date_Table[[#This Row],[Month]]&gt;=4,Date_Table[[#This Row],[Month]]&lt;7),"Q2",
 IF(AND(Date_Table[[#This Row],[Month]]&gt;=7,Date_Table[[#This Row],[Month]]&lt;=9),"Q3","Q4")))</f>
        <v>Q2</v>
      </c>
      <c r="E837" t="str">
        <f t="shared" si="39"/>
        <v>April</v>
      </c>
      <c r="F837" t="str">
        <f t="shared" si="40"/>
        <v>Tuesday</v>
      </c>
    </row>
    <row r="838" spans="1:6" x14ac:dyDescent="0.3">
      <c r="A838" s="1">
        <v>45763</v>
      </c>
      <c r="B838">
        <f t="shared" si="41"/>
        <v>4</v>
      </c>
      <c r="C838">
        <f>YEAR(Date_Table[[#This Row],[Date]])</f>
        <v>2025</v>
      </c>
      <c r="D838" t="str">
        <f>IF(AND(Date_Table[[#This Row],[Month]]&gt;=1,Date_Table[[#This Row],[Month]]&lt;4),"Q1",
 IF(AND(Date_Table[[#This Row],[Month]]&gt;=4,Date_Table[[#This Row],[Month]]&lt;7),"Q2",
 IF(AND(Date_Table[[#This Row],[Month]]&gt;=7,Date_Table[[#This Row],[Month]]&lt;=9),"Q3","Q4")))</f>
        <v>Q2</v>
      </c>
      <c r="E838" t="str">
        <f t="shared" si="39"/>
        <v>April</v>
      </c>
      <c r="F838" t="str">
        <f t="shared" si="40"/>
        <v>Wednesday</v>
      </c>
    </row>
    <row r="839" spans="1:6" x14ac:dyDescent="0.3">
      <c r="A839" s="1">
        <v>45764</v>
      </c>
      <c r="B839">
        <f t="shared" si="41"/>
        <v>4</v>
      </c>
      <c r="C839">
        <f>YEAR(Date_Table[[#This Row],[Date]])</f>
        <v>2025</v>
      </c>
      <c r="D839" t="str">
        <f>IF(AND(Date_Table[[#This Row],[Month]]&gt;=1,Date_Table[[#This Row],[Month]]&lt;4),"Q1",
 IF(AND(Date_Table[[#This Row],[Month]]&gt;=4,Date_Table[[#This Row],[Month]]&lt;7),"Q2",
 IF(AND(Date_Table[[#This Row],[Month]]&gt;=7,Date_Table[[#This Row],[Month]]&lt;=9),"Q3","Q4")))</f>
        <v>Q2</v>
      </c>
      <c r="E839" t="str">
        <f t="shared" si="39"/>
        <v>April</v>
      </c>
      <c r="F839" t="str">
        <f t="shared" si="40"/>
        <v>Thursday</v>
      </c>
    </row>
    <row r="840" spans="1:6" x14ac:dyDescent="0.3">
      <c r="A840" s="1">
        <v>45765</v>
      </c>
      <c r="B840">
        <f t="shared" si="41"/>
        <v>4</v>
      </c>
      <c r="C840">
        <f>YEAR(Date_Table[[#This Row],[Date]])</f>
        <v>2025</v>
      </c>
      <c r="D840" t="str">
        <f>IF(AND(Date_Table[[#This Row],[Month]]&gt;=1,Date_Table[[#This Row],[Month]]&lt;4),"Q1",
 IF(AND(Date_Table[[#This Row],[Month]]&gt;=4,Date_Table[[#This Row],[Month]]&lt;7),"Q2",
 IF(AND(Date_Table[[#This Row],[Month]]&gt;=7,Date_Table[[#This Row],[Month]]&lt;=9),"Q3","Q4")))</f>
        <v>Q2</v>
      </c>
      <c r="E840" t="str">
        <f t="shared" si="39"/>
        <v>April</v>
      </c>
      <c r="F840" t="str">
        <f t="shared" si="40"/>
        <v>Friday</v>
      </c>
    </row>
    <row r="841" spans="1:6" x14ac:dyDescent="0.3">
      <c r="A841" s="1">
        <v>45766</v>
      </c>
      <c r="B841">
        <f t="shared" si="41"/>
        <v>4</v>
      </c>
      <c r="C841">
        <f>YEAR(Date_Table[[#This Row],[Date]])</f>
        <v>2025</v>
      </c>
      <c r="D841" t="str">
        <f>IF(AND(Date_Table[[#This Row],[Month]]&gt;=1,Date_Table[[#This Row],[Month]]&lt;4),"Q1",
 IF(AND(Date_Table[[#This Row],[Month]]&gt;=4,Date_Table[[#This Row],[Month]]&lt;7),"Q2",
 IF(AND(Date_Table[[#This Row],[Month]]&gt;=7,Date_Table[[#This Row],[Month]]&lt;=9),"Q3","Q4")))</f>
        <v>Q2</v>
      </c>
      <c r="E841" t="str">
        <f t="shared" si="39"/>
        <v>April</v>
      </c>
      <c r="F841" t="str">
        <f t="shared" si="40"/>
        <v>Saturday</v>
      </c>
    </row>
    <row r="842" spans="1:6" x14ac:dyDescent="0.3">
      <c r="A842" s="1">
        <v>45767</v>
      </c>
      <c r="B842">
        <f t="shared" si="41"/>
        <v>4</v>
      </c>
      <c r="C842">
        <f>YEAR(Date_Table[[#This Row],[Date]])</f>
        <v>2025</v>
      </c>
      <c r="D842" t="str">
        <f>IF(AND(Date_Table[[#This Row],[Month]]&gt;=1,Date_Table[[#This Row],[Month]]&lt;4),"Q1",
 IF(AND(Date_Table[[#This Row],[Month]]&gt;=4,Date_Table[[#This Row],[Month]]&lt;7),"Q2",
 IF(AND(Date_Table[[#This Row],[Month]]&gt;=7,Date_Table[[#This Row],[Month]]&lt;=9),"Q3","Q4")))</f>
        <v>Q2</v>
      </c>
      <c r="E842" t="str">
        <f t="shared" si="39"/>
        <v>April</v>
      </c>
      <c r="F842" t="str">
        <f t="shared" si="40"/>
        <v>Sunday</v>
      </c>
    </row>
    <row r="843" spans="1:6" x14ac:dyDescent="0.3">
      <c r="A843" s="1">
        <v>45768</v>
      </c>
      <c r="B843">
        <f t="shared" si="41"/>
        <v>4</v>
      </c>
      <c r="C843">
        <f>YEAR(Date_Table[[#This Row],[Date]])</f>
        <v>2025</v>
      </c>
      <c r="D843" t="str">
        <f>IF(AND(Date_Table[[#This Row],[Month]]&gt;=1,Date_Table[[#This Row],[Month]]&lt;4),"Q1",
 IF(AND(Date_Table[[#This Row],[Month]]&gt;=4,Date_Table[[#This Row],[Month]]&lt;7),"Q2",
 IF(AND(Date_Table[[#This Row],[Month]]&gt;=7,Date_Table[[#This Row],[Month]]&lt;=9),"Q3","Q4")))</f>
        <v>Q2</v>
      </c>
      <c r="E843" t="str">
        <f t="shared" si="39"/>
        <v>April</v>
      </c>
      <c r="F843" t="str">
        <f t="shared" si="40"/>
        <v>Monday</v>
      </c>
    </row>
    <row r="844" spans="1:6" x14ac:dyDescent="0.3">
      <c r="A844" s="1">
        <v>45769</v>
      </c>
      <c r="B844">
        <f t="shared" si="41"/>
        <v>4</v>
      </c>
      <c r="C844">
        <f>YEAR(Date_Table[[#This Row],[Date]])</f>
        <v>2025</v>
      </c>
      <c r="D844" t="str">
        <f>IF(AND(Date_Table[[#This Row],[Month]]&gt;=1,Date_Table[[#This Row],[Month]]&lt;4),"Q1",
 IF(AND(Date_Table[[#This Row],[Month]]&gt;=4,Date_Table[[#This Row],[Month]]&lt;7),"Q2",
 IF(AND(Date_Table[[#This Row],[Month]]&gt;=7,Date_Table[[#This Row],[Month]]&lt;=9),"Q3","Q4")))</f>
        <v>Q2</v>
      </c>
      <c r="E844" t="str">
        <f t="shared" si="39"/>
        <v>April</v>
      </c>
      <c r="F844" t="str">
        <f t="shared" si="40"/>
        <v>Tuesday</v>
      </c>
    </row>
    <row r="845" spans="1:6" x14ac:dyDescent="0.3">
      <c r="A845" s="1">
        <v>45770</v>
      </c>
      <c r="B845">
        <f t="shared" si="41"/>
        <v>4</v>
      </c>
      <c r="C845">
        <f>YEAR(Date_Table[[#This Row],[Date]])</f>
        <v>2025</v>
      </c>
      <c r="D845" t="str">
        <f>IF(AND(Date_Table[[#This Row],[Month]]&gt;=1,Date_Table[[#This Row],[Month]]&lt;4),"Q1",
 IF(AND(Date_Table[[#This Row],[Month]]&gt;=4,Date_Table[[#This Row],[Month]]&lt;7),"Q2",
 IF(AND(Date_Table[[#This Row],[Month]]&gt;=7,Date_Table[[#This Row],[Month]]&lt;=9),"Q3","Q4")))</f>
        <v>Q2</v>
      </c>
      <c r="E845" t="str">
        <f t="shared" si="39"/>
        <v>April</v>
      </c>
      <c r="F845" t="str">
        <f t="shared" si="40"/>
        <v>Wednesday</v>
      </c>
    </row>
    <row r="846" spans="1:6" x14ac:dyDescent="0.3">
      <c r="A846" s="1">
        <v>45771</v>
      </c>
      <c r="B846">
        <f t="shared" si="41"/>
        <v>4</v>
      </c>
      <c r="C846">
        <f>YEAR(Date_Table[[#This Row],[Date]])</f>
        <v>2025</v>
      </c>
      <c r="D846" t="str">
        <f>IF(AND(Date_Table[[#This Row],[Month]]&gt;=1,Date_Table[[#This Row],[Month]]&lt;4),"Q1",
 IF(AND(Date_Table[[#This Row],[Month]]&gt;=4,Date_Table[[#This Row],[Month]]&lt;7),"Q2",
 IF(AND(Date_Table[[#This Row],[Month]]&gt;=7,Date_Table[[#This Row],[Month]]&lt;=9),"Q3","Q4")))</f>
        <v>Q2</v>
      </c>
      <c r="E846" t="str">
        <f t="shared" si="39"/>
        <v>April</v>
      </c>
      <c r="F846" t="str">
        <f t="shared" si="40"/>
        <v>Thursday</v>
      </c>
    </row>
    <row r="847" spans="1:6" x14ac:dyDescent="0.3">
      <c r="A847" s="1">
        <v>45772</v>
      </c>
      <c r="B847">
        <f t="shared" si="41"/>
        <v>4</v>
      </c>
      <c r="C847">
        <f>YEAR(Date_Table[[#This Row],[Date]])</f>
        <v>2025</v>
      </c>
      <c r="D847" t="str">
        <f>IF(AND(Date_Table[[#This Row],[Month]]&gt;=1,Date_Table[[#This Row],[Month]]&lt;4),"Q1",
 IF(AND(Date_Table[[#This Row],[Month]]&gt;=4,Date_Table[[#This Row],[Month]]&lt;7),"Q2",
 IF(AND(Date_Table[[#This Row],[Month]]&gt;=7,Date_Table[[#This Row],[Month]]&lt;=9),"Q3","Q4")))</f>
        <v>Q2</v>
      </c>
      <c r="E847" t="str">
        <f t="shared" si="39"/>
        <v>April</v>
      </c>
      <c r="F847" t="str">
        <f t="shared" si="40"/>
        <v>Friday</v>
      </c>
    </row>
    <row r="848" spans="1:6" x14ac:dyDescent="0.3">
      <c r="A848" s="1">
        <v>45773</v>
      </c>
      <c r="B848">
        <f t="shared" si="41"/>
        <v>4</v>
      </c>
      <c r="C848">
        <f>YEAR(Date_Table[[#This Row],[Date]])</f>
        <v>2025</v>
      </c>
      <c r="D848" t="str">
        <f>IF(AND(Date_Table[[#This Row],[Month]]&gt;=1,Date_Table[[#This Row],[Month]]&lt;4),"Q1",
 IF(AND(Date_Table[[#This Row],[Month]]&gt;=4,Date_Table[[#This Row],[Month]]&lt;7),"Q2",
 IF(AND(Date_Table[[#This Row],[Month]]&gt;=7,Date_Table[[#This Row],[Month]]&lt;=9),"Q3","Q4")))</f>
        <v>Q2</v>
      </c>
      <c r="E848" t="str">
        <f t="shared" si="39"/>
        <v>April</v>
      </c>
      <c r="F848" t="str">
        <f t="shared" si="40"/>
        <v>Saturday</v>
      </c>
    </row>
    <row r="849" spans="1:6" x14ac:dyDescent="0.3">
      <c r="A849" s="1">
        <v>45774</v>
      </c>
      <c r="B849">
        <f t="shared" si="41"/>
        <v>4</v>
      </c>
      <c r="C849">
        <f>YEAR(Date_Table[[#This Row],[Date]])</f>
        <v>2025</v>
      </c>
      <c r="D849" t="str">
        <f>IF(AND(Date_Table[[#This Row],[Month]]&gt;=1,Date_Table[[#This Row],[Month]]&lt;4),"Q1",
 IF(AND(Date_Table[[#This Row],[Month]]&gt;=4,Date_Table[[#This Row],[Month]]&lt;7),"Q2",
 IF(AND(Date_Table[[#This Row],[Month]]&gt;=7,Date_Table[[#This Row],[Month]]&lt;=9),"Q3","Q4")))</f>
        <v>Q2</v>
      </c>
      <c r="E849" t="str">
        <f t="shared" si="39"/>
        <v>April</v>
      </c>
      <c r="F849" t="str">
        <f t="shared" si="40"/>
        <v>Sunday</v>
      </c>
    </row>
    <row r="850" spans="1:6" x14ac:dyDescent="0.3">
      <c r="A850" s="1">
        <v>45775</v>
      </c>
      <c r="B850">
        <f t="shared" si="41"/>
        <v>4</v>
      </c>
      <c r="C850">
        <f>YEAR(Date_Table[[#This Row],[Date]])</f>
        <v>2025</v>
      </c>
      <c r="D850" t="str">
        <f>IF(AND(Date_Table[[#This Row],[Month]]&gt;=1,Date_Table[[#This Row],[Month]]&lt;4),"Q1",
 IF(AND(Date_Table[[#This Row],[Month]]&gt;=4,Date_Table[[#This Row],[Month]]&lt;7),"Q2",
 IF(AND(Date_Table[[#This Row],[Month]]&gt;=7,Date_Table[[#This Row],[Month]]&lt;=9),"Q3","Q4")))</f>
        <v>Q2</v>
      </c>
      <c r="E850" t="str">
        <f t="shared" si="39"/>
        <v>April</v>
      </c>
      <c r="F850" t="str">
        <f t="shared" si="40"/>
        <v>Monday</v>
      </c>
    </row>
    <row r="851" spans="1:6" x14ac:dyDescent="0.3">
      <c r="A851" s="1">
        <v>45776</v>
      </c>
      <c r="B851">
        <f t="shared" si="41"/>
        <v>4</v>
      </c>
      <c r="C851">
        <f>YEAR(Date_Table[[#This Row],[Date]])</f>
        <v>2025</v>
      </c>
      <c r="D851" t="str">
        <f>IF(AND(Date_Table[[#This Row],[Month]]&gt;=1,Date_Table[[#This Row],[Month]]&lt;4),"Q1",
 IF(AND(Date_Table[[#This Row],[Month]]&gt;=4,Date_Table[[#This Row],[Month]]&lt;7),"Q2",
 IF(AND(Date_Table[[#This Row],[Month]]&gt;=7,Date_Table[[#This Row],[Month]]&lt;=9),"Q3","Q4")))</f>
        <v>Q2</v>
      </c>
      <c r="E851" t="str">
        <f t="shared" si="39"/>
        <v>April</v>
      </c>
      <c r="F851" t="str">
        <f t="shared" si="40"/>
        <v>Tuesday</v>
      </c>
    </row>
    <row r="852" spans="1:6" x14ac:dyDescent="0.3">
      <c r="A852" s="1">
        <v>45777</v>
      </c>
      <c r="B852">
        <f t="shared" si="41"/>
        <v>4</v>
      </c>
      <c r="C852">
        <f>YEAR(Date_Table[[#This Row],[Date]])</f>
        <v>2025</v>
      </c>
      <c r="D852" t="str">
        <f>IF(AND(Date_Table[[#This Row],[Month]]&gt;=1,Date_Table[[#This Row],[Month]]&lt;4),"Q1",
 IF(AND(Date_Table[[#This Row],[Month]]&gt;=4,Date_Table[[#This Row],[Month]]&lt;7),"Q2",
 IF(AND(Date_Table[[#This Row],[Month]]&gt;=7,Date_Table[[#This Row],[Month]]&lt;=9),"Q3","Q4")))</f>
        <v>Q2</v>
      </c>
      <c r="E852" t="str">
        <f t="shared" si="39"/>
        <v>April</v>
      </c>
      <c r="F852" t="str">
        <f t="shared" si="40"/>
        <v>Wednesday</v>
      </c>
    </row>
    <row r="853" spans="1:6" x14ac:dyDescent="0.3">
      <c r="A853" s="1">
        <v>45778</v>
      </c>
      <c r="B853">
        <f t="shared" si="41"/>
        <v>5</v>
      </c>
      <c r="C853">
        <f>YEAR(Date_Table[[#This Row],[Date]])</f>
        <v>2025</v>
      </c>
      <c r="D853" t="str">
        <f>IF(AND(Date_Table[[#This Row],[Month]]&gt;=1,Date_Table[[#This Row],[Month]]&lt;4),"Q1",
 IF(AND(Date_Table[[#This Row],[Month]]&gt;=4,Date_Table[[#This Row],[Month]]&lt;7),"Q2",
 IF(AND(Date_Table[[#This Row],[Month]]&gt;=7,Date_Table[[#This Row],[Month]]&lt;=9),"Q3","Q4")))</f>
        <v>Q2</v>
      </c>
      <c r="E853" t="str">
        <f t="shared" si="39"/>
        <v>May</v>
      </c>
      <c r="F853" t="str">
        <f t="shared" si="40"/>
        <v>Thursday</v>
      </c>
    </row>
    <row r="854" spans="1:6" x14ac:dyDescent="0.3">
      <c r="A854" s="1">
        <v>45779</v>
      </c>
      <c r="B854">
        <f t="shared" si="41"/>
        <v>5</v>
      </c>
      <c r="C854">
        <f>YEAR(Date_Table[[#This Row],[Date]])</f>
        <v>2025</v>
      </c>
      <c r="D854" t="str">
        <f>IF(AND(Date_Table[[#This Row],[Month]]&gt;=1,Date_Table[[#This Row],[Month]]&lt;4),"Q1",
 IF(AND(Date_Table[[#This Row],[Month]]&gt;=4,Date_Table[[#This Row],[Month]]&lt;7),"Q2",
 IF(AND(Date_Table[[#This Row],[Month]]&gt;=7,Date_Table[[#This Row],[Month]]&lt;=9),"Q3","Q4")))</f>
        <v>Q2</v>
      </c>
      <c r="E854" t="str">
        <f t="shared" si="39"/>
        <v>May</v>
      </c>
      <c r="F854" t="str">
        <f t="shared" si="40"/>
        <v>Friday</v>
      </c>
    </row>
    <row r="855" spans="1:6" x14ac:dyDescent="0.3">
      <c r="A855" s="1">
        <v>45780</v>
      </c>
      <c r="B855">
        <f t="shared" si="41"/>
        <v>5</v>
      </c>
      <c r="C855">
        <f>YEAR(Date_Table[[#This Row],[Date]])</f>
        <v>2025</v>
      </c>
      <c r="D855" t="str">
        <f>IF(AND(Date_Table[[#This Row],[Month]]&gt;=1,Date_Table[[#This Row],[Month]]&lt;4),"Q1",
 IF(AND(Date_Table[[#This Row],[Month]]&gt;=4,Date_Table[[#This Row],[Month]]&lt;7),"Q2",
 IF(AND(Date_Table[[#This Row],[Month]]&gt;=7,Date_Table[[#This Row],[Month]]&lt;=9),"Q3","Q4")))</f>
        <v>Q2</v>
      </c>
      <c r="E855" t="str">
        <f t="shared" si="39"/>
        <v>May</v>
      </c>
      <c r="F855" t="str">
        <f t="shared" si="40"/>
        <v>Saturday</v>
      </c>
    </row>
    <row r="856" spans="1:6" x14ac:dyDescent="0.3">
      <c r="A856" s="1">
        <v>45781</v>
      </c>
      <c r="B856">
        <f t="shared" si="41"/>
        <v>5</v>
      </c>
      <c r="C856">
        <f>YEAR(Date_Table[[#This Row],[Date]])</f>
        <v>2025</v>
      </c>
      <c r="D856" t="str">
        <f>IF(AND(Date_Table[[#This Row],[Month]]&gt;=1,Date_Table[[#This Row],[Month]]&lt;4),"Q1",
 IF(AND(Date_Table[[#This Row],[Month]]&gt;=4,Date_Table[[#This Row],[Month]]&lt;7),"Q2",
 IF(AND(Date_Table[[#This Row],[Month]]&gt;=7,Date_Table[[#This Row],[Month]]&lt;=9),"Q3","Q4")))</f>
        <v>Q2</v>
      </c>
      <c r="E856" t="str">
        <f t="shared" si="39"/>
        <v>May</v>
      </c>
      <c r="F856" t="str">
        <f t="shared" si="40"/>
        <v>Sunday</v>
      </c>
    </row>
    <row r="857" spans="1:6" x14ac:dyDescent="0.3">
      <c r="A857" s="1">
        <v>45782</v>
      </c>
      <c r="B857">
        <f t="shared" si="41"/>
        <v>5</v>
      </c>
      <c r="C857">
        <f>YEAR(Date_Table[[#This Row],[Date]])</f>
        <v>2025</v>
      </c>
      <c r="D857" t="str">
        <f>IF(AND(Date_Table[[#This Row],[Month]]&gt;=1,Date_Table[[#This Row],[Month]]&lt;4),"Q1",
 IF(AND(Date_Table[[#This Row],[Month]]&gt;=4,Date_Table[[#This Row],[Month]]&lt;7),"Q2",
 IF(AND(Date_Table[[#This Row],[Month]]&gt;=7,Date_Table[[#This Row],[Month]]&lt;=9),"Q3","Q4")))</f>
        <v>Q2</v>
      </c>
      <c r="E857" t="str">
        <f t="shared" si="39"/>
        <v>May</v>
      </c>
      <c r="F857" t="str">
        <f t="shared" si="40"/>
        <v>Monday</v>
      </c>
    </row>
    <row r="858" spans="1:6" x14ac:dyDescent="0.3">
      <c r="A858" s="1">
        <v>45783</v>
      </c>
      <c r="B858">
        <f t="shared" si="41"/>
        <v>5</v>
      </c>
      <c r="C858">
        <f>YEAR(Date_Table[[#This Row],[Date]])</f>
        <v>2025</v>
      </c>
      <c r="D858" t="str">
        <f>IF(AND(Date_Table[[#This Row],[Month]]&gt;=1,Date_Table[[#This Row],[Month]]&lt;4),"Q1",
 IF(AND(Date_Table[[#This Row],[Month]]&gt;=4,Date_Table[[#This Row],[Month]]&lt;7),"Q2",
 IF(AND(Date_Table[[#This Row],[Month]]&gt;=7,Date_Table[[#This Row],[Month]]&lt;=9),"Q3","Q4")))</f>
        <v>Q2</v>
      </c>
      <c r="E858" t="str">
        <f t="shared" si="39"/>
        <v>May</v>
      </c>
      <c r="F858" t="str">
        <f t="shared" si="40"/>
        <v>Tuesday</v>
      </c>
    </row>
    <row r="859" spans="1:6" x14ac:dyDescent="0.3">
      <c r="A859" s="1">
        <v>45784</v>
      </c>
      <c r="B859">
        <f t="shared" si="41"/>
        <v>5</v>
      </c>
      <c r="C859">
        <f>YEAR(Date_Table[[#This Row],[Date]])</f>
        <v>2025</v>
      </c>
      <c r="D859" t="str">
        <f>IF(AND(Date_Table[[#This Row],[Month]]&gt;=1,Date_Table[[#This Row],[Month]]&lt;4),"Q1",
 IF(AND(Date_Table[[#This Row],[Month]]&gt;=4,Date_Table[[#This Row],[Month]]&lt;7),"Q2",
 IF(AND(Date_Table[[#This Row],[Month]]&gt;=7,Date_Table[[#This Row],[Month]]&lt;=9),"Q3","Q4")))</f>
        <v>Q2</v>
      </c>
      <c r="E859" t="str">
        <f t="shared" si="39"/>
        <v>May</v>
      </c>
      <c r="F859" t="str">
        <f t="shared" si="40"/>
        <v>Wednesday</v>
      </c>
    </row>
    <row r="860" spans="1:6" x14ac:dyDescent="0.3">
      <c r="A860" s="1">
        <v>45785</v>
      </c>
      <c r="B860">
        <f t="shared" si="41"/>
        <v>5</v>
      </c>
      <c r="C860">
        <f>YEAR(Date_Table[[#This Row],[Date]])</f>
        <v>2025</v>
      </c>
      <c r="D860" t="str">
        <f>IF(AND(Date_Table[[#This Row],[Month]]&gt;=1,Date_Table[[#This Row],[Month]]&lt;4),"Q1",
 IF(AND(Date_Table[[#This Row],[Month]]&gt;=4,Date_Table[[#This Row],[Month]]&lt;7),"Q2",
 IF(AND(Date_Table[[#This Row],[Month]]&gt;=7,Date_Table[[#This Row],[Month]]&lt;=9),"Q3","Q4")))</f>
        <v>Q2</v>
      </c>
      <c r="E860" t="str">
        <f t="shared" si="39"/>
        <v>May</v>
      </c>
      <c r="F860" t="str">
        <f t="shared" si="40"/>
        <v>Thursday</v>
      </c>
    </row>
    <row r="861" spans="1:6" x14ac:dyDescent="0.3">
      <c r="A861" s="1">
        <v>45786</v>
      </c>
      <c r="B861">
        <f t="shared" si="41"/>
        <v>5</v>
      </c>
      <c r="C861">
        <f>YEAR(Date_Table[[#This Row],[Date]])</f>
        <v>2025</v>
      </c>
      <c r="D861" t="str">
        <f>IF(AND(Date_Table[[#This Row],[Month]]&gt;=1,Date_Table[[#This Row],[Month]]&lt;4),"Q1",
 IF(AND(Date_Table[[#This Row],[Month]]&gt;=4,Date_Table[[#This Row],[Month]]&lt;7),"Q2",
 IF(AND(Date_Table[[#This Row],[Month]]&gt;=7,Date_Table[[#This Row],[Month]]&lt;=9),"Q3","Q4")))</f>
        <v>Q2</v>
      </c>
      <c r="E861" t="str">
        <f t="shared" si="39"/>
        <v>May</v>
      </c>
      <c r="F861" t="str">
        <f t="shared" si="40"/>
        <v>Friday</v>
      </c>
    </row>
    <row r="862" spans="1:6" x14ac:dyDescent="0.3">
      <c r="A862" s="1">
        <v>45787</v>
      </c>
      <c r="B862">
        <f t="shared" si="41"/>
        <v>5</v>
      </c>
      <c r="C862">
        <f>YEAR(Date_Table[[#This Row],[Date]])</f>
        <v>2025</v>
      </c>
      <c r="D862" t="str">
        <f>IF(AND(Date_Table[[#This Row],[Month]]&gt;=1,Date_Table[[#This Row],[Month]]&lt;4),"Q1",
 IF(AND(Date_Table[[#This Row],[Month]]&gt;=4,Date_Table[[#This Row],[Month]]&lt;7),"Q2",
 IF(AND(Date_Table[[#This Row],[Month]]&gt;=7,Date_Table[[#This Row],[Month]]&lt;=9),"Q3","Q4")))</f>
        <v>Q2</v>
      </c>
      <c r="E862" t="str">
        <f t="shared" si="39"/>
        <v>May</v>
      </c>
      <c r="F862" t="str">
        <f t="shared" si="40"/>
        <v>Saturday</v>
      </c>
    </row>
    <row r="863" spans="1:6" x14ac:dyDescent="0.3">
      <c r="A863" s="1">
        <v>45788</v>
      </c>
      <c r="B863">
        <f t="shared" si="41"/>
        <v>5</v>
      </c>
      <c r="C863">
        <f>YEAR(Date_Table[[#This Row],[Date]])</f>
        <v>2025</v>
      </c>
      <c r="D863" t="str">
        <f>IF(AND(Date_Table[[#This Row],[Month]]&gt;=1,Date_Table[[#This Row],[Month]]&lt;4),"Q1",
 IF(AND(Date_Table[[#This Row],[Month]]&gt;=4,Date_Table[[#This Row],[Month]]&lt;7),"Q2",
 IF(AND(Date_Table[[#This Row],[Month]]&gt;=7,Date_Table[[#This Row],[Month]]&lt;=9),"Q3","Q4")))</f>
        <v>Q2</v>
      </c>
      <c r="E863" t="str">
        <f t="shared" si="39"/>
        <v>May</v>
      </c>
      <c r="F863" t="str">
        <f t="shared" si="40"/>
        <v>Sunday</v>
      </c>
    </row>
    <row r="864" spans="1:6" x14ac:dyDescent="0.3">
      <c r="A864" s="1">
        <v>45789</v>
      </c>
      <c r="B864">
        <f t="shared" si="41"/>
        <v>5</v>
      </c>
      <c r="C864">
        <f>YEAR(Date_Table[[#This Row],[Date]])</f>
        <v>2025</v>
      </c>
      <c r="D864" t="str">
        <f>IF(AND(Date_Table[[#This Row],[Month]]&gt;=1,Date_Table[[#This Row],[Month]]&lt;4),"Q1",
 IF(AND(Date_Table[[#This Row],[Month]]&gt;=4,Date_Table[[#This Row],[Month]]&lt;7),"Q2",
 IF(AND(Date_Table[[#This Row],[Month]]&gt;=7,Date_Table[[#This Row],[Month]]&lt;=9),"Q3","Q4")))</f>
        <v>Q2</v>
      </c>
      <c r="E864" t="str">
        <f t="shared" si="39"/>
        <v>May</v>
      </c>
      <c r="F864" t="str">
        <f t="shared" si="40"/>
        <v>Monday</v>
      </c>
    </row>
    <row r="865" spans="1:6" x14ac:dyDescent="0.3">
      <c r="A865" s="1">
        <v>45790</v>
      </c>
      <c r="B865">
        <f t="shared" si="41"/>
        <v>5</v>
      </c>
      <c r="C865">
        <f>YEAR(Date_Table[[#This Row],[Date]])</f>
        <v>2025</v>
      </c>
      <c r="D865" t="str">
        <f>IF(AND(Date_Table[[#This Row],[Month]]&gt;=1,Date_Table[[#This Row],[Month]]&lt;4),"Q1",
 IF(AND(Date_Table[[#This Row],[Month]]&gt;=4,Date_Table[[#This Row],[Month]]&lt;7),"Q2",
 IF(AND(Date_Table[[#This Row],[Month]]&gt;=7,Date_Table[[#This Row],[Month]]&lt;=9),"Q3","Q4")))</f>
        <v>Q2</v>
      </c>
      <c r="E865" t="str">
        <f t="shared" si="39"/>
        <v>May</v>
      </c>
      <c r="F865" t="str">
        <f t="shared" si="40"/>
        <v>Tuesday</v>
      </c>
    </row>
    <row r="866" spans="1:6" x14ac:dyDescent="0.3">
      <c r="A866" s="1">
        <v>45791</v>
      </c>
      <c r="B866">
        <f t="shared" si="41"/>
        <v>5</v>
      </c>
      <c r="C866">
        <f>YEAR(Date_Table[[#This Row],[Date]])</f>
        <v>2025</v>
      </c>
      <c r="D866" t="str">
        <f>IF(AND(Date_Table[[#This Row],[Month]]&gt;=1,Date_Table[[#This Row],[Month]]&lt;4),"Q1",
 IF(AND(Date_Table[[#This Row],[Month]]&gt;=4,Date_Table[[#This Row],[Month]]&lt;7),"Q2",
 IF(AND(Date_Table[[#This Row],[Month]]&gt;=7,Date_Table[[#This Row],[Month]]&lt;=9),"Q3","Q4")))</f>
        <v>Q2</v>
      </c>
      <c r="E866" t="str">
        <f t="shared" si="39"/>
        <v>May</v>
      </c>
      <c r="F866" t="str">
        <f t="shared" si="40"/>
        <v>Wednesday</v>
      </c>
    </row>
    <row r="867" spans="1:6" x14ac:dyDescent="0.3">
      <c r="A867" s="1">
        <v>45792</v>
      </c>
      <c r="B867">
        <f t="shared" si="41"/>
        <v>5</v>
      </c>
      <c r="C867">
        <f>YEAR(Date_Table[[#This Row],[Date]])</f>
        <v>2025</v>
      </c>
      <c r="D867" t="str">
        <f>IF(AND(Date_Table[[#This Row],[Month]]&gt;=1,Date_Table[[#This Row],[Month]]&lt;4),"Q1",
 IF(AND(Date_Table[[#This Row],[Month]]&gt;=4,Date_Table[[#This Row],[Month]]&lt;7),"Q2",
 IF(AND(Date_Table[[#This Row],[Month]]&gt;=7,Date_Table[[#This Row],[Month]]&lt;=9),"Q3","Q4")))</f>
        <v>Q2</v>
      </c>
      <c r="E867" t="str">
        <f t="shared" si="39"/>
        <v>May</v>
      </c>
      <c r="F867" t="str">
        <f t="shared" si="40"/>
        <v>Thursday</v>
      </c>
    </row>
    <row r="868" spans="1:6" x14ac:dyDescent="0.3">
      <c r="A868" s="1">
        <v>45793</v>
      </c>
      <c r="B868">
        <f t="shared" si="41"/>
        <v>5</v>
      </c>
      <c r="C868">
        <f>YEAR(Date_Table[[#This Row],[Date]])</f>
        <v>2025</v>
      </c>
      <c r="D868" t="str">
        <f>IF(AND(Date_Table[[#This Row],[Month]]&gt;=1,Date_Table[[#This Row],[Month]]&lt;4),"Q1",
 IF(AND(Date_Table[[#This Row],[Month]]&gt;=4,Date_Table[[#This Row],[Month]]&lt;7),"Q2",
 IF(AND(Date_Table[[#This Row],[Month]]&gt;=7,Date_Table[[#This Row],[Month]]&lt;=9),"Q3","Q4")))</f>
        <v>Q2</v>
      </c>
      <c r="E868" t="str">
        <f t="shared" si="39"/>
        <v>May</v>
      </c>
      <c r="F868" t="str">
        <f t="shared" si="40"/>
        <v>Friday</v>
      </c>
    </row>
    <row r="869" spans="1:6" x14ac:dyDescent="0.3">
      <c r="A869" s="1">
        <v>45794</v>
      </c>
      <c r="B869">
        <f t="shared" si="41"/>
        <v>5</v>
      </c>
      <c r="C869">
        <f>YEAR(Date_Table[[#This Row],[Date]])</f>
        <v>2025</v>
      </c>
      <c r="D869" t="str">
        <f>IF(AND(Date_Table[[#This Row],[Month]]&gt;=1,Date_Table[[#This Row],[Month]]&lt;4),"Q1",
 IF(AND(Date_Table[[#This Row],[Month]]&gt;=4,Date_Table[[#This Row],[Month]]&lt;7),"Q2",
 IF(AND(Date_Table[[#This Row],[Month]]&gt;=7,Date_Table[[#This Row],[Month]]&lt;=9),"Q3","Q4")))</f>
        <v>Q2</v>
      </c>
      <c r="E869" t="str">
        <f t="shared" si="39"/>
        <v>May</v>
      </c>
      <c r="F869" t="str">
        <f t="shared" si="40"/>
        <v>Saturday</v>
      </c>
    </row>
    <row r="870" spans="1:6" x14ac:dyDescent="0.3">
      <c r="A870" s="1">
        <v>45795</v>
      </c>
      <c r="B870">
        <f t="shared" si="41"/>
        <v>5</v>
      </c>
      <c r="C870">
        <f>YEAR(Date_Table[[#This Row],[Date]])</f>
        <v>2025</v>
      </c>
      <c r="D870" t="str">
        <f>IF(AND(Date_Table[[#This Row],[Month]]&gt;=1,Date_Table[[#This Row],[Month]]&lt;4),"Q1",
 IF(AND(Date_Table[[#This Row],[Month]]&gt;=4,Date_Table[[#This Row],[Month]]&lt;7),"Q2",
 IF(AND(Date_Table[[#This Row],[Month]]&gt;=7,Date_Table[[#This Row],[Month]]&lt;=9),"Q3","Q4")))</f>
        <v>Q2</v>
      </c>
      <c r="E870" t="str">
        <f t="shared" si="39"/>
        <v>May</v>
      </c>
      <c r="F870" t="str">
        <f t="shared" si="40"/>
        <v>Sunday</v>
      </c>
    </row>
    <row r="871" spans="1:6" x14ac:dyDescent="0.3">
      <c r="A871" s="1">
        <v>45796</v>
      </c>
      <c r="B871">
        <f t="shared" si="41"/>
        <v>5</v>
      </c>
      <c r="C871">
        <f>YEAR(Date_Table[[#This Row],[Date]])</f>
        <v>2025</v>
      </c>
      <c r="D871" t="str">
        <f>IF(AND(Date_Table[[#This Row],[Month]]&gt;=1,Date_Table[[#This Row],[Month]]&lt;4),"Q1",
 IF(AND(Date_Table[[#This Row],[Month]]&gt;=4,Date_Table[[#This Row],[Month]]&lt;7),"Q2",
 IF(AND(Date_Table[[#This Row],[Month]]&gt;=7,Date_Table[[#This Row],[Month]]&lt;=9),"Q3","Q4")))</f>
        <v>Q2</v>
      </c>
      <c r="E871" t="str">
        <f t="shared" si="39"/>
        <v>May</v>
      </c>
      <c r="F871" t="str">
        <f t="shared" si="40"/>
        <v>Monday</v>
      </c>
    </row>
    <row r="872" spans="1:6" x14ac:dyDescent="0.3">
      <c r="A872" s="1">
        <v>45797</v>
      </c>
      <c r="B872">
        <f t="shared" si="41"/>
        <v>5</v>
      </c>
      <c r="C872">
        <f>YEAR(Date_Table[[#This Row],[Date]])</f>
        <v>2025</v>
      </c>
      <c r="D872" t="str">
        <f>IF(AND(Date_Table[[#This Row],[Month]]&gt;=1,Date_Table[[#This Row],[Month]]&lt;4),"Q1",
 IF(AND(Date_Table[[#This Row],[Month]]&gt;=4,Date_Table[[#This Row],[Month]]&lt;7),"Q2",
 IF(AND(Date_Table[[#This Row],[Month]]&gt;=7,Date_Table[[#This Row],[Month]]&lt;=9),"Q3","Q4")))</f>
        <v>Q2</v>
      </c>
      <c r="E872" t="str">
        <f t="shared" si="39"/>
        <v>May</v>
      </c>
      <c r="F872" t="str">
        <f t="shared" si="40"/>
        <v>Tuesday</v>
      </c>
    </row>
    <row r="873" spans="1:6" x14ac:dyDescent="0.3">
      <c r="A873" s="1">
        <v>45798</v>
      </c>
      <c r="B873">
        <f t="shared" si="41"/>
        <v>5</v>
      </c>
      <c r="C873">
        <f>YEAR(Date_Table[[#This Row],[Date]])</f>
        <v>2025</v>
      </c>
      <c r="D873" t="str">
        <f>IF(AND(Date_Table[[#This Row],[Month]]&gt;=1,Date_Table[[#This Row],[Month]]&lt;4),"Q1",
 IF(AND(Date_Table[[#This Row],[Month]]&gt;=4,Date_Table[[#This Row],[Month]]&lt;7),"Q2",
 IF(AND(Date_Table[[#This Row],[Month]]&gt;=7,Date_Table[[#This Row],[Month]]&lt;=9),"Q3","Q4")))</f>
        <v>Q2</v>
      </c>
      <c r="E873" t="str">
        <f t="shared" si="39"/>
        <v>May</v>
      </c>
      <c r="F873" t="str">
        <f t="shared" si="40"/>
        <v>Wednesday</v>
      </c>
    </row>
    <row r="874" spans="1:6" x14ac:dyDescent="0.3">
      <c r="A874" s="1">
        <v>45799</v>
      </c>
      <c r="B874">
        <f t="shared" si="41"/>
        <v>5</v>
      </c>
      <c r="C874">
        <f>YEAR(Date_Table[[#This Row],[Date]])</f>
        <v>2025</v>
      </c>
      <c r="D874" t="str">
        <f>IF(AND(Date_Table[[#This Row],[Month]]&gt;=1,Date_Table[[#This Row],[Month]]&lt;4),"Q1",
 IF(AND(Date_Table[[#This Row],[Month]]&gt;=4,Date_Table[[#This Row],[Month]]&lt;7),"Q2",
 IF(AND(Date_Table[[#This Row],[Month]]&gt;=7,Date_Table[[#This Row],[Month]]&lt;=9),"Q3","Q4")))</f>
        <v>Q2</v>
      </c>
      <c r="E874" t="str">
        <f t="shared" si="39"/>
        <v>May</v>
      </c>
      <c r="F874" t="str">
        <f t="shared" si="40"/>
        <v>Thursday</v>
      </c>
    </row>
    <row r="875" spans="1:6" x14ac:dyDescent="0.3">
      <c r="A875" s="1">
        <v>45800</v>
      </c>
      <c r="B875">
        <f t="shared" si="41"/>
        <v>5</v>
      </c>
      <c r="C875">
        <f>YEAR(Date_Table[[#This Row],[Date]])</f>
        <v>2025</v>
      </c>
      <c r="D875" t="str">
        <f>IF(AND(Date_Table[[#This Row],[Month]]&gt;=1,Date_Table[[#This Row],[Month]]&lt;4),"Q1",
 IF(AND(Date_Table[[#This Row],[Month]]&gt;=4,Date_Table[[#This Row],[Month]]&lt;7),"Q2",
 IF(AND(Date_Table[[#This Row],[Month]]&gt;=7,Date_Table[[#This Row],[Month]]&lt;=9),"Q3","Q4")))</f>
        <v>Q2</v>
      </c>
      <c r="E875" t="str">
        <f t="shared" si="39"/>
        <v>May</v>
      </c>
      <c r="F875" t="str">
        <f t="shared" si="40"/>
        <v>Friday</v>
      </c>
    </row>
    <row r="876" spans="1:6" x14ac:dyDescent="0.3">
      <c r="A876" s="1">
        <v>45801</v>
      </c>
      <c r="B876">
        <f t="shared" si="41"/>
        <v>5</v>
      </c>
      <c r="C876">
        <f>YEAR(Date_Table[[#This Row],[Date]])</f>
        <v>2025</v>
      </c>
      <c r="D876" t="str">
        <f>IF(AND(Date_Table[[#This Row],[Month]]&gt;=1,Date_Table[[#This Row],[Month]]&lt;4),"Q1",
 IF(AND(Date_Table[[#This Row],[Month]]&gt;=4,Date_Table[[#This Row],[Month]]&lt;7),"Q2",
 IF(AND(Date_Table[[#This Row],[Month]]&gt;=7,Date_Table[[#This Row],[Month]]&lt;=9),"Q3","Q4")))</f>
        <v>Q2</v>
      </c>
      <c r="E876" t="str">
        <f t="shared" si="39"/>
        <v>May</v>
      </c>
      <c r="F876" t="str">
        <f t="shared" si="40"/>
        <v>Saturday</v>
      </c>
    </row>
    <row r="877" spans="1:6" x14ac:dyDescent="0.3">
      <c r="A877" s="1">
        <v>45802</v>
      </c>
      <c r="B877">
        <f t="shared" si="41"/>
        <v>5</v>
      </c>
      <c r="C877">
        <f>YEAR(Date_Table[[#This Row],[Date]])</f>
        <v>2025</v>
      </c>
      <c r="D877" t="str">
        <f>IF(AND(Date_Table[[#This Row],[Month]]&gt;=1,Date_Table[[#This Row],[Month]]&lt;4),"Q1",
 IF(AND(Date_Table[[#This Row],[Month]]&gt;=4,Date_Table[[#This Row],[Month]]&lt;7),"Q2",
 IF(AND(Date_Table[[#This Row],[Month]]&gt;=7,Date_Table[[#This Row],[Month]]&lt;=9),"Q3","Q4")))</f>
        <v>Q2</v>
      </c>
      <c r="E877" t="str">
        <f t="shared" si="39"/>
        <v>May</v>
      </c>
      <c r="F877" t="str">
        <f t="shared" si="40"/>
        <v>Sunday</v>
      </c>
    </row>
    <row r="878" spans="1:6" x14ac:dyDescent="0.3">
      <c r="A878" s="1">
        <v>45803</v>
      </c>
      <c r="B878">
        <f t="shared" si="41"/>
        <v>5</v>
      </c>
      <c r="C878">
        <f>YEAR(Date_Table[[#This Row],[Date]])</f>
        <v>2025</v>
      </c>
      <c r="D878" t="str">
        <f>IF(AND(Date_Table[[#This Row],[Month]]&gt;=1,Date_Table[[#This Row],[Month]]&lt;4),"Q1",
 IF(AND(Date_Table[[#This Row],[Month]]&gt;=4,Date_Table[[#This Row],[Month]]&lt;7),"Q2",
 IF(AND(Date_Table[[#This Row],[Month]]&gt;=7,Date_Table[[#This Row],[Month]]&lt;=9),"Q3","Q4")))</f>
        <v>Q2</v>
      </c>
      <c r="E878" t="str">
        <f t="shared" si="39"/>
        <v>May</v>
      </c>
      <c r="F878" t="str">
        <f t="shared" si="40"/>
        <v>Monday</v>
      </c>
    </row>
    <row r="879" spans="1:6" x14ac:dyDescent="0.3">
      <c r="A879" s="1">
        <v>45804</v>
      </c>
      <c r="B879">
        <f t="shared" si="41"/>
        <v>5</v>
      </c>
      <c r="C879">
        <f>YEAR(Date_Table[[#This Row],[Date]])</f>
        <v>2025</v>
      </c>
      <c r="D879" t="str">
        <f>IF(AND(Date_Table[[#This Row],[Month]]&gt;=1,Date_Table[[#This Row],[Month]]&lt;4),"Q1",
 IF(AND(Date_Table[[#This Row],[Month]]&gt;=4,Date_Table[[#This Row],[Month]]&lt;7),"Q2",
 IF(AND(Date_Table[[#This Row],[Month]]&gt;=7,Date_Table[[#This Row],[Month]]&lt;=9),"Q3","Q4")))</f>
        <v>Q2</v>
      </c>
      <c r="E879" t="str">
        <f t="shared" si="39"/>
        <v>May</v>
      </c>
      <c r="F879" t="str">
        <f t="shared" si="40"/>
        <v>Tuesday</v>
      </c>
    </row>
    <row r="880" spans="1:6" x14ac:dyDescent="0.3">
      <c r="A880" s="1">
        <v>45805</v>
      </c>
      <c r="B880">
        <f t="shared" si="41"/>
        <v>5</v>
      </c>
      <c r="C880">
        <f>YEAR(Date_Table[[#This Row],[Date]])</f>
        <v>2025</v>
      </c>
      <c r="D880" t="str">
        <f>IF(AND(Date_Table[[#This Row],[Month]]&gt;=1,Date_Table[[#This Row],[Month]]&lt;4),"Q1",
 IF(AND(Date_Table[[#This Row],[Month]]&gt;=4,Date_Table[[#This Row],[Month]]&lt;7),"Q2",
 IF(AND(Date_Table[[#This Row],[Month]]&gt;=7,Date_Table[[#This Row],[Month]]&lt;=9),"Q3","Q4")))</f>
        <v>Q2</v>
      </c>
      <c r="E880" t="str">
        <f t="shared" si="39"/>
        <v>May</v>
      </c>
      <c r="F880" t="str">
        <f t="shared" si="40"/>
        <v>Wednesday</v>
      </c>
    </row>
    <row r="881" spans="1:6" x14ac:dyDescent="0.3">
      <c r="A881" s="1">
        <v>45806</v>
      </c>
      <c r="B881">
        <f t="shared" si="41"/>
        <v>5</v>
      </c>
      <c r="C881">
        <f>YEAR(Date_Table[[#This Row],[Date]])</f>
        <v>2025</v>
      </c>
      <c r="D881" t="str">
        <f>IF(AND(Date_Table[[#This Row],[Month]]&gt;=1,Date_Table[[#This Row],[Month]]&lt;4),"Q1",
 IF(AND(Date_Table[[#This Row],[Month]]&gt;=4,Date_Table[[#This Row],[Month]]&lt;7),"Q2",
 IF(AND(Date_Table[[#This Row],[Month]]&gt;=7,Date_Table[[#This Row],[Month]]&lt;=9),"Q3","Q4")))</f>
        <v>Q2</v>
      </c>
      <c r="E881" t="str">
        <f t="shared" si="39"/>
        <v>May</v>
      </c>
      <c r="F881" t="str">
        <f t="shared" si="40"/>
        <v>Thursday</v>
      </c>
    </row>
    <row r="882" spans="1:6" x14ac:dyDescent="0.3">
      <c r="A882" s="1">
        <v>45807</v>
      </c>
      <c r="B882">
        <f t="shared" si="41"/>
        <v>5</v>
      </c>
      <c r="C882">
        <f>YEAR(Date_Table[[#This Row],[Date]])</f>
        <v>2025</v>
      </c>
      <c r="D882" t="str">
        <f>IF(AND(Date_Table[[#This Row],[Month]]&gt;=1,Date_Table[[#This Row],[Month]]&lt;4),"Q1",
 IF(AND(Date_Table[[#This Row],[Month]]&gt;=4,Date_Table[[#This Row],[Month]]&lt;7),"Q2",
 IF(AND(Date_Table[[#This Row],[Month]]&gt;=7,Date_Table[[#This Row],[Month]]&lt;=9),"Q3","Q4")))</f>
        <v>Q2</v>
      </c>
      <c r="E882" t="str">
        <f t="shared" si="39"/>
        <v>May</v>
      </c>
      <c r="F882" t="str">
        <f t="shared" si="40"/>
        <v>Friday</v>
      </c>
    </row>
    <row r="883" spans="1:6" x14ac:dyDescent="0.3">
      <c r="A883" s="1">
        <v>45808</v>
      </c>
      <c r="B883">
        <f t="shared" si="41"/>
        <v>5</v>
      </c>
      <c r="C883">
        <f>YEAR(Date_Table[[#This Row],[Date]])</f>
        <v>2025</v>
      </c>
      <c r="D883" t="str">
        <f>IF(AND(Date_Table[[#This Row],[Month]]&gt;=1,Date_Table[[#This Row],[Month]]&lt;4),"Q1",
 IF(AND(Date_Table[[#This Row],[Month]]&gt;=4,Date_Table[[#This Row],[Month]]&lt;7),"Q2",
 IF(AND(Date_Table[[#This Row],[Month]]&gt;=7,Date_Table[[#This Row],[Month]]&lt;=9),"Q3","Q4")))</f>
        <v>Q2</v>
      </c>
      <c r="E883" t="str">
        <f t="shared" si="39"/>
        <v>May</v>
      </c>
      <c r="F883" t="str">
        <f t="shared" si="40"/>
        <v>Saturday</v>
      </c>
    </row>
    <row r="884" spans="1:6" x14ac:dyDescent="0.3">
      <c r="A884" s="1">
        <v>45809</v>
      </c>
      <c r="B884">
        <f t="shared" si="41"/>
        <v>6</v>
      </c>
      <c r="C884">
        <f>YEAR(Date_Table[[#This Row],[Date]])</f>
        <v>2025</v>
      </c>
      <c r="D884" t="str">
        <f>IF(AND(Date_Table[[#This Row],[Month]]&gt;=1,Date_Table[[#This Row],[Month]]&lt;4),"Q1",
 IF(AND(Date_Table[[#This Row],[Month]]&gt;=4,Date_Table[[#This Row],[Month]]&lt;7),"Q2",
 IF(AND(Date_Table[[#This Row],[Month]]&gt;=7,Date_Table[[#This Row],[Month]]&lt;=9),"Q3","Q4")))</f>
        <v>Q2</v>
      </c>
      <c r="E884" t="str">
        <f t="shared" si="39"/>
        <v>June</v>
      </c>
      <c r="F884" t="str">
        <f t="shared" si="40"/>
        <v>Sunday</v>
      </c>
    </row>
    <row r="885" spans="1:6" x14ac:dyDescent="0.3">
      <c r="A885" s="1">
        <v>45810</v>
      </c>
      <c r="B885">
        <f t="shared" si="41"/>
        <v>6</v>
      </c>
      <c r="C885">
        <f>YEAR(Date_Table[[#This Row],[Date]])</f>
        <v>2025</v>
      </c>
      <c r="D885" t="str">
        <f>IF(AND(Date_Table[[#This Row],[Month]]&gt;=1,Date_Table[[#This Row],[Month]]&lt;4),"Q1",
 IF(AND(Date_Table[[#This Row],[Month]]&gt;=4,Date_Table[[#This Row],[Month]]&lt;7),"Q2",
 IF(AND(Date_Table[[#This Row],[Month]]&gt;=7,Date_Table[[#This Row],[Month]]&lt;=9),"Q3","Q4")))</f>
        <v>Q2</v>
      </c>
      <c r="E885" t="str">
        <f t="shared" si="39"/>
        <v>June</v>
      </c>
      <c r="F885" t="str">
        <f t="shared" si="40"/>
        <v>Monday</v>
      </c>
    </row>
    <row r="886" spans="1:6" x14ac:dyDescent="0.3">
      <c r="A886" s="1">
        <v>45811</v>
      </c>
      <c r="B886">
        <f t="shared" si="41"/>
        <v>6</v>
      </c>
      <c r="C886">
        <f>YEAR(Date_Table[[#This Row],[Date]])</f>
        <v>2025</v>
      </c>
      <c r="D886" t="str">
        <f>IF(AND(Date_Table[[#This Row],[Month]]&gt;=1,Date_Table[[#This Row],[Month]]&lt;4),"Q1",
 IF(AND(Date_Table[[#This Row],[Month]]&gt;=4,Date_Table[[#This Row],[Month]]&lt;7),"Q2",
 IF(AND(Date_Table[[#This Row],[Month]]&gt;=7,Date_Table[[#This Row],[Month]]&lt;=9),"Q3","Q4")))</f>
        <v>Q2</v>
      </c>
      <c r="E886" t="str">
        <f t="shared" si="39"/>
        <v>June</v>
      </c>
      <c r="F886" t="str">
        <f t="shared" si="40"/>
        <v>Tuesday</v>
      </c>
    </row>
    <row r="887" spans="1:6" x14ac:dyDescent="0.3">
      <c r="A887" s="1">
        <v>45812</v>
      </c>
      <c r="B887">
        <f t="shared" si="41"/>
        <v>6</v>
      </c>
      <c r="C887">
        <f>YEAR(Date_Table[[#This Row],[Date]])</f>
        <v>2025</v>
      </c>
      <c r="D887" t="str">
        <f>IF(AND(Date_Table[[#This Row],[Month]]&gt;=1,Date_Table[[#This Row],[Month]]&lt;4),"Q1",
 IF(AND(Date_Table[[#This Row],[Month]]&gt;=4,Date_Table[[#This Row],[Month]]&lt;7),"Q2",
 IF(AND(Date_Table[[#This Row],[Month]]&gt;=7,Date_Table[[#This Row],[Month]]&lt;=9),"Q3","Q4")))</f>
        <v>Q2</v>
      </c>
      <c r="E887" t="str">
        <f t="shared" si="39"/>
        <v>June</v>
      </c>
      <c r="F887" t="str">
        <f t="shared" si="40"/>
        <v>Wednesday</v>
      </c>
    </row>
    <row r="888" spans="1:6" x14ac:dyDescent="0.3">
      <c r="A888" s="1">
        <v>45813</v>
      </c>
      <c r="B888">
        <f t="shared" si="41"/>
        <v>6</v>
      </c>
      <c r="C888">
        <f>YEAR(Date_Table[[#This Row],[Date]])</f>
        <v>2025</v>
      </c>
      <c r="D888" t="str">
        <f>IF(AND(Date_Table[[#This Row],[Month]]&gt;=1,Date_Table[[#This Row],[Month]]&lt;4),"Q1",
 IF(AND(Date_Table[[#This Row],[Month]]&gt;=4,Date_Table[[#This Row],[Month]]&lt;7),"Q2",
 IF(AND(Date_Table[[#This Row],[Month]]&gt;=7,Date_Table[[#This Row],[Month]]&lt;=9),"Q3","Q4")))</f>
        <v>Q2</v>
      </c>
      <c r="E888" t="str">
        <f t="shared" si="39"/>
        <v>June</v>
      </c>
      <c r="F888" t="str">
        <f t="shared" si="40"/>
        <v>Thursday</v>
      </c>
    </row>
    <row r="889" spans="1:6" x14ac:dyDescent="0.3">
      <c r="A889" s="1">
        <v>45814</v>
      </c>
      <c r="B889">
        <f t="shared" si="41"/>
        <v>6</v>
      </c>
      <c r="C889">
        <f>YEAR(Date_Table[[#This Row],[Date]])</f>
        <v>2025</v>
      </c>
      <c r="D889" t="str">
        <f>IF(AND(Date_Table[[#This Row],[Month]]&gt;=1,Date_Table[[#This Row],[Month]]&lt;4),"Q1",
 IF(AND(Date_Table[[#This Row],[Month]]&gt;=4,Date_Table[[#This Row],[Month]]&lt;7),"Q2",
 IF(AND(Date_Table[[#This Row],[Month]]&gt;=7,Date_Table[[#This Row],[Month]]&lt;=9),"Q3","Q4")))</f>
        <v>Q2</v>
      </c>
      <c r="E889" t="str">
        <f t="shared" si="39"/>
        <v>June</v>
      </c>
      <c r="F889" t="str">
        <f t="shared" si="40"/>
        <v>Friday</v>
      </c>
    </row>
    <row r="890" spans="1:6" x14ac:dyDescent="0.3">
      <c r="A890" s="1">
        <v>45815</v>
      </c>
      <c r="B890">
        <f t="shared" si="41"/>
        <v>6</v>
      </c>
      <c r="C890">
        <f>YEAR(Date_Table[[#This Row],[Date]])</f>
        <v>2025</v>
      </c>
      <c r="D890" t="str">
        <f>IF(AND(Date_Table[[#This Row],[Month]]&gt;=1,Date_Table[[#This Row],[Month]]&lt;4),"Q1",
 IF(AND(Date_Table[[#This Row],[Month]]&gt;=4,Date_Table[[#This Row],[Month]]&lt;7),"Q2",
 IF(AND(Date_Table[[#This Row],[Month]]&gt;=7,Date_Table[[#This Row],[Month]]&lt;=9),"Q3","Q4")))</f>
        <v>Q2</v>
      </c>
      <c r="E890" t="str">
        <f t="shared" si="39"/>
        <v>June</v>
      </c>
      <c r="F890" t="str">
        <f t="shared" si="40"/>
        <v>Saturday</v>
      </c>
    </row>
    <row r="891" spans="1:6" x14ac:dyDescent="0.3">
      <c r="A891" s="1">
        <v>45816</v>
      </c>
      <c r="B891">
        <f t="shared" si="41"/>
        <v>6</v>
      </c>
      <c r="C891">
        <f>YEAR(Date_Table[[#This Row],[Date]])</f>
        <v>2025</v>
      </c>
      <c r="D891" t="str">
        <f>IF(AND(Date_Table[[#This Row],[Month]]&gt;=1,Date_Table[[#This Row],[Month]]&lt;4),"Q1",
 IF(AND(Date_Table[[#This Row],[Month]]&gt;=4,Date_Table[[#This Row],[Month]]&lt;7),"Q2",
 IF(AND(Date_Table[[#This Row],[Month]]&gt;=7,Date_Table[[#This Row],[Month]]&lt;=9),"Q3","Q4")))</f>
        <v>Q2</v>
      </c>
      <c r="E891" t="str">
        <f t="shared" si="39"/>
        <v>June</v>
      </c>
      <c r="F891" t="str">
        <f t="shared" si="40"/>
        <v>Sunday</v>
      </c>
    </row>
    <row r="892" spans="1:6" x14ac:dyDescent="0.3">
      <c r="A892" s="1">
        <v>45817</v>
      </c>
      <c r="B892">
        <f t="shared" si="41"/>
        <v>6</v>
      </c>
      <c r="C892">
        <f>YEAR(Date_Table[[#This Row],[Date]])</f>
        <v>2025</v>
      </c>
      <c r="D892" t="str">
        <f>IF(AND(Date_Table[[#This Row],[Month]]&gt;=1,Date_Table[[#This Row],[Month]]&lt;4),"Q1",
 IF(AND(Date_Table[[#This Row],[Month]]&gt;=4,Date_Table[[#This Row],[Month]]&lt;7),"Q2",
 IF(AND(Date_Table[[#This Row],[Month]]&gt;=7,Date_Table[[#This Row],[Month]]&lt;=9),"Q3","Q4")))</f>
        <v>Q2</v>
      </c>
      <c r="E892" t="str">
        <f t="shared" si="39"/>
        <v>June</v>
      </c>
      <c r="F892" t="str">
        <f t="shared" si="40"/>
        <v>Monday</v>
      </c>
    </row>
    <row r="893" spans="1:6" x14ac:dyDescent="0.3">
      <c r="A893" s="1">
        <v>45818</v>
      </c>
      <c r="B893">
        <f t="shared" si="41"/>
        <v>6</v>
      </c>
      <c r="C893">
        <f>YEAR(Date_Table[[#This Row],[Date]])</f>
        <v>2025</v>
      </c>
      <c r="D893" t="str">
        <f>IF(AND(Date_Table[[#This Row],[Month]]&gt;=1,Date_Table[[#This Row],[Month]]&lt;4),"Q1",
 IF(AND(Date_Table[[#This Row],[Month]]&gt;=4,Date_Table[[#This Row],[Month]]&lt;7),"Q2",
 IF(AND(Date_Table[[#This Row],[Month]]&gt;=7,Date_Table[[#This Row],[Month]]&lt;=9),"Q3","Q4")))</f>
        <v>Q2</v>
      </c>
      <c r="E893" t="str">
        <f t="shared" si="39"/>
        <v>June</v>
      </c>
      <c r="F893" t="str">
        <f t="shared" si="40"/>
        <v>Tuesday</v>
      </c>
    </row>
    <row r="894" spans="1:6" x14ac:dyDescent="0.3">
      <c r="A894" s="1">
        <v>45819</v>
      </c>
      <c r="B894">
        <f t="shared" si="41"/>
        <v>6</v>
      </c>
      <c r="C894">
        <f>YEAR(Date_Table[[#This Row],[Date]])</f>
        <v>2025</v>
      </c>
      <c r="D894" t="str">
        <f>IF(AND(Date_Table[[#This Row],[Month]]&gt;=1,Date_Table[[#This Row],[Month]]&lt;4),"Q1",
 IF(AND(Date_Table[[#This Row],[Month]]&gt;=4,Date_Table[[#This Row],[Month]]&lt;7),"Q2",
 IF(AND(Date_Table[[#This Row],[Month]]&gt;=7,Date_Table[[#This Row],[Month]]&lt;=9),"Q3","Q4")))</f>
        <v>Q2</v>
      </c>
      <c r="E894" t="str">
        <f t="shared" si="39"/>
        <v>June</v>
      </c>
      <c r="F894" t="str">
        <f t="shared" si="40"/>
        <v>Wednesday</v>
      </c>
    </row>
    <row r="895" spans="1:6" x14ac:dyDescent="0.3">
      <c r="A895" s="1">
        <v>45820</v>
      </c>
      <c r="B895">
        <f t="shared" si="41"/>
        <v>6</v>
      </c>
      <c r="C895">
        <f>YEAR(Date_Table[[#This Row],[Date]])</f>
        <v>2025</v>
      </c>
      <c r="D895" t="str">
        <f>IF(AND(Date_Table[[#This Row],[Month]]&gt;=1,Date_Table[[#This Row],[Month]]&lt;4),"Q1",
 IF(AND(Date_Table[[#This Row],[Month]]&gt;=4,Date_Table[[#This Row],[Month]]&lt;7),"Q2",
 IF(AND(Date_Table[[#This Row],[Month]]&gt;=7,Date_Table[[#This Row],[Month]]&lt;=9),"Q3","Q4")))</f>
        <v>Q2</v>
      </c>
      <c r="E895" t="str">
        <f t="shared" si="39"/>
        <v>June</v>
      </c>
      <c r="F895" t="str">
        <f t="shared" si="40"/>
        <v>Thursday</v>
      </c>
    </row>
    <row r="896" spans="1:6" x14ac:dyDescent="0.3">
      <c r="A896" s="1">
        <v>45821</v>
      </c>
      <c r="B896">
        <f t="shared" si="41"/>
        <v>6</v>
      </c>
      <c r="C896">
        <f>YEAR(Date_Table[[#This Row],[Date]])</f>
        <v>2025</v>
      </c>
      <c r="D896" t="str">
        <f>IF(AND(Date_Table[[#This Row],[Month]]&gt;=1,Date_Table[[#This Row],[Month]]&lt;4),"Q1",
 IF(AND(Date_Table[[#This Row],[Month]]&gt;=4,Date_Table[[#This Row],[Month]]&lt;7),"Q2",
 IF(AND(Date_Table[[#This Row],[Month]]&gt;=7,Date_Table[[#This Row],[Month]]&lt;=9),"Q3","Q4")))</f>
        <v>Q2</v>
      </c>
      <c r="E896" t="str">
        <f t="shared" si="39"/>
        <v>June</v>
      </c>
      <c r="F896" t="str">
        <f t="shared" si="40"/>
        <v>Friday</v>
      </c>
    </row>
    <row r="897" spans="1:6" x14ac:dyDescent="0.3">
      <c r="A897" s="1">
        <v>45822</v>
      </c>
      <c r="B897">
        <f t="shared" si="41"/>
        <v>6</v>
      </c>
      <c r="C897">
        <f>YEAR(Date_Table[[#This Row],[Date]])</f>
        <v>2025</v>
      </c>
      <c r="D897" t="str">
        <f>IF(AND(Date_Table[[#This Row],[Month]]&gt;=1,Date_Table[[#This Row],[Month]]&lt;4),"Q1",
 IF(AND(Date_Table[[#This Row],[Month]]&gt;=4,Date_Table[[#This Row],[Month]]&lt;7),"Q2",
 IF(AND(Date_Table[[#This Row],[Month]]&gt;=7,Date_Table[[#This Row],[Month]]&lt;=9),"Q3","Q4")))</f>
        <v>Q2</v>
      </c>
      <c r="E897" t="str">
        <f t="shared" si="39"/>
        <v>June</v>
      </c>
      <c r="F897" t="str">
        <f t="shared" si="40"/>
        <v>Saturday</v>
      </c>
    </row>
    <row r="898" spans="1:6" x14ac:dyDescent="0.3">
      <c r="A898" s="1">
        <v>45823</v>
      </c>
      <c r="B898">
        <f t="shared" si="41"/>
        <v>6</v>
      </c>
      <c r="C898">
        <f>YEAR(Date_Table[[#This Row],[Date]])</f>
        <v>2025</v>
      </c>
      <c r="D898" t="str">
        <f>IF(AND(Date_Table[[#This Row],[Month]]&gt;=1,Date_Table[[#This Row],[Month]]&lt;4),"Q1",
 IF(AND(Date_Table[[#This Row],[Month]]&gt;=4,Date_Table[[#This Row],[Month]]&lt;7),"Q2",
 IF(AND(Date_Table[[#This Row],[Month]]&gt;=7,Date_Table[[#This Row],[Month]]&lt;=9),"Q3","Q4")))</f>
        <v>Q2</v>
      </c>
      <c r="E898" t="str">
        <f t="shared" ref="E898:E961" si="42">TEXT(A898, "mmmm")</f>
        <v>June</v>
      </c>
      <c r="F898" t="str">
        <f t="shared" ref="F898:F961" si="43" xml:space="preserve"> TEXT(A898,"dddd")</f>
        <v>Sunday</v>
      </c>
    </row>
    <row r="899" spans="1:6" x14ac:dyDescent="0.3">
      <c r="A899" s="1">
        <v>45824</v>
      </c>
      <c r="B899">
        <f t="shared" ref="B899:B962" si="44">MONTH(A899)</f>
        <v>6</v>
      </c>
      <c r="C899">
        <f>YEAR(Date_Table[[#This Row],[Date]])</f>
        <v>2025</v>
      </c>
      <c r="D899" t="str">
        <f>IF(AND(Date_Table[[#This Row],[Month]]&gt;=1,Date_Table[[#This Row],[Month]]&lt;4),"Q1",
 IF(AND(Date_Table[[#This Row],[Month]]&gt;=4,Date_Table[[#This Row],[Month]]&lt;7),"Q2",
 IF(AND(Date_Table[[#This Row],[Month]]&gt;=7,Date_Table[[#This Row],[Month]]&lt;=9),"Q3","Q4")))</f>
        <v>Q2</v>
      </c>
      <c r="E899" t="str">
        <f t="shared" si="42"/>
        <v>June</v>
      </c>
      <c r="F899" t="str">
        <f t="shared" si="43"/>
        <v>Monday</v>
      </c>
    </row>
    <row r="900" spans="1:6" x14ac:dyDescent="0.3">
      <c r="A900" s="1">
        <v>45825</v>
      </c>
      <c r="B900">
        <f t="shared" si="44"/>
        <v>6</v>
      </c>
      <c r="C900">
        <f>YEAR(Date_Table[[#This Row],[Date]])</f>
        <v>2025</v>
      </c>
      <c r="D900" t="str">
        <f>IF(AND(Date_Table[[#This Row],[Month]]&gt;=1,Date_Table[[#This Row],[Month]]&lt;4),"Q1",
 IF(AND(Date_Table[[#This Row],[Month]]&gt;=4,Date_Table[[#This Row],[Month]]&lt;7),"Q2",
 IF(AND(Date_Table[[#This Row],[Month]]&gt;=7,Date_Table[[#This Row],[Month]]&lt;=9),"Q3","Q4")))</f>
        <v>Q2</v>
      </c>
      <c r="E900" t="str">
        <f t="shared" si="42"/>
        <v>June</v>
      </c>
      <c r="F900" t="str">
        <f t="shared" si="43"/>
        <v>Tuesday</v>
      </c>
    </row>
    <row r="901" spans="1:6" x14ac:dyDescent="0.3">
      <c r="A901" s="1">
        <v>45826</v>
      </c>
      <c r="B901">
        <f t="shared" si="44"/>
        <v>6</v>
      </c>
      <c r="C901">
        <f>YEAR(Date_Table[[#This Row],[Date]])</f>
        <v>2025</v>
      </c>
      <c r="D901" t="str">
        <f>IF(AND(Date_Table[[#This Row],[Month]]&gt;=1,Date_Table[[#This Row],[Month]]&lt;4),"Q1",
 IF(AND(Date_Table[[#This Row],[Month]]&gt;=4,Date_Table[[#This Row],[Month]]&lt;7),"Q2",
 IF(AND(Date_Table[[#This Row],[Month]]&gt;=7,Date_Table[[#This Row],[Month]]&lt;=9),"Q3","Q4")))</f>
        <v>Q2</v>
      </c>
      <c r="E901" t="str">
        <f t="shared" si="42"/>
        <v>June</v>
      </c>
      <c r="F901" t="str">
        <f t="shared" si="43"/>
        <v>Wednesday</v>
      </c>
    </row>
    <row r="902" spans="1:6" x14ac:dyDescent="0.3">
      <c r="A902" s="1">
        <v>45827</v>
      </c>
      <c r="B902">
        <f t="shared" si="44"/>
        <v>6</v>
      </c>
      <c r="C902">
        <f>YEAR(Date_Table[[#This Row],[Date]])</f>
        <v>2025</v>
      </c>
      <c r="D902" t="str">
        <f>IF(AND(Date_Table[[#This Row],[Month]]&gt;=1,Date_Table[[#This Row],[Month]]&lt;4),"Q1",
 IF(AND(Date_Table[[#This Row],[Month]]&gt;=4,Date_Table[[#This Row],[Month]]&lt;7),"Q2",
 IF(AND(Date_Table[[#This Row],[Month]]&gt;=7,Date_Table[[#This Row],[Month]]&lt;=9),"Q3","Q4")))</f>
        <v>Q2</v>
      </c>
      <c r="E902" t="str">
        <f t="shared" si="42"/>
        <v>June</v>
      </c>
      <c r="F902" t="str">
        <f t="shared" si="43"/>
        <v>Thursday</v>
      </c>
    </row>
    <row r="903" spans="1:6" x14ac:dyDescent="0.3">
      <c r="A903" s="1">
        <v>45828</v>
      </c>
      <c r="B903">
        <f t="shared" si="44"/>
        <v>6</v>
      </c>
      <c r="C903">
        <f>YEAR(Date_Table[[#This Row],[Date]])</f>
        <v>2025</v>
      </c>
      <c r="D903" t="str">
        <f>IF(AND(Date_Table[[#This Row],[Month]]&gt;=1,Date_Table[[#This Row],[Month]]&lt;4),"Q1",
 IF(AND(Date_Table[[#This Row],[Month]]&gt;=4,Date_Table[[#This Row],[Month]]&lt;7),"Q2",
 IF(AND(Date_Table[[#This Row],[Month]]&gt;=7,Date_Table[[#This Row],[Month]]&lt;=9),"Q3","Q4")))</f>
        <v>Q2</v>
      </c>
      <c r="E903" t="str">
        <f t="shared" si="42"/>
        <v>June</v>
      </c>
      <c r="F903" t="str">
        <f t="shared" si="43"/>
        <v>Friday</v>
      </c>
    </row>
    <row r="904" spans="1:6" x14ac:dyDescent="0.3">
      <c r="A904" s="1">
        <v>45829</v>
      </c>
      <c r="B904">
        <f t="shared" si="44"/>
        <v>6</v>
      </c>
      <c r="C904">
        <f>YEAR(Date_Table[[#This Row],[Date]])</f>
        <v>2025</v>
      </c>
      <c r="D904" t="str">
        <f>IF(AND(Date_Table[[#This Row],[Month]]&gt;=1,Date_Table[[#This Row],[Month]]&lt;4),"Q1",
 IF(AND(Date_Table[[#This Row],[Month]]&gt;=4,Date_Table[[#This Row],[Month]]&lt;7),"Q2",
 IF(AND(Date_Table[[#This Row],[Month]]&gt;=7,Date_Table[[#This Row],[Month]]&lt;=9),"Q3","Q4")))</f>
        <v>Q2</v>
      </c>
      <c r="E904" t="str">
        <f t="shared" si="42"/>
        <v>June</v>
      </c>
      <c r="F904" t="str">
        <f t="shared" si="43"/>
        <v>Saturday</v>
      </c>
    </row>
    <row r="905" spans="1:6" x14ac:dyDescent="0.3">
      <c r="A905" s="1">
        <v>45830</v>
      </c>
      <c r="B905">
        <f t="shared" si="44"/>
        <v>6</v>
      </c>
      <c r="C905">
        <f>YEAR(Date_Table[[#This Row],[Date]])</f>
        <v>2025</v>
      </c>
      <c r="D905" t="str">
        <f>IF(AND(Date_Table[[#This Row],[Month]]&gt;=1,Date_Table[[#This Row],[Month]]&lt;4),"Q1",
 IF(AND(Date_Table[[#This Row],[Month]]&gt;=4,Date_Table[[#This Row],[Month]]&lt;7),"Q2",
 IF(AND(Date_Table[[#This Row],[Month]]&gt;=7,Date_Table[[#This Row],[Month]]&lt;=9),"Q3","Q4")))</f>
        <v>Q2</v>
      </c>
      <c r="E905" t="str">
        <f t="shared" si="42"/>
        <v>June</v>
      </c>
      <c r="F905" t="str">
        <f t="shared" si="43"/>
        <v>Sunday</v>
      </c>
    </row>
    <row r="906" spans="1:6" x14ac:dyDescent="0.3">
      <c r="A906" s="1">
        <v>45831</v>
      </c>
      <c r="B906">
        <f t="shared" si="44"/>
        <v>6</v>
      </c>
      <c r="C906">
        <f>YEAR(Date_Table[[#This Row],[Date]])</f>
        <v>2025</v>
      </c>
      <c r="D906" t="str">
        <f>IF(AND(Date_Table[[#This Row],[Month]]&gt;=1,Date_Table[[#This Row],[Month]]&lt;4),"Q1",
 IF(AND(Date_Table[[#This Row],[Month]]&gt;=4,Date_Table[[#This Row],[Month]]&lt;7),"Q2",
 IF(AND(Date_Table[[#This Row],[Month]]&gt;=7,Date_Table[[#This Row],[Month]]&lt;=9),"Q3","Q4")))</f>
        <v>Q2</v>
      </c>
      <c r="E906" t="str">
        <f t="shared" si="42"/>
        <v>June</v>
      </c>
      <c r="F906" t="str">
        <f t="shared" si="43"/>
        <v>Monday</v>
      </c>
    </row>
    <row r="907" spans="1:6" x14ac:dyDescent="0.3">
      <c r="A907" s="1">
        <v>45832</v>
      </c>
      <c r="B907">
        <f t="shared" si="44"/>
        <v>6</v>
      </c>
      <c r="C907">
        <f>YEAR(Date_Table[[#This Row],[Date]])</f>
        <v>2025</v>
      </c>
      <c r="D907" t="str">
        <f>IF(AND(Date_Table[[#This Row],[Month]]&gt;=1,Date_Table[[#This Row],[Month]]&lt;4),"Q1",
 IF(AND(Date_Table[[#This Row],[Month]]&gt;=4,Date_Table[[#This Row],[Month]]&lt;7),"Q2",
 IF(AND(Date_Table[[#This Row],[Month]]&gt;=7,Date_Table[[#This Row],[Month]]&lt;=9),"Q3","Q4")))</f>
        <v>Q2</v>
      </c>
      <c r="E907" t="str">
        <f t="shared" si="42"/>
        <v>June</v>
      </c>
      <c r="F907" t="str">
        <f t="shared" si="43"/>
        <v>Tuesday</v>
      </c>
    </row>
    <row r="908" spans="1:6" x14ac:dyDescent="0.3">
      <c r="A908" s="1">
        <v>45833</v>
      </c>
      <c r="B908">
        <f t="shared" si="44"/>
        <v>6</v>
      </c>
      <c r="C908">
        <f>YEAR(Date_Table[[#This Row],[Date]])</f>
        <v>2025</v>
      </c>
      <c r="D908" t="str">
        <f>IF(AND(Date_Table[[#This Row],[Month]]&gt;=1,Date_Table[[#This Row],[Month]]&lt;4),"Q1",
 IF(AND(Date_Table[[#This Row],[Month]]&gt;=4,Date_Table[[#This Row],[Month]]&lt;7),"Q2",
 IF(AND(Date_Table[[#This Row],[Month]]&gt;=7,Date_Table[[#This Row],[Month]]&lt;=9),"Q3","Q4")))</f>
        <v>Q2</v>
      </c>
      <c r="E908" t="str">
        <f t="shared" si="42"/>
        <v>June</v>
      </c>
      <c r="F908" t="str">
        <f t="shared" si="43"/>
        <v>Wednesday</v>
      </c>
    </row>
    <row r="909" spans="1:6" x14ac:dyDescent="0.3">
      <c r="A909" s="1">
        <v>45834</v>
      </c>
      <c r="B909">
        <f t="shared" si="44"/>
        <v>6</v>
      </c>
      <c r="C909">
        <f>YEAR(Date_Table[[#This Row],[Date]])</f>
        <v>2025</v>
      </c>
      <c r="D909" t="str">
        <f>IF(AND(Date_Table[[#This Row],[Month]]&gt;=1,Date_Table[[#This Row],[Month]]&lt;4),"Q1",
 IF(AND(Date_Table[[#This Row],[Month]]&gt;=4,Date_Table[[#This Row],[Month]]&lt;7),"Q2",
 IF(AND(Date_Table[[#This Row],[Month]]&gt;=7,Date_Table[[#This Row],[Month]]&lt;=9),"Q3","Q4")))</f>
        <v>Q2</v>
      </c>
      <c r="E909" t="str">
        <f t="shared" si="42"/>
        <v>June</v>
      </c>
      <c r="F909" t="str">
        <f t="shared" si="43"/>
        <v>Thursday</v>
      </c>
    </row>
    <row r="910" spans="1:6" x14ac:dyDescent="0.3">
      <c r="A910" s="1">
        <v>45835</v>
      </c>
      <c r="B910">
        <f t="shared" si="44"/>
        <v>6</v>
      </c>
      <c r="C910">
        <f>YEAR(Date_Table[[#This Row],[Date]])</f>
        <v>2025</v>
      </c>
      <c r="D910" t="str">
        <f>IF(AND(Date_Table[[#This Row],[Month]]&gt;=1,Date_Table[[#This Row],[Month]]&lt;4),"Q1",
 IF(AND(Date_Table[[#This Row],[Month]]&gt;=4,Date_Table[[#This Row],[Month]]&lt;7),"Q2",
 IF(AND(Date_Table[[#This Row],[Month]]&gt;=7,Date_Table[[#This Row],[Month]]&lt;=9),"Q3","Q4")))</f>
        <v>Q2</v>
      </c>
      <c r="E910" t="str">
        <f t="shared" si="42"/>
        <v>June</v>
      </c>
      <c r="F910" t="str">
        <f t="shared" si="43"/>
        <v>Friday</v>
      </c>
    </row>
    <row r="911" spans="1:6" x14ac:dyDescent="0.3">
      <c r="A911" s="1">
        <v>45836</v>
      </c>
      <c r="B911">
        <f t="shared" si="44"/>
        <v>6</v>
      </c>
      <c r="C911">
        <f>YEAR(Date_Table[[#This Row],[Date]])</f>
        <v>2025</v>
      </c>
      <c r="D911" t="str">
        <f>IF(AND(Date_Table[[#This Row],[Month]]&gt;=1,Date_Table[[#This Row],[Month]]&lt;4),"Q1",
 IF(AND(Date_Table[[#This Row],[Month]]&gt;=4,Date_Table[[#This Row],[Month]]&lt;7),"Q2",
 IF(AND(Date_Table[[#This Row],[Month]]&gt;=7,Date_Table[[#This Row],[Month]]&lt;=9),"Q3","Q4")))</f>
        <v>Q2</v>
      </c>
      <c r="E911" t="str">
        <f t="shared" si="42"/>
        <v>June</v>
      </c>
      <c r="F911" t="str">
        <f t="shared" si="43"/>
        <v>Saturday</v>
      </c>
    </row>
    <row r="912" spans="1:6" x14ac:dyDescent="0.3">
      <c r="A912" s="1">
        <v>45837</v>
      </c>
      <c r="B912">
        <f t="shared" si="44"/>
        <v>6</v>
      </c>
      <c r="C912">
        <f>YEAR(Date_Table[[#This Row],[Date]])</f>
        <v>2025</v>
      </c>
      <c r="D912" t="str">
        <f>IF(AND(Date_Table[[#This Row],[Month]]&gt;=1,Date_Table[[#This Row],[Month]]&lt;4),"Q1",
 IF(AND(Date_Table[[#This Row],[Month]]&gt;=4,Date_Table[[#This Row],[Month]]&lt;7),"Q2",
 IF(AND(Date_Table[[#This Row],[Month]]&gt;=7,Date_Table[[#This Row],[Month]]&lt;=9),"Q3","Q4")))</f>
        <v>Q2</v>
      </c>
      <c r="E912" t="str">
        <f t="shared" si="42"/>
        <v>June</v>
      </c>
      <c r="F912" t="str">
        <f t="shared" si="43"/>
        <v>Sunday</v>
      </c>
    </row>
    <row r="913" spans="1:6" x14ac:dyDescent="0.3">
      <c r="A913" s="1">
        <v>45838</v>
      </c>
      <c r="B913">
        <f t="shared" si="44"/>
        <v>6</v>
      </c>
      <c r="C913">
        <f>YEAR(Date_Table[[#This Row],[Date]])</f>
        <v>2025</v>
      </c>
      <c r="D913" t="str">
        <f>IF(AND(Date_Table[[#This Row],[Month]]&gt;=1,Date_Table[[#This Row],[Month]]&lt;4),"Q1",
 IF(AND(Date_Table[[#This Row],[Month]]&gt;=4,Date_Table[[#This Row],[Month]]&lt;7),"Q2",
 IF(AND(Date_Table[[#This Row],[Month]]&gt;=7,Date_Table[[#This Row],[Month]]&lt;=9),"Q3","Q4")))</f>
        <v>Q2</v>
      </c>
      <c r="E913" t="str">
        <f t="shared" si="42"/>
        <v>June</v>
      </c>
      <c r="F913" t="str">
        <f t="shared" si="43"/>
        <v>Monday</v>
      </c>
    </row>
    <row r="914" spans="1:6" x14ac:dyDescent="0.3">
      <c r="A914" s="1">
        <v>45839</v>
      </c>
      <c r="B914">
        <f t="shared" si="44"/>
        <v>7</v>
      </c>
      <c r="C914">
        <f>YEAR(Date_Table[[#This Row],[Date]])</f>
        <v>2025</v>
      </c>
      <c r="D914" t="str">
        <f>IF(AND(Date_Table[[#This Row],[Month]]&gt;=1,Date_Table[[#This Row],[Month]]&lt;4),"Q1",
 IF(AND(Date_Table[[#This Row],[Month]]&gt;=4,Date_Table[[#This Row],[Month]]&lt;7),"Q2",
 IF(AND(Date_Table[[#This Row],[Month]]&gt;=7,Date_Table[[#This Row],[Month]]&lt;=9),"Q3","Q4")))</f>
        <v>Q3</v>
      </c>
      <c r="E914" t="str">
        <f t="shared" si="42"/>
        <v>July</v>
      </c>
      <c r="F914" t="str">
        <f t="shared" si="43"/>
        <v>Tuesday</v>
      </c>
    </row>
    <row r="915" spans="1:6" x14ac:dyDescent="0.3">
      <c r="A915" s="1">
        <v>45840</v>
      </c>
      <c r="B915">
        <f t="shared" si="44"/>
        <v>7</v>
      </c>
      <c r="C915">
        <f>YEAR(Date_Table[[#This Row],[Date]])</f>
        <v>2025</v>
      </c>
      <c r="D915" t="str">
        <f>IF(AND(Date_Table[[#This Row],[Month]]&gt;=1,Date_Table[[#This Row],[Month]]&lt;4),"Q1",
 IF(AND(Date_Table[[#This Row],[Month]]&gt;=4,Date_Table[[#This Row],[Month]]&lt;7),"Q2",
 IF(AND(Date_Table[[#This Row],[Month]]&gt;=7,Date_Table[[#This Row],[Month]]&lt;=9),"Q3","Q4")))</f>
        <v>Q3</v>
      </c>
      <c r="E915" t="str">
        <f t="shared" si="42"/>
        <v>July</v>
      </c>
      <c r="F915" t="str">
        <f t="shared" si="43"/>
        <v>Wednesday</v>
      </c>
    </row>
    <row r="916" spans="1:6" x14ac:dyDescent="0.3">
      <c r="A916" s="1">
        <v>45841</v>
      </c>
      <c r="B916">
        <f t="shared" si="44"/>
        <v>7</v>
      </c>
      <c r="C916">
        <f>YEAR(Date_Table[[#This Row],[Date]])</f>
        <v>2025</v>
      </c>
      <c r="D916" t="str">
        <f>IF(AND(Date_Table[[#This Row],[Month]]&gt;=1,Date_Table[[#This Row],[Month]]&lt;4),"Q1",
 IF(AND(Date_Table[[#This Row],[Month]]&gt;=4,Date_Table[[#This Row],[Month]]&lt;7),"Q2",
 IF(AND(Date_Table[[#This Row],[Month]]&gt;=7,Date_Table[[#This Row],[Month]]&lt;=9),"Q3","Q4")))</f>
        <v>Q3</v>
      </c>
      <c r="E916" t="str">
        <f t="shared" si="42"/>
        <v>July</v>
      </c>
      <c r="F916" t="str">
        <f t="shared" si="43"/>
        <v>Thursday</v>
      </c>
    </row>
    <row r="917" spans="1:6" x14ac:dyDescent="0.3">
      <c r="A917" s="1">
        <v>45842</v>
      </c>
      <c r="B917">
        <f t="shared" si="44"/>
        <v>7</v>
      </c>
      <c r="C917">
        <f>YEAR(Date_Table[[#This Row],[Date]])</f>
        <v>2025</v>
      </c>
      <c r="D917" t="str">
        <f>IF(AND(Date_Table[[#This Row],[Month]]&gt;=1,Date_Table[[#This Row],[Month]]&lt;4),"Q1",
 IF(AND(Date_Table[[#This Row],[Month]]&gt;=4,Date_Table[[#This Row],[Month]]&lt;7),"Q2",
 IF(AND(Date_Table[[#This Row],[Month]]&gt;=7,Date_Table[[#This Row],[Month]]&lt;=9),"Q3","Q4")))</f>
        <v>Q3</v>
      </c>
      <c r="E917" t="str">
        <f t="shared" si="42"/>
        <v>July</v>
      </c>
      <c r="F917" t="str">
        <f t="shared" si="43"/>
        <v>Friday</v>
      </c>
    </row>
    <row r="918" spans="1:6" x14ac:dyDescent="0.3">
      <c r="A918" s="1">
        <v>45843</v>
      </c>
      <c r="B918">
        <f t="shared" si="44"/>
        <v>7</v>
      </c>
      <c r="C918">
        <f>YEAR(Date_Table[[#This Row],[Date]])</f>
        <v>2025</v>
      </c>
      <c r="D918" t="str">
        <f>IF(AND(Date_Table[[#This Row],[Month]]&gt;=1,Date_Table[[#This Row],[Month]]&lt;4),"Q1",
 IF(AND(Date_Table[[#This Row],[Month]]&gt;=4,Date_Table[[#This Row],[Month]]&lt;7),"Q2",
 IF(AND(Date_Table[[#This Row],[Month]]&gt;=7,Date_Table[[#This Row],[Month]]&lt;=9),"Q3","Q4")))</f>
        <v>Q3</v>
      </c>
      <c r="E918" t="str">
        <f t="shared" si="42"/>
        <v>July</v>
      </c>
      <c r="F918" t="str">
        <f t="shared" si="43"/>
        <v>Saturday</v>
      </c>
    </row>
    <row r="919" spans="1:6" x14ac:dyDescent="0.3">
      <c r="A919" s="1">
        <v>45844</v>
      </c>
      <c r="B919">
        <f t="shared" si="44"/>
        <v>7</v>
      </c>
      <c r="C919">
        <f>YEAR(Date_Table[[#This Row],[Date]])</f>
        <v>2025</v>
      </c>
      <c r="D919" t="str">
        <f>IF(AND(Date_Table[[#This Row],[Month]]&gt;=1,Date_Table[[#This Row],[Month]]&lt;4),"Q1",
 IF(AND(Date_Table[[#This Row],[Month]]&gt;=4,Date_Table[[#This Row],[Month]]&lt;7),"Q2",
 IF(AND(Date_Table[[#This Row],[Month]]&gt;=7,Date_Table[[#This Row],[Month]]&lt;=9),"Q3","Q4")))</f>
        <v>Q3</v>
      </c>
      <c r="E919" t="str">
        <f t="shared" si="42"/>
        <v>July</v>
      </c>
      <c r="F919" t="str">
        <f t="shared" si="43"/>
        <v>Sunday</v>
      </c>
    </row>
    <row r="920" spans="1:6" x14ac:dyDescent="0.3">
      <c r="A920" s="1">
        <v>45845</v>
      </c>
      <c r="B920">
        <f t="shared" si="44"/>
        <v>7</v>
      </c>
      <c r="C920">
        <f>YEAR(Date_Table[[#This Row],[Date]])</f>
        <v>2025</v>
      </c>
      <c r="D920" t="str">
        <f>IF(AND(Date_Table[[#This Row],[Month]]&gt;=1,Date_Table[[#This Row],[Month]]&lt;4),"Q1",
 IF(AND(Date_Table[[#This Row],[Month]]&gt;=4,Date_Table[[#This Row],[Month]]&lt;7),"Q2",
 IF(AND(Date_Table[[#This Row],[Month]]&gt;=7,Date_Table[[#This Row],[Month]]&lt;=9),"Q3","Q4")))</f>
        <v>Q3</v>
      </c>
      <c r="E920" t="str">
        <f t="shared" si="42"/>
        <v>July</v>
      </c>
      <c r="F920" t="str">
        <f t="shared" si="43"/>
        <v>Monday</v>
      </c>
    </row>
    <row r="921" spans="1:6" x14ac:dyDescent="0.3">
      <c r="A921" s="1">
        <v>45846</v>
      </c>
      <c r="B921">
        <f t="shared" si="44"/>
        <v>7</v>
      </c>
      <c r="C921">
        <f>YEAR(Date_Table[[#This Row],[Date]])</f>
        <v>2025</v>
      </c>
      <c r="D921" t="str">
        <f>IF(AND(Date_Table[[#This Row],[Month]]&gt;=1,Date_Table[[#This Row],[Month]]&lt;4),"Q1",
 IF(AND(Date_Table[[#This Row],[Month]]&gt;=4,Date_Table[[#This Row],[Month]]&lt;7),"Q2",
 IF(AND(Date_Table[[#This Row],[Month]]&gt;=7,Date_Table[[#This Row],[Month]]&lt;=9),"Q3","Q4")))</f>
        <v>Q3</v>
      </c>
      <c r="E921" t="str">
        <f t="shared" si="42"/>
        <v>July</v>
      </c>
      <c r="F921" t="str">
        <f t="shared" si="43"/>
        <v>Tuesday</v>
      </c>
    </row>
    <row r="922" spans="1:6" x14ac:dyDescent="0.3">
      <c r="A922" s="1">
        <v>45847</v>
      </c>
      <c r="B922">
        <f t="shared" si="44"/>
        <v>7</v>
      </c>
      <c r="C922">
        <f>YEAR(Date_Table[[#This Row],[Date]])</f>
        <v>2025</v>
      </c>
      <c r="D922" t="str">
        <f>IF(AND(Date_Table[[#This Row],[Month]]&gt;=1,Date_Table[[#This Row],[Month]]&lt;4),"Q1",
 IF(AND(Date_Table[[#This Row],[Month]]&gt;=4,Date_Table[[#This Row],[Month]]&lt;7),"Q2",
 IF(AND(Date_Table[[#This Row],[Month]]&gt;=7,Date_Table[[#This Row],[Month]]&lt;=9),"Q3","Q4")))</f>
        <v>Q3</v>
      </c>
      <c r="E922" t="str">
        <f t="shared" si="42"/>
        <v>July</v>
      </c>
      <c r="F922" t="str">
        <f t="shared" si="43"/>
        <v>Wednesday</v>
      </c>
    </row>
    <row r="923" spans="1:6" x14ac:dyDescent="0.3">
      <c r="A923" s="1">
        <v>45848</v>
      </c>
      <c r="B923">
        <f t="shared" si="44"/>
        <v>7</v>
      </c>
      <c r="C923">
        <f>YEAR(Date_Table[[#This Row],[Date]])</f>
        <v>2025</v>
      </c>
      <c r="D923" t="str">
        <f>IF(AND(Date_Table[[#This Row],[Month]]&gt;=1,Date_Table[[#This Row],[Month]]&lt;4),"Q1",
 IF(AND(Date_Table[[#This Row],[Month]]&gt;=4,Date_Table[[#This Row],[Month]]&lt;7),"Q2",
 IF(AND(Date_Table[[#This Row],[Month]]&gt;=7,Date_Table[[#This Row],[Month]]&lt;=9),"Q3","Q4")))</f>
        <v>Q3</v>
      </c>
      <c r="E923" t="str">
        <f t="shared" si="42"/>
        <v>July</v>
      </c>
      <c r="F923" t="str">
        <f t="shared" si="43"/>
        <v>Thursday</v>
      </c>
    </row>
    <row r="924" spans="1:6" x14ac:dyDescent="0.3">
      <c r="A924" s="1">
        <v>45849</v>
      </c>
      <c r="B924">
        <f t="shared" si="44"/>
        <v>7</v>
      </c>
      <c r="C924">
        <f>YEAR(Date_Table[[#This Row],[Date]])</f>
        <v>2025</v>
      </c>
      <c r="D924" t="str">
        <f>IF(AND(Date_Table[[#This Row],[Month]]&gt;=1,Date_Table[[#This Row],[Month]]&lt;4),"Q1",
 IF(AND(Date_Table[[#This Row],[Month]]&gt;=4,Date_Table[[#This Row],[Month]]&lt;7),"Q2",
 IF(AND(Date_Table[[#This Row],[Month]]&gt;=7,Date_Table[[#This Row],[Month]]&lt;=9),"Q3","Q4")))</f>
        <v>Q3</v>
      </c>
      <c r="E924" t="str">
        <f t="shared" si="42"/>
        <v>July</v>
      </c>
      <c r="F924" t="str">
        <f t="shared" si="43"/>
        <v>Friday</v>
      </c>
    </row>
    <row r="925" spans="1:6" x14ac:dyDescent="0.3">
      <c r="A925" s="1">
        <v>45850</v>
      </c>
      <c r="B925">
        <f t="shared" si="44"/>
        <v>7</v>
      </c>
      <c r="C925">
        <f>YEAR(Date_Table[[#This Row],[Date]])</f>
        <v>2025</v>
      </c>
      <c r="D925" t="str">
        <f>IF(AND(Date_Table[[#This Row],[Month]]&gt;=1,Date_Table[[#This Row],[Month]]&lt;4),"Q1",
 IF(AND(Date_Table[[#This Row],[Month]]&gt;=4,Date_Table[[#This Row],[Month]]&lt;7),"Q2",
 IF(AND(Date_Table[[#This Row],[Month]]&gt;=7,Date_Table[[#This Row],[Month]]&lt;=9),"Q3","Q4")))</f>
        <v>Q3</v>
      </c>
      <c r="E925" t="str">
        <f t="shared" si="42"/>
        <v>July</v>
      </c>
      <c r="F925" t="str">
        <f t="shared" si="43"/>
        <v>Saturday</v>
      </c>
    </row>
    <row r="926" spans="1:6" x14ac:dyDescent="0.3">
      <c r="A926" s="1">
        <v>45851</v>
      </c>
      <c r="B926">
        <f t="shared" si="44"/>
        <v>7</v>
      </c>
      <c r="C926">
        <f>YEAR(Date_Table[[#This Row],[Date]])</f>
        <v>2025</v>
      </c>
      <c r="D926" t="str">
        <f>IF(AND(Date_Table[[#This Row],[Month]]&gt;=1,Date_Table[[#This Row],[Month]]&lt;4),"Q1",
 IF(AND(Date_Table[[#This Row],[Month]]&gt;=4,Date_Table[[#This Row],[Month]]&lt;7),"Q2",
 IF(AND(Date_Table[[#This Row],[Month]]&gt;=7,Date_Table[[#This Row],[Month]]&lt;=9),"Q3","Q4")))</f>
        <v>Q3</v>
      </c>
      <c r="E926" t="str">
        <f t="shared" si="42"/>
        <v>July</v>
      </c>
      <c r="F926" t="str">
        <f t="shared" si="43"/>
        <v>Sunday</v>
      </c>
    </row>
    <row r="927" spans="1:6" x14ac:dyDescent="0.3">
      <c r="A927" s="1">
        <v>45852</v>
      </c>
      <c r="B927">
        <f t="shared" si="44"/>
        <v>7</v>
      </c>
      <c r="C927">
        <f>YEAR(Date_Table[[#This Row],[Date]])</f>
        <v>2025</v>
      </c>
      <c r="D927" t="str">
        <f>IF(AND(Date_Table[[#This Row],[Month]]&gt;=1,Date_Table[[#This Row],[Month]]&lt;4),"Q1",
 IF(AND(Date_Table[[#This Row],[Month]]&gt;=4,Date_Table[[#This Row],[Month]]&lt;7),"Q2",
 IF(AND(Date_Table[[#This Row],[Month]]&gt;=7,Date_Table[[#This Row],[Month]]&lt;=9),"Q3","Q4")))</f>
        <v>Q3</v>
      </c>
      <c r="E927" t="str">
        <f t="shared" si="42"/>
        <v>July</v>
      </c>
      <c r="F927" t="str">
        <f t="shared" si="43"/>
        <v>Monday</v>
      </c>
    </row>
    <row r="928" spans="1:6" x14ac:dyDescent="0.3">
      <c r="A928" s="1">
        <v>45853</v>
      </c>
      <c r="B928">
        <f t="shared" si="44"/>
        <v>7</v>
      </c>
      <c r="C928">
        <f>YEAR(Date_Table[[#This Row],[Date]])</f>
        <v>2025</v>
      </c>
      <c r="D928" t="str">
        <f>IF(AND(Date_Table[[#This Row],[Month]]&gt;=1,Date_Table[[#This Row],[Month]]&lt;4),"Q1",
 IF(AND(Date_Table[[#This Row],[Month]]&gt;=4,Date_Table[[#This Row],[Month]]&lt;7),"Q2",
 IF(AND(Date_Table[[#This Row],[Month]]&gt;=7,Date_Table[[#This Row],[Month]]&lt;=9),"Q3","Q4")))</f>
        <v>Q3</v>
      </c>
      <c r="E928" t="str">
        <f t="shared" si="42"/>
        <v>July</v>
      </c>
      <c r="F928" t="str">
        <f t="shared" si="43"/>
        <v>Tuesday</v>
      </c>
    </row>
    <row r="929" spans="1:6" x14ac:dyDescent="0.3">
      <c r="A929" s="1">
        <v>45854</v>
      </c>
      <c r="B929">
        <f t="shared" si="44"/>
        <v>7</v>
      </c>
      <c r="C929">
        <f>YEAR(Date_Table[[#This Row],[Date]])</f>
        <v>2025</v>
      </c>
      <c r="D929" t="str">
        <f>IF(AND(Date_Table[[#This Row],[Month]]&gt;=1,Date_Table[[#This Row],[Month]]&lt;4),"Q1",
 IF(AND(Date_Table[[#This Row],[Month]]&gt;=4,Date_Table[[#This Row],[Month]]&lt;7),"Q2",
 IF(AND(Date_Table[[#This Row],[Month]]&gt;=7,Date_Table[[#This Row],[Month]]&lt;=9),"Q3","Q4")))</f>
        <v>Q3</v>
      </c>
      <c r="E929" t="str">
        <f t="shared" si="42"/>
        <v>July</v>
      </c>
      <c r="F929" t="str">
        <f t="shared" si="43"/>
        <v>Wednesday</v>
      </c>
    </row>
    <row r="930" spans="1:6" x14ac:dyDescent="0.3">
      <c r="A930" s="1">
        <v>45855</v>
      </c>
      <c r="B930">
        <f t="shared" si="44"/>
        <v>7</v>
      </c>
      <c r="C930">
        <f>YEAR(Date_Table[[#This Row],[Date]])</f>
        <v>2025</v>
      </c>
      <c r="D930" t="str">
        <f>IF(AND(Date_Table[[#This Row],[Month]]&gt;=1,Date_Table[[#This Row],[Month]]&lt;4),"Q1",
 IF(AND(Date_Table[[#This Row],[Month]]&gt;=4,Date_Table[[#This Row],[Month]]&lt;7),"Q2",
 IF(AND(Date_Table[[#This Row],[Month]]&gt;=7,Date_Table[[#This Row],[Month]]&lt;=9),"Q3","Q4")))</f>
        <v>Q3</v>
      </c>
      <c r="E930" t="str">
        <f t="shared" si="42"/>
        <v>July</v>
      </c>
      <c r="F930" t="str">
        <f t="shared" si="43"/>
        <v>Thursday</v>
      </c>
    </row>
    <row r="931" spans="1:6" x14ac:dyDescent="0.3">
      <c r="A931" s="1">
        <v>45856</v>
      </c>
      <c r="B931">
        <f t="shared" si="44"/>
        <v>7</v>
      </c>
      <c r="C931">
        <f>YEAR(Date_Table[[#This Row],[Date]])</f>
        <v>2025</v>
      </c>
      <c r="D931" t="str">
        <f>IF(AND(Date_Table[[#This Row],[Month]]&gt;=1,Date_Table[[#This Row],[Month]]&lt;4),"Q1",
 IF(AND(Date_Table[[#This Row],[Month]]&gt;=4,Date_Table[[#This Row],[Month]]&lt;7),"Q2",
 IF(AND(Date_Table[[#This Row],[Month]]&gt;=7,Date_Table[[#This Row],[Month]]&lt;=9),"Q3","Q4")))</f>
        <v>Q3</v>
      </c>
      <c r="E931" t="str">
        <f t="shared" si="42"/>
        <v>July</v>
      </c>
      <c r="F931" t="str">
        <f t="shared" si="43"/>
        <v>Friday</v>
      </c>
    </row>
    <row r="932" spans="1:6" x14ac:dyDescent="0.3">
      <c r="A932" s="1">
        <v>45857</v>
      </c>
      <c r="B932">
        <f t="shared" si="44"/>
        <v>7</v>
      </c>
      <c r="C932">
        <f>YEAR(Date_Table[[#This Row],[Date]])</f>
        <v>2025</v>
      </c>
      <c r="D932" t="str">
        <f>IF(AND(Date_Table[[#This Row],[Month]]&gt;=1,Date_Table[[#This Row],[Month]]&lt;4),"Q1",
 IF(AND(Date_Table[[#This Row],[Month]]&gt;=4,Date_Table[[#This Row],[Month]]&lt;7),"Q2",
 IF(AND(Date_Table[[#This Row],[Month]]&gt;=7,Date_Table[[#This Row],[Month]]&lt;=9),"Q3","Q4")))</f>
        <v>Q3</v>
      </c>
      <c r="E932" t="str">
        <f t="shared" si="42"/>
        <v>July</v>
      </c>
      <c r="F932" t="str">
        <f t="shared" si="43"/>
        <v>Saturday</v>
      </c>
    </row>
    <row r="933" spans="1:6" x14ac:dyDescent="0.3">
      <c r="A933" s="1">
        <v>45858</v>
      </c>
      <c r="B933">
        <f t="shared" si="44"/>
        <v>7</v>
      </c>
      <c r="C933">
        <f>YEAR(Date_Table[[#This Row],[Date]])</f>
        <v>2025</v>
      </c>
      <c r="D933" t="str">
        <f>IF(AND(Date_Table[[#This Row],[Month]]&gt;=1,Date_Table[[#This Row],[Month]]&lt;4),"Q1",
 IF(AND(Date_Table[[#This Row],[Month]]&gt;=4,Date_Table[[#This Row],[Month]]&lt;7),"Q2",
 IF(AND(Date_Table[[#This Row],[Month]]&gt;=7,Date_Table[[#This Row],[Month]]&lt;=9),"Q3","Q4")))</f>
        <v>Q3</v>
      </c>
      <c r="E933" t="str">
        <f t="shared" si="42"/>
        <v>July</v>
      </c>
      <c r="F933" t="str">
        <f t="shared" si="43"/>
        <v>Sunday</v>
      </c>
    </row>
    <row r="934" spans="1:6" x14ac:dyDescent="0.3">
      <c r="A934" s="1">
        <v>45859</v>
      </c>
      <c r="B934">
        <f t="shared" si="44"/>
        <v>7</v>
      </c>
      <c r="C934">
        <f>YEAR(Date_Table[[#This Row],[Date]])</f>
        <v>2025</v>
      </c>
      <c r="D934" t="str">
        <f>IF(AND(Date_Table[[#This Row],[Month]]&gt;=1,Date_Table[[#This Row],[Month]]&lt;4),"Q1",
 IF(AND(Date_Table[[#This Row],[Month]]&gt;=4,Date_Table[[#This Row],[Month]]&lt;7),"Q2",
 IF(AND(Date_Table[[#This Row],[Month]]&gt;=7,Date_Table[[#This Row],[Month]]&lt;=9),"Q3","Q4")))</f>
        <v>Q3</v>
      </c>
      <c r="E934" t="str">
        <f t="shared" si="42"/>
        <v>July</v>
      </c>
      <c r="F934" t="str">
        <f t="shared" si="43"/>
        <v>Monday</v>
      </c>
    </row>
    <row r="935" spans="1:6" x14ac:dyDescent="0.3">
      <c r="A935" s="1">
        <v>45860</v>
      </c>
      <c r="B935">
        <f t="shared" si="44"/>
        <v>7</v>
      </c>
      <c r="C935">
        <f>YEAR(Date_Table[[#This Row],[Date]])</f>
        <v>2025</v>
      </c>
      <c r="D935" t="str">
        <f>IF(AND(Date_Table[[#This Row],[Month]]&gt;=1,Date_Table[[#This Row],[Month]]&lt;4),"Q1",
 IF(AND(Date_Table[[#This Row],[Month]]&gt;=4,Date_Table[[#This Row],[Month]]&lt;7),"Q2",
 IF(AND(Date_Table[[#This Row],[Month]]&gt;=7,Date_Table[[#This Row],[Month]]&lt;=9),"Q3","Q4")))</f>
        <v>Q3</v>
      </c>
      <c r="E935" t="str">
        <f t="shared" si="42"/>
        <v>July</v>
      </c>
      <c r="F935" t="str">
        <f t="shared" si="43"/>
        <v>Tuesday</v>
      </c>
    </row>
    <row r="936" spans="1:6" x14ac:dyDescent="0.3">
      <c r="A936" s="1">
        <v>45861</v>
      </c>
      <c r="B936">
        <f t="shared" si="44"/>
        <v>7</v>
      </c>
      <c r="C936">
        <f>YEAR(Date_Table[[#This Row],[Date]])</f>
        <v>2025</v>
      </c>
      <c r="D936" t="str">
        <f>IF(AND(Date_Table[[#This Row],[Month]]&gt;=1,Date_Table[[#This Row],[Month]]&lt;4),"Q1",
 IF(AND(Date_Table[[#This Row],[Month]]&gt;=4,Date_Table[[#This Row],[Month]]&lt;7),"Q2",
 IF(AND(Date_Table[[#This Row],[Month]]&gt;=7,Date_Table[[#This Row],[Month]]&lt;=9),"Q3","Q4")))</f>
        <v>Q3</v>
      </c>
      <c r="E936" t="str">
        <f t="shared" si="42"/>
        <v>July</v>
      </c>
      <c r="F936" t="str">
        <f t="shared" si="43"/>
        <v>Wednesday</v>
      </c>
    </row>
    <row r="937" spans="1:6" x14ac:dyDescent="0.3">
      <c r="A937" s="1">
        <v>45862</v>
      </c>
      <c r="B937">
        <f t="shared" si="44"/>
        <v>7</v>
      </c>
      <c r="C937">
        <f>YEAR(Date_Table[[#This Row],[Date]])</f>
        <v>2025</v>
      </c>
      <c r="D937" t="str">
        <f>IF(AND(Date_Table[[#This Row],[Month]]&gt;=1,Date_Table[[#This Row],[Month]]&lt;4),"Q1",
 IF(AND(Date_Table[[#This Row],[Month]]&gt;=4,Date_Table[[#This Row],[Month]]&lt;7),"Q2",
 IF(AND(Date_Table[[#This Row],[Month]]&gt;=7,Date_Table[[#This Row],[Month]]&lt;=9),"Q3","Q4")))</f>
        <v>Q3</v>
      </c>
      <c r="E937" t="str">
        <f t="shared" si="42"/>
        <v>July</v>
      </c>
      <c r="F937" t="str">
        <f t="shared" si="43"/>
        <v>Thursday</v>
      </c>
    </row>
    <row r="938" spans="1:6" x14ac:dyDescent="0.3">
      <c r="A938" s="1">
        <v>45863</v>
      </c>
      <c r="B938">
        <f t="shared" si="44"/>
        <v>7</v>
      </c>
      <c r="C938">
        <f>YEAR(Date_Table[[#This Row],[Date]])</f>
        <v>2025</v>
      </c>
      <c r="D938" t="str">
        <f>IF(AND(Date_Table[[#This Row],[Month]]&gt;=1,Date_Table[[#This Row],[Month]]&lt;4),"Q1",
 IF(AND(Date_Table[[#This Row],[Month]]&gt;=4,Date_Table[[#This Row],[Month]]&lt;7),"Q2",
 IF(AND(Date_Table[[#This Row],[Month]]&gt;=7,Date_Table[[#This Row],[Month]]&lt;=9),"Q3","Q4")))</f>
        <v>Q3</v>
      </c>
      <c r="E938" t="str">
        <f t="shared" si="42"/>
        <v>July</v>
      </c>
      <c r="F938" t="str">
        <f t="shared" si="43"/>
        <v>Friday</v>
      </c>
    </row>
    <row r="939" spans="1:6" x14ac:dyDescent="0.3">
      <c r="A939" s="1">
        <v>45864</v>
      </c>
      <c r="B939">
        <f t="shared" si="44"/>
        <v>7</v>
      </c>
      <c r="C939">
        <f>YEAR(Date_Table[[#This Row],[Date]])</f>
        <v>2025</v>
      </c>
      <c r="D939" t="str">
        <f>IF(AND(Date_Table[[#This Row],[Month]]&gt;=1,Date_Table[[#This Row],[Month]]&lt;4),"Q1",
 IF(AND(Date_Table[[#This Row],[Month]]&gt;=4,Date_Table[[#This Row],[Month]]&lt;7),"Q2",
 IF(AND(Date_Table[[#This Row],[Month]]&gt;=7,Date_Table[[#This Row],[Month]]&lt;=9),"Q3","Q4")))</f>
        <v>Q3</v>
      </c>
      <c r="E939" t="str">
        <f t="shared" si="42"/>
        <v>July</v>
      </c>
      <c r="F939" t="str">
        <f t="shared" si="43"/>
        <v>Saturday</v>
      </c>
    </row>
    <row r="940" spans="1:6" x14ac:dyDescent="0.3">
      <c r="A940" s="1">
        <v>45865</v>
      </c>
      <c r="B940">
        <f t="shared" si="44"/>
        <v>7</v>
      </c>
      <c r="C940">
        <f>YEAR(Date_Table[[#This Row],[Date]])</f>
        <v>2025</v>
      </c>
      <c r="D940" t="str">
        <f>IF(AND(Date_Table[[#This Row],[Month]]&gt;=1,Date_Table[[#This Row],[Month]]&lt;4),"Q1",
 IF(AND(Date_Table[[#This Row],[Month]]&gt;=4,Date_Table[[#This Row],[Month]]&lt;7),"Q2",
 IF(AND(Date_Table[[#This Row],[Month]]&gt;=7,Date_Table[[#This Row],[Month]]&lt;=9),"Q3","Q4")))</f>
        <v>Q3</v>
      </c>
      <c r="E940" t="str">
        <f t="shared" si="42"/>
        <v>July</v>
      </c>
      <c r="F940" t="str">
        <f t="shared" si="43"/>
        <v>Sunday</v>
      </c>
    </row>
    <row r="941" spans="1:6" x14ac:dyDescent="0.3">
      <c r="A941" s="1">
        <v>45866</v>
      </c>
      <c r="B941">
        <f t="shared" si="44"/>
        <v>7</v>
      </c>
      <c r="C941">
        <f>YEAR(Date_Table[[#This Row],[Date]])</f>
        <v>2025</v>
      </c>
      <c r="D941" t="str">
        <f>IF(AND(Date_Table[[#This Row],[Month]]&gt;=1,Date_Table[[#This Row],[Month]]&lt;4),"Q1",
 IF(AND(Date_Table[[#This Row],[Month]]&gt;=4,Date_Table[[#This Row],[Month]]&lt;7),"Q2",
 IF(AND(Date_Table[[#This Row],[Month]]&gt;=7,Date_Table[[#This Row],[Month]]&lt;=9),"Q3","Q4")))</f>
        <v>Q3</v>
      </c>
      <c r="E941" t="str">
        <f t="shared" si="42"/>
        <v>July</v>
      </c>
      <c r="F941" t="str">
        <f t="shared" si="43"/>
        <v>Monday</v>
      </c>
    </row>
    <row r="942" spans="1:6" x14ac:dyDescent="0.3">
      <c r="A942" s="1">
        <v>45867</v>
      </c>
      <c r="B942">
        <f t="shared" si="44"/>
        <v>7</v>
      </c>
      <c r="C942">
        <f>YEAR(Date_Table[[#This Row],[Date]])</f>
        <v>2025</v>
      </c>
      <c r="D942" t="str">
        <f>IF(AND(Date_Table[[#This Row],[Month]]&gt;=1,Date_Table[[#This Row],[Month]]&lt;4),"Q1",
 IF(AND(Date_Table[[#This Row],[Month]]&gt;=4,Date_Table[[#This Row],[Month]]&lt;7),"Q2",
 IF(AND(Date_Table[[#This Row],[Month]]&gt;=7,Date_Table[[#This Row],[Month]]&lt;=9),"Q3","Q4")))</f>
        <v>Q3</v>
      </c>
      <c r="E942" t="str">
        <f t="shared" si="42"/>
        <v>July</v>
      </c>
      <c r="F942" t="str">
        <f t="shared" si="43"/>
        <v>Tuesday</v>
      </c>
    </row>
    <row r="943" spans="1:6" x14ac:dyDescent="0.3">
      <c r="A943" s="1">
        <v>45868</v>
      </c>
      <c r="B943">
        <f t="shared" si="44"/>
        <v>7</v>
      </c>
      <c r="C943">
        <f>YEAR(Date_Table[[#This Row],[Date]])</f>
        <v>2025</v>
      </c>
      <c r="D943" t="str">
        <f>IF(AND(Date_Table[[#This Row],[Month]]&gt;=1,Date_Table[[#This Row],[Month]]&lt;4),"Q1",
 IF(AND(Date_Table[[#This Row],[Month]]&gt;=4,Date_Table[[#This Row],[Month]]&lt;7),"Q2",
 IF(AND(Date_Table[[#This Row],[Month]]&gt;=7,Date_Table[[#This Row],[Month]]&lt;=9),"Q3","Q4")))</f>
        <v>Q3</v>
      </c>
      <c r="E943" t="str">
        <f t="shared" si="42"/>
        <v>July</v>
      </c>
      <c r="F943" t="str">
        <f t="shared" si="43"/>
        <v>Wednesday</v>
      </c>
    </row>
    <row r="944" spans="1:6" x14ac:dyDescent="0.3">
      <c r="A944" s="1">
        <v>45869</v>
      </c>
      <c r="B944">
        <f t="shared" si="44"/>
        <v>7</v>
      </c>
      <c r="C944">
        <f>YEAR(Date_Table[[#This Row],[Date]])</f>
        <v>2025</v>
      </c>
      <c r="D944" t="str">
        <f>IF(AND(Date_Table[[#This Row],[Month]]&gt;=1,Date_Table[[#This Row],[Month]]&lt;4),"Q1",
 IF(AND(Date_Table[[#This Row],[Month]]&gt;=4,Date_Table[[#This Row],[Month]]&lt;7),"Q2",
 IF(AND(Date_Table[[#This Row],[Month]]&gt;=7,Date_Table[[#This Row],[Month]]&lt;=9),"Q3","Q4")))</f>
        <v>Q3</v>
      </c>
      <c r="E944" t="str">
        <f t="shared" si="42"/>
        <v>July</v>
      </c>
      <c r="F944" t="str">
        <f t="shared" si="43"/>
        <v>Thursday</v>
      </c>
    </row>
    <row r="945" spans="1:6" x14ac:dyDescent="0.3">
      <c r="A945" s="1">
        <v>45870</v>
      </c>
      <c r="B945">
        <f t="shared" si="44"/>
        <v>8</v>
      </c>
      <c r="C945">
        <f>YEAR(Date_Table[[#This Row],[Date]])</f>
        <v>2025</v>
      </c>
      <c r="D945" t="str">
        <f>IF(AND(Date_Table[[#This Row],[Month]]&gt;=1,Date_Table[[#This Row],[Month]]&lt;4),"Q1",
 IF(AND(Date_Table[[#This Row],[Month]]&gt;=4,Date_Table[[#This Row],[Month]]&lt;7),"Q2",
 IF(AND(Date_Table[[#This Row],[Month]]&gt;=7,Date_Table[[#This Row],[Month]]&lt;=9),"Q3","Q4")))</f>
        <v>Q3</v>
      </c>
      <c r="E945" t="str">
        <f t="shared" si="42"/>
        <v>August</v>
      </c>
      <c r="F945" t="str">
        <f t="shared" si="43"/>
        <v>Friday</v>
      </c>
    </row>
    <row r="946" spans="1:6" x14ac:dyDescent="0.3">
      <c r="A946" s="1">
        <v>45871</v>
      </c>
      <c r="B946">
        <f t="shared" si="44"/>
        <v>8</v>
      </c>
      <c r="C946">
        <f>YEAR(Date_Table[[#This Row],[Date]])</f>
        <v>2025</v>
      </c>
      <c r="D946" t="str">
        <f>IF(AND(Date_Table[[#This Row],[Month]]&gt;=1,Date_Table[[#This Row],[Month]]&lt;4),"Q1",
 IF(AND(Date_Table[[#This Row],[Month]]&gt;=4,Date_Table[[#This Row],[Month]]&lt;7),"Q2",
 IF(AND(Date_Table[[#This Row],[Month]]&gt;=7,Date_Table[[#This Row],[Month]]&lt;=9),"Q3","Q4")))</f>
        <v>Q3</v>
      </c>
      <c r="E946" t="str">
        <f t="shared" si="42"/>
        <v>August</v>
      </c>
      <c r="F946" t="str">
        <f t="shared" si="43"/>
        <v>Saturday</v>
      </c>
    </row>
    <row r="947" spans="1:6" x14ac:dyDescent="0.3">
      <c r="A947" s="1">
        <v>45872</v>
      </c>
      <c r="B947">
        <f t="shared" si="44"/>
        <v>8</v>
      </c>
      <c r="C947">
        <f>YEAR(Date_Table[[#This Row],[Date]])</f>
        <v>2025</v>
      </c>
      <c r="D947" t="str">
        <f>IF(AND(Date_Table[[#This Row],[Month]]&gt;=1,Date_Table[[#This Row],[Month]]&lt;4),"Q1",
 IF(AND(Date_Table[[#This Row],[Month]]&gt;=4,Date_Table[[#This Row],[Month]]&lt;7),"Q2",
 IF(AND(Date_Table[[#This Row],[Month]]&gt;=7,Date_Table[[#This Row],[Month]]&lt;=9),"Q3","Q4")))</f>
        <v>Q3</v>
      </c>
      <c r="E947" t="str">
        <f t="shared" si="42"/>
        <v>August</v>
      </c>
      <c r="F947" t="str">
        <f t="shared" si="43"/>
        <v>Sunday</v>
      </c>
    </row>
    <row r="948" spans="1:6" x14ac:dyDescent="0.3">
      <c r="A948" s="1">
        <v>45873</v>
      </c>
      <c r="B948">
        <f t="shared" si="44"/>
        <v>8</v>
      </c>
      <c r="C948">
        <f>YEAR(Date_Table[[#This Row],[Date]])</f>
        <v>2025</v>
      </c>
      <c r="D948" t="str">
        <f>IF(AND(Date_Table[[#This Row],[Month]]&gt;=1,Date_Table[[#This Row],[Month]]&lt;4),"Q1",
 IF(AND(Date_Table[[#This Row],[Month]]&gt;=4,Date_Table[[#This Row],[Month]]&lt;7),"Q2",
 IF(AND(Date_Table[[#This Row],[Month]]&gt;=7,Date_Table[[#This Row],[Month]]&lt;=9),"Q3","Q4")))</f>
        <v>Q3</v>
      </c>
      <c r="E948" t="str">
        <f t="shared" si="42"/>
        <v>August</v>
      </c>
      <c r="F948" t="str">
        <f t="shared" si="43"/>
        <v>Monday</v>
      </c>
    </row>
    <row r="949" spans="1:6" x14ac:dyDescent="0.3">
      <c r="A949" s="1">
        <v>45874</v>
      </c>
      <c r="B949">
        <f t="shared" si="44"/>
        <v>8</v>
      </c>
      <c r="C949">
        <f>YEAR(Date_Table[[#This Row],[Date]])</f>
        <v>2025</v>
      </c>
      <c r="D949" t="str">
        <f>IF(AND(Date_Table[[#This Row],[Month]]&gt;=1,Date_Table[[#This Row],[Month]]&lt;4),"Q1",
 IF(AND(Date_Table[[#This Row],[Month]]&gt;=4,Date_Table[[#This Row],[Month]]&lt;7),"Q2",
 IF(AND(Date_Table[[#This Row],[Month]]&gt;=7,Date_Table[[#This Row],[Month]]&lt;=9),"Q3","Q4")))</f>
        <v>Q3</v>
      </c>
      <c r="E949" t="str">
        <f t="shared" si="42"/>
        <v>August</v>
      </c>
      <c r="F949" t="str">
        <f t="shared" si="43"/>
        <v>Tuesday</v>
      </c>
    </row>
    <row r="950" spans="1:6" x14ac:dyDescent="0.3">
      <c r="A950" s="1">
        <v>45875</v>
      </c>
      <c r="B950">
        <f t="shared" si="44"/>
        <v>8</v>
      </c>
      <c r="C950">
        <f>YEAR(Date_Table[[#This Row],[Date]])</f>
        <v>2025</v>
      </c>
      <c r="D950" t="str">
        <f>IF(AND(Date_Table[[#This Row],[Month]]&gt;=1,Date_Table[[#This Row],[Month]]&lt;4),"Q1",
 IF(AND(Date_Table[[#This Row],[Month]]&gt;=4,Date_Table[[#This Row],[Month]]&lt;7),"Q2",
 IF(AND(Date_Table[[#This Row],[Month]]&gt;=7,Date_Table[[#This Row],[Month]]&lt;=9),"Q3","Q4")))</f>
        <v>Q3</v>
      </c>
      <c r="E950" t="str">
        <f t="shared" si="42"/>
        <v>August</v>
      </c>
      <c r="F950" t="str">
        <f t="shared" si="43"/>
        <v>Wednesday</v>
      </c>
    </row>
    <row r="951" spans="1:6" x14ac:dyDescent="0.3">
      <c r="A951" s="1">
        <v>45876</v>
      </c>
      <c r="B951">
        <f t="shared" si="44"/>
        <v>8</v>
      </c>
      <c r="C951">
        <f>YEAR(Date_Table[[#This Row],[Date]])</f>
        <v>2025</v>
      </c>
      <c r="D951" t="str">
        <f>IF(AND(Date_Table[[#This Row],[Month]]&gt;=1,Date_Table[[#This Row],[Month]]&lt;4),"Q1",
 IF(AND(Date_Table[[#This Row],[Month]]&gt;=4,Date_Table[[#This Row],[Month]]&lt;7),"Q2",
 IF(AND(Date_Table[[#This Row],[Month]]&gt;=7,Date_Table[[#This Row],[Month]]&lt;=9),"Q3","Q4")))</f>
        <v>Q3</v>
      </c>
      <c r="E951" t="str">
        <f t="shared" si="42"/>
        <v>August</v>
      </c>
      <c r="F951" t="str">
        <f t="shared" si="43"/>
        <v>Thursday</v>
      </c>
    </row>
    <row r="952" spans="1:6" x14ac:dyDescent="0.3">
      <c r="A952" s="1">
        <v>45877</v>
      </c>
      <c r="B952">
        <f t="shared" si="44"/>
        <v>8</v>
      </c>
      <c r="C952">
        <f>YEAR(Date_Table[[#This Row],[Date]])</f>
        <v>2025</v>
      </c>
      <c r="D952" t="str">
        <f>IF(AND(Date_Table[[#This Row],[Month]]&gt;=1,Date_Table[[#This Row],[Month]]&lt;4),"Q1",
 IF(AND(Date_Table[[#This Row],[Month]]&gt;=4,Date_Table[[#This Row],[Month]]&lt;7),"Q2",
 IF(AND(Date_Table[[#This Row],[Month]]&gt;=7,Date_Table[[#This Row],[Month]]&lt;=9),"Q3","Q4")))</f>
        <v>Q3</v>
      </c>
      <c r="E952" t="str">
        <f t="shared" si="42"/>
        <v>August</v>
      </c>
      <c r="F952" t="str">
        <f t="shared" si="43"/>
        <v>Friday</v>
      </c>
    </row>
    <row r="953" spans="1:6" x14ac:dyDescent="0.3">
      <c r="A953" s="1">
        <v>45878</v>
      </c>
      <c r="B953">
        <f t="shared" si="44"/>
        <v>8</v>
      </c>
      <c r="C953">
        <f>YEAR(Date_Table[[#This Row],[Date]])</f>
        <v>2025</v>
      </c>
      <c r="D953" t="str">
        <f>IF(AND(Date_Table[[#This Row],[Month]]&gt;=1,Date_Table[[#This Row],[Month]]&lt;4),"Q1",
 IF(AND(Date_Table[[#This Row],[Month]]&gt;=4,Date_Table[[#This Row],[Month]]&lt;7),"Q2",
 IF(AND(Date_Table[[#This Row],[Month]]&gt;=7,Date_Table[[#This Row],[Month]]&lt;=9),"Q3","Q4")))</f>
        <v>Q3</v>
      </c>
      <c r="E953" t="str">
        <f t="shared" si="42"/>
        <v>August</v>
      </c>
      <c r="F953" t="str">
        <f t="shared" si="43"/>
        <v>Saturday</v>
      </c>
    </row>
    <row r="954" spans="1:6" x14ac:dyDescent="0.3">
      <c r="A954" s="1">
        <v>45879</v>
      </c>
      <c r="B954">
        <f t="shared" si="44"/>
        <v>8</v>
      </c>
      <c r="C954">
        <f>YEAR(Date_Table[[#This Row],[Date]])</f>
        <v>2025</v>
      </c>
      <c r="D954" t="str">
        <f>IF(AND(Date_Table[[#This Row],[Month]]&gt;=1,Date_Table[[#This Row],[Month]]&lt;4),"Q1",
 IF(AND(Date_Table[[#This Row],[Month]]&gt;=4,Date_Table[[#This Row],[Month]]&lt;7),"Q2",
 IF(AND(Date_Table[[#This Row],[Month]]&gt;=7,Date_Table[[#This Row],[Month]]&lt;=9),"Q3","Q4")))</f>
        <v>Q3</v>
      </c>
      <c r="E954" t="str">
        <f t="shared" si="42"/>
        <v>August</v>
      </c>
      <c r="F954" t="str">
        <f t="shared" si="43"/>
        <v>Sunday</v>
      </c>
    </row>
    <row r="955" spans="1:6" x14ac:dyDescent="0.3">
      <c r="A955" s="1">
        <v>45880</v>
      </c>
      <c r="B955">
        <f t="shared" si="44"/>
        <v>8</v>
      </c>
      <c r="C955">
        <f>YEAR(Date_Table[[#This Row],[Date]])</f>
        <v>2025</v>
      </c>
      <c r="D955" t="str">
        <f>IF(AND(Date_Table[[#This Row],[Month]]&gt;=1,Date_Table[[#This Row],[Month]]&lt;4),"Q1",
 IF(AND(Date_Table[[#This Row],[Month]]&gt;=4,Date_Table[[#This Row],[Month]]&lt;7),"Q2",
 IF(AND(Date_Table[[#This Row],[Month]]&gt;=7,Date_Table[[#This Row],[Month]]&lt;=9),"Q3","Q4")))</f>
        <v>Q3</v>
      </c>
      <c r="E955" t="str">
        <f t="shared" si="42"/>
        <v>August</v>
      </c>
      <c r="F955" t="str">
        <f t="shared" si="43"/>
        <v>Monday</v>
      </c>
    </row>
    <row r="956" spans="1:6" x14ac:dyDescent="0.3">
      <c r="A956" s="1">
        <v>45881</v>
      </c>
      <c r="B956">
        <f t="shared" si="44"/>
        <v>8</v>
      </c>
      <c r="C956">
        <f>YEAR(Date_Table[[#This Row],[Date]])</f>
        <v>2025</v>
      </c>
      <c r="D956" t="str">
        <f>IF(AND(Date_Table[[#This Row],[Month]]&gt;=1,Date_Table[[#This Row],[Month]]&lt;4),"Q1",
 IF(AND(Date_Table[[#This Row],[Month]]&gt;=4,Date_Table[[#This Row],[Month]]&lt;7),"Q2",
 IF(AND(Date_Table[[#This Row],[Month]]&gt;=7,Date_Table[[#This Row],[Month]]&lt;=9),"Q3","Q4")))</f>
        <v>Q3</v>
      </c>
      <c r="E956" t="str">
        <f t="shared" si="42"/>
        <v>August</v>
      </c>
      <c r="F956" t="str">
        <f t="shared" si="43"/>
        <v>Tuesday</v>
      </c>
    </row>
    <row r="957" spans="1:6" x14ac:dyDescent="0.3">
      <c r="A957" s="1">
        <v>45882</v>
      </c>
      <c r="B957">
        <f t="shared" si="44"/>
        <v>8</v>
      </c>
      <c r="C957">
        <f>YEAR(Date_Table[[#This Row],[Date]])</f>
        <v>2025</v>
      </c>
      <c r="D957" t="str">
        <f>IF(AND(Date_Table[[#This Row],[Month]]&gt;=1,Date_Table[[#This Row],[Month]]&lt;4),"Q1",
 IF(AND(Date_Table[[#This Row],[Month]]&gt;=4,Date_Table[[#This Row],[Month]]&lt;7),"Q2",
 IF(AND(Date_Table[[#This Row],[Month]]&gt;=7,Date_Table[[#This Row],[Month]]&lt;=9),"Q3","Q4")))</f>
        <v>Q3</v>
      </c>
      <c r="E957" t="str">
        <f t="shared" si="42"/>
        <v>August</v>
      </c>
      <c r="F957" t="str">
        <f t="shared" si="43"/>
        <v>Wednesday</v>
      </c>
    </row>
    <row r="958" spans="1:6" x14ac:dyDescent="0.3">
      <c r="A958" s="1">
        <v>45883</v>
      </c>
      <c r="B958">
        <f t="shared" si="44"/>
        <v>8</v>
      </c>
      <c r="C958">
        <f>YEAR(Date_Table[[#This Row],[Date]])</f>
        <v>2025</v>
      </c>
      <c r="D958" t="str">
        <f>IF(AND(Date_Table[[#This Row],[Month]]&gt;=1,Date_Table[[#This Row],[Month]]&lt;4),"Q1",
 IF(AND(Date_Table[[#This Row],[Month]]&gt;=4,Date_Table[[#This Row],[Month]]&lt;7),"Q2",
 IF(AND(Date_Table[[#This Row],[Month]]&gt;=7,Date_Table[[#This Row],[Month]]&lt;=9),"Q3","Q4")))</f>
        <v>Q3</v>
      </c>
      <c r="E958" t="str">
        <f t="shared" si="42"/>
        <v>August</v>
      </c>
      <c r="F958" t="str">
        <f t="shared" si="43"/>
        <v>Thursday</v>
      </c>
    </row>
    <row r="959" spans="1:6" x14ac:dyDescent="0.3">
      <c r="A959" s="1">
        <v>45884</v>
      </c>
      <c r="B959">
        <f t="shared" si="44"/>
        <v>8</v>
      </c>
      <c r="C959">
        <f>YEAR(Date_Table[[#This Row],[Date]])</f>
        <v>2025</v>
      </c>
      <c r="D959" t="str">
        <f>IF(AND(Date_Table[[#This Row],[Month]]&gt;=1,Date_Table[[#This Row],[Month]]&lt;4),"Q1",
 IF(AND(Date_Table[[#This Row],[Month]]&gt;=4,Date_Table[[#This Row],[Month]]&lt;7),"Q2",
 IF(AND(Date_Table[[#This Row],[Month]]&gt;=7,Date_Table[[#This Row],[Month]]&lt;=9),"Q3","Q4")))</f>
        <v>Q3</v>
      </c>
      <c r="E959" t="str">
        <f t="shared" si="42"/>
        <v>August</v>
      </c>
      <c r="F959" t="str">
        <f t="shared" si="43"/>
        <v>Friday</v>
      </c>
    </row>
    <row r="960" spans="1:6" x14ac:dyDescent="0.3">
      <c r="A960" s="1">
        <v>45885</v>
      </c>
      <c r="B960">
        <f t="shared" si="44"/>
        <v>8</v>
      </c>
      <c r="C960">
        <f>YEAR(Date_Table[[#This Row],[Date]])</f>
        <v>2025</v>
      </c>
      <c r="D960" t="str">
        <f>IF(AND(Date_Table[[#This Row],[Month]]&gt;=1,Date_Table[[#This Row],[Month]]&lt;4),"Q1",
 IF(AND(Date_Table[[#This Row],[Month]]&gt;=4,Date_Table[[#This Row],[Month]]&lt;7),"Q2",
 IF(AND(Date_Table[[#This Row],[Month]]&gt;=7,Date_Table[[#This Row],[Month]]&lt;=9),"Q3","Q4")))</f>
        <v>Q3</v>
      </c>
      <c r="E960" t="str">
        <f t="shared" si="42"/>
        <v>August</v>
      </c>
      <c r="F960" t="str">
        <f t="shared" si="43"/>
        <v>Saturday</v>
      </c>
    </row>
    <row r="961" spans="1:6" x14ac:dyDescent="0.3">
      <c r="A961" s="1">
        <v>45886</v>
      </c>
      <c r="B961">
        <f t="shared" si="44"/>
        <v>8</v>
      </c>
      <c r="C961">
        <f>YEAR(Date_Table[[#This Row],[Date]])</f>
        <v>2025</v>
      </c>
      <c r="D961" t="str">
        <f>IF(AND(Date_Table[[#This Row],[Month]]&gt;=1,Date_Table[[#This Row],[Month]]&lt;4),"Q1",
 IF(AND(Date_Table[[#This Row],[Month]]&gt;=4,Date_Table[[#This Row],[Month]]&lt;7),"Q2",
 IF(AND(Date_Table[[#This Row],[Month]]&gt;=7,Date_Table[[#This Row],[Month]]&lt;=9),"Q3","Q4")))</f>
        <v>Q3</v>
      </c>
      <c r="E961" t="str">
        <f t="shared" si="42"/>
        <v>August</v>
      </c>
      <c r="F961" t="str">
        <f t="shared" si="43"/>
        <v>Sunday</v>
      </c>
    </row>
    <row r="962" spans="1:6" x14ac:dyDescent="0.3">
      <c r="A962" s="1">
        <v>45887</v>
      </c>
      <c r="B962">
        <f t="shared" si="44"/>
        <v>8</v>
      </c>
      <c r="C962">
        <f>YEAR(Date_Table[[#This Row],[Date]])</f>
        <v>2025</v>
      </c>
      <c r="D962" t="str">
        <f>IF(AND(Date_Table[[#This Row],[Month]]&gt;=1,Date_Table[[#This Row],[Month]]&lt;4),"Q1",
 IF(AND(Date_Table[[#This Row],[Month]]&gt;=4,Date_Table[[#This Row],[Month]]&lt;7),"Q2",
 IF(AND(Date_Table[[#This Row],[Month]]&gt;=7,Date_Table[[#This Row],[Month]]&lt;=9),"Q3","Q4")))</f>
        <v>Q3</v>
      </c>
      <c r="E962" t="str">
        <f t="shared" ref="E962:E1025" si="45">TEXT(A962, "mmmm")</f>
        <v>August</v>
      </c>
      <c r="F962" t="str">
        <f t="shared" ref="F962:F1025" si="46" xml:space="preserve"> TEXT(A962,"dddd")</f>
        <v>Monday</v>
      </c>
    </row>
    <row r="963" spans="1:6" x14ac:dyDescent="0.3">
      <c r="A963" s="1">
        <v>45888</v>
      </c>
      <c r="B963">
        <f t="shared" ref="B963:B1026" si="47">MONTH(A963)</f>
        <v>8</v>
      </c>
      <c r="C963">
        <f>YEAR(Date_Table[[#This Row],[Date]])</f>
        <v>2025</v>
      </c>
      <c r="D963" t="str">
        <f>IF(AND(Date_Table[[#This Row],[Month]]&gt;=1,Date_Table[[#This Row],[Month]]&lt;4),"Q1",
 IF(AND(Date_Table[[#This Row],[Month]]&gt;=4,Date_Table[[#This Row],[Month]]&lt;7),"Q2",
 IF(AND(Date_Table[[#This Row],[Month]]&gt;=7,Date_Table[[#This Row],[Month]]&lt;=9),"Q3","Q4")))</f>
        <v>Q3</v>
      </c>
      <c r="E963" t="str">
        <f t="shared" si="45"/>
        <v>August</v>
      </c>
      <c r="F963" t="str">
        <f t="shared" si="46"/>
        <v>Tuesday</v>
      </c>
    </row>
    <row r="964" spans="1:6" x14ac:dyDescent="0.3">
      <c r="A964" s="1">
        <v>45889</v>
      </c>
      <c r="B964">
        <f t="shared" si="47"/>
        <v>8</v>
      </c>
      <c r="C964">
        <f>YEAR(Date_Table[[#This Row],[Date]])</f>
        <v>2025</v>
      </c>
      <c r="D964" t="str">
        <f>IF(AND(Date_Table[[#This Row],[Month]]&gt;=1,Date_Table[[#This Row],[Month]]&lt;4),"Q1",
 IF(AND(Date_Table[[#This Row],[Month]]&gt;=4,Date_Table[[#This Row],[Month]]&lt;7),"Q2",
 IF(AND(Date_Table[[#This Row],[Month]]&gt;=7,Date_Table[[#This Row],[Month]]&lt;=9),"Q3","Q4")))</f>
        <v>Q3</v>
      </c>
      <c r="E964" t="str">
        <f t="shared" si="45"/>
        <v>August</v>
      </c>
      <c r="F964" t="str">
        <f t="shared" si="46"/>
        <v>Wednesday</v>
      </c>
    </row>
    <row r="965" spans="1:6" x14ac:dyDescent="0.3">
      <c r="A965" s="1">
        <v>45890</v>
      </c>
      <c r="B965">
        <f t="shared" si="47"/>
        <v>8</v>
      </c>
      <c r="C965">
        <f>YEAR(Date_Table[[#This Row],[Date]])</f>
        <v>2025</v>
      </c>
      <c r="D965" t="str">
        <f>IF(AND(Date_Table[[#This Row],[Month]]&gt;=1,Date_Table[[#This Row],[Month]]&lt;4),"Q1",
 IF(AND(Date_Table[[#This Row],[Month]]&gt;=4,Date_Table[[#This Row],[Month]]&lt;7),"Q2",
 IF(AND(Date_Table[[#This Row],[Month]]&gt;=7,Date_Table[[#This Row],[Month]]&lt;=9),"Q3","Q4")))</f>
        <v>Q3</v>
      </c>
      <c r="E965" t="str">
        <f t="shared" si="45"/>
        <v>August</v>
      </c>
      <c r="F965" t="str">
        <f t="shared" si="46"/>
        <v>Thursday</v>
      </c>
    </row>
    <row r="966" spans="1:6" x14ac:dyDescent="0.3">
      <c r="A966" s="1">
        <v>45891</v>
      </c>
      <c r="B966">
        <f t="shared" si="47"/>
        <v>8</v>
      </c>
      <c r="C966">
        <f>YEAR(Date_Table[[#This Row],[Date]])</f>
        <v>2025</v>
      </c>
      <c r="D966" t="str">
        <f>IF(AND(Date_Table[[#This Row],[Month]]&gt;=1,Date_Table[[#This Row],[Month]]&lt;4),"Q1",
 IF(AND(Date_Table[[#This Row],[Month]]&gt;=4,Date_Table[[#This Row],[Month]]&lt;7),"Q2",
 IF(AND(Date_Table[[#This Row],[Month]]&gt;=7,Date_Table[[#This Row],[Month]]&lt;=9),"Q3","Q4")))</f>
        <v>Q3</v>
      </c>
      <c r="E966" t="str">
        <f t="shared" si="45"/>
        <v>August</v>
      </c>
      <c r="F966" t="str">
        <f t="shared" si="46"/>
        <v>Friday</v>
      </c>
    </row>
    <row r="967" spans="1:6" x14ac:dyDescent="0.3">
      <c r="A967" s="1">
        <v>45892</v>
      </c>
      <c r="B967">
        <f t="shared" si="47"/>
        <v>8</v>
      </c>
      <c r="C967">
        <f>YEAR(Date_Table[[#This Row],[Date]])</f>
        <v>2025</v>
      </c>
      <c r="D967" t="str">
        <f>IF(AND(Date_Table[[#This Row],[Month]]&gt;=1,Date_Table[[#This Row],[Month]]&lt;4),"Q1",
 IF(AND(Date_Table[[#This Row],[Month]]&gt;=4,Date_Table[[#This Row],[Month]]&lt;7),"Q2",
 IF(AND(Date_Table[[#This Row],[Month]]&gt;=7,Date_Table[[#This Row],[Month]]&lt;=9),"Q3","Q4")))</f>
        <v>Q3</v>
      </c>
      <c r="E967" t="str">
        <f t="shared" si="45"/>
        <v>August</v>
      </c>
      <c r="F967" t="str">
        <f t="shared" si="46"/>
        <v>Saturday</v>
      </c>
    </row>
    <row r="968" spans="1:6" x14ac:dyDescent="0.3">
      <c r="A968" s="1">
        <v>45893</v>
      </c>
      <c r="B968">
        <f t="shared" si="47"/>
        <v>8</v>
      </c>
      <c r="C968">
        <f>YEAR(Date_Table[[#This Row],[Date]])</f>
        <v>2025</v>
      </c>
      <c r="D968" t="str">
        <f>IF(AND(Date_Table[[#This Row],[Month]]&gt;=1,Date_Table[[#This Row],[Month]]&lt;4),"Q1",
 IF(AND(Date_Table[[#This Row],[Month]]&gt;=4,Date_Table[[#This Row],[Month]]&lt;7),"Q2",
 IF(AND(Date_Table[[#This Row],[Month]]&gt;=7,Date_Table[[#This Row],[Month]]&lt;=9),"Q3","Q4")))</f>
        <v>Q3</v>
      </c>
      <c r="E968" t="str">
        <f t="shared" si="45"/>
        <v>August</v>
      </c>
      <c r="F968" t="str">
        <f t="shared" si="46"/>
        <v>Sunday</v>
      </c>
    </row>
    <row r="969" spans="1:6" x14ac:dyDescent="0.3">
      <c r="A969" s="1">
        <v>45894</v>
      </c>
      <c r="B969">
        <f t="shared" si="47"/>
        <v>8</v>
      </c>
      <c r="C969">
        <f>YEAR(Date_Table[[#This Row],[Date]])</f>
        <v>2025</v>
      </c>
      <c r="D969" t="str">
        <f>IF(AND(Date_Table[[#This Row],[Month]]&gt;=1,Date_Table[[#This Row],[Month]]&lt;4),"Q1",
 IF(AND(Date_Table[[#This Row],[Month]]&gt;=4,Date_Table[[#This Row],[Month]]&lt;7),"Q2",
 IF(AND(Date_Table[[#This Row],[Month]]&gt;=7,Date_Table[[#This Row],[Month]]&lt;=9),"Q3","Q4")))</f>
        <v>Q3</v>
      </c>
      <c r="E969" t="str">
        <f t="shared" si="45"/>
        <v>August</v>
      </c>
      <c r="F969" t="str">
        <f t="shared" si="46"/>
        <v>Monday</v>
      </c>
    </row>
    <row r="970" spans="1:6" x14ac:dyDescent="0.3">
      <c r="A970" s="1">
        <v>45895</v>
      </c>
      <c r="B970">
        <f t="shared" si="47"/>
        <v>8</v>
      </c>
      <c r="C970">
        <f>YEAR(Date_Table[[#This Row],[Date]])</f>
        <v>2025</v>
      </c>
      <c r="D970" t="str">
        <f>IF(AND(Date_Table[[#This Row],[Month]]&gt;=1,Date_Table[[#This Row],[Month]]&lt;4),"Q1",
 IF(AND(Date_Table[[#This Row],[Month]]&gt;=4,Date_Table[[#This Row],[Month]]&lt;7),"Q2",
 IF(AND(Date_Table[[#This Row],[Month]]&gt;=7,Date_Table[[#This Row],[Month]]&lt;=9),"Q3","Q4")))</f>
        <v>Q3</v>
      </c>
      <c r="E970" t="str">
        <f t="shared" si="45"/>
        <v>August</v>
      </c>
      <c r="F970" t="str">
        <f t="shared" si="46"/>
        <v>Tuesday</v>
      </c>
    </row>
    <row r="971" spans="1:6" x14ac:dyDescent="0.3">
      <c r="A971" s="1">
        <v>45896</v>
      </c>
      <c r="B971">
        <f t="shared" si="47"/>
        <v>8</v>
      </c>
      <c r="C971">
        <f>YEAR(Date_Table[[#This Row],[Date]])</f>
        <v>2025</v>
      </c>
      <c r="D971" t="str">
        <f>IF(AND(Date_Table[[#This Row],[Month]]&gt;=1,Date_Table[[#This Row],[Month]]&lt;4),"Q1",
 IF(AND(Date_Table[[#This Row],[Month]]&gt;=4,Date_Table[[#This Row],[Month]]&lt;7),"Q2",
 IF(AND(Date_Table[[#This Row],[Month]]&gt;=7,Date_Table[[#This Row],[Month]]&lt;=9),"Q3","Q4")))</f>
        <v>Q3</v>
      </c>
      <c r="E971" t="str">
        <f t="shared" si="45"/>
        <v>August</v>
      </c>
      <c r="F971" t="str">
        <f t="shared" si="46"/>
        <v>Wednesday</v>
      </c>
    </row>
    <row r="972" spans="1:6" x14ac:dyDescent="0.3">
      <c r="A972" s="1">
        <v>45897</v>
      </c>
      <c r="B972">
        <f t="shared" si="47"/>
        <v>8</v>
      </c>
      <c r="C972">
        <f>YEAR(Date_Table[[#This Row],[Date]])</f>
        <v>2025</v>
      </c>
      <c r="D972" t="str">
        <f>IF(AND(Date_Table[[#This Row],[Month]]&gt;=1,Date_Table[[#This Row],[Month]]&lt;4),"Q1",
 IF(AND(Date_Table[[#This Row],[Month]]&gt;=4,Date_Table[[#This Row],[Month]]&lt;7),"Q2",
 IF(AND(Date_Table[[#This Row],[Month]]&gt;=7,Date_Table[[#This Row],[Month]]&lt;=9),"Q3","Q4")))</f>
        <v>Q3</v>
      </c>
      <c r="E972" t="str">
        <f t="shared" si="45"/>
        <v>August</v>
      </c>
      <c r="F972" t="str">
        <f t="shared" si="46"/>
        <v>Thursday</v>
      </c>
    </row>
    <row r="973" spans="1:6" x14ac:dyDescent="0.3">
      <c r="A973" s="1">
        <v>45898</v>
      </c>
      <c r="B973">
        <f t="shared" si="47"/>
        <v>8</v>
      </c>
      <c r="C973">
        <f>YEAR(Date_Table[[#This Row],[Date]])</f>
        <v>2025</v>
      </c>
      <c r="D973" t="str">
        <f>IF(AND(Date_Table[[#This Row],[Month]]&gt;=1,Date_Table[[#This Row],[Month]]&lt;4),"Q1",
 IF(AND(Date_Table[[#This Row],[Month]]&gt;=4,Date_Table[[#This Row],[Month]]&lt;7),"Q2",
 IF(AND(Date_Table[[#This Row],[Month]]&gt;=7,Date_Table[[#This Row],[Month]]&lt;=9),"Q3","Q4")))</f>
        <v>Q3</v>
      </c>
      <c r="E973" t="str">
        <f t="shared" si="45"/>
        <v>August</v>
      </c>
      <c r="F973" t="str">
        <f t="shared" si="46"/>
        <v>Friday</v>
      </c>
    </row>
    <row r="974" spans="1:6" x14ac:dyDescent="0.3">
      <c r="A974" s="1">
        <v>45899</v>
      </c>
      <c r="B974">
        <f t="shared" si="47"/>
        <v>8</v>
      </c>
      <c r="C974">
        <f>YEAR(Date_Table[[#This Row],[Date]])</f>
        <v>2025</v>
      </c>
      <c r="D974" t="str">
        <f>IF(AND(Date_Table[[#This Row],[Month]]&gt;=1,Date_Table[[#This Row],[Month]]&lt;4),"Q1",
 IF(AND(Date_Table[[#This Row],[Month]]&gt;=4,Date_Table[[#This Row],[Month]]&lt;7),"Q2",
 IF(AND(Date_Table[[#This Row],[Month]]&gt;=7,Date_Table[[#This Row],[Month]]&lt;=9),"Q3","Q4")))</f>
        <v>Q3</v>
      </c>
      <c r="E974" t="str">
        <f t="shared" si="45"/>
        <v>August</v>
      </c>
      <c r="F974" t="str">
        <f t="shared" si="46"/>
        <v>Saturday</v>
      </c>
    </row>
    <row r="975" spans="1:6" x14ac:dyDescent="0.3">
      <c r="A975" s="1">
        <v>45900</v>
      </c>
      <c r="B975">
        <f t="shared" si="47"/>
        <v>8</v>
      </c>
      <c r="C975">
        <f>YEAR(Date_Table[[#This Row],[Date]])</f>
        <v>2025</v>
      </c>
      <c r="D975" t="str">
        <f>IF(AND(Date_Table[[#This Row],[Month]]&gt;=1,Date_Table[[#This Row],[Month]]&lt;4),"Q1",
 IF(AND(Date_Table[[#This Row],[Month]]&gt;=4,Date_Table[[#This Row],[Month]]&lt;7),"Q2",
 IF(AND(Date_Table[[#This Row],[Month]]&gt;=7,Date_Table[[#This Row],[Month]]&lt;=9),"Q3","Q4")))</f>
        <v>Q3</v>
      </c>
      <c r="E975" t="str">
        <f t="shared" si="45"/>
        <v>August</v>
      </c>
      <c r="F975" t="str">
        <f t="shared" si="46"/>
        <v>Sunday</v>
      </c>
    </row>
    <row r="976" spans="1:6" x14ac:dyDescent="0.3">
      <c r="A976" s="1">
        <v>45901</v>
      </c>
      <c r="B976">
        <f t="shared" si="47"/>
        <v>9</v>
      </c>
      <c r="C976">
        <f>YEAR(Date_Table[[#This Row],[Date]])</f>
        <v>2025</v>
      </c>
      <c r="D976" t="str">
        <f>IF(AND(Date_Table[[#This Row],[Month]]&gt;=1,Date_Table[[#This Row],[Month]]&lt;4),"Q1",
 IF(AND(Date_Table[[#This Row],[Month]]&gt;=4,Date_Table[[#This Row],[Month]]&lt;7),"Q2",
 IF(AND(Date_Table[[#This Row],[Month]]&gt;=7,Date_Table[[#This Row],[Month]]&lt;=9),"Q3","Q4")))</f>
        <v>Q3</v>
      </c>
      <c r="E976" t="str">
        <f t="shared" si="45"/>
        <v>September</v>
      </c>
      <c r="F976" t="str">
        <f t="shared" si="46"/>
        <v>Monday</v>
      </c>
    </row>
    <row r="977" spans="1:6" x14ac:dyDescent="0.3">
      <c r="A977" s="1">
        <v>45902</v>
      </c>
      <c r="B977">
        <f t="shared" si="47"/>
        <v>9</v>
      </c>
      <c r="C977">
        <f>YEAR(Date_Table[[#This Row],[Date]])</f>
        <v>2025</v>
      </c>
      <c r="D977" t="str">
        <f>IF(AND(Date_Table[[#This Row],[Month]]&gt;=1,Date_Table[[#This Row],[Month]]&lt;4),"Q1",
 IF(AND(Date_Table[[#This Row],[Month]]&gt;=4,Date_Table[[#This Row],[Month]]&lt;7),"Q2",
 IF(AND(Date_Table[[#This Row],[Month]]&gt;=7,Date_Table[[#This Row],[Month]]&lt;=9),"Q3","Q4")))</f>
        <v>Q3</v>
      </c>
      <c r="E977" t="str">
        <f t="shared" si="45"/>
        <v>September</v>
      </c>
      <c r="F977" t="str">
        <f t="shared" si="46"/>
        <v>Tuesday</v>
      </c>
    </row>
    <row r="978" spans="1:6" x14ac:dyDescent="0.3">
      <c r="A978" s="1">
        <v>45903</v>
      </c>
      <c r="B978">
        <f t="shared" si="47"/>
        <v>9</v>
      </c>
      <c r="C978">
        <f>YEAR(Date_Table[[#This Row],[Date]])</f>
        <v>2025</v>
      </c>
      <c r="D978" t="str">
        <f>IF(AND(Date_Table[[#This Row],[Month]]&gt;=1,Date_Table[[#This Row],[Month]]&lt;4),"Q1",
 IF(AND(Date_Table[[#This Row],[Month]]&gt;=4,Date_Table[[#This Row],[Month]]&lt;7),"Q2",
 IF(AND(Date_Table[[#This Row],[Month]]&gt;=7,Date_Table[[#This Row],[Month]]&lt;=9),"Q3","Q4")))</f>
        <v>Q3</v>
      </c>
      <c r="E978" t="str">
        <f t="shared" si="45"/>
        <v>September</v>
      </c>
      <c r="F978" t="str">
        <f t="shared" si="46"/>
        <v>Wednesday</v>
      </c>
    </row>
    <row r="979" spans="1:6" x14ac:dyDescent="0.3">
      <c r="A979" s="1">
        <v>45904</v>
      </c>
      <c r="B979">
        <f t="shared" si="47"/>
        <v>9</v>
      </c>
      <c r="C979">
        <f>YEAR(Date_Table[[#This Row],[Date]])</f>
        <v>2025</v>
      </c>
      <c r="D979" t="str">
        <f>IF(AND(Date_Table[[#This Row],[Month]]&gt;=1,Date_Table[[#This Row],[Month]]&lt;4),"Q1",
 IF(AND(Date_Table[[#This Row],[Month]]&gt;=4,Date_Table[[#This Row],[Month]]&lt;7),"Q2",
 IF(AND(Date_Table[[#This Row],[Month]]&gt;=7,Date_Table[[#This Row],[Month]]&lt;=9),"Q3","Q4")))</f>
        <v>Q3</v>
      </c>
      <c r="E979" t="str">
        <f t="shared" si="45"/>
        <v>September</v>
      </c>
      <c r="F979" t="str">
        <f t="shared" si="46"/>
        <v>Thursday</v>
      </c>
    </row>
    <row r="980" spans="1:6" x14ac:dyDescent="0.3">
      <c r="A980" s="1">
        <v>45905</v>
      </c>
      <c r="B980">
        <f t="shared" si="47"/>
        <v>9</v>
      </c>
      <c r="C980">
        <f>YEAR(Date_Table[[#This Row],[Date]])</f>
        <v>2025</v>
      </c>
      <c r="D980" t="str">
        <f>IF(AND(Date_Table[[#This Row],[Month]]&gt;=1,Date_Table[[#This Row],[Month]]&lt;4),"Q1",
 IF(AND(Date_Table[[#This Row],[Month]]&gt;=4,Date_Table[[#This Row],[Month]]&lt;7),"Q2",
 IF(AND(Date_Table[[#This Row],[Month]]&gt;=7,Date_Table[[#This Row],[Month]]&lt;=9),"Q3","Q4")))</f>
        <v>Q3</v>
      </c>
      <c r="E980" t="str">
        <f t="shared" si="45"/>
        <v>September</v>
      </c>
      <c r="F980" t="str">
        <f t="shared" si="46"/>
        <v>Friday</v>
      </c>
    </row>
    <row r="981" spans="1:6" x14ac:dyDescent="0.3">
      <c r="A981" s="1">
        <v>45906</v>
      </c>
      <c r="B981">
        <f t="shared" si="47"/>
        <v>9</v>
      </c>
      <c r="C981">
        <f>YEAR(Date_Table[[#This Row],[Date]])</f>
        <v>2025</v>
      </c>
      <c r="D981" t="str">
        <f>IF(AND(Date_Table[[#This Row],[Month]]&gt;=1,Date_Table[[#This Row],[Month]]&lt;4),"Q1",
 IF(AND(Date_Table[[#This Row],[Month]]&gt;=4,Date_Table[[#This Row],[Month]]&lt;7),"Q2",
 IF(AND(Date_Table[[#This Row],[Month]]&gt;=7,Date_Table[[#This Row],[Month]]&lt;=9),"Q3","Q4")))</f>
        <v>Q3</v>
      </c>
      <c r="E981" t="str">
        <f t="shared" si="45"/>
        <v>September</v>
      </c>
      <c r="F981" t="str">
        <f t="shared" si="46"/>
        <v>Saturday</v>
      </c>
    </row>
    <row r="982" spans="1:6" x14ac:dyDescent="0.3">
      <c r="A982" s="1">
        <v>45907</v>
      </c>
      <c r="B982">
        <f t="shared" si="47"/>
        <v>9</v>
      </c>
      <c r="C982">
        <f>YEAR(Date_Table[[#This Row],[Date]])</f>
        <v>2025</v>
      </c>
      <c r="D982" t="str">
        <f>IF(AND(Date_Table[[#This Row],[Month]]&gt;=1,Date_Table[[#This Row],[Month]]&lt;4),"Q1",
 IF(AND(Date_Table[[#This Row],[Month]]&gt;=4,Date_Table[[#This Row],[Month]]&lt;7),"Q2",
 IF(AND(Date_Table[[#This Row],[Month]]&gt;=7,Date_Table[[#This Row],[Month]]&lt;=9),"Q3","Q4")))</f>
        <v>Q3</v>
      </c>
      <c r="E982" t="str">
        <f t="shared" si="45"/>
        <v>September</v>
      </c>
      <c r="F982" t="str">
        <f t="shared" si="46"/>
        <v>Sunday</v>
      </c>
    </row>
    <row r="983" spans="1:6" x14ac:dyDescent="0.3">
      <c r="A983" s="1">
        <v>45908</v>
      </c>
      <c r="B983">
        <f t="shared" si="47"/>
        <v>9</v>
      </c>
      <c r="C983">
        <f>YEAR(Date_Table[[#This Row],[Date]])</f>
        <v>2025</v>
      </c>
      <c r="D983" t="str">
        <f>IF(AND(Date_Table[[#This Row],[Month]]&gt;=1,Date_Table[[#This Row],[Month]]&lt;4),"Q1",
 IF(AND(Date_Table[[#This Row],[Month]]&gt;=4,Date_Table[[#This Row],[Month]]&lt;7),"Q2",
 IF(AND(Date_Table[[#This Row],[Month]]&gt;=7,Date_Table[[#This Row],[Month]]&lt;=9),"Q3","Q4")))</f>
        <v>Q3</v>
      </c>
      <c r="E983" t="str">
        <f t="shared" si="45"/>
        <v>September</v>
      </c>
      <c r="F983" t="str">
        <f t="shared" si="46"/>
        <v>Monday</v>
      </c>
    </row>
    <row r="984" spans="1:6" x14ac:dyDescent="0.3">
      <c r="A984" s="1">
        <v>45909</v>
      </c>
      <c r="B984">
        <f t="shared" si="47"/>
        <v>9</v>
      </c>
      <c r="C984">
        <f>YEAR(Date_Table[[#This Row],[Date]])</f>
        <v>2025</v>
      </c>
      <c r="D984" t="str">
        <f>IF(AND(Date_Table[[#This Row],[Month]]&gt;=1,Date_Table[[#This Row],[Month]]&lt;4),"Q1",
 IF(AND(Date_Table[[#This Row],[Month]]&gt;=4,Date_Table[[#This Row],[Month]]&lt;7),"Q2",
 IF(AND(Date_Table[[#This Row],[Month]]&gt;=7,Date_Table[[#This Row],[Month]]&lt;=9),"Q3","Q4")))</f>
        <v>Q3</v>
      </c>
      <c r="E984" t="str">
        <f t="shared" si="45"/>
        <v>September</v>
      </c>
      <c r="F984" t="str">
        <f t="shared" si="46"/>
        <v>Tuesday</v>
      </c>
    </row>
    <row r="985" spans="1:6" x14ac:dyDescent="0.3">
      <c r="A985" s="1">
        <v>45910</v>
      </c>
      <c r="B985">
        <f t="shared" si="47"/>
        <v>9</v>
      </c>
      <c r="C985">
        <f>YEAR(Date_Table[[#This Row],[Date]])</f>
        <v>2025</v>
      </c>
      <c r="D985" t="str">
        <f>IF(AND(Date_Table[[#This Row],[Month]]&gt;=1,Date_Table[[#This Row],[Month]]&lt;4),"Q1",
 IF(AND(Date_Table[[#This Row],[Month]]&gt;=4,Date_Table[[#This Row],[Month]]&lt;7),"Q2",
 IF(AND(Date_Table[[#This Row],[Month]]&gt;=7,Date_Table[[#This Row],[Month]]&lt;=9),"Q3","Q4")))</f>
        <v>Q3</v>
      </c>
      <c r="E985" t="str">
        <f t="shared" si="45"/>
        <v>September</v>
      </c>
      <c r="F985" t="str">
        <f t="shared" si="46"/>
        <v>Wednesday</v>
      </c>
    </row>
    <row r="986" spans="1:6" x14ac:dyDescent="0.3">
      <c r="A986" s="1">
        <v>45911</v>
      </c>
      <c r="B986">
        <f t="shared" si="47"/>
        <v>9</v>
      </c>
      <c r="C986">
        <f>YEAR(Date_Table[[#This Row],[Date]])</f>
        <v>2025</v>
      </c>
      <c r="D986" t="str">
        <f>IF(AND(Date_Table[[#This Row],[Month]]&gt;=1,Date_Table[[#This Row],[Month]]&lt;4),"Q1",
 IF(AND(Date_Table[[#This Row],[Month]]&gt;=4,Date_Table[[#This Row],[Month]]&lt;7),"Q2",
 IF(AND(Date_Table[[#This Row],[Month]]&gt;=7,Date_Table[[#This Row],[Month]]&lt;=9),"Q3","Q4")))</f>
        <v>Q3</v>
      </c>
      <c r="E986" t="str">
        <f t="shared" si="45"/>
        <v>September</v>
      </c>
      <c r="F986" t="str">
        <f t="shared" si="46"/>
        <v>Thursday</v>
      </c>
    </row>
    <row r="987" spans="1:6" x14ac:dyDescent="0.3">
      <c r="A987" s="1">
        <v>45912</v>
      </c>
      <c r="B987">
        <f t="shared" si="47"/>
        <v>9</v>
      </c>
      <c r="C987">
        <f>YEAR(Date_Table[[#This Row],[Date]])</f>
        <v>2025</v>
      </c>
      <c r="D987" t="str">
        <f>IF(AND(Date_Table[[#This Row],[Month]]&gt;=1,Date_Table[[#This Row],[Month]]&lt;4),"Q1",
 IF(AND(Date_Table[[#This Row],[Month]]&gt;=4,Date_Table[[#This Row],[Month]]&lt;7),"Q2",
 IF(AND(Date_Table[[#This Row],[Month]]&gt;=7,Date_Table[[#This Row],[Month]]&lt;=9),"Q3","Q4")))</f>
        <v>Q3</v>
      </c>
      <c r="E987" t="str">
        <f t="shared" si="45"/>
        <v>September</v>
      </c>
      <c r="F987" t="str">
        <f t="shared" si="46"/>
        <v>Friday</v>
      </c>
    </row>
    <row r="988" spans="1:6" x14ac:dyDescent="0.3">
      <c r="A988" s="1">
        <v>45913</v>
      </c>
      <c r="B988">
        <f t="shared" si="47"/>
        <v>9</v>
      </c>
      <c r="C988">
        <f>YEAR(Date_Table[[#This Row],[Date]])</f>
        <v>2025</v>
      </c>
      <c r="D988" t="str">
        <f>IF(AND(Date_Table[[#This Row],[Month]]&gt;=1,Date_Table[[#This Row],[Month]]&lt;4),"Q1",
 IF(AND(Date_Table[[#This Row],[Month]]&gt;=4,Date_Table[[#This Row],[Month]]&lt;7),"Q2",
 IF(AND(Date_Table[[#This Row],[Month]]&gt;=7,Date_Table[[#This Row],[Month]]&lt;=9),"Q3","Q4")))</f>
        <v>Q3</v>
      </c>
      <c r="E988" t="str">
        <f t="shared" si="45"/>
        <v>September</v>
      </c>
      <c r="F988" t="str">
        <f t="shared" si="46"/>
        <v>Saturday</v>
      </c>
    </row>
    <row r="989" spans="1:6" x14ac:dyDescent="0.3">
      <c r="A989" s="1">
        <v>45914</v>
      </c>
      <c r="B989">
        <f t="shared" si="47"/>
        <v>9</v>
      </c>
      <c r="C989">
        <f>YEAR(Date_Table[[#This Row],[Date]])</f>
        <v>2025</v>
      </c>
      <c r="D989" t="str">
        <f>IF(AND(Date_Table[[#This Row],[Month]]&gt;=1,Date_Table[[#This Row],[Month]]&lt;4),"Q1",
 IF(AND(Date_Table[[#This Row],[Month]]&gt;=4,Date_Table[[#This Row],[Month]]&lt;7),"Q2",
 IF(AND(Date_Table[[#This Row],[Month]]&gt;=7,Date_Table[[#This Row],[Month]]&lt;=9),"Q3","Q4")))</f>
        <v>Q3</v>
      </c>
      <c r="E989" t="str">
        <f t="shared" si="45"/>
        <v>September</v>
      </c>
      <c r="F989" t="str">
        <f t="shared" si="46"/>
        <v>Sunday</v>
      </c>
    </row>
    <row r="990" spans="1:6" x14ac:dyDescent="0.3">
      <c r="A990" s="1">
        <v>45915</v>
      </c>
      <c r="B990">
        <f t="shared" si="47"/>
        <v>9</v>
      </c>
      <c r="C990">
        <f>YEAR(Date_Table[[#This Row],[Date]])</f>
        <v>2025</v>
      </c>
      <c r="D990" t="str">
        <f>IF(AND(Date_Table[[#This Row],[Month]]&gt;=1,Date_Table[[#This Row],[Month]]&lt;4),"Q1",
 IF(AND(Date_Table[[#This Row],[Month]]&gt;=4,Date_Table[[#This Row],[Month]]&lt;7),"Q2",
 IF(AND(Date_Table[[#This Row],[Month]]&gt;=7,Date_Table[[#This Row],[Month]]&lt;=9),"Q3","Q4")))</f>
        <v>Q3</v>
      </c>
      <c r="E990" t="str">
        <f t="shared" si="45"/>
        <v>September</v>
      </c>
      <c r="F990" t="str">
        <f t="shared" si="46"/>
        <v>Monday</v>
      </c>
    </row>
    <row r="991" spans="1:6" x14ac:dyDescent="0.3">
      <c r="A991" s="1">
        <v>45916</v>
      </c>
      <c r="B991">
        <f t="shared" si="47"/>
        <v>9</v>
      </c>
      <c r="C991">
        <f>YEAR(Date_Table[[#This Row],[Date]])</f>
        <v>2025</v>
      </c>
      <c r="D991" t="str">
        <f>IF(AND(Date_Table[[#This Row],[Month]]&gt;=1,Date_Table[[#This Row],[Month]]&lt;4),"Q1",
 IF(AND(Date_Table[[#This Row],[Month]]&gt;=4,Date_Table[[#This Row],[Month]]&lt;7),"Q2",
 IF(AND(Date_Table[[#This Row],[Month]]&gt;=7,Date_Table[[#This Row],[Month]]&lt;=9),"Q3","Q4")))</f>
        <v>Q3</v>
      </c>
      <c r="E991" t="str">
        <f t="shared" si="45"/>
        <v>September</v>
      </c>
      <c r="F991" t="str">
        <f t="shared" si="46"/>
        <v>Tuesday</v>
      </c>
    </row>
    <row r="992" spans="1:6" x14ac:dyDescent="0.3">
      <c r="A992" s="1">
        <v>45917</v>
      </c>
      <c r="B992">
        <f t="shared" si="47"/>
        <v>9</v>
      </c>
      <c r="C992">
        <f>YEAR(Date_Table[[#This Row],[Date]])</f>
        <v>2025</v>
      </c>
      <c r="D992" t="str">
        <f>IF(AND(Date_Table[[#This Row],[Month]]&gt;=1,Date_Table[[#This Row],[Month]]&lt;4),"Q1",
 IF(AND(Date_Table[[#This Row],[Month]]&gt;=4,Date_Table[[#This Row],[Month]]&lt;7),"Q2",
 IF(AND(Date_Table[[#This Row],[Month]]&gt;=7,Date_Table[[#This Row],[Month]]&lt;=9),"Q3","Q4")))</f>
        <v>Q3</v>
      </c>
      <c r="E992" t="str">
        <f t="shared" si="45"/>
        <v>September</v>
      </c>
      <c r="F992" t="str">
        <f t="shared" si="46"/>
        <v>Wednesday</v>
      </c>
    </row>
    <row r="993" spans="1:6" x14ac:dyDescent="0.3">
      <c r="A993" s="1">
        <v>45918</v>
      </c>
      <c r="B993">
        <f t="shared" si="47"/>
        <v>9</v>
      </c>
      <c r="C993">
        <f>YEAR(Date_Table[[#This Row],[Date]])</f>
        <v>2025</v>
      </c>
      <c r="D993" t="str">
        <f>IF(AND(Date_Table[[#This Row],[Month]]&gt;=1,Date_Table[[#This Row],[Month]]&lt;4),"Q1",
 IF(AND(Date_Table[[#This Row],[Month]]&gt;=4,Date_Table[[#This Row],[Month]]&lt;7),"Q2",
 IF(AND(Date_Table[[#This Row],[Month]]&gt;=7,Date_Table[[#This Row],[Month]]&lt;=9),"Q3","Q4")))</f>
        <v>Q3</v>
      </c>
      <c r="E993" t="str">
        <f t="shared" si="45"/>
        <v>September</v>
      </c>
      <c r="F993" t="str">
        <f t="shared" si="46"/>
        <v>Thursday</v>
      </c>
    </row>
    <row r="994" spans="1:6" x14ac:dyDescent="0.3">
      <c r="A994" s="1">
        <v>45919</v>
      </c>
      <c r="B994">
        <f t="shared" si="47"/>
        <v>9</v>
      </c>
      <c r="C994">
        <f>YEAR(Date_Table[[#This Row],[Date]])</f>
        <v>2025</v>
      </c>
      <c r="D994" t="str">
        <f>IF(AND(Date_Table[[#This Row],[Month]]&gt;=1,Date_Table[[#This Row],[Month]]&lt;4),"Q1",
 IF(AND(Date_Table[[#This Row],[Month]]&gt;=4,Date_Table[[#This Row],[Month]]&lt;7),"Q2",
 IF(AND(Date_Table[[#This Row],[Month]]&gt;=7,Date_Table[[#This Row],[Month]]&lt;=9),"Q3","Q4")))</f>
        <v>Q3</v>
      </c>
      <c r="E994" t="str">
        <f t="shared" si="45"/>
        <v>September</v>
      </c>
      <c r="F994" t="str">
        <f t="shared" si="46"/>
        <v>Friday</v>
      </c>
    </row>
    <row r="995" spans="1:6" x14ac:dyDescent="0.3">
      <c r="A995" s="1">
        <v>45920</v>
      </c>
      <c r="B995">
        <f t="shared" si="47"/>
        <v>9</v>
      </c>
      <c r="C995">
        <f>YEAR(Date_Table[[#This Row],[Date]])</f>
        <v>2025</v>
      </c>
      <c r="D995" t="str">
        <f>IF(AND(Date_Table[[#This Row],[Month]]&gt;=1,Date_Table[[#This Row],[Month]]&lt;4),"Q1",
 IF(AND(Date_Table[[#This Row],[Month]]&gt;=4,Date_Table[[#This Row],[Month]]&lt;7),"Q2",
 IF(AND(Date_Table[[#This Row],[Month]]&gt;=7,Date_Table[[#This Row],[Month]]&lt;=9),"Q3","Q4")))</f>
        <v>Q3</v>
      </c>
      <c r="E995" t="str">
        <f t="shared" si="45"/>
        <v>September</v>
      </c>
      <c r="F995" t="str">
        <f t="shared" si="46"/>
        <v>Saturday</v>
      </c>
    </row>
    <row r="996" spans="1:6" x14ac:dyDescent="0.3">
      <c r="A996" s="1">
        <v>45921</v>
      </c>
      <c r="B996">
        <f t="shared" si="47"/>
        <v>9</v>
      </c>
      <c r="C996">
        <f>YEAR(Date_Table[[#This Row],[Date]])</f>
        <v>2025</v>
      </c>
      <c r="D996" t="str">
        <f>IF(AND(Date_Table[[#This Row],[Month]]&gt;=1,Date_Table[[#This Row],[Month]]&lt;4),"Q1",
 IF(AND(Date_Table[[#This Row],[Month]]&gt;=4,Date_Table[[#This Row],[Month]]&lt;7),"Q2",
 IF(AND(Date_Table[[#This Row],[Month]]&gt;=7,Date_Table[[#This Row],[Month]]&lt;=9),"Q3","Q4")))</f>
        <v>Q3</v>
      </c>
      <c r="E996" t="str">
        <f t="shared" si="45"/>
        <v>September</v>
      </c>
      <c r="F996" t="str">
        <f t="shared" si="46"/>
        <v>Sunday</v>
      </c>
    </row>
    <row r="997" spans="1:6" x14ac:dyDescent="0.3">
      <c r="A997" s="1">
        <v>45922</v>
      </c>
      <c r="B997">
        <f t="shared" si="47"/>
        <v>9</v>
      </c>
      <c r="C997">
        <f>YEAR(Date_Table[[#This Row],[Date]])</f>
        <v>2025</v>
      </c>
      <c r="D997" t="str">
        <f>IF(AND(Date_Table[[#This Row],[Month]]&gt;=1,Date_Table[[#This Row],[Month]]&lt;4),"Q1",
 IF(AND(Date_Table[[#This Row],[Month]]&gt;=4,Date_Table[[#This Row],[Month]]&lt;7),"Q2",
 IF(AND(Date_Table[[#This Row],[Month]]&gt;=7,Date_Table[[#This Row],[Month]]&lt;=9),"Q3","Q4")))</f>
        <v>Q3</v>
      </c>
      <c r="E997" t="str">
        <f t="shared" si="45"/>
        <v>September</v>
      </c>
      <c r="F997" t="str">
        <f t="shared" si="46"/>
        <v>Monday</v>
      </c>
    </row>
    <row r="998" spans="1:6" x14ac:dyDescent="0.3">
      <c r="A998" s="1">
        <v>45923</v>
      </c>
      <c r="B998">
        <f t="shared" si="47"/>
        <v>9</v>
      </c>
      <c r="C998">
        <f>YEAR(Date_Table[[#This Row],[Date]])</f>
        <v>2025</v>
      </c>
      <c r="D998" t="str">
        <f>IF(AND(Date_Table[[#This Row],[Month]]&gt;=1,Date_Table[[#This Row],[Month]]&lt;4),"Q1",
 IF(AND(Date_Table[[#This Row],[Month]]&gt;=4,Date_Table[[#This Row],[Month]]&lt;7),"Q2",
 IF(AND(Date_Table[[#This Row],[Month]]&gt;=7,Date_Table[[#This Row],[Month]]&lt;=9),"Q3","Q4")))</f>
        <v>Q3</v>
      </c>
      <c r="E998" t="str">
        <f t="shared" si="45"/>
        <v>September</v>
      </c>
      <c r="F998" t="str">
        <f t="shared" si="46"/>
        <v>Tuesday</v>
      </c>
    </row>
    <row r="999" spans="1:6" x14ac:dyDescent="0.3">
      <c r="A999" s="1">
        <v>45924</v>
      </c>
      <c r="B999">
        <f t="shared" si="47"/>
        <v>9</v>
      </c>
      <c r="C999">
        <f>YEAR(Date_Table[[#This Row],[Date]])</f>
        <v>2025</v>
      </c>
      <c r="D999" t="str">
        <f>IF(AND(Date_Table[[#This Row],[Month]]&gt;=1,Date_Table[[#This Row],[Month]]&lt;4),"Q1",
 IF(AND(Date_Table[[#This Row],[Month]]&gt;=4,Date_Table[[#This Row],[Month]]&lt;7),"Q2",
 IF(AND(Date_Table[[#This Row],[Month]]&gt;=7,Date_Table[[#This Row],[Month]]&lt;=9),"Q3","Q4")))</f>
        <v>Q3</v>
      </c>
      <c r="E999" t="str">
        <f t="shared" si="45"/>
        <v>September</v>
      </c>
      <c r="F999" t="str">
        <f t="shared" si="46"/>
        <v>Wednesday</v>
      </c>
    </row>
    <row r="1000" spans="1:6" x14ac:dyDescent="0.3">
      <c r="A1000" s="1">
        <v>45925</v>
      </c>
      <c r="B1000">
        <f t="shared" si="47"/>
        <v>9</v>
      </c>
      <c r="C1000">
        <f>YEAR(Date_Table[[#This Row],[Date]])</f>
        <v>2025</v>
      </c>
      <c r="D1000" t="str">
        <f>IF(AND(Date_Table[[#This Row],[Month]]&gt;=1,Date_Table[[#This Row],[Month]]&lt;4),"Q1",
 IF(AND(Date_Table[[#This Row],[Month]]&gt;=4,Date_Table[[#This Row],[Month]]&lt;7),"Q2",
 IF(AND(Date_Table[[#This Row],[Month]]&gt;=7,Date_Table[[#This Row],[Month]]&lt;=9),"Q3","Q4")))</f>
        <v>Q3</v>
      </c>
      <c r="E1000" t="str">
        <f t="shared" si="45"/>
        <v>September</v>
      </c>
      <c r="F1000" t="str">
        <f t="shared" si="46"/>
        <v>Thursday</v>
      </c>
    </row>
    <row r="1001" spans="1:6" x14ac:dyDescent="0.3">
      <c r="A1001" s="1">
        <v>45926</v>
      </c>
      <c r="B1001">
        <f t="shared" si="47"/>
        <v>9</v>
      </c>
      <c r="C1001">
        <f>YEAR(Date_Table[[#This Row],[Date]])</f>
        <v>2025</v>
      </c>
      <c r="D1001" t="str">
        <f>IF(AND(Date_Table[[#This Row],[Month]]&gt;=1,Date_Table[[#This Row],[Month]]&lt;4),"Q1",
 IF(AND(Date_Table[[#This Row],[Month]]&gt;=4,Date_Table[[#This Row],[Month]]&lt;7),"Q2",
 IF(AND(Date_Table[[#This Row],[Month]]&gt;=7,Date_Table[[#This Row],[Month]]&lt;=9),"Q3","Q4")))</f>
        <v>Q3</v>
      </c>
      <c r="E1001" t="str">
        <f t="shared" si="45"/>
        <v>September</v>
      </c>
      <c r="F1001" t="str">
        <f t="shared" si="46"/>
        <v>Friday</v>
      </c>
    </row>
    <row r="1002" spans="1:6" x14ac:dyDescent="0.3">
      <c r="A1002" s="1">
        <v>45927</v>
      </c>
      <c r="B1002">
        <f t="shared" si="47"/>
        <v>9</v>
      </c>
      <c r="C1002">
        <f>YEAR(Date_Table[[#This Row],[Date]])</f>
        <v>2025</v>
      </c>
      <c r="D1002" t="str">
        <f>IF(AND(Date_Table[[#This Row],[Month]]&gt;=1,Date_Table[[#This Row],[Month]]&lt;4),"Q1",
 IF(AND(Date_Table[[#This Row],[Month]]&gt;=4,Date_Table[[#This Row],[Month]]&lt;7),"Q2",
 IF(AND(Date_Table[[#This Row],[Month]]&gt;=7,Date_Table[[#This Row],[Month]]&lt;=9),"Q3","Q4")))</f>
        <v>Q3</v>
      </c>
      <c r="E1002" t="str">
        <f t="shared" si="45"/>
        <v>September</v>
      </c>
      <c r="F1002" t="str">
        <f t="shared" si="46"/>
        <v>Saturday</v>
      </c>
    </row>
    <row r="1003" spans="1:6" x14ac:dyDescent="0.3">
      <c r="A1003" s="1">
        <v>45928</v>
      </c>
      <c r="B1003">
        <f t="shared" si="47"/>
        <v>9</v>
      </c>
      <c r="C1003">
        <f>YEAR(Date_Table[[#This Row],[Date]])</f>
        <v>2025</v>
      </c>
      <c r="D1003" t="str">
        <f>IF(AND(Date_Table[[#This Row],[Month]]&gt;=1,Date_Table[[#This Row],[Month]]&lt;4),"Q1",
 IF(AND(Date_Table[[#This Row],[Month]]&gt;=4,Date_Table[[#This Row],[Month]]&lt;7),"Q2",
 IF(AND(Date_Table[[#This Row],[Month]]&gt;=7,Date_Table[[#This Row],[Month]]&lt;=9),"Q3","Q4")))</f>
        <v>Q3</v>
      </c>
      <c r="E1003" t="str">
        <f t="shared" si="45"/>
        <v>September</v>
      </c>
      <c r="F1003" t="str">
        <f t="shared" si="46"/>
        <v>Sunday</v>
      </c>
    </row>
    <row r="1004" spans="1:6" x14ac:dyDescent="0.3">
      <c r="A1004" s="1">
        <v>45929</v>
      </c>
      <c r="B1004">
        <f t="shared" si="47"/>
        <v>9</v>
      </c>
      <c r="C1004">
        <f>YEAR(Date_Table[[#This Row],[Date]])</f>
        <v>2025</v>
      </c>
      <c r="D1004" t="str">
        <f>IF(AND(Date_Table[[#This Row],[Month]]&gt;=1,Date_Table[[#This Row],[Month]]&lt;4),"Q1",
 IF(AND(Date_Table[[#This Row],[Month]]&gt;=4,Date_Table[[#This Row],[Month]]&lt;7),"Q2",
 IF(AND(Date_Table[[#This Row],[Month]]&gt;=7,Date_Table[[#This Row],[Month]]&lt;=9),"Q3","Q4")))</f>
        <v>Q3</v>
      </c>
      <c r="E1004" t="str">
        <f t="shared" si="45"/>
        <v>September</v>
      </c>
      <c r="F1004" t="str">
        <f t="shared" si="46"/>
        <v>Monday</v>
      </c>
    </row>
    <row r="1005" spans="1:6" x14ac:dyDescent="0.3">
      <c r="A1005" s="1">
        <v>45930</v>
      </c>
      <c r="B1005">
        <f t="shared" si="47"/>
        <v>9</v>
      </c>
      <c r="C1005">
        <f>YEAR(Date_Table[[#This Row],[Date]])</f>
        <v>2025</v>
      </c>
      <c r="D1005" t="str">
        <f>IF(AND(Date_Table[[#This Row],[Month]]&gt;=1,Date_Table[[#This Row],[Month]]&lt;4),"Q1",
 IF(AND(Date_Table[[#This Row],[Month]]&gt;=4,Date_Table[[#This Row],[Month]]&lt;7),"Q2",
 IF(AND(Date_Table[[#This Row],[Month]]&gt;=7,Date_Table[[#This Row],[Month]]&lt;=9),"Q3","Q4")))</f>
        <v>Q3</v>
      </c>
      <c r="E1005" t="str">
        <f t="shared" si="45"/>
        <v>September</v>
      </c>
      <c r="F1005" t="str">
        <f t="shared" si="46"/>
        <v>Tuesday</v>
      </c>
    </row>
    <row r="1006" spans="1:6" x14ac:dyDescent="0.3">
      <c r="A1006" s="1">
        <v>45931</v>
      </c>
      <c r="B1006">
        <f t="shared" si="47"/>
        <v>10</v>
      </c>
      <c r="C1006">
        <f>YEAR(Date_Table[[#This Row],[Date]])</f>
        <v>2025</v>
      </c>
      <c r="D1006" t="str">
        <f>IF(AND(Date_Table[[#This Row],[Month]]&gt;=1,Date_Table[[#This Row],[Month]]&lt;4),"Q1",
 IF(AND(Date_Table[[#This Row],[Month]]&gt;=4,Date_Table[[#This Row],[Month]]&lt;7),"Q2",
 IF(AND(Date_Table[[#This Row],[Month]]&gt;=7,Date_Table[[#This Row],[Month]]&lt;=9),"Q3","Q4")))</f>
        <v>Q4</v>
      </c>
      <c r="E1006" t="str">
        <f t="shared" si="45"/>
        <v>October</v>
      </c>
      <c r="F1006" t="str">
        <f t="shared" si="46"/>
        <v>Wednesday</v>
      </c>
    </row>
    <row r="1007" spans="1:6" x14ac:dyDescent="0.3">
      <c r="A1007" s="1">
        <v>45932</v>
      </c>
      <c r="B1007">
        <f t="shared" si="47"/>
        <v>10</v>
      </c>
      <c r="C1007">
        <f>YEAR(Date_Table[[#This Row],[Date]])</f>
        <v>2025</v>
      </c>
      <c r="D1007" t="str">
        <f>IF(AND(Date_Table[[#This Row],[Month]]&gt;=1,Date_Table[[#This Row],[Month]]&lt;4),"Q1",
 IF(AND(Date_Table[[#This Row],[Month]]&gt;=4,Date_Table[[#This Row],[Month]]&lt;7),"Q2",
 IF(AND(Date_Table[[#This Row],[Month]]&gt;=7,Date_Table[[#This Row],[Month]]&lt;=9),"Q3","Q4")))</f>
        <v>Q4</v>
      </c>
      <c r="E1007" t="str">
        <f t="shared" si="45"/>
        <v>October</v>
      </c>
      <c r="F1007" t="str">
        <f t="shared" si="46"/>
        <v>Thursday</v>
      </c>
    </row>
    <row r="1008" spans="1:6" x14ac:dyDescent="0.3">
      <c r="A1008" s="1">
        <v>45933</v>
      </c>
      <c r="B1008">
        <f t="shared" si="47"/>
        <v>10</v>
      </c>
      <c r="C1008">
        <f>YEAR(Date_Table[[#This Row],[Date]])</f>
        <v>2025</v>
      </c>
      <c r="D1008" t="str">
        <f>IF(AND(Date_Table[[#This Row],[Month]]&gt;=1,Date_Table[[#This Row],[Month]]&lt;4),"Q1",
 IF(AND(Date_Table[[#This Row],[Month]]&gt;=4,Date_Table[[#This Row],[Month]]&lt;7),"Q2",
 IF(AND(Date_Table[[#This Row],[Month]]&gt;=7,Date_Table[[#This Row],[Month]]&lt;=9),"Q3","Q4")))</f>
        <v>Q4</v>
      </c>
      <c r="E1008" t="str">
        <f t="shared" si="45"/>
        <v>October</v>
      </c>
      <c r="F1008" t="str">
        <f t="shared" si="46"/>
        <v>Friday</v>
      </c>
    </row>
    <row r="1009" spans="1:6" x14ac:dyDescent="0.3">
      <c r="A1009" s="1">
        <v>45934</v>
      </c>
      <c r="B1009">
        <f t="shared" si="47"/>
        <v>10</v>
      </c>
      <c r="C1009">
        <f>YEAR(Date_Table[[#This Row],[Date]])</f>
        <v>2025</v>
      </c>
      <c r="D1009" t="str">
        <f>IF(AND(Date_Table[[#This Row],[Month]]&gt;=1,Date_Table[[#This Row],[Month]]&lt;4),"Q1",
 IF(AND(Date_Table[[#This Row],[Month]]&gt;=4,Date_Table[[#This Row],[Month]]&lt;7),"Q2",
 IF(AND(Date_Table[[#This Row],[Month]]&gt;=7,Date_Table[[#This Row],[Month]]&lt;=9),"Q3","Q4")))</f>
        <v>Q4</v>
      </c>
      <c r="E1009" t="str">
        <f t="shared" si="45"/>
        <v>October</v>
      </c>
      <c r="F1009" t="str">
        <f t="shared" si="46"/>
        <v>Saturday</v>
      </c>
    </row>
    <row r="1010" spans="1:6" x14ac:dyDescent="0.3">
      <c r="A1010" s="1">
        <v>45935</v>
      </c>
      <c r="B1010">
        <f t="shared" si="47"/>
        <v>10</v>
      </c>
      <c r="C1010">
        <f>YEAR(Date_Table[[#This Row],[Date]])</f>
        <v>2025</v>
      </c>
      <c r="D1010" t="str">
        <f>IF(AND(Date_Table[[#This Row],[Month]]&gt;=1,Date_Table[[#This Row],[Month]]&lt;4),"Q1",
 IF(AND(Date_Table[[#This Row],[Month]]&gt;=4,Date_Table[[#This Row],[Month]]&lt;7),"Q2",
 IF(AND(Date_Table[[#This Row],[Month]]&gt;=7,Date_Table[[#This Row],[Month]]&lt;=9),"Q3","Q4")))</f>
        <v>Q4</v>
      </c>
      <c r="E1010" t="str">
        <f t="shared" si="45"/>
        <v>October</v>
      </c>
      <c r="F1010" t="str">
        <f t="shared" si="46"/>
        <v>Sunday</v>
      </c>
    </row>
    <row r="1011" spans="1:6" x14ac:dyDescent="0.3">
      <c r="A1011" s="1">
        <v>45936</v>
      </c>
      <c r="B1011">
        <f t="shared" si="47"/>
        <v>10</v>
      </c>
      <c r="C1011">
        <f>YEAR(Date_Table[[#This Row],[Date]])</f>
        <v>2025</v>
      </c>
      <c r="D1011" t="str">
        <f>IF(AND(Date_Table[[#This Row],[Month]]&gt;=1,Date_Table[[#This Row],[Month]]&lt;4),"Q1",
 IF(AND(Date_Table[[#This Row],[Month]]&gt;=4,Date_Table[[#This Row],[Month]]&lt;7),"Q2",
 IF(AND(Date_Table[[#This Row],[Month]]&gt;=7,Date_Table[[#This Row],[Month]]&lt;=9),"Q3","Q4")))</f>
        <v>Q4</v>
      </c>
      <c r="E1011" t="str">
        <f t="shared" si="45"/>
        <v>October</v>
      </c>
      <c r="F1011" t="str">
        <f t="shared" si="46"/>
        <v>Monday</v>
      </c>
    </row>
    <row r="1012" spans="1:6" x14ac:dyDescent="0.3">
      <c r="A1012" s="1">
        <v>45937</v>
      </c>
      <c r="B1012">
        <f t="shared" si="47"/>
        <v>10</v>
      </c>
      <c r="C1012">
        <f>YEAR(Date_Table[[#This Row],[Date]])</f>
        <v>2025</v>
      </c>
      <c r="D1012" t="str">
        <f>IF(AND(Date_Table[[#This Row],[Month]]&gt;=1,Date_Table[[#This Row],[Month]]&lt;4),"Q1",
 IF(AND(Date_Table[[#This Row],[Month]]&gt;=4,Date_Table[[#This Row],[Month]]&lt;7),"Q2",
 IF(AND(Date_Table[[#This Row],[Month]]&gt;=7,Date_Table[[#This Row],[Month]]&lt;=9),"Q3","Q4")))</f>
        <v>Q4</v>
      </c>
      <c r="E1012" t="str">
        <f t="shared" si="45"/>
        <v>October</v>
      </c>
      <c r="F1012" t="str">
        <f t="shared" si="46"/>
        <v>Tuesday</v>
      </c>
    </row>
    <row r="1013" spans="1:6" x14ac:dyDescent="0.3">
      <c r="A1013" s="1">
        <v>45938</v>
      </c>
      <c r="B1013">
        <f t="shared" si="47"/>
        <v>10</v>
      </c>
      <c r="C1013">
        <f>YEAR(Date_Table[[#This Row],[Date]])</f>
        <v>2025</v>
      </c>
      <c r="D1013" t="str">
        <f>IF(AND(Date_Table[[#This Row],[Month]]&gt;=1,Date_Table[[#This Row],[Month]]&lt;4),"Q1",
 IF(AND(Date_Table[[#This Row],[Month]]&gt;=4,Date_Table[[#This Row],[Month]]&lt;7),"Q2",
 IF(AND(Date_Table[[#This Row],[Month]]&gt;=7,Date_Table[[#This Row],[Month]]&lt;=9),"Q3","Q4")))</f>
        <v>Q4</v>
      </c>
      <c r="E1013" t="str">
        <f t="shared" si="45"/>
        <v>October</v>
      </c>
      <c r="F1013" t="str">
        <f t="shared" si="46"/>
        <v>Wednesday</v>
      </c>
    </row>
    <row r="1014" spans="1:6" x14ac:dyDescent="0.3">
      <c r="A1014" s="1">
        <v>45939</v>
      </c>
      <c r="B1014">
        <f t="shared" si="47"/>
        <v>10</v>
      </c>
      <c r="C1014">
        <f>YEAR(Date_Table[[#This Row],[Date]])</f>
        <v>2025</v>
      </c>
      <c r="D1014" t="str">
        <f>IF(AND(Date_Table[[#This Row],[Month]]&gt;=1,Date_Table[[#This Row],[Month]]&lt;4),"Q1",
 IF(AND(Date_Table[[#This Row],[Month]]&gt;=4,Date_Table[[#This Row],[Month]]&lt;7),"Q2",
 IF(AND(Date_Table[[#This Row],[Month]]&gt;=7,Date_Table[[#This Row],[Month]]&lt;=9),"Q3","Q4")))</f>
        <v>Q4</v>
      </c>
      <c r="E1014" t="str">
        <f t="shared" si="45"/>
        <v>October</v>
      </c>
      <c r="F1014" t="str">
        <f t="shared" si="46"/>
        <v>Thursday</v>
      </c>
    </row>
    <row r="1015" spans="1:6" x14ac:dyDescent="0.3">
      <c r="A1015" s="1">
        <v>45940</v>
      </c>
      <c r="B1015">
        <f t="shared" si="47"/>
        <v>10</v>
      </c>
      <c r="C1015">
        <f>YEAR(Date_Table[[#This Row],[Date]])</f>
        <v>2025</v>
      </c>
      <c r="D1015" t="str">
        <f>IF(AND(Date_Table[[#This Row],[Month]]&gt;=1,Date_Table[[#This Row],[Month]]&lt;4),"Q1",
 IF(AND(Date_Table[[#This Row],[Month]]&gt;=4,Date_Table[[#This Row],[Month]]&lt;7),"Q2",
 IF(AND(Date_Table[[#This Row],[Month]]&gt;=7,Date_Table[[#This Row],[Month]]&lt;=9),"Q3","Q4")))</f>
        <v>Q4</v>
      </c>
      <c r="E1015" t="str">
        <f t="shared" si="45"/>
        <v>October</v>
      </c>
      <c r="F1015" t="str">
        <f t="shared" si="46"/>
        <v>Friday</v>
      </c>
    </row>
    <row r="1016" spans="1:6" x14ac:dyDescent="0.3">
      <c r="A1016" s="1">
        <v>45941</v>
      </c>
      <c r="B1016">
        <f t="shared" si="47"/>
        <v>10</v>
      </c>
      <c r="C1016">
        <f>YEAR(Date_Table[[#This Row],[Date]])</f>
        <v>2025</v>
      </c>
      <c r="D1016" t="str">
        <f>IF(AND(Date_Table[[#This Row],[Month]]&gt;=1,Date_Table[[#This Row],[Month]]&lt;4),"Q1",
 IF(AND(Date_Table[[#This Row],[Month]]&gt;=4,Date_Table[[#This Row],[Month]]&lt;7),"Q2",
 IF(AND(Date_Table[[#This Row],[Month]]&gt;=7,Date_Table[[#This Row],[Month]]&lt;=9),"Q3","Q4")))</f>
        <v>Q4</v>
      </c>
      <c r="E1016" t="str">
        <f t="shared" si="45"/>
        <v>October</v>
      </c>
      <c r="F1016" t="str">
        <f t="shared" si="46"/>
        <v>Saturday</v>
      </c>
    </row>
    <row r="1017" spans="1:6" x14ac:dyDescent="0.3">
      <c r="A1017" s="1">
        <v>45942</v>
      </c>
      <c r="B1017">
        <f t="shared" si="47"/>
        <v>10</v>
      </c>
      <c r="C1017">
        <f>YEAR(Date_Table[[#This Row],[Date]])</f>
        <v>2025</v>
      </c>
      <c r="D1017" t="str">
        <f>IF(AND(Date_Table[[#This Row],[Month]]&gt;=1,Date_Table[[#This Row],[Month]]&lt;4),"Q1",
 IF(AND(Date_Table[[#This Row],[Month]]&gt;=4,Date_Table[[#This Row],[Month]]&lt;7),"Q2",
 IF(AND(Date_Table[[#This Row],[Month]]&gt;=7,Date_Table[[#This Row],[Month]]&lt;=9),"Q3","Q4")))</f>
        <v>Q4</v>
      </c>
      <c r="E1017" t="str">
        <f t="shared" si="45"/>
        <v>October</v>
      </c>
      <c r="F1017" t="str">
        <f t="shared" si="46"/>
        <v>Sunday</v>
      </c>
    </row>
    <row r="1018" spans="1:6" x14ac:dyDescent="0.3">
      <c r="A1018" s="1">
        <v>45943</v>
      </c>
      <c r="B1018">
        <f t="shared" si="47"/>
        <v>10</v>
      </c>
      <c r="C1018">
        <f>YEAR(Date_Table[[#This Row],[Date]])</f>
        <v>2025</v>
      </c>
      <c r="D1018" t="str">
        <f>IF(AND(Date_Table[[#This Row],[Month]]&gt;=1,Date_Table[[#This Row],[Month]]&lt;4),"Q1",
 IF(AND(Date_Table[[#This Row],[Month]]&gt;=4,Date_Table[[#This Row],[Month]]&lt;7),"Q2",
 IF(AND(Date_Table[[#This Row],[Month]]&gt;=7,Date_Table[[#This Row],[Month]]&lt;=9),"Q3","Q4")))</f>
        <v>Q4</v>
      </c>
      <c r="E1018" t="str">
        <f t="shared" si="45"/>
        <v>October</v>
      </c>
      <c r="F1018" t="str">
        <f t="shared" si="46"/>
        <v>Monday</v>
      </c>
    </row>
    <row r="1019" spans="1:6" x14ac:dyDescent="0.3">
      <c r="A1019" s="1">
        <v>45944</v>
      </c>
      <c r="B1019">
        <f t="shared" si="47"/>
        <v>10</v>
      </c>
      <c r="C1019">
        <f>YEAR(Date_Table[[#This Row],[Date]])</f>
        <v>2025</v>
      </c>
      <c r="D1019" t="str">
        <f>IF(AND(Date_Table[[#This Row],[Month]]&gt;=1,Date_Table[[#This Row],[Month]]&lt;4),"Q1",
 IF(AND(Date_Table[[#This Row],[Month]]&gt;=4,Date_Table[[#This Row],[Month]]&lt;7),"Q2",
 IF(AND(Date_Table[[#This Row],[Month]]&gt;=7,Date_Table[[#This Row],[Month]]&lt;=9),"Q3","Q4")))</f>
        <v>Q4</v>
      </c>
      <c r="E1019" t="str">
        <f t="shared" si="45"/>
        <v>October</v>
      </c>
      <c r="F1019" t="str">
        <f t="shared" si="46"/>
        <v>Tuesday</v>
      </c>
    </row>
    <row r="1020" spans="1:6" x14ac:dyDescent="0.3">
      <c r="A1020" s="1">
        <v>45945</v>
      </c>
      <c r="B1020">
        <f t="shared" si="47"/>
        <v>10</v>
      </c>
      <c r="C1020">
        <f>YEAR(Date_Table[[#This Row],[Date]])</f>
        <v>2025</v>
      </c>
      <c r="D1020" t="str">
        <f>IF(AND(Date_Table[[#This Row],[Month]]&gt;=1,Date_Table[[#This Row],[Month]]&lt;4),"Q1",
 IF(AND(Date_Table[[#This Row],[Month]]&gt;=4,Date_Table[[#This Row],[Month]]&lt;7),"Q2",
 IF(AND(Date_Table[[#This Row],[Month]]&gt;=7,Date_Table[[#This Row],[Month]]&lt;=9),"Q3","Q4")))</f>
        <v>Q4</v>
      </c>
      <c r="E1020" t="str">
        <f t="shared" si="45"/>
        <v>October</v>
      </c>
      <c r="F1020" t="str">
        <f t="shared" si="46"/>
        <v>Wednesday</v>
      </c>
    </row>
    <row r="1021" spans="1:6" x14ac:dyDescent="0.3">
      <c r="A1021" s="1">
        <v>45946</v>
      </c>
      <c r="B1021">
        <f t="shared" si="47"/>
        <v>10</v>
      </c>
      <c r="C1021">
        <f>YEAR(Date_Table[[#This Row],[Date]])</f>
        <v>2025</v>
      </c>
      <c r="D1021" t="str">
        <f>IF(AND(Date_Table[[#This Row],[Month]]&gt;=1,Date_Table[[#This Row],[Month]]&lt;4),"Q1",
 IF(AND(Date_Table[[#This Row],[Month]]&gt;=4,Date_Table[[#This Row],[Month]]&lt;7),"Q2",
 IF(AND(Date_Table[[#This Row],[Month]]&gt;=7,Date_Table[[#This Row],[Month]]&lt;=9),"Q3","Q4")))</f>
        <v>Q4</v>
      </c>
      <c r="E1021" t="str">
        <f t="shared" si="45"/>
        <v>October</v>
      </c>
      <c r="F1021" t="str">
        <f t="shared" si="46"/>
        <v>Thursday</v>
      </c>
    </row>
    <row r="1022" spans="1:6" x14ac:dyDescent="0.3">
      <c r="A1022" s="1">
        <v>45947</v>
      </c>
      <c r="B1022">
        <f t="shared" si="47"/>
        <v>10</v>
      </c>
      <c r="C1022">
        <f>YEAR(Date_Table[[#This Row],[Date]])</f>
        <v>2025</v>
      </c>
      <c r="D1022" t="str">
        <f>IF(AND(Date_Table[[#This Row],[Month]]&gt;=1,Date_Table[[#This Row],[Month]]&lt;4),"Q1",
 IF(AND(Date_Table[[#This Row],[Month]]&gt;=4,Date_Table[[#This Row],[Month]]&lt;7),"Q2",
 IF(AND(Date_Table[[#This Row],[Month]]&gt;=7,Date_Table[[#This Row],[Month]]&lt;=9),"Q3","Q4")))</f>
        <v>Q4</v>
      </c>
      <c r="E1022" t="str">
        <f t="shared" si="45"/>
        <v>October</v>
      </c>
      <c r="F1022" t="str">
        <f t="shared" si="46"/>
        <v>Friday</v>
      </c>
    </row>
    <row r="1023" spans="1:6" x14ac:dyDescent="0.3">
      <c r="A1023" s="1">
        <v>45948</v>
      </c>
      <c r="B1023">
        <f t="shared" si="47"/>
        <v>10</v>
      </c>
      <c r="C1023">
        <f>YEAR(Date_Table[[#This Row],[Date]])</f>
        <v>2025</v>
      </c>
      <c r="D1023" t="str">
        <f>IF(AND(Date_Table[[#This Row],[Month]]&gt;=1,Date_Table[[#This Row],[Month]]&lt;4),"Q1",
 IF(AND(Date_Table[[#This Row],[Month]]&gt;=4,Date_Table[[#This Row],[Month]]&lt;7),"Q2",
 IF(AND(Date_Table[[#This Row],[Month]]&gt;=7,Date_Table[[#This Row],[Month]]&lt;=9),"Q3","Q4")))</f>
        <v>Q4</v>
      </c>
      <c r="E1023" t="str">
        <f t="shared" si="45"/>
        <v>October</v>
      </c>
      <c r="F1023" t="str">
        <f t="shared" si="46"/>
        <v>Saturday</v>
      </c>
    </row>
    <row r="1024" spans="1:6" x14ac:dyDescent="0.3">
      <c r="A1024" s="1">
        <v>45949</v>
      </c>
      <c r="B1024">
        <f t="shared" si="47"/>
        <v>10</v>
      </c>
      <c r="C1024">
        <f>YEAR(Date_Table[[#This Row],[Date]])</f>
        <v>2025</v>
      </c>
      <c r="D1024" t="str">
        <f>IF(AND(Date_Table[[#This Row],[Month]]&gt;=1,Date_Table[[#This Row],[Month]]&lt;4),"Q1",
 IF(AND(Date_Table[[#This Row],[Month]]&gt;=4,Date_Table[[#This Row],[Month]]&lt;7),"Q2",
 IF(AND(Date_Table[[#This Row],[Month]]&gt;=7,Date_Table[[#This Row],[Month]]&lt;=9),"Q3","Q4")))</f>
        <v>Q4</v>
      </c>
      <c r="E1024" t="str">
        <f t="shared" si="45"/>
        <v>October</v>
      </c>
      <c r="F1024" t="str">
        <f t="shared" si="46"/>
        <v>Sunday</v>
      </c>
    </row>
    <row r="1025" spans="1:6" x14ac:dyDescent="0.3">
      <c r="A1025" s="1">
        <v>45950</v>
      </c>
      <c r="B1025">
        <f t="shared" si="47"/>
        <v>10</v>
      </c>
      <c r="C1025">
        <f>YEAR(Date_Table[[#This Row],[Date]])</f>
        <v>2025</v>
      </c>
      <c r="D1025" t="str">
        <f>IF(AND(Date_Table[[#This Row],[Month]]&gt;=1,Date_Table[[#This Row],[Month]]&lt;4),"Q1",
 IF(AND(Date_Table[[#This Row],[Month]]&gt;=4,Date_Table[[#This Row],[Month]]&lt;7),"Q2",
 IF(AND(Date_Table[[#This Row],[Month]]&gt;=7,Date_Table[[#This Row],[Month]]&lt;=9),"Q3","Q4")))</f>
        <v>Q4</v>
      </c>
      <c r="E1025" t="str">
        <f t="shared" si="45"/>
        <v>October</v>
      </c>
      <c r="F1025" t="str">
        <f t="shared" si="46"/>
        <v>Monday</v>
      </c>
    </row>
    <row r="1026" spans="1:6" x14ac:dyDescent="0.3">
      <c r="A1026" s="1">
        <v>45951</v>
      </c>
      <c r="B1026">
        <f t="shared" si="47"/>
        <v>10</v>
      </c>
      <c r="C1026">
        <f>YEAR(Date_Table[[#This Row],[Date]])</f>
        <v>2025</v>
      </c>
      <c r="D1026" t="str">
        <f>IF(AND(Date_Table[[#This Row],[Month]]&gt;=1,Date_Table[[#This Row],[Month]]&lt;4),"Q1",
 IF(AND(Date_Table[[#This Row],[Month]]&gt;=4,Date_Table[[#This Row],[Month]]&lt;7),"Q2",
 IF(AND(Date_Table[[#This Row],[Month]]&gt;=7,Date_Table[[#This Row],[Month]]&lt;=9),"Q3","Q4")))</f>
        <v>Q4</v>
      </c>
      <c r="E1026" t="str">
        <f t="shared" ref="E1026:E1089" si="48">TEXT(A1026, "mmmm")</f>
        <v>October</v>
      </c>
      <c r="F1026" t="str">
        <f t="shared" ref="F1026:F1089" si="49" xml:space="preserve"> TEXT(A1026,"dddd")</f>
        <v>Tuesday</v>
      </c>
    </row>
    <row r="1027" spans="1:6" x14ac:dyDescent="0.3">
      <c r="A1027" s="1">
        <v>45952</v>
      </c>
      <c r="B1027">
        <f t="shared" ref="B1027:B1090" si="50">MONTH(A1027)</f>
        <v>10</v>
      </c>
      <c r="C1027">
        <f>YEAR(Date_Table[[#This Row],[Date]])</f>
        <v>2025</v>
      </c>
      <c r="D1027" t="str">
        <f>IF(AND(Date_Table[[#This Row],[Month]]&gt;=1,Date_Table[[#This Row],[Month]]&lt;4),"Q1",
 IF(AND(Date_Table[[#This Row],[Month]]&gt;=4,Date_Table[[#This Row],[Month]]&lt;7),"Q2",
 IF(AND(Date_Table[[#This Row],[Month]]&gt;=7,Date_Table[[#This Row],[Month]]&lt;=9),"Q3","Q4")))</f>
        <v>Q4</v>
      </c>
      <c r="E1027" t="str">
        <f t="shared" si="48"/>
        <v>October</v>
      </c>
      <c r="F1027" t="str">
        <f t="shared" si="49"/>
        <v>Wednesday</v>
      </c>
    </row>
    <row r="1028" spans="1:6" x14ac:dyDescent="0.3">
      <c r="A1028" s="1">
        <v>45953</v>
      </c>
      <c r="B1028">
        <f t="shared" si="50"/>
        <v>10</v>
      </c>
      <c r="C1028">
        <f>YEAR(Date_Table[[#This Row],[Date]])</f>
        <v>2025</v>
      </c>
      <c r="D1028" t="str">
        <f>IF(AND(Date_Table[[#This Row],[Month]]&gt;=1,Date_Table[[#This Row],[Month]]&lt;4),"Q1",
 IF(AND(Date_Table[[#This Row],[Month]]&gt;=4,Date_Table[[#This Row],[Month]]&lt;7),"Q2",
 IF(AND(Date_Table[[#This Row],[Month]]&gt;=7,Date_Table[[#This Row],[Month]]&lt;=9),"Q3","Q4")))</f>
        <v>Q4</v>
      </c>
      <c r="E1028" t="str">
        <f t="shared" si="48"/>
        <v>October</v>
      </c>
      <c r="F1028" t="str">
        <f t="shared" si="49"/>
        <v>Thursday</v>
      </c>
    </row>
    <row r="1029" spans="1:6" x14ac:dyDescent="0.3">
      <c r="A1029" s="1">
        <v>45954</v>
      </c>
      <c r="B1029">
        <f t="shared" si="50"/>
        <v>10</v>
      </c>
      <c r="C1029">
        <f>YEAR(Date_Table[[#This Row],[Date]])</f>
        <v>2025</v>
      </c>
      <c r="D1029" t="str">
        <f>IF(AND(Date_Table[[#This Row],[Month]]&gt;=1,Date_Table[[#This Row],[Month]]&lt;4),"Q1",
 IF(AND(Date_Table[[#This Row],[Month]]&gt;=4,Date_Table[[#This Row],[Month]]&lt;7),"Q2",
 IF(AND(Date_Table[[#This Row],[Month]]&gt;=7,Date_Table[[#This Row],[Month]]&lt;=9),"Q3","Q4")))</f>
        <v>Q4</v>
      </c>
      <c r="E1029" t="str">
        <f t="shared" si="48"/>
        <v>October</v>
      </c>
      <c r="F1029" t="str">
        <f t="shared" si="49"/>
        <v>Friday</v>
      </c>
    </row>
    <row r="1030" spans="1:6" x14ac:dyDescent="0.3">
      <c r="A1030" s="1">
        <v>45955</v>
      </c>
      <c r="B1030">
        <f t="shared" si="50"/>
        <v>10</v>
      </c>
      <c r="C1030">
        <f>YEAR(Date_Table[[#This Row],[Date]])</f>
        <v>2025</v>
      </c>
      <c r="D1030" t="str">
        <f>IF(AND(Date_Table[[#This Row],[Month]]&gt;=1,Date_Table[[#This Row],[Month]]&lt;4),"Q1",
 IF(AND(Date_Table[[#This Row],[Month]]&gt;=4,Date_Table[[#This Row],[Month]]&lt;7),"Q2",
 IF(AND(Date_Table[[#This Row],[Month]]&gt;=7,Date_Table[[#This Row],[Month]]&lt;=9),"Q3","Q4")))</f>
        <v>Q4</v>
      </c>
      <c r="E1030" t="str">
        <f t="shared" si="48"/>
        <v>October</v>
      </c>
      <c r="F1030" t="str">
        <f t="shared" si="49"/>
        <v>Saturday</v>
      </c>
    </row>
    <row r="1031" spans="1:6" x14ac:dyDescent="0.3">
      <c r="A1031" s="1">
        <v>45956</v>
      </c>
      <c r="B1031">
        <f t="shared" si="50"/>
        <v>10</v>
      </c>
      <c r="C1031">
        <f>YEAR(Date_Table[[#This Row],[Date]])</f>
        <v>2025</v>
      </c>
      <c r="D1031" t="str">
        <f>IF(AND(Date_Table[[#This Row],[Month]]&gt;=1,Date_Table[[#This Row],[Month]]&lt;4),"Q1",
 IF(AND(Date_Table[[#This Row],[Month]]&gt;=4,Date_Table[[#This Row],[Month]]&lt;7),"Q2",
 IF(AND(Date_Table[[#This Row],[Month]]&gt;=7,Date_Table[[#This Row],[Month]]&lt;=9),"Q3","Q4")))</f>
        <v>Q4</v>
      </c>
      <c r="E1031" t="str">
        <f t="shared" si="48"/>
        <v>October</v>
      </c>
      <c r="F1031" t="str">
        <f t="shared" si="49"/>
        <v>Sunday</v>
      </c>
    </row>
    <row r="1032" spans="1:6" x14ac:dyDescent="0.3">
      <c r="A1032" s="1">
        <v>45957</v>
      </c>
      <c r="B1032">
        <f t="shared" si="50"/>
        <v>10</v>
      </c>
      <c r="C1032">
        <f>YEAR(Date_Table[[#This Row],[Date]])</f>
        <v>2025</v>
      </c>
      <c r="D1032" t="str">
        <f>IF(AND(Date_Table[[#This Row],[Month]]&gt;=1,Date_Table[[#This Row],[Month]]&lt;4),"Q1",
 IF(AND(Date_Table[[#This Row],[Month]]&gt;=4,Date_Table[[#This Row],[Month]]&lt;7),"Q2",
 IF(AND(Date_Table[[#This Row],[Month]]&gt;=7,Date_Table[[#This Row],[Month]]&lt;=9),"Q3","Q4")))</f>
        <v>Q4</v>
      </c>
      <c r="E1032" t="str">
        <f t="shared" si="48"/>
        <v>October</v>
      </c>
      <c r="F1032" t="str">
        <f t="shared" si="49"/>
        <v>Monday</v>
      </c>
    </row>
    <row r="1033" spans="1:6" x14ac:dyDescent="0.3">
      <c r="A1033" s="1">
        <v>45958</v>
      </c>
      <c r="B1033">
        <f t="shared" si="50"/>
        <v>10</v>
      </c>
      <c r="C1033">
        <f>YEAR(Date_Table[[#This Row],[Date]])</f>
        <v>2025</v>
      </c>
      <c r="D1033" t="str">
        <f>IF(AND(Date_Table[[#This Row],[Month]]&gt;=1,Date_Table[[#This Row],[Month]]&lt;4),"Q1",
 IF(AND(Date_Table[[#This Row],[Month]]&gt;=4,Date_Table[[#This Row],[Month]]&lt;7),"Q2",
 IF(AND(Date_Table[[#This Row],[Month]]&gt;=7,Date_Table[[#This Row],[Month]]&lt;=9),"Q3","Q4")))</f>
        <v>Q4</v>
      </c>
      <c r="E1033" t="str">
        <f t="shared" si="48"/>
        <v>October</v>
      </c>
      <c r="F1033" t="str">
        <f t="shared" si="49"/>
        <v>Tuesday</v>
      </c>
    </row>
    <row r="1034" spans="1:6" x14ac:dyDescent="0.3">
      <c r="A1034" s="1">
        <v>45959</v>
      </c>
      <c r="B1034">
        <f t="shared" si="50"/>
        <v>10</v>
      </c>
      <c r="C1034">
        <f>YEAR(Date_Table[[#This Row],[Date]])</f>
        <v>2025</v>
      </c>
      <c r="D1034" t="str">
        <f>IF(AND(Date_Table[[#This Row],[Month]]&gt;=1,Date_Table[[#This Row],[Month]]&lt;4),"Q1",
 IF(AND(Date_Table[[#This Row],[Month]]&gt;=4,Date_Table[[#This Row],[Month]]&lt;7),"Q2",
 IF(AND(Date_Table[[#This Row],[Month]]&gt;=7,Date_Table[[#This Row],[Month]]&lt;=9),"Q3","Q4")))</f>
        <v>Q4</v>
      </c>
      <c r="E1034" t="str">
        <f t="shared" si="48"/>
        <v>October</v>
      </c>
      <c r="F1034" t="str">
        <f t="shared" si="49"/>
        <v>Wednesday</v>
      </c>
    </row>
    <row r="1035" spans="1:6" x14ac:dyDescent="0.3">
      <c r="A1035" s="1">
        <v>45960</v>
      </c>
      <c r="B1035">
        <f t="shared" si="50"/>
        <v>10</v>
      </c>
      <c r="C1035">
        <f>YEAR(Date_Table[[#This Row],[Date]])</f>
        <v>2025</v>
      </c>
      <c r="D1035" t="str">
        <f>IF(AND(Date_Table[[#This Row],[Month]]&gt;=1,Date_Table[[#This Row],[Month]]&lt;4),"Q1",
 IF(AND(Date_Table[[#This Row],[Month]]&gt;=4,Date_Table[[#This Row],[Month]]&lt;7),"Q2",
 IF(AND(Date_Table[[#This Row],[Month]]&gt;=7,Date_Table[[#This Row],[Month]]&lt;=9),"Q3","Q4")))</f>
        <v>Q4</v>
      </c>
      <c r="E1035" t="str">
        <f t="shared" si="48"/>
        <v>October</v>
      </c>
      <c r="F1035" t="str">
        <f t="shared" si="49"/>
        <v>Thursday</v>
      </c>
    </row>
    <row r="1036" spans="1:6" x14ac:dyDescent="0.3">
      <c r="A1036" s="1">
        <v>45961</v>
      </c>
      <c r="B1036">
        <f t="shared" si="50"/>
        <v>10</v>
      </c>
      <c r="C1036">
        <f>YEAR(Date_Table[[#This Row],[Date]])</f>
        <v>2025</v>
      </c>
      <c r="D1036" t="str">
        <f>IF(AND(Date_Table[[#This Row],[Month]]&gt;=1,Date_Table[[#This Row],[Month]]&lt;4),"Q1",
 IF(AND(Date_Table[[#This Row],[Month]]&gt;=4,Date_Table[[#This Row],[Month]]&lt;7),"Q2",
 IF(AND(Date_Table[[#This Row],[Month]]&gt;=7,Date_Table[[#This Row],[Month]]&lt;=9),"Q3","Q4")))</f>
        <v>Q4</v>
      </c>
      <c r="E1036" t="str">
        <f t="shared" si="48"/>
        <v>October</v>
      </c>
      <c r="F1036" t="str">
        <f t="shared" si="49"/>
        <v>Friday</v>
      </c>
    </row>
    <row r="1037" spans="1:6" x14ac:dyDescent="0.3">
      <c r="A1037" s="1">
        <v>45962</v>
      </c>
      <c r="B1037">
        <f t="shared" si="50"/>
        <v>11</v>
      </c>
      <c r="C1037">
        <f>YEAR(Date_Table[[#This Row],[Date]])</f>
        <v>2025</v>
      </c>
      <c r="D1037" t="str">
        <f>IF(AND(Date_Table[[#This Row],[Month]]&gt;=1,Date_Table[[#This Row],[Month]]&lt;4),"Q1",
 IF(AND(Date_Table[[#This Row],[Month]]&gt;=4,Date_Table[[#This Row],[Month]]&lt;7),"Q2",
 IF(AND(Date_Table[[#This Row],[Month]]&gt;=7,Date_Table[[#This Row],[Month]]&lt;=9),"Q3","Q4")))</f>
        <v>Q4</v>
      </c>
      <c r="E1037" t="str">
        <f t="shared" si="48"/>
        <v>November</v>
      </c>
      <c r="F1037" t="str">
        <f t="shared" si="49"/>
        <v>Saturday</v>
      </c>
    </row>
    <row r="1038" spans="1:6" x14ac:dyDescent="0.3">
      <c r="A1038" s="1">
        <v>45963</v>
      </c>
      <c r="B1038">
        <f t="shared" si="50"/>
        <v>11</v>
      </c>
      <c r="C1038">
        <f>YEAR(Date_Table[[#This Row],[Date]])</f>
        <v>2025</v>
      </c>
      <c r="D1038" t="str">
        <f>IF(AND(Date_Table[[#This Row],[Month]]&gt;=1,Date_Table[[#This Row],[Month]]&lt;4),"Q1",
 IF(AND(Date_Table[[#This Row],[Month]]&gt;=4,Date_Table[[#This Row],[Month]]&lt;7),"Q2",
 IF(AND(Date_Table[[#This Row],[Month]]&gt;=7,Date_Table[[#This Row],[Month]]&lt;=9),"Q3","Q4")))</f>
        <v>Q4</v>
      </c>
      <c r="E1038" t="str">
        <f t="shared" si="48"/>
        <v>November</v>
      </c>
      <c r="F1038" t="str">
        <f t="shared" si="49"/>
        <v>Sunday</v>
      </c>
    </row>
    <row r="1039" spans="1:6" x14ac:dyDescent="0.3">
      <c r="A1039" s="1">
        <v>45964</v>
      </c>
      <c r="B1039">
        <f t="shared" si="50"/>
        <v>11</v>
      </c>
      <c r="C1039">
        <f>YEAR(Date_Table[[#This Row],[Date]])</f>
        <v>2025</v>
      </c>
      <c r="D1039" t="str">
        <f>IF(AND(Date_Table[[#This Row],[Month]]&gt;=1,Date_Table[[#This Row],[Month]]&lt;4),"Q1",
 IF(AND(Date_Table[[#This Row],[Month]]&gt;=4,Date_Table[[#This Row],[Month]]&lt;7),"Q2",
 IF(AND(Date_Table[[#This Row],[Month]]&gt;=7,Date_Table[[#This Row],[Month]]&lt;=9),"Q3","Q4")))</f>
        <v>Q4</v>
      </c>
      <c r="E1039" t="str">
        <f t="shared" si="48"/>
        <v>November</v>
      </c>
      <c r="F1039" t="str">
        <f t="shared" si="49"/>
        <v>Monday</v>
      </c>
    </row>
    <row r="1040" spans="1:6" x14ac:dyDescent="0.3">
      <c r="A1040" s="1">
        <v>45965</v>
      </c>
      <c r="B1040">
        <f t="shared" si="50"/>
        <v>11</v>
      </c>
      <c r="C1040">
        <f>YEAR(Date_Table[[#This Row],[Date]])</f>
        <v>2025</v>
      </c>
      <c r="D1040" t="str">
        <f>IF(AND(Date_Table[[#This Row],[Month]]&gt;=1,Date_Table[[#This Row],[Month]]&lt;4),"Q1",
 IF(AND(Date_Table[[#This Row],[Month]]&gt;=4,Date_Table[[#This Row],[Month]]&lt;7),"Q2",
 IF(AND(Date_Table[[#This Row],[Month]]&gt;=7,Date_Table[[#This Row],[Month]]&lt;=9),"Q3","Q4")))</f>
        <v>Q4</v>
      </c>
      <c r="E1040" t="str">
        <f t="shared" si="48"/>
        <v>November</v>
      </c>
      <c r="F1040" t="str">
        <f t="shared" si="49"/>
        <v>Tuesday</v>
      </c>
    </row>
    <row r="1041" spans="1:6" x14ac:dyDescent="0.3">
      <c r="A1041" s="1">
        <v>45966</v>
      </c>
      <c r="B1041">
        <f t="shared" si="50"/>
        <v>11</v>
      </c>
      <c r="C1041">
        <f>YEAR(Date_Table[[#This Row],[Date]])</f>
        <v>2025</v>
      </c>
      <c r="D1041" t="str">
        <f>IF(AND(Date_Table[[#This Row],[Month]]&gt;=1,Date_Table[[#This Row],[Month]]&lt;4),"Q1",
 IF(AND(Date_Table[[#This Row],[Month]]&gt;=4,Date_Table[[#This Row],[Month]]&lt;7),"Q2",
 IF(AND(Date_Table[[#This Row],[Month]]&gt;=7,Date_Table[[#This Row],[Month]]&lt;=9),"Q3","Q4")))</f>
        <v>Q4</v>
      </c>
      <c r="E1041" t="str">
        <f t="shared" si="48"/>
        <v>November</v>
      </c>
      <c r="F1041" t="str">
        <f t="shared" si="49"/>
        <v>Wednesday</v>
      </c>
    </row>
    <row r="1042" spans="1:6" x14ac:dyDescent="0.3">
      <c r="A1042" s="1">
        <v>45967</v>
      </c>
      <c r="B1042">
        <f t="shared" si="50"/>
        <v>11</v>
      </c>
      <c r="C1042">
        <f>YEAR(Date_Table[[#This Row],[Date]])</f>
        <v>2025</v>
      </c>
      <c r="D1042" t="str">
        <f>IF(AND(Date_Table[[#This Row],[Month]]&gt;=1,Date_Table[[#This Row],[Month]]&lt;4),"Q1",
 IF(AND(Date_Table[[#This Row],[Month]]&gt;=4,Date_Table[[#This Row],[Month]]&lt;7),"Q2",
 IF(AND(Date_Table[[#This Row],[Month]]&gt;=7,Date_Table[[#This Row],[Month]]&lt;=9),"Q3","Q4")))</f>
        <v>Q4</v>
      </c>
      <c r="E1042" t="str">
        <f t="shared" si="48"/>
        <v>November</v>
      </c>
      <c r="F1042" t="str">
        <f t="shared" si="49"/>
        <v>Thursday</v>
      </c>
    </row>
    <row r="1043" spans="1:6" x14ac:dyDescent="0.3">
      <c r="A1043" s="1">
        <v>45968</v>
      </c>
      <c r="B1043">
        <f t="shared" si="50"/>
        <v>11</v>
      </c>
      <c r="C1043">
        <f>YEAR(Date_Table[[#This Row],[Date]])</f>
        <v>2025</v>
      </c>
      <c r="D1043" t="str">
        <f>IF(AND(Date_Table[[#This Row],[Month]]&gt;=1,Date_Table[[#This Row],[Month]]&lt;4),"Q1",
 IF(AND(Date_Table[[#This Row],[Month]]&gt;=4,Date_Table[[#This Row],[Month]]&lt;7),"Q2",
 IF(AND(Date_Table[[#This Row],[Month]]&gt;=7,Date_Table[[#This Row],[Month]]&lt;=9),"Q3","Q4")))</f>
        <v>Q4</v>
      </c>
      <c r="E1043" t="str">
        <f t="shared" si="48"/>
        <v>November</v>
      </c>
      <c r="F1043" t="str">
        <f t="shared" si="49"/>
        <v>Friday</v>
      </c>
    </row>
    <row r="1044" spans="1:6" x14ac:dyDescent="0.3">
      <c r="A1044" s="1">
        <v>45969</v>
      </c>
      <c r="B1044">
        <f t="shared" si="50"/>
        <v>11</v>
      </c>
      <c r="C1044">
        <f>YEAR(Date_Table[[#This Row],[Date]])</f>
        <v>2025</v>
      </c>
      <c r="D1044" t="str">
        <f>IF(AND(Date_Table[[#This Row],[Month]]&gt;=1,Date_Table[[#This Row],[Month]]&lt;4),"Q1",
 IF(AND(Date_Table[[#This Row],[Month]]&gt;=4,Date_Table[[#This Row],[Month]]&lt;7),"Q2",
 IF(AND(Date_Table[[#This Row],[Month]]&gt;=7,Date_Table[[#This Row],[Month]]&lt;=9),"Q3","Q4")))</f>
        <v>Q4</v>
      </c>
      <c r="E1044" t="str">
        <f t="shared" si="48"/>
        <v>November</v>
      </c>
      <c r="F1044" t="str">
        <f t="shared" si="49"/>
        <v>Saturday</v>
      </c>
    </row>
    <row r="1045" spans="1:6" x14ac:dyDescent="0.3">
      <c r="A1045" s="1">
        <v>45970</v>
      </c>
      <c r="B1045">
        <f t="shared" si="50"/>
        <v>11</v>
      </c>
      <c r="C1045">
        <f>YEAR(Date_Table[[#This Row],[Date]])</f>
        <v>2025</v>
      </c>
      <c r="D1045" t="str">
        <f>IF(AND(Date_Table[[#This Row],[Month]]&gt;=1,Date_Table[[#This Row],[Month]]&lt;4),"Q1",
 IF(AND(Date_Table[[#This Row],[Month]]&gt;=4,Date_Table[[#This Row],[Month]]&lt;7),"Q2",
 IF(AND(Date_Table[[#This Row],[Month]]&gt;=7,Date_Table[[#This Row],[Month]]&lt;=9),"Q3","Q4")))</f>
        <v>Q4</v>
      </c>
      <c r="E1045" t="str">
        <f t="shared" si="48"/>
        <v>November</v>
      </c>
      <c r="F1045" t="str">
        <f t="shared" si="49"/>
        <v>Sunday</v>
      </c>
    </row>
    <row r="1046" spans="1:6" x14ac:dyDescent="0.3">
      <c r="A1046" s="1">
        <v>45971</v>
      </c>
      <c r="B1046">
        <f t="shared" si="50"/>
        <v>11</v>
      </c>
      <c r="C1046">
        <f>YEAR(Date_Table[[#This Row],[Date]])</f>
        <v>2025</v>
      </c>
      <c r="D1046" t="str">
        <f>IF(AND(Date_Table[[#This Row],[Month]]&gt;=1,Date_Table[[#This Row],[Month]]&lt;4),"Q1",
 IF(AND(Date_Table[[#This Row],[Month]]&gt;=4,Date_Table[[#This Row],[Month]]&lt;7),"Q2",
 IF(AND(Date_Table[[#This Row],[Month]]&gt;=7,Date_Table[[#This Row],[Month]]&lt;=9),"Q3","Q4")))</f>
        <v>Q4</v>
      </c>
      <c r="E1046" t="str">
        <f t="shared" si="48"/>
        <v>November</v>
      </c>
      <c r="F1046" t="str">
        <f t="shared" si="49"/>
        <v>Monday</v>
      </c>
    </row>
    <row r="1047" spans="1:6" x14ac:dyDescent="0.3">
      <c r="A1047" s="1">
        <v>45972</v>
      </c>
      <c r="B1047">
        <f t="shared" si="50"/>
        <v>11</v>
      </c>
      <c r="C1047">
        <f>YEAR(Date_Table[[#This Row],[Date]])</f>
        <v>2025</v>
      </c>
      <c r="D1047" t="str">
        <f>IF(AND(Date_Table[[#This Row],[Month]]&gt;=1,Date_Table[[#This Row],[Month]]&lt;4),"Q1",
 IF(AND(Date_Table[[#This Row],[Month]]&gt;=4,Date_Table[[#This Row],[Month]]&lt;7),"Q2",
 IF(AND(Date_Table[[#This Row],[Month]]&gt;=7,Date_Table[[#This Row],[Month]]&lt;=9),"Q3","Q4")))</f>
        <v>Q4</v>
      </c>
      <c r="E1047" t="str">
        <f t="shared" si="48"/>
        <v>November</v>
      </c>
      <c r="F1047" t="str">
        <f t="shared" si="49"/>
        <v>Tuesday</v>
      </c>
    </row>
    <row r="1048" spans="1:6" x14ac:dyDescent="0.3">
      <c r="A1048" s="1">
        <v>45973</v>
      </c>
      <c r="B1048">
        <f t="shared" si="50"/>
        <v>11</v>
      </c>
      <c r="C1048">
        <f>YEAR(Date_Table[[#This Row],[Date]])</f>
        <v>2025</v>
      </c>
      <c r="D1048" t="str">
        <f>IF(AND(Date_Table[[#This Row],[Month]]&gt;=1,Date_Table[[#This Row],[Month]]&lt;4),"Q1",
 IF(AND(Date_Table[[#This Row],[Month]]&gt;=4,Date_Table[[#This Row],[Month]]&lt;7),"Q2",
 IF(AND(Date_Table[[#This Row],[Month]]&gt;=7,Date_Table[[#This Row],[Month]]&lt;=9),"Q3","Q4")))</f>
        <v>Q4</v>
      </c>
      <c r="E1048" t="str">
        <f t="shared" si="48"/>
        <v>November</v>
      </c>
      <c r="F1048" t="str">
        <f t="shared" si="49"/>
        <v>Wednesday</v>
      </c>
    </row>
    <row r="1049" spans="1:6" x14ac:dyDescent="0.3">
      <c r="A1049" s="1">
        <v>45974</v>
      </c>
      <c r="B1049">
        <f t="shared" si="50"/>
        <v>11</v>
      </c>
      <c r="C1049">
        <f>YEAR(Date_Table[[#This Row],[Date]])</f>
        <v>2025</v>
      </c>
      <c r="D1049" t="str">
        <f>IF(AND(Date_Table[[#This Row],[Month]]&gt;=1,Date_Table[[#This Row],[Month]]&lt;4),"Q1",
 IF(AND(Date_Table[[#This Row],[Month]]&gt;=4,Date_Table[[#This Row],[Month]]&lt;7),"Q2",
 IF(AND(Date_Table[[#This Row],[Month]]&gt;=7,Date_Table[[#This Row],[Month]]&lt;=9),"Q3","Q4")))</f>
        <v>Q4</v>
      </c>
      <c r="E1049" t="str">
        <f t="shared" si="48"/>
        <v>November</v>
      </c>
      <c r="F1049" t="str">
        <f t="shared" si="49"/>
        <v>Thursday</v>
      </c>
    </row>
    <row r="1050" spans="1:6" x14ac:dyDescent="0.3">
      <c r="A1050" s="1">
        <v>45975</v>
      </c>
      <c r="B1050">
        <f t="shared" si="50"/>
        <v>11</v>
      </c>
      <c r="C1050">
        <f>YEAR(Date_Table[[#This Row],[Date]])</f>
        <v>2025</v>
      </c>
      <c r="D1050" t="str">
        <f>IF(AND(Date_Table[[#This Row],[Month]]&gt;=1,Date_Table[[#This Row],[Month]]&lt;4),"Q1",
 IF(AND(Date_Table[[#This Row],[Month]]&gt;=4,Date_Table[[#This Row],[Month]]&lt;7),"Q2",
 IF(AND(Date_Table[[#This Row],[Month]]&gt;=7,Date_Table[[#This Row],[Month]]&lt;=9),"Q3","Q4")))</f>
        <v>Q4</v>
      </c>
      <c r="E1050" t="str">
        <f t="shared" si="48"/>
        <v>November</v>
      </c>
      <c r="F1050" t="str">
        <f t="shared" si="49"/>
        <v>Friday</v>
      </c>
    </row>
    <row r="1051" spans="1:6" x14ac:dyDescent="0.3">
      <c r="A1051" s="1">
        <v>45976</v>
      </c>
      <c r="B1051">
        <f t="shared" si="50"/>
        <v>11</v>
      </c>
      <c r="C1051">
        <f>YEAR(Date_Table[[#This Row],[Date]])</f>
        <v>2025</v>
      </c>
      <c r="D1051" t="str">
        <f>IF(AND(Date_Table[[#This Row],[Month]]&gt;=1,Date_Table[[#This Row],[Month]]&lt;4),"Q1",
 IF(AND(Date_Table[[#This Row],[Month]]&gt;=4,Date_Table[[#This Row],[Month]]&lt;7),"Q2",
 IF(AND(Date_Table[[#This Row],[Month]]&gt;=7,Date_Table[[#This Row],[Month]]&lt;=9),"Q3","Q4")))</f>
        <v>Q4</v>
      </c>
      <c r="E1051" t="str">
        <f t="shared" si="48"/>
        <v>November</v>
      </c>
      <c r="F1051" t="str">
        <f t="shared" si="49"/>
        <v>Saturday</v>
      </c>
    </row>
    <row r="1052" spans="1:6" x14ac:dyDescent="0.3">
      <c r="A1052" s="1">
        <v>45977</v>
      </c>
      <c r="B1052">
        <f t="shared" si="50"/>
        <v>11</v>
      </c>
      <c r="C1052">
        <f>YEAR(Date_Table[[#This Row],[Date]])</f>
        <v>2025</v>
      </c>
      <c r="D1052" t="str">
        <f>IF(AND(Date_Table[[#This Row],[Month]]&gt;=1,Date_Table[[#This Row],[Month]]&lt;4),"Q1",
 IF(AND(Date_Table[[#This Row],[Month]]&gt;=4,Date_Table[[#This Row],[Month]]&lt;7),"Q2",
 IF(AND(Date_Table[[#This Row],[Month]]&gt;=7,Date_Table[[#This Row],[Month]]&lt;=9),"Q3","Q4")))</f>
        <v>Q4</v>
      </c>
      <c r="E1052" t="str">
        <f t="shared" si="48"/>
        <v>November</v>
      </c>
      <c r="F1052" t="str">
        <f t="shared" si="49"/>
        <v>Sunday</v>
      </c>
    </row>
    <row r="1053" spans="1:6" x14ac:dyDescent="0.3">
      <c r="A1053" s="1">
        <v>45978</v>
      </c>
      <c r="B1053">
        <f t="shared" si="50"/>
        <v>11</v>
      </c>
      <c r="C1053">
        <f>YEAR(Date_Table[[#This Row],[Date]])</f>
        <v>2025</v>
      </c>
      <c r="D1053" t="str">
        <f>IF(AND(Date_Table[[#This Row],[Month]]&gt;=1,Date_Table[[#This Row],[Month]]&lt;4),"Q1",
 IF(AND(Date_Table[[#This Row],[Month]]&gt;=4,Date_Table[[#This Row],[Month]]&lt;7),"Q2",
 IF(AND(Date_Table[[#This Row],[Month]]&gt;=7,Date_Table[[#This Row],[Month]]&lt;=9),"Q3","Q4")))</f>
        <v>Q4</v>
      </c>
      <c r="E1053" t="str">
        <f t="shared" si="48"/>
        <v>November</v>
      </c>
      <c r="F1053" t="str">
        <f t="shared" si="49"/>
        <v>Monday</v>
      </c>
    </row>
    <row r="1054" spans="1:6" x14ac:dyDescent="0.3">
      <c r="A1054" s="1">
        <v>45979</v>
      </c>
      <c r="B1054">
        <f t="shared" si="50"/>
        <v>11</v>
      </c>
      <c r="C1054">
        <f>YEAR(Date_Table[[#This Row],[Date]])</f>
        <v>2025</v>
      </c>
      <c r="D1054" t="str">
        <f>IF(AND(Date_Table[[#This Row],[Month]]&gt;=1,Date_Table[[#This Row],[Month]]&lt;4),"Q1",
 IF(AND(Date_Table[[#This Row],[Month]]&gt;=4,Date_Table[[#This Row],[Month]]&lt;7),"Q2",
 IF(AND(Date_Table[[#This Row],[Month]]&gt;=7,Date_Table[[#This Row],[Month]]&lt;=9),"Q3","Q4")))</f>
        <v>Q4</v>
      </c>
      <c r="E1054" t="str">
        <f t="shared" si="48"/>
        <v>November</v>
      </c>
      <c r="F1054" t="str">
        <f t="shared" si="49"/>
        <v>Tuesday</v>
      </c>
    </row>
    <row r="1055" spans="1:6" x14ac:dyDescent="0.3">
      <c r="A1055" s="1">
        <v>45980</v>
      </c>
      <c r="B1055">
        <f t="shared" si="50"/>
        <v>11</v>
      </c>
      <c r="C1055">
        <f>YEAR(Date_Table[[#This Row],[Date]])</f>
        <v>2025</v>
      </c>
      <c r="D1055" t="str">
        <f>IF(AND(Date_Table[[#This Row],[Month]]&gt;=1,Date_Table[[#This Row],[Month]]&lt;4),"Q1",
 IF(AND(Date_Table[[#This Row],[Month]]&gt;=4,Date_Table[[#This Row],[Month]]&lt;7),"Q2",
 IF(AND(Date_Table[[#This Row],[Month]]&gt;=7,Date_Table[[#This Row],[Month]]&lt;=9),"Q3","Q4")))</f>
        <v>Q4</v>
      </c>
      <c r="E1055" t="str">
        <f t="shared" si="48"/>
        <v>November</v>
      </c>
      <c r="F1055" t="str">
        <f t="shared" si="49"/>
        <v>Wednesday</v>
      </c>
    </row>
    <row r="1056" spans="1:6" x14ac:dyDescent="0.3">
      <c r="A1056" s="1">
        <v>45981</v>
      </c>
      <c r="B1056">
        <f t="shared" si="50"/>
        <v>11</v>
      </c>
      <c r="C1056">
        <f>YEAR(Date_Table[[#This Row],[Date]])</f>
        <v>2025</v>
      </c>
      <c r="D1056" t="str">
        <f>IF(AND(Date_Table[[#This Row],[Month]]&gt;=1,Date_Table[[#This Row],[Month]]&lt;4),"Q1",
 IF(AND(Date_Table[[#This Row],[Month]]&gt;=4,Date_Table[[#This Row],[Month]]&lt;7),"Q2",
 IF(AND(Date_Table[[#This Row],[Month]]&gt;=7,Date_Table[[#This Row],[Month]]&lt;=9),"Q3","Q4")))</f>
        <v>Q4</v>
      </c>
      <c r="E1056" t="str">
        <f t="shared" si="48"/>
        <v>November</v>
      </c>
      <c r="F1056" t="str">
        <f t="shared" si="49"/>
        <v>Thursday</v>
      </c>
    </row>
    <row r="1057" spans="1:6" x14ac:dyDescent="0.3">
      <c r="A1057" s="1">
        <v>45982</v>
      </c>
      <c r="B1057">
        <f t="shared" si="50"/>
        <v>11</v>
      </c>
      <c r="C1057">
        <f>YEAR(Date_Table[[#This Row],[Date]])</f>
        <v>2025</v>
      </c>
      <c r="D1057" t="str">
        <f>IF(AND(Date_Table[[#This Row],[Month]]&gt;=1,Date_Table[[#This Row],[Month]]&lt;4),"Q1",
 IF(AND(Date_Table[[#This Row],[Month]]&gt;=4,Date_Table[[#This Row],[Month]]&lt;7),"Q2",
 IF(AND(Date_Table[[#This Row],[Month]]&gt;=7,Date_Table[[#This Row],[Month]]&lt;=9),"Q3","Q4")))</f>
        <v>Q4</v>
      </c>
      <c r="E1057" t="str">
        <f t="shared" si="48"/>
        <v>November</v>
      </c>
      <c r="F1057" t="str">
        <f t="shared" si="49"/>
        <v>Friday</v>
      </c>
    </row>
    <row r="1058" spans="1:6" x14ac:dyDescent="0.3">
      <c r="A1058" s="1">
        <v>45983</v>
      </c>
      <c r="B1058">
        <f t="shared" si="50"/>
        <v>11</v>
      </c>
      <c r="C1058">
        <f>YEAR(Date_Table[[#This Row],[Date]])</f>
        <v>2025</v>
      </c>
      <c r="D1058" t="str">
        <f>IF(AND(Date_Table[[#This Row],[Month]]&gt;=1,Date_Table[[#This Row],[Month]]&lt;4),"Q1",
 IF(AND(Date_Table[[#This Row],[Month]]&gt;=4,Date_Table[[#This Row],[Month]]&lt;7),"Q2",
 IF(AND(Date_Table[[#This Row],[Month]]&gt;=7,Date_Table[[#This Row],[Month]]&lt;=9),"Q3","Q4")))</f>
        <v>Q4</v>
      </c>
      <c r="E1058" t="str">
        <f t="shared" si="48"/>
        <v>November</v>
      </c>
      <c r="F1058" t="str">
        <f t="shared" si="49"/>
        <v>Saturday</v>
      </c>
    </row>
    <row r="1059" spans="1:6" x14ac:dyDescent="0.3">
      <c r="A1059" s="1">
        <v>45984</v>
      </c>
      <c r="B1059">
        <f t="shared" si="50"/>
        <v>11</v>
      </c>
      <c r="C1059">
        <f>YEAR(Date_Table[[#This Row],[Date]])</f>
        <v>2025</v>
      </c>
      <c r="D1059" t="str">
        <f>IF(AND(Date_Table[[#This Row],[Month]]&gt;=1,Date_Table[[#This Row],[Month]]&lt;4),"Q1",
 IF(AND(Date_Table[[#This Row],[Month]]&gt;=4,Date_Table[[#This Row],[Month]]&lt;7),"Q2",
 IF(AND(Date_Table[[#This Row],[Month]]&gt;=7,Date_Table[[#This Row],[Month]]&lt;=9),"Q3","Q4")))</f>
        <v>Q4</v>
      </c>
      <c r="E1059" t="str">
        <f t="shared" si="48"/>
        <v>November</v>
      </c>
      <c r="F1059" t="str">
        <f t="shared" si="49"/>
        <v>Sunday</v>
      </c>
    </row>
    <row r="1060" spans="1:6" x14ac:dyDescent="0.3">
      <c r="A1060" s="1">
        <v>45985</v>
      </c>
      <c r="B1060">
        <f t="shared" si="50"/>
        <v>11</v>
      </c>
      <c r="C1060">
        <f>YEAR(Date_Table[[#This Row],[Date]])</f>
        <v>2025</v>
      </c>
      <c r="D1060" t="str">
        <f>IF(AND(Date_Table[[#This Row],[Month]]&gt;=1,Date_Table[[#This Row],[Month]]&lt;4),"Q1",
 IF(AND(Date_Table[[#This Row],[Month]]&gt;=4,Date_Table[[#This Row],[Month]]&lt;7),"Q2",
 IF(AND(Date_Table[[#This Row],[Month]]&gt;=7,Date_Table[[#This Row],[Month]]&lt;=9),"Q3","Q4")))</f>
        <v>Q4</v>
      </c>
      <c r="E1060" t="str">
        <f t="shared" si="48"/>
        <v>November</v>
      </c>
      <c r="F1060" t="str">
        <f t="shared" si="49"/>
        <v>Monday</v>
      </c>
    </row>
    <row r="1061" spans="1:6" x14ac:dyDescent="0.3">
      <c r="A1061" s="1">
        <v>45986</v>
      </c>
      <c r="B1061">
        <f t="shared" si="50"/>
        <v>11</v>
      </c>
      <c r="C1061">
        <f>YEAR(Date_Table[[#This Row],[Date]])</f>
        <v>2025</v>
      </c>
      <c r="D1061" t="str">
        <f>IF(AND(Date_Table[[#This Row],[Month]]&gt;=1,Date_Table[[#This Row],[Month]]&lt;4),"Q1",
 IF(AND(Date_Table[[#This Row],[Month]]&gt;=4,Date_Table[[#This Row],[Month]]&lt;7),"Q2",
 IF(AND(Date_Table[[#This Row],[Month]]&gt;=7,Date_Table[[#This Row],[Month]]&lt;=9),"Q3","Q4")))</f>
        <v>Q4</v>
      </c>
      <c r="E1061" t="str">
        <f t="shared" si="48"/>
        <v>November</v>
      </c>
      <c r="F1061" t="str">
        <f t="shared" si="49"/>
        <v>Tuesday</v>
      </c>
    </row>
    <row r="1062" spans="1:6" x14ac:dyDescent="0.3">
      <c r="A1062" s="1">
        <v>45987</v>
      </c>
      <c r="B1062">
        <f t="shared" si="50"/>
        <v>11</v>
      </c>
      <c r="C1062">
        <f>YEAR(Date_Table[[#This Row],[Date]])</f>
        <v>2025</v>
      </c>
      <c r="D1062" t="str">
        <f>IF(AND(Date_Table[[#This Row],[Month]]&gt;=1,Date_Table[[#This Row],[Month]]&lt;4),"Q1",
 IF(AND(Date_Table[[#This Row],[Month]]&gt;=4,Date_Table[[#This Row],[Month]]&lt;7),"Q2",
 IF(AND(Date_Table[[#This Row],[Month]]&gt;=7,Date_Table[[#This Row],[Month]]&lt;=9),"Q3","Q4")))</f>
        <v>Q4</v>
      </c>
      <c r="E1062" t="str">
        <f t="shared" si="48"/>
        <v>November</v>
      </c>
      <c r="F1062" t="str">
        <f t="shared" si="49"/>
        <v>Wednesday</v>
      </c>
    </row>
    <row r="1063" spans="1:6" x14ac:dyDescent="0.3">
      <c r="A1063" s="1">
        <v>45988</v>
      </c>
      <c r="B1063">
        <f t="shared" si="50"/>
        <v>11</v>
      </c>
      <c r="C1063">
        <f>YEAR(Date_Table[[#This Row],[Date]])</f>
        <v>2025</v>
      </c>
      <c r="D1063" t="str">
        <f>IF(AND(Date_Table[[#This Row],[Month]]&gt;=1,Date_Table[[#This Row],[Month]]&lt;4),"Q1",
 IF(AND(Date_Table[[#This Row],[Month]]&gt;=4,Date_Table[[#This Row],[Month]]&lt;7),"Q2",
 IF(AND(Date_Table[[#This Row],[Month]]&gt;=7,Date_Table[[#This Row],[Month]]&lt;=9),"Q3","Q4")))</f>
        <v>Q4</v>
      </c>
      <c r="E1063" t="str">
        <f t="shared" si="48"/>
        <v>November</v>
      </c>
      <c r="F1063" t="str">
        <f t="shared" si="49"/>
        <v>Thursday</v>
      </c>
    </row>
    <row r="1064" spans="1:6" x14ac:dyDescent="0.3">
      <c r="A1064" s="1">
        <v>45989</v>
      </c>
      <c r="B1064">
        <f t="shared" si="50"/>
        <v>11</v>
      </c>
      <c r="C1064">
        <f>YEAR(Date_Table[[#This Row],[Date]])</f>
        <v>2025</v>
      </c>
      <c r="D1064" t="str">
        <f>IF(AND(Date_Table[[#This Row],[Month]]&gt;=1,Date_Table[[#This Row],[Month]]&lt;4),"Q1",
 IF(AND(Date_Table[[#This Row],[Month]]&gt;=4,Date_Table[[#This Row],[Month]]&lt;7),"Q2",
 IF(AND(Date_Table[[#This Row],[Month]]&gt;=7,Date_Table[[#This Row],[Month]]&lt;=9),"Q3","Q4")))</f>
        <v>Q4</v>
      </c>
      <c r="E1064" t="str">
        <f t="shared" si="48"/>
        <v>November</v>
      </c>
      <c r="F1064" t="str">
        <f t="shared" si="49"/>
        <v>Friday</v>
      </c>
    </row>
    <row r="1065" spans="1:6" x14ac:dyDescent="0.3">
      <c r="A1065" s="1">
        <v>45990</v>
      </c>
      <c r="B1065">
        <f t="shared" si="50"/>
        <v>11</v>
      </c>
      <c r="C1065">
        <f>YEAR(Date_Table[[#This Row],[Date]])</f>
        <v>2025</v>
      </c>
      <c r="D1065" t="str">
        <f>IF(AND(Date_Table[[#This Row],[Month]]&gt;=1,Date_Table[[#This Row],[Month]]&lt;4),"Q1",
 IF(AND(Date_Table[[#This Row],[Month]]&gt;=4,Date_Table[[#This Row],[Month]]&lt;7),"Q2",
 IF(AND(Date_Table[[#This Row],[Month]]&gt;=7,Date_Table[[#This Row],[Month]]&lt;=9),"Q3","Q4")))</f>
        <v>Q4</v>
      </c>
      <c r="E1065" t="str">
        <f t="shared" si="48"/>
        <v>November</v>
      </c>
      <c r="F1065" t="str">
        <f t="shared" si="49"/>
        <v>Saturday</v>
      </c>
    </row>
    <row r="1066" spans="1:6" x14ac:dyDescent="0.3">
      <c r="A1066" s="1">
        <v>45991</v>
      </c>
      <c r="B1066">
        <f t="shared" si="50"/>
        <v>11</v>
      </c>
      <c r="C1066">
        <f>YEAR(Date_Table[[#This Row],[Date]])</f>
        <v>2025</v>
      </c>
      <c r="D1066" t="str">
        <f>IF(AND(Date_Table[[#This Row],[Month]]&gt;=1,Date_Table[[#This Row],[Month]]&lt;4),"Q1",
 IF(AND(Date_Table[[#This Row],[Month]]&gt;=4,Date_Table[[#This Row],[Month]]&lt;7),"Q2",
 IF(AND(Date_Table[[#This Row],[Month]]&gt;=7,Date_Table[[#This Row],[Month]]&lt;=9),"Q3","Q4")))</f>
        <v>Q4</v>
      </c>
      <c r="E1066" t="str">
        <f t="shared" si="48"/>
        <v>November</v>
      </c>
      <c r="F1066" t="str">
        <f t="shared" si="49"/>
        <v>Sunday</v>
      </c>
    </row>
    <row r="1067" spans="1:6" x14ac:dyDescent="0.3">
      <c r="A1067" s="1">
        <v>45992</v>
      </c>
      <c r="B1067">
        <f t="shared" si="50"/>
        <v>12</v>
      </c>
      <c r="C1067">
        <f>YEAR(Date_Table[[#This Row],[Date]])</f>
        <v>2025</v>
      </c>
      <c r="D1067" t="str">
        <f>IF(AND(Date_Table[[#This Row],[Month]]&gt;=1,Date_Table[[#This Row],[Month]]&lt;4),"Q1",
 IF(AND(Date_Table[[#This Row],[Month]]&gt;=4,Date_Table[[#This Row],[Month]]&lt;7),"Q2",
 IF(AND(Date_Table[[#This Row],[Month]]&gt;=7,Date_Table[[#This Row],[Month]]&lt;=9),"Q3","Q4")))</f>
        <v>Q4</v>
      </c>
      <c r="E1067" t="str">
        <f t="shared" si="48"/>
        <v>December</v>
      </c>
      <c r="F1067" t="str">
        <f t="shared" si="49"/>
        <v>Monday</v>
      </c>
    </row>
    <row r="1068" spans="1:6" x14ac:dyDescent="0.3">
      <c r="A1068" s="1">
        <v>45993</v>
      </c>
      <c r="B1068">
        <f t="shared" si="50"/>
        <v>12</v>
      </c>
      <c r="C1068">
        <f>YEAR(Date_Table[[#This Row],[Date]])</f>
        <v>2025</v>
      </c>
      <c r="D1068" t="str">
        <f>IF(AND(Date_Table[[#This Row],[Month]]&gt;=1,Date_Table[[#This Row],[Month]]&lt;4),"Q1",
 IF(AND(Date_Table[[#This Row],[Month]]&gt;=4,Date_Table[[#This Row],[Month]]&lt;7),"Q2",
 IF(AND(Date_Table[[#This Row],[Month]]&gt;=7,Date_Table[[#This Row],[Month]]&lt;=9),"Q3","Q4")))</f>
        <v>Q4</v>
      </c>
      <c r="E1068" t="str">
        <f t="shared" si="48"/>
        <v>December</v>
      </c>
      <c r="F1068" t="str">
        <f t="shared" si="49"/>
        <v>Tuesday</v>
      </c>
    </row>
    <row r="1069" spans="1:6" x14ac:dyDescent="0.3">
      <c r="A1069" s="1">
        <v>45994</v>
      </c>
      <c r="B1069">
        <f t="shared" si="50"/>
        <v>12</v>
      </c>
      <c r="C1069">
        <f>YEAR(Date_Table[[#This Row],[Date]])</f>
        <v>2025</v>
      </c>
      <c r="D1069" t="str">
        <f>IF(AND(Date_Table[[#This Row],[Month]]&gt;=1,Date_Table[[#This Row],[Month]]&lt;4),"Q1",
 IF(AND(Date_Table[[#This Row],[Month]]&gt;=4,Date_Table[[#This Row],[Month]]&lt;7),"Q2",
 IF(AND(Date_Table[[#This Row],[Month]]&gt;=7,Date_Table[[#This Row],[Month]]&lt;=9),"Q3","Q4")))</f>
        <v>Q4</v>
      </c>
      <c r="E1069" t="str">
        <f t="shared" si="48"/>
        <v>December</v>
      </c>
      <c r="F1069" t="str">
        <f t="shared" si="49"/>
        <v>Wednesday</v>
      </c>
    </row>
    <row r="1070" spans="1:6" x14ac:dyDescent="0.3">
      <c r="A1070" s="1">
        <v>45995</v>
      </c>
      <c r="B1070">
        <f t="shared" si="50"/>
        <v>12</v>
      </c>
      <c r="C1070">
        <f>YEAR(Date_Table[[#This Row],[Date]])</f>
        <v>2025</v>
      </c>
      <c r="D1070" t="str">
        <f>IF(AND(Date_Table[[#This Row],[Month]]&gt;=1,Date_Table[[#This Row],[Month]]&lt;4),"Q1",
 IF(AND(Date_Table[[#This Row],[Month]]&gt;=4,Date_Table[[#This Row],[Month]]&lt;7),"Q2",
 IF(AND(Date_Table[[#This Row],[Month]]&gt;=7,Date_Table[[#This Row],[Month]]&lt;=9),"Q3","Q4")))</f>
        <v>Q4</v>
      </c>
      <c r="E1070" t="str">
        <f t="shared" si="48"/>
        <v>December</v>
      </c>
      <c r="F1070" t="str">
        <f t="shared" si="49"/>
        <v>Thursday</v>
      </c>
    </row>
    <row r="1071" spans="1:6" x14ac:dyDescent="0.3">
      <c r="A1071" s="1">
        <v>45996</v>
      </c>
      <c r="B1071">
        <f t="shared" si="50"/>
        <v>12</v>
      </c>
      <c r="C1071">
        <f>YEAR(Date_Table[[#This Row],[Date]])</f>
        <v>2025</v>
      </c>
      <c r="D1071" t="str">
        <f>IF(AND(Date_Table[[#This Row],[Month]]&gt;=1,Date_Table[[#This Row],[Month]]&lt;4),"Q1",
 IF(AND(Date_Table[[#This Row],[Month]]&gt;=4,Date_Table[[#This Row],[Month]]&lt;7),"Q2",
 IF(AND(Date_Table[[#This Row],[Month]]&gt;=7,Date_Table[[#This Row],[Month]]&lt;=9),"Q3","Q4")))</f>
        <v>Q4</v>
      </c>
      <c r="E1071" t="str">
        <f t="shared" si="48"/>
        <v>December</v>
      </c>
      <c r="F1071" t="str">
        <f t="shared" si="49"/>
        <v>Friday</v>
      </c>
    </row>
    <row r="1072" spans="1:6" x14ac:dyDescent="0.3">
      <c r="A1072" s="1">
        <v>45997</v>
      </c>
      <c r="B1072">
        <f t="shared" si="50"/>
        <v>12</v>
      </c>
      <c r="C1072">
        <f>YEAR(Date_Table[[#This Row],[Date]])</f>
        <v>2025</v>
      </c>
      <c r="D1072" t="str">
        <f>IF(AND(Date_Table[[#This Row],[Month]]&gt;=1,Date_Table[[#This Row],[Month]]&lt;4),"Q1",
 IF(AND(Date_Table[[#This Row],[Month]]&gt;=4,Date_Table[[#This Row],[Month]]&lt;7),"Q2",
 IF(AND(Date_Table[[#This Row],[Month]]&gt;=7,Date_Table[[#This Row],[Month]]&lt;=9),"Q3","Q4")))</f>
        <v>Q4</v>
      </c>
      <c r="E1072" t="str">
        <f t="shared" si="48"/>
        <v>December</v>
      </c>
      <c r="F1072" t="str">
        <f t="shared" si="49"/>
        <v>Saturday</v>
      </c>
    </row>
    <row r="1073" spans="1:6" x14ac:dyDescent="0.3">
      <c r="A1073" s="1">
        <v>45998</v>
      </c>
      <c r="B1073">
        <f t="shared" si="50"/>
        <v>12</v>
      </c>
      <c r="C1073">
        <f>YEAR(Date_Table[[#This Row],[Date]])</f>
        <v>2025</v>
      </c>
      <c r="D1073" t="str">
        <f>IF(AND(Date_Table[[#This Row],[Month]]&gt;=1,Date_Table[[#This Row],[Month]]&lt;4),"Q1",
 IF(AND(Date_Table[[#This Row],[Month]]&gt;=4,Date_Table[[#This Row],[Month]]&lt;7),"Q2",
 IF(AND(Date_Table[[#This Row],[Month]]&gt;=7,Date_Table[[#This Row],[Month]]&lt;=9),"Q3","Q4")))</f>
        <v>Q4</v>
      </c>
      <c r="E1073" t="str">
        <f t="shared" si="48"/>
        <v>December</v>
      </c>
      <c r="F1073" t="str">
        <f t="shared" si="49"/>
        <v>Sunday</v>
      </c>
    </row>
    <row r="1074" spans="1:6" x14ac:dyDescent="0.3">
      <c r="A1074" s="1">
        <v>45999</v>
      </c>
      <c r="B1074">
        <f t="shared" si="50"/>
        <v>12</v>
      </c>
      <c r="C1074">
        <f>YEAR(Date_Table[[#This Row],[Date]])</f>
        <v>2025</v>
      </c>
      <c r="D1074" t="str">
        <f>IF(AND(Date_Table[[#This Row],[Month]]&gt;=1,Date_Table[[#This Row],[Month]]&lt;4),"Q1",
 IF(AND(Date_Table[[#This Row],[Month]]&gt;=4,Date_Table[[#This Row],[Month]]&lt;7),"Q2",
 IF(AND(Date_Table[[#This Row],[Month]]&gt;=7,Date_Table[[#This Row],[Month]]&lt;=9),"Q3","Q4")))</f>
        <v>Q4</v>
      </c>
      <c r="E1074" t="str">
        <f t="shared" si="48"/>
        <v>December</v>
      </c>
      <c r="F1074" t="str">
        <f t="shared" si="49"/>
        <v>Monday</v>
      </c>
    </row>
    <row r="1075" spans="1:6" x14ac:dyDescent="0.3">
      <c r="A1075" s="1">
        <v>46000</v>
      </c>
      <c r="B1075">
        <f t="shared" si="50"/>
        <v>12</v>
      </c>
      <c r="C1075">
        <f>YEAR(Date_Table[[#This Row],[Date]])</f>
        <v>2025</v>
      </c>
      <c r="D1075" t="str">
        <f>IF(AND(Date_Table[[#This Row],[Month]]&gt;=1,Date_Table[[#This Row],[Month]]&lt;4),"Q1",
 IF(AND(Date_Table[[#This Row],[Month]]&gt;=4,Date_Table[[#This Row],[Month]]&lt;7),"Q2",
 IF(AND(Date_Table[[#This Row],[Month]]&gt;=7,Date_Table[[#This Row],[Month]]&lt;=9),"Q3","Q4")))</f>
        <v>Q4</v>
      </c>
      <c r="E1075" t="str">
        <f t="shared" si="48"/>
        <v>December</v>
      </c>
      <c r="F1075" t="str">
        <f t="shared" si="49"/>
        <v>Tuesday</v>
      </c>
    </row>
    <row r="1076" spans="1:6" x14ac:dyDescent="0.3">
      <c r="A1076" s="1">
        <v>46001</v>
      </c>
      <c r="B1076">
        <f t="shared" si="50"/>
        <v>12</v>
      </c>
      <c r="C1076">
        <f>YEAR(Date_Table[[#This Row],[Date]])</f>
        <v>2025</v>
      </c>
      <c r="D1076" t="str">
        <f>IF(AND(Date_Table[[#This Row],[Month]]&gt;=1,Date_Table[[#This Row],[Month]]&lt;4),"Q1",
 IF(AND(Date_Table[[#This Row],[Month]]&gt;=4,Date_Table[[#This Row],[Month]]&lt;7),"Q2",
 IF(AND(Date_Table[[#This Row],[Month]]&gt;=7,Date_Table[[#This Row],[Month]]&lt;=9),"Q3","Q4")))</f>
        <v>Q4</v>
      </c>
      <c r="E1076" t="str">
        <f t="shared" si="48"/>
        <v>December</v>
      </c>
      <c r="F1076" t="str">
        <f t="shared" si="49"/>
        <v>Wednesday</v>
      </c>
    </row>
    <row r="1077" spans="1:6" x14ac:dyDescent="0.3">
      <c r="A1077" s="1">
        <v>46002</v>
      </c>
      <c r="B1077">
        <f t="shared" si="50"/>
        <v>12</v>
      </c>
      <c r="C1077">
        <f>YEAR(Date_Table[[#This Row],[Date]])</f>
        <v>2025</v>
      </c>
      <c r="D1077" t="str">
        <f>IF(AND(Date_Table[[#This Row],[Month]]&gt;=1,Date_Table[[#This Row],[Month]]&lt;4),"Q1",
 IF(AND(Date_Table[[#This Row],[Month]]&gt;=4,Date_Table[[#This Row],[Month]]&lt;7),"Q2",
 IF(AND(Date_Table[[#This Row],[Month]]&gt;=7,Date_Table[[#This Row],[Month]]&lt;=9),"Q3","Q4")))</f>
        <v>Q4</v>
      </c>
      <c r="E1077" t="str">
        <f t="shared" si="48"/>
        <v>December</v>
      </c>
      <c r="F1077" t="str">
        <f t="shared" si="49"/>
        <v>Thursday</v>
      </c>
    </row>
    <row r="1078" spans="1:6" x14ac:dyDescent="0.3">
      <c r="A1078" s="1">
        <v>46003</v>
      </c>
      <c r="B1078">
        <f t="shared" si="50"/>
        <v>12</v>
      </c>
      <c r="C1078">
        <f>YEAR(Date_Table[[#This Row],[Date]])</f>
        <v>2025</v>
      </c>
      <c r="D1078" t="str">
        <f>IF(AND(Date_Table[[#This Row],[Month]]&gt;=1,Date_Table[[#This Row],[Month]]&lt;4),"Q1",
 IF(AND(Date_Table[[#This Row],[Month]]&gt;=4,Date_Table[[#This Row],[Month]]&lt;7),"Q2",
 IF(AND(Date_Table[[#This Row],[Month]]&gt;=7,Date_Table[[#This Row],[Month]]&lt;=9),"Q3","Q4")))</f>
        <v>Q4</v>
      </c>
      <c r="E1078" t="str">
        <f t="shared" si="48"/>
        <v>December</v>
      </c>
      <c r="F1078" t="str">
        <f t="shared" si="49"/>
        <v>Friday</v>
      </c>
    </row>
    <row r="1079" spans="1:6" x14ac:dyDescent="0.3">
      <c r="A1079" s="1">
        <v>46004</v>
      </c>
      <c r="B1079">
        <f t="shared" si="50"/>
        <v>12</v>
      </c>
      <c r="C1079">
        <f>YEAR(Date_Table[[#This Row],[Date]])</f>
        <v>2025</v>
      </c>
      <c r="D1079" t="str">
        <f>IF(AND(Date_Table[[#This Row],[Month]]&gt;=1,Date_Table[[#This Row],[Month]]&lt;4),"Q1",
 IF(AND(Date_Table[[#This Row],[Month]]&gt;=4,Date_Table[[#This Row],[Month]]&lt;7),"Q2",
 IF(AND(Date_Table[[#This Row],[Month]]&gt;=7,Date_Table[[#This Row],[Month]]&lt;=9),"Q3","Q4")))</f>
        <v>Q4</v>
      </c>
      <c r="E1079" t="str">
        <f t="shared" si="48"/>
        <v>December</v>
      </c>
      <c r="F1079" t="str">
        <f t="shared" si="49"/>
        <v>Saturday</v>
      </c>
    </row>
    <row r="1080" spans="1:6" x14ac:dyDescent="0.3">
      <c r="A1080" s="1">
        <v>46005</v>
      </c>
      <c r="B1080">
        <f t="shared" si="50"/>
        <v>12</v>
      </c>
      <c r="C1080">
        <f>YEAR(Date_Table[[#This Row],[Date]])</f>
        <v>2025</v>
      </c>
      <c r="D1080" t="str">
        <f>IF(AND(Date_Table[[#This Row],[Month]]&gt;=1,Date_Table[[#This Row],[Month]]&lt;4),"Q1",
 IF(AND(Date_Table[[#This Row],[Month]]&gt;=4,Date_Table[[#This Row],[Month]]&lt;7),"Q2",
 IF(AND(Date_Table[[#This Row],[Month]]&gt;=7,Date_Table[[#This Row],[Month]]&lt;=9),"Q3","Q4")))</f>
        <v>Q4</v>
      </c>
      <c r="E1080" t="str">
        <f t="shared" si="48"/>
        <v>December</v>
      </c>
      <c r="F1080" t="str">
        <f t="shared" si="49"/>
        <v>Sunday</v>
      </c>
    </row>
    <row r="1081" spans="1:6" x14ac:dyDescent="0.3">
      <c r="A1081" s="1">
        <v>46006</v>
      </c>
      <c r="B1081">
        <f t="shared" si="50"/>
        <v>12</v>
      </c>
      <c r="C1081">
        <f>YEAR(Date_Table[[#This Row],[Date]])</f>
        <v>2025</v>
      </c>
      <c r="D1081" t="str">
        <f>IF(AND(Date_Table[[#This Row],[Month]]&gt;=1,Date_Table[[#This Row],[Month]]&lt;4),"Q1",
 IF(AND(Date_Table[[#This Row],[Month]]&gt;=4,Date_Table[[#This Row],[Month]]&lt;7),"Q2",
 IF(AND(Date_Table[[#This Row],[Month]]&gt;=7,Date_Table[[#This Row],[Month]]&lt;=9),"Q3","Q4")))</f>
        <v>Q4</v>
      </c>
      <c r="E1081" t="str">
        <f t="shared" si="48"/>
        <v>December</v>
      </c>
      <c r="F1081" t="str">
        <f t="shared" si="49"/>
        <v>Monday</v>
      </c>
    </row>
    <row r="1082" spans="1:6" x14ac:dyDescent="0.3">
      <c r="A1082" s="1">
        <v>46007</v>
      </c>
      <c r="B1082">
        <f t="shared" si="50"/>
        <v>12</v>
      </c>
      <c r="C1082">
        <f>YEAR(Date_Table[[#This Row],[Date]])</f>
        <v>2025</v>
      </c>
      <c r="D1082" t="str">
        <f>IF(AND(Date_Table[[#This Row],[Month]]&gt;=1,Date_Table[[#This Row],[Month]]&lt;4),"Q1",
 IF(AND(Date_Table[[#This Row],[Month]]&gt;=4,Date_Table[[#This Row],[Month]]&lt;7),"Q2",
 IF(AND(Date_Table[[#This Row],[Month]]&gt;=7,Date_Table[[#This Row],[Month]]&lt;=9),"Q3","Q4")))</f>
        <v>Q4</v>
      </c>
      <c r="E1082" t="str">
        <f t="shared" si="48"/>
        <v>December</v>
      </c>
      <c r="F1082" t="str">
        <f t="shared" si="49"/>
        <v>Tuesday</v>
      </c>
    </row>
    <row r="1083" spans="1:6" x14ac:dyDescent="0.3">
      <c r="A1083" s="1">
        <v>46008</v>
      </c>
      <c r="B1083">
        <f t="shared" si="50"/>
        <v>12</v>
      </c>
      <c r="C1083">
        <f>YEAR(Date_Table[[#This Row],[Date]])</f>
        <v>2025</v>
      </c>
      <c r="D1083" t="str">
        <f>IF(AND(Date_Table[[#This Row],[Month]]&gt;=1,Date_Table[[#This Row],[Month]]&lt;4),"Q1",
 IF(AND(Date_Table[[#This Row],[Month]]&gt;=4,Date_Table[[#This Row],[Month]]&lt;7),"Q2",
 IF(AND(Date_Table[[#This Row],[Month]]&gt;=7,Date_Table[[#This Row],[Month]]&lt;=9),"Q3","Q4")))</f>
        <v>Q4</v>
      </c>
      <c r="E1083" t="str">
        <f t="shared" si="48"/>
        <v>December</v>
      </c>
      <c r="F1083" t="str">
        <f t="shared" si="49"/>
        <v>Wednesday</v>
      </c>
    </row>
    <row r="1084" spans="1:6" x14ac:dyDescent="0.3">
      <c r="A1084" s="1">
        <v>46009</v>
      </c>
      <c r="B1084">
        <f t="shared" si="50"/>
        <v>12</v>
      </c>
      <c r="C1084">
        <f>YEAR(Date_Table[[#This Row],[Date]])</f>
        <v>2025</v>
      </c>
      <c r="D1084" t="str">
        <f>IF(AND(Date_Table[[#This Row],[Month]]&gt;=1,Date_Table[[#This Row],[Month]]&lt;4),"Q1",
 IF(AND(Date_Table[[#This Row],[Month]]&gt;=4,Date_Table[[#This Row],[Month]]&lt;7),"Q2",
 IF(AND(Date_Table[[#This Row],[Month]]&gt;=7,Date_Table[[#This Row],[Month]]&lt;=9),"Q3","Q4")))</f>
        <v>Q4</v>
      </c>
      <c r="E1084" t="str">
        <f t="shared" si="48"/>
        <v>December</v>
      </c>
      <c r="F1084" t="str">
        <f t="shared" si="49"/>
        <v>Thursday</v>
      </c>
    </row>
    <row r="1085" spans="1:6" x14ac:dyDescent="0.3">
      <c r="A1085" s="1">
        <v>46010</v>
      </c>
      <c r="B1085">
        <f t="shared" si="50"/>
        <v>12</v>
      </c>
      <c r="C1085">
        <f>YEAR(Date_Table[[#This Row],[Date]])</f>
        <v>2025</v>
      </c>
      <c r="D1085" t="str">
        <f>IF(AND(Date_Table[[#This Row],[Month]]&gt;=1,Date_Table[[#This Row],[Month]]&lt;4),"Q1",
 IF(AND(Date_Table[[#This Row],[Month]]&gt;=4,Date_Table[[#This Row],[Month]]&lt;7),"Q2",
 IF(AND(Date_Table[[#This Row],[Month]]&gt;=7,Date_Table[[#This Row],[Month]]&lt;=9),"Q3","Q4")))</f>
        <v>Q4</v>
      </c>
      <c r="E1085" t="str">
        <f t="shared" si="48"/>
        <v>December</v>
      </c>
      <c r="F1085" t="str">
        <f t="shared" si="49"/>
        <v>Friday</v>
      </c>
    </row>
    <row r="1086" spans="1:6" x14ac:dyDescent="0.3">
      <c r="A1086" s="1">
        <v>46011</v>
      </c>
      <c r="B1086">
        <f t="shared" si="50"/>
        <v>12</v>
      </c>
      <c r="C1086">
        <f>YEAR(Date_Table[[#This Row],[Date]])</f>
        <v>2025</v>
      </c>
      <c r="D1086" t="str">
        <f>IF(AND(Date_Table[[#This Row],[Month]]&gt;=1,Date_Table[[#This Row],[Month]]&lt;4),"Q1",
 IF(AND(Date_Table[[#This Row],[Month]]&gt;=4,Date_Table[[#This Row],[Month]]&lt;7),"Q2",
 IF(AND(Date_Table[[#This Row],[Month]]&gt;=7,Date_Table[[#This Row],[Month]]&lt;=9),"Q3","Q4")))</f>
        <v>Q4</v>
      </c>
      <c r="E1086" t="str">
        <f t="shared" si="48"/>
        <v>December</v>
      </c>
      <c r="F1086" t="str">
        <f t="shared" si="49"/>
        <v>Saturday</v>
      </c>
    </row>
    <row r="1087" spans="1:6" x14ac:dyDescent="0.3">
      <c r="A1087" s="1">
        <v>46012</v>
      </c>
      <c r="B1087">
        <f t="shared" si="50"/>
        <v>12</v>
      </c>
      <c r="C1087">
        <f>YEAR(Date_Table[[#This Row],[Date]])</f>
        <v>2025</v>
      </c>
      <c r="D1087" t="str">
        <f>IF(AND(Date_Table[[#This Row],[Month]]&gt;=1,Date_Table[[#This Row],[Month]]&lt;4),"Q1",
 IF(AND(Date_Table[[#This Row],[Month]]&gt;=4,Date_Table[[#This Row],[Month]]&lt;7),"Q2",
 IF(AND(Date_Table[[#This Row],[Month]]&gt;=7,Date_Table[[#This Row],[Month]]&lt;=9),"Q3","Q4")))</f>
        <v>Q4</v>
      </c>
      <c r="E1087" t="str">
        <f t="shared" si="48"/>
        <v>December</v>
      </c>
      <c r="F1087" t="str">
        <f t="shared" si="49"/>
        <v>Sunday</v>
      </c>
    </row>
    <row r="1088" spans="1:6" x14ac:dyDescent="0.3">
      <c r="A1088" s="1">
        <v>46013</v>
      </c>
      <c r="B1088">
        <f t="shared" si="50"/>
        <v>12</v>
      </c>
      <c r="C1088">
        <f>YEAR(Date_Table[[#This Row],[Date]])</f>
        <v>2025</v>
      </c>
      <c r="D1088" t="str">
        <f>IF(AND(Date_Table[[#This Row],[Month]]&gt;=1,Date_Table[[#This Row],[Month]]&lt;4),"Q1",
 IF(AND(Date_Table[[#This Row],[Month]]&gt;=4,Date_Table[[#This Row],[Month]]&lt;7),"Q2",
 IF(AND(Date_Table[[#This Row],[Month]]&gt;=7,Date_Table[[#This Row],[Month]]&lt;=9),"Q3","Q4")))</f>
        <v>Q4</v>
      </c>
      <c r="E1088" t="str">
        <f t="shared" si="48"/>
        <v>December</v>
      </c>
      <c r="F1088" t="str">
        <f t="shared" si="49"/>
        <v>Monday</v>
      </c>
    </row>
    <row r="1089" spans="1:6" x14ac:dyDescent="0.3">
      <c r="A1089" s="1">
        <v>46014</v>
      </c>
      <c r="B1089">
        <f t="shared" si="50"/>
        <v>12</v>
      </c>
      <c r="C1089">
        <f>YEAR(Date_Table[[#This Row],[Date]])</f>
        <v>2025</v>
      </c>
      <c r="D1089" t="str">
        <f>IF(AND(Date_Table[[#This Row],[Month]]&gt;=1,Date_Table[[#This Row],[Month]]&lt;4),"Q1",
 IF(AND(Date_Table[[#This Row],[Month]]&gt;=4,Date_Table[[#This Row],[Month]]&lt;7),"Q2",
 IF(AND(Date_Table[[#This Row],[Month]]&gt;=7,Date_Table[[#This Row],[Month]]&lt;=9),"Q3","Q4")))</f>
        <v>Q4</v>
      </c>
      <c r="E1089" t="str">
        <f t="shared" si="48"/>
        <v>December</v>
      </c>
      <c r="F1089" t="str">
        <f t="shared" si="49"/>
        <v>Tuesday</v>
      </c>
    </row>
    <row r="1090" spans="1:6" x14ac:dyDescent="0.3">
      <c r="A1090" s="1">
        <v>46015</v>
      </c>
      <c r="B1090">
        <f t="shared" si="50"/>
        <v>12</v>
      </c>
      <c r="C1090">
        <f>YEAR(Date_Table[[#This Row],[Date]])</f>
        <v>2025</v>
      </c>
      <c r="D1090" t="str">
        <f>IF(AND(Date_Table[[#This Row],[Month]]&gt;=1,Date_Table[[#This Row],[Month]]&lt;4),"Q1",
 IF(AND(Date_Table[[#This Row],[Month]]&gt;=4,Date_Table[[#This Row],[Month]]&lt;7),"Q2",
 IF(AND(Date_Table[[#This Row],[Month]]&gt;=7,Date_Table[[#This Row],[Month]]&lt;=9),"Q3","Q4")))</f>
        <v>Q4</v>
      </c>
      <c r="E1090" t="str">
        <f t="shared" ref="E1090:E1097" si="51">TEXT(A1090, "mmmm")</f>
        <v>December</v>
      </c>
      <c r="F1090" t="str">
        <f t="shared" ref="F1090:F1097" si="52" xml:space="preserve"> TEXT(A1090,"dddd")</f>
        <v>Wednesday</v>
      </c>
    </row>
    <row r="1091" spans="1:6" x14ac:dyDescent="0.3">
      <c r="A1091" s="1">
        <v>46016</v>
      </c>
      <c r="B1091">
        <f t="shared" ref="B1091:B1097" si="53">MONTH(A1091)</f>
        <v>12</v>
      </c>
      <c r="C1091">
        <f>YEAR(Date_Table[[#This Row],[Date]])</f>
        <v>2025</v>
      </c>
      <c r="D1091" t="str">
        <f>IF(AND(Date_Table[[#This Row],[Month]]&gt;=1,Date_Table[[#This Row],[Month]]&lt;4),"Q1",
 IF(AND(Date_Table[[#This Row],[Month]]&gt;=4,Date_Table[[#This Row],[Month]]&lt;7),"Q2",
 IF(AND(Date_Table[[#This Row],[Month]]&gt;=7,Date_Table[[#This Row],[Month]]&lt;=9),"Q3","Q4")))</f>
        <v>Q4</v>
      </c>
      <c r="E1091" t="str">
        <f t="shared" si="51"/>
        <v>December</v>
      </c>
      <c r="F1091" t="str">
        <f t="shared" si="52"/>
        <v>Thursday</v>
      </c>
    </row>
    <row r="1092" spans="1:6" x14ac:dyDescent="0.3">
      <c r="A1092" s="1">
        <v>46017</v>
      </c>
      <c r="B1092">
        <f t="shared" si="53"/>
        <v>12</v>
      </c>
      <c r="C1092">
        <f>YEAR(Date_Table[[#This Row],[Date]])</f>
        <v>2025</v>
      </c>
      <c r="D1092" t="str">
        <f>IF(AND(Date_Table[[#This Row],[Month]]&gt;=1,Date_Table[[#This Row],[Month]]&lt;4),"Q1",
 IF(AND(Date_Table[[#This Row],[Month]]&gt;=4,Date_Table[[#This Row],[Month]]&lt;7),"Q2",
 IF(AND(Date_Table[[#This Row],[Month]]&gt;=7,Date_Table[[#This Row],[Month]]&lt;=9),"Q3","Q4")))</f>
        <v>Q4</v>
      </c>
      <c r="E1092" t="str">
        <f t="shared" si="51"/>
        <v>December</v>
      </c>
      <c r="F1092" t="str">
        <f t="shared" si="52"/>
        <v>Friday</v>
      </c>
    </row>
    <row r="1093" spans="1:6" x14ac:dyDescent="0.3">
      <c r="A1093" s="1">
        <v>46018</v>
      </c>
      <c r="B1093">
        <f t="shared" si="53"/>
        <v>12</v>
      </c>
      <c r="C1093">
        <f>YEAR(Date_Table[[#This Row],[Date]])</f>
        <v>2025</v>
      </c>
      <c r="D1093" t="str">
        <f>IF(AND(Date_Table[[#This Row],[Month]]&gt;=1,Date_Table[[#This Row],[Month]]&lt;4),"Q1",
 IF(AND(Date_Table[[#This Row],[Month]]&gt;=4,Date_Table[[#This Row],[Month]]&lt;7),"Q2",
 IF(AND(Date_Table[[#This Row],[Month]]&gt;=7,Date_Table[[#This Row],[Month]]&lt;=9),"Q3","Q4")))</f>
        <v>Q4</v>
      </c>
      <c r="E1093" t="str">
        <f t="shared" si="51"/>
        <v>December</v>
      </c>
      <c r="F1093" t="str">
        <f t="shared" si="52"/>
        <v>Saturday</v>
      </c>
    </row>
    <row r="1094" spans="1:6" x14ac:dyDescent="0.3">
      <c r="A1094" s="1">
        <v>46019</v>
      </c>
      <c r="B1094">
        <f t="shared" si="53"/>
        <v>12</v>
      </c>
      <c r="C1094">
        <f>YEAR(Date_Table[[#This Row],[Date]])</f>
        <v>2025</v>
      </c>
      <c r="D1094" t="str">
        <f>IF(AND(Date_Table[[#This Row],[Month]]&gt;=1,Date_Table[[#This Row],[Month]]&lt;4),"Q1",
 IF(AND(Date_Table[[#This Row],[Month]]&gt;=4,Date_Table[[#This Row],[Month]]&lt;7),"Q2",
 IF(AND(Date_Table[[#This Row],[Month]]&gt;=7,Date_Table[[#This Row],[Month]]&lt;=9),"Q3","Q4")))</f>
        <v>Q4</v>
      </c>
      <c r="E1094" t="str">
        <f t="shared" si="51"/>
        <v>December</v>
      </c>
      <c r="F1094" t="str">
        <f t="shared" si="52"/>
        <v>Sunday</v>
      </c>
    </row>
    <row r="1095" spans="1:6" x14ac:dyDescent="0.3">
      <c r="A1095" s="1">
        <v>46020</v>
      </c>
      <c r="B1095">
        <f t="shared" si="53"/>
        <v>12</v>
      </c>
      <c r="C1095">
        <f>YEAR(Date_Table[[#This Row],[Date]])</f>
        <v>2025</v>
      </c>
      <c r="D1095" t="str">
        <f>IF(AND(Date_Table[[#This Row],[Month]]&gt;=1,Date_Table[[#This Row],[Month]]&lt;4),"Q1",
 IF(AND(Date_Table[[#This Row],[Month]]&gt;=4,Date_Table[[#This Row],[Month]]&lt;7),"Q2",
 IF(AND(Date_Table[[#This Row],[Month]]&gt;=7,Date_Table[[#This Row],[Month]]&lt;=9),"Q3","Q4")))</f>
        <v>Q4</v>
      </c>
      <c r="E1095" t="str">
        <f t="shared" si="51"/>
        <v>December</v>
      </c>
      <c r="F1095" t="str">
        <f t="shared" si="52"/>
        <v>Monday</v>
      </c>
    </row>
    <row r="1096" spans="1:6" x14ac:dyDescent="0.3">
      <c r="A1096" s="1">
        <v>46021</v>
      </c>
      <c r="B1096">
        <f t="shared" si="53"/>
        <v>12</v>
      </c>
      <c r="C1096">
        <f>YEAR(Date_Table[[#This Row],[Date]])</f>
        <v>2025</v>
      </c>
      <c r="D1096" t="str">
        <f>IF(AND(Date_Table[[#This Row],[Month]]&gt;=1,Date_Table[[#This Row],[Month]]&lt;4),"Q1",
 IF(AND(Date_Table[[#This Row],[Month]]&gt;=4,Date_Table[[#This Row],[Month]]&lt;7),"Q2",
 IF(AND(Date_Table[[#This Row],[Month]]&gt;=7,Date_Table[[#This Row],[Month]]&lt;=9),"Q3","Q4")))</f>
        <v>Q4</v>
      </c>
      <c r="E1096" t="str">
        <f t="shared" si="51"/>
        <v>December</v>
      </c>
      <c r="F1096" t="str">
        <f t="shared" si="52"/>
        <v>Tuesday</v>
      </c>
    </row>
    <row r="1097" spans="1:6" x14ac:dyDescent="0.3">
      <c r="A1097" s="1">
        <v>46022</v>
      </c>
      <c r="B1097">
        <f t="shared" si="53"/>
        <v>12</v>
      </c>
      <c r="C1097">
        <f>YEAR(Date_Table[[#This Row],[Date]])</f>
        <v>2025</v>
      </c>
      <c r="D1097" t="str">
        <f>IF(AND(Date_Table[[#This Row],[Month]]&gt;=1,Date_Table[[#This Row],[Month]]&lt;4),"Q1",
 IF(AND(Date_Table[[#This Row],[Month]]&gt;=4,Date_Table[[#This Row],[Month]]&lt;7),"Q2",
 IF(AND(Date_Table[[#This Row],[Month]]&gt;=7,Date_Table[[#This Row],[Month]]&lt;=9),"Q3","Q4")))</f>
        <v>Q4</v>
      </c>
      <c r="E1097" t="str">
        <f t="shared" si="51"/>
        <v>December</v>
      </c>
      <c r="F1097" t="str">
        <f t="shared" si="52"/>
        <v>Wednesday</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F998-E2B3-42C5-B965-BDB55E02A5BF}">
  <dimension ref="B4:K24"/>
  <sheetViews>
    <sheetView showGridLines="0" workbookViewId="0">
      <selection activeCell="F10" sqref="F10:H10"/>
    </sheetView>
  </sheetViews>
  <sheetFormatPr defaultRowHeight="14.4" x14ac:dyDescent="0.3"/>
  <cols>
    <col min="1" max="1" width="8.88671875" style="16" customWidth="1"/>
    <col min="2" max="2" width="16.5546875" style="16" bestFit="1" customWidth="1"/>
    <col min="3" max="3" width="15.5546875" style="16" customWidth="1"/>
    <col min="4" max="5" width="8.88671875" style="16"/>
    <col min="6" max="6" width="26.6640625" style="16" customWidth="1"/>
    <col min="7" max="7" width="13.6640625" style="16" bestFit="1" customWidth="1"/>
    <col min="8" max="9" width="8.88671875" style="16"/>
    <col min="10" max="10" width="28.44140625" style="16" customWidth="1"/>
    <col min="11" max="11" width="15.33203125" style="16" customWidth="1"/>
    <col min="12" max="13" width="8.88671875" style="16"/>
    <col min="14" max="14" width="26.109375" style="16" bestFit="1" customWidth="1"/>
    <col min="15" max="15" width="13.6640625" style="16" bestFit="1" customWidth="1"/>
    <col min="16" max="16384" width="8.88671875" style="16"/>
  </cols>
  <sheetData>
    <row r="4" spans="2:11" ht="25.2" x14ac:dyDescent="0.6">
      <c r="B4" s="42" t="s">
        <v>55</v>
      </c>
      <c r="C4" s="42"/>
      <c r="F4" s="42" t="s">
        <v>54</v>
      </c>
      <c r="G4" s="42"/>
    </row>
    <row r="5" spans="2:11" ht="25.2" x14ac:dyDescent="0.6">
      <c r="B5" s="44">
        <f>COUNT(Dataset_Analysis_Table[Order ID])</f>
        <v>1498</v>
      </c>
      <c r="C5" s="44"/>
      <c r="F5" s="43">
        <f>SUM(Dataset_Analysis_Table[Revenue])</f>
        <v>6294130.7599999988</v>
      </c>
      <c r="G5" s="44"/>
    </row>
    <row r="9" spans="2:11" ht="25.2" x14ac:dyDescent="0.6">
      <c r="B9" s="42" t="s">
        <v>57</v>
      </c>
      <c r="C9" s="42"/>
      <c r="F9" s="42" t="s">
        <v>56</v>
      </c>
      <c r="G9" s="42"/>
      <c r="H9" s="42"/>
    </row>
    <row r="10" spans="2:11" ht="25.2" x14ac:dyDescent="0.6">
      <c r="B10" s="44">
        <f>SUM(Dataset_Analysis_Table[Units Sold])</f>
        <v>8206</v>
      </c>
      <c r="C10" s="44"/>
      <c r="F10" s="43">
        <f>AVERAGE(Dataset_Analysis_Table[Revenue])</f>
        <v>4201.6894259012006</v>
      </c>
      <c r="G10" s="43"/>
      <c r="H10" s="43"/>
    </row>
    <row r="13" spans="2:11" x14ac:dyDescent="0.3">
      <c r="B13" s="45" t="s">
        <v>45</v>
      </c>
      <c r="C13" s="45"/>
      <c r="F13" s="41" t="s">
        <v>61</v>
      </c>
      <c r="G13" s="41"/>
      <c r="J13" s="41" t="s">
        <v>64</v>
      </c>
      <c r="K13" s="41"/>
    </row>
    <row r="14" spans="2:11" x14ac:dyDescent="0.3">
      <c r="B14" s="7" t="s">
        <v>36</v>
      </c>
      <c r="C14" s="17">
        <v>1</v>
      </c>
      <c r="F14" s="10" t="s">
        <v>46</v>
      </c>
      <c r="G14" s="17" t="s">
        <v>11</v>
      </c>
      <c r="J14" s="10" t="s">
        <v>59</v>
      </c>
      <c r="K14" s="17" t="s">
        <v>2</v>
      </c>
    </row>
    <row r="15" spans="2:11" x14ac:dyDescent="0.3">
      <c r="B15" s="17"/>
      <c r="C15" s="17"/>
      <c r="F15" s="17"/>
      <c r="G15" s="17"/>
      <c r="J15" s="17"/>
      <c r="K15" s="17"/>
    </row>
    <row r="16" spans="2:11" x14ac:dyDescent="0.3">
      <c r="B16" s="8" t="s">
        <v>37</v>
      </c>
      <c r="C16" s="21">
        <f>_xlfn.XLOOKUP($C$14,Dataset_Table!A:A,Dataset_Table!B:B,"Order Not Found",0,1)</f>
        <v>45164</v>
      </c>
      <c r="F16" s="10" t="s">
        <v>47</v>
      </c>
      <c r="G16" s="18">
        <f>SUMIFS(Dataset_Analysis_Table[Revenue], Dataset_Analysis_Table[Region], G14)</f>
        <v>1446113.8600000006</v>
      </c>
      <c r="J16" s="10" t="s">
        <v>60</v>
      </c>
      <c r="K16" s="18">
        <f>SUMIFS(Dataset_Analysis_Table[Revenue], Dataset_Analysis_Table[Category], K14)</f>
        <v>1004793.4100000005</v>
      </c>
    </row>
    <row r="17" spans="2:11" x14ac:dyDescent="0.3">
      <c r="B17" s="7" t="s">
        <v>38</v>
      </c>
      <c r="C17" s="17" t="str">
        <f>_xlfn.XLOOKUP($C$14,Dataset_Table!A:A,Dataset_Table!C:C,"Order Not Found",0,1)</f>
        <v>North</v>
      </c>
      <c r="F17" s="10" t="s">
        <v>62</v>
      </c>
      <c r="G17" s="19">
        <f>SUMIFS(Dataset_Analysis_Table[Units Sold], Dataset_Analysis_Table[Region], G14)</f>
        <v>1945</v>
      </c>
      <c r="J17" s="10" t="s">
        <v>67</v>
      </c>
      <c r="K17" s="19">
        <f>SUMIFS(Dataset_Analysis_Table[Units Sold], Dataset_Analysis_Table[Category], K14)</f>
        <v>1351</v>
      </c>
    </row>
    <row r="18" spans="2:11" x14ac:dyDescent="0.3">
      <c r="B18" s="7" t="s">
        <v>43</v>
      </c>
      <c r="C18" s="17" t="str">
        <f>_xlfn.XLOOKUP($C$14,Dataset_Table!A:A,Dataset_Table!D:D,"Order Not Found",0,1)</f>
        <v>Shoes</v>
      </c>
    </row>
    <row r="19" spans="2:11" x14ac:dyDescent="0.3">
      <c r="B19" s="7" t="s">
        <v>39</v>
      </c>
      <c r="C19" s="17" t="str">
        <f>_xlfn.XLOOKUP($C$14,Dataset_Table!A:A,Dataset_Table!E:E,"Order Not Found",0,1)</f>
        <v>Apparel</v>
      </c>
    </row>
    <row r="20" spans="2:11" x14ac:dyDescent="0.3">
      <c r="B20" s="7" t="s">
        <v>40</v>
      </c>
      <c r="C20" s="22">
        <f>_xlfn.XLOOKUP($C$14,Dataset_Table!A:A,Dataset_Table!F:F,"Order Not Found",0,1)</f>
        <v>5</v>
      </c>
      <c r="F20" s="41" t="s">
        <v>63</v>
      </c>
      <c r="G20" s="41"/>
      <c r="J20" s="41" t="s">
        <v>65</v>
      </c>
      <c r="K20" s="41"/>
    </row>
    <row r="21" spans="2:11" x14ac:dyDescent="0.3">
      <c r="B21" s="9" t="s">
        <v>41</v>
      </c>
      <c r="C21" s="23">
        <f>_xlfn.XLOOKUP($C$14,Dataset_Table!A:A,Dataset_Table!G:G,"Order Not Found",0,1)</f>
        <v>374.89</v>
      </c>
      <c r="F21" s="10" t="s">
        <v>48</v>
      </c>
      <c r="G21" s="17" t="s">
        <v>22</v>
      </c>
      <c r="J21" s="10" t="s">
        <v>49</v>
      </c>
      <c r="K21" s="17" t="s">
        <v>50</v>
      </c>
    </row>
    <row r="22" spans="2:11" x14ac:dyDescent="0.3">
      <c r="B22" s="9" t="s">
        <v>42</v>
      </c>
      <c r="C22" s="23">
        <f>_xlfn.XLOOKUP($C$14,Dataset_Table!A:A,Dataset_Table!H:H,"Order Not Found",0,1)</f>
        <v>1874.45</v>
      </c>
      <c r="F22" s="17"/>
      <c r="G22" s="17"/>
      <c r="J22" s="17"/>
      <c r="K22" s="17"/>
    </row>
    <row r="23" spans="2:11" x14ac:dyDescent="0.3">
      <c r="B23" s="10" t="s">
        <v>44</v>
      </c>
      <c r="C23" s="23" t="str">
        <f>_xlfn.XLOOKUP($C$14,Dataset_Table!A:A,Dataset_Table!L:L,"Order Not Found",0,1)</f>
        <v>Standard Tier</v>
      </c>
      <c r="F23" s="10" t="s">
        <v>68</v>
      </c>
      <c r="G23" s="18">
        <f>SUMIFS(Dataset_Analysis_Table[Revenue], Dataset_Analysis_Table[Product], G21)</f>
        <v>424651.41</v>
      </c>
      <c r="J23" s="10" t="s">
        <v>58</v>
      </c>
      <c r="K23" s="18">
        <f>SUMIFS(Dataset_Analysis_Table[Revenue], Dataset_Analysis_Table[Performance Tier], K21)</f>
        <v>1550203.8900000001</v>
      </c>
    </row>
    <row r="24" spans="2:11" x14ac:dyDescent="0.3">
      <c r="F24" s="10" t="s">
        <v>53</v>
      </c>
      <c r="G24" s="20">
        <f>SUMIFS(Dataset_Analysis_Table[Units Sold], Dataset_Analysis_Table[Product], G21)</f>
        <v>519</v>
      </c>
      <c r="J24" s="10" t="s">
        <v>66</v>
      </c>
      <c r="K24" s="19">
        <f>SUMIFS(Dataset_Analysis_Table[Units Sold], Dataset_Analysis_Table[Performance Tier], K21)</f>
        <v>1200</v>
      </c>
    </row>
  </sheetData>
  <mergeCells count="13">
    <mergeCell ref="F20:G20"/>
    <mergeCell ref="J20:K20"/>
    <mergeCell ref="F4:G4"/>
    <mergeCell ref="F5:G5"/>
    <mergeCell ref="B4:C4"/>
    <mergeCell ref="B5:C5"/>
    <mergeCell ref="B9:C9"/>
    <mergeCell ref="J13:K13"/>
    <mergeCell ref="B13:C13"/>
    <mergeCell ref="B10:C10"/>
    <mergeCell ref="F9:H9"/>
    <mergeCell ref="F10:H10"/>
    <mergeCell ref="F13:G13"/>
  </mergeCells>
  <dataValidations count="4">
    <dataValidation type="list" allowBlank="1" showInputMessage="1" showErrorMessage="1" errorTitle="Region Specific Details" error="Select between the regions North, South, East and West " promptTitle="Region Specific Details" prompt="Enter any one of the regions (Ex. North, South, West, East)" sqref="G14" xr:uid="{06146155-1172-4107-9E08-13FB545DBA90}">
      <formula1>"North, South, West, East"</formula1>
    </dataValidation>
    <dataValidation type="list" allowBlank="1" showInputMessage="1" showErrorMessage="1" errorTitle="Product Specific Details" error="Select the product from the list" promptTitle="Product Specific Details" prompt="Enter any one of the products (Ex. Backpack, Camera, Charger, Headphones, Keyboard, Laptop, Monitor, Mouse, Printer, Shoes, Smartphone, Sunglasses, Tablet, TV, Watch)" sqref="G21" xr:uid="{4DB1D438-330B-46A7-8D91-8656842D33F7}">
      <formula1>"Backpack, Camera, Charger, Headphones, Keyboard, Laptop, Monitor, Mouse, Printer, Shoes, Smartphone, Sunglasses, Tablet, TV, Watch"</formula1>
    </dataValidation>
    <dataValidation type="list" allowBlank="1" showInputMessage="1" showErrorMessage="1" errorTitle="Tier Specific Details" error="Select any one of the Tiers (Ex. Platinum Tier, Gold Tier, Standard Tiert)" promptTitle="Tier Specific Details" prompt="Enter any one of the Tiers (Ex. Platinum Tier, Gold Tier, Standard Tiert)" sqref="K21" xr:uid="{81ADD65C-F7D7-4F01-BCB4-BDB145D681CF}">
      <formula1>"Platinum Tier, Gold Tier, Standard Tier"</formula1>
    </dataValidation>
    <dataValidation type="list" allowBlank="1" showInputMessage="1" showErrorMessage="1" errorTitle="Category Specific Details" error="Select any one of the Tiers (Ex. Accessories, Apparel, Electronics)" promptTitle="Category Specific Details" prompt="Enter any one of the Tiers (Ex. Accessories, Apparel, Electronics)" sqref="K14" xr:uid="{06EBF101-262D-4883-91AE-B5AF24875C23}">
      <formula1>"Accessories, Apparel, Electronics"</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0885C-5670-4B73-B8AB-357B9AE090DA}">
  <dimension ref="C2:S1249"/>
  <sheetViews>
    <sheetView showGridLines="0" zoomScaleNormal="100" workbookViewId="0">
      <selection activeCell="E59" sqref="E59"/>
    </sheetView>
  </sheetViews>
  <sheetFormatPr defaultRowHeight="14.4" x14ac:dyDescent="0.3"/>
  <cols>
    <col min="1" max="2" width="8.88671875" style="15"/>
    <col min="3" max="3" width="20.44140625" style="15" bestFit="1" customWidth="1"/>
    <col min="4" max="4" width="18.109375" style="15" bestFit="1" customWidth="1"/>
    <col min="5" max="5" width="15.88671875" style="15" bestFit="1" customWidth="1"/>
    <col min="6" max="6" width="13.88671875" style="15" bestFit="1" customWidth="1"/>
    <col min="7" max="7" width="18.109375" style="15" bestFit="1" customWidth="1"/>
    <col min="8" max="8" width="13.88671875" style="15" bestFit="1" customWidth="1"/>
    <col min="9" max="9" width="18.109375" style="15" bestFit="1" customWidth="1"/>
    <col min="10" max="10" width="14.88671875" style="15" bestFit="1" customWidth="1"/>
    <col min="11" max="12" width="13.88671875" style="15" bestFit="1" customWidth="1"/>
    <col min="13" max="13" width="14.88671875" style="15" bestFit="1" customWidth="1"/>
    <col min="14" max="14" width="11.44140625" style="15" bestFit="1" customWidth="1"/>
    <col min="15" max="15" width="12.21875" style="15" bestFit="1" customWidth="1"/>
    <col min="16" max="16" width="14.88671875" style="15" bestFit="1" customWidth="1"/>
    <col min="17" max="17" width="4" style="15" bestFit="1" customWidth="1"/>
    <col min="18" max="18" width="6.44140625" style="15" bestFit="1" customWidth="1"/>
    <col min="19" max="19" width="10.77734375" style="15" bestFit="1" customWidth="1"/>
    <col min="20" max="21" width="9.21875" style="15" bestFit="1" customWidth="1"/>
    <col min="22" max="23" width="14.44140625" style="15" bestFit="1" customWidth="1"/>
    <col min="24" max="25" width="12.21875" style="15" bestFit="1" customWidth="1"/>
    <col min="26" max="27" width="14.77734375" style="15" bestFit="1" customWidth="1"/>
    <col min="28" max="28" width="10.77734375" style="15" bestFit="1" customWidth="1"/>
    <col min="29" max="29" width="11.33203125" style="15" bestFit="1" customWidth="1"/>
    <col min="30" max="31" width="14.109375" style="15" bestFit="1" customWidth="1"/>
    <col min="32" max="33" width="12.88671875" style="15" bestFit="1" customWidth="1"/>
    <col min="34" max="34" width="12" style="15" bestFit="1" customWidth="1"/>
    <col min="35" max="36" width="8.6640625" style="15" bestFit="1" customWidth="1"/>
    <col min="37" max="38" width="10.88671875" style="15" bestFit="1" customWidth="1"/>
    <col min="39" max="40" width="9.21875" style="15" bestFit="1" customWidth="1"/>
    <col min="41" max="42" width="14.44140625" style="15" bestFit="1" customWidth="1"/>
    <col min="43" max="44" width="12.21875" style="15" bestFit="1" customWidth="1"/>
    <col min="45" max="46" width="14.77734375" style="15" bestFit="1" customWidth="1"/>
    <col min="47" max="47" width="17.44140625" style="15" bestFit="1" customWidth="1"/>
    <col min="48" max="48" width="17.109375" style="15" bestFit="1" customWidth="1"/>
    <col min="49" max="49" width="9.33203125" style="15" bestFit="1" customWidth="1"/>
    <col min="50" max="51" width="11.33203125" style="15" bestFit="1" customWidth="1"/>
    <col min="52" max="53" width="14.109375" style="15" bestFit="1" customWidth="1"/>
    <col min="54" max="55" width="12.88671875" style="15" bestFit="1" customWidth="1"/>
    <col min="56" max="57" width="12" style="15" bestFit="1" customWidth="1"/>
    <col min="58" max="59" width="8.6640625" style="15" bestFit="1" customWidth="1"/>
    <col min="60" max="61" width="9.33203125" style="15" bestFit="1" customWidth="1"/>
    <col min="62" max="63" width="10.88671875" style="15" bestFit="1" customWidth="1"/>
    <col min="64" max="65" width="9.21875" style="15" bestFit="1" customWidth="1"/>
    <col min="66" max="67" width="14.44140625" style="15" bestFit="1" customWidth="1"/>
    <col min="68" max="69" width="12.21875" style="15" bestFit="1" customWidth="1"/>
    <col min="70" max="71" width="14.77734375" style="15" bestFit="1" customWidth="1"/>
    <col min="72" max="72" width="19.88671875" style="15" bestFit="1" customWidth="1"/>
    <col min="73" max="73" width="19.21875" style="15" bestFit="1" customWidth="1"/>
    <col min="74" max="74" width="9.33203125" style="15" bestFit="1" customWidth="1"/>
    <col min="75" max="76" width="11.33203125" style="15" bestFit="1" customWidth="1"/>
    <col min="77" max="78" width="14.109375" style="15" bestFit="1" customWidth="1"/>
    <col min="79" max="80" width="12.88671875" style="15" bestFit="1" customWidth="1"/>
    <col min="81" max="82" width="12" style="15" bestFit="1" customWidth="1"/>
    <col min="83" max="84" width="8.6640625" style="15" bestFit="1" customWidth="1"/>
    <col min="85" max="86" width="9.33203125" style="15" bestFit="1" customWidth="1"/>
    <col min="87" max="88" width="10.88671875" style="15" bestFit="1" customWidth="1"/>
    <col min="89" max="90" width="9.21875" style="15" bestFit="1" customWidth="1"/>
    <col min="91" max="92" width="14.44140625" style="15" bestFit="1" customWidth="1"/>
    <col min="93" max="94" width="12.21875" style="15" bestFit="1" customWidth="1"/>
    <col min="95" max="96" width="14.77734375" style="15" bestFit="1" customWidth="1"/>
    <col min="97" max="97" width="22" style="15" bestFit="1" customWidth="1"/>
    <col min="98" max="98" width="16.109375" style="15" bestFit="1" customWidth="1"/>
    <col min="99" max="100" width="11.33203125" style="15" bestFit="1" customWidth="1"/>
    <col min="101" max="101" width="14.109375" style="15" bestFit="1" customWidth="1"/>
    <col min="102" max="103" width="12.88671875" style="15" bestFit="1" customWidth="1"/>
    <col min="104" max="105" width="12" style="15" bestFit="1" customWidth="1"/>
    <col min="106" max="107" width="8.6640625" style="15" bestFit="1" customWidth="1"/>
    <col min="108" max="108" width="9.33203125" style="15" bestFit="1" customWidth="1"/>
    <col min="109" max="110" width="10.88671875" style="15" bestFit="1" customWidth="1"/>
    <col min="111" max="112" width="9.21875" style="15" bestFit="1" customWidth="1"/>
    <col min="113" max="113" width="14.44140625" style="15" bestFit="1" customWidth="1"/>
    <col min="114" max="114" width="12.21875" style="15" bestFit="1" customWidth="1"/>
    <col min="115" max="115" width="14.77734375" style="15" bestFit="1" customWidth="1"/>
    <col min="116" max="116" width="18.88671875" style="15" bestFit="1" customWidth="1"/>
    <col min="117" max="117" width="18.5546875" style="15" bestFit="1" customWidth="1"/>
    <col min="118" max="118" width="9.33203125" style="15" bestFit="1" customWidth="1"/>
    <col min="119" max="120" width="11.33203125" style="15" bestFit="1" customWidth="1"/>
    <col min="121" max="122" width="14.109375" style="15" bestFit="1" customWidth="1"/>
    <col min="123" max="124" width="12.88671875" style="15" bestFit="1" customWidth="1"/>
    <col min="125" max="126" width="12" style="15" bestFit="1" customWidth="1"/>
    <col min="127" max="128" width="8.6640625" style="15" bestFit="1" customWidth="1"/>
    <col min="129" max="130" width="9.33203125" style="15" bestFit="1" customWidth="1"/>
    <col min="131" max="132" width="10.88671875" style="15" bestFit="1" customWidth="1"/>
    <col min="133" max="134" width="9.21875" style="15" bestFit="1" customWidth="1"/>
    <col min="135" max="136" width="14.44140625" style="15" bestFit="1" customWidth="1"/>
    <col min="137" max="138" width="12.21875" style="15" bestFit="1" customWidth="1"/>
    <col min="139" max="140" width="14.77734375" style="15" bestFit="1" customWidth="1"/>
    <col min="141" max="141" width="21.44140625" style="15" bestFit="1" customWidth="1"/>
    <col min="142" max="142" width="19.33203125" style="15" bestFit="1" customWidth="1"/>
    <col min="143" max="143" width="9.33203125" style="15" bestFit="1" customWidth="1"/>
    <col min="144" max="145" width="11.33203125" style="15" bestFit="1" customWidth="1"/>
    <col min="146" max="147" width="14.109375" style="15" bestFit="1" customWidth="1"/>
    <col min="148" max="149" width="12.88671875" style="15" bestFit="1" customWidth="1"/>
    <col min="150" max="151" width="12" style="15" bestFit="1" customWidth="1"/>
    <col min="152" max="153" width="8.6640625" style="15" bestFit="1" customWidth="1"/>
    <col min="154" max="155" width="9.33203125" style="15" bestFit="1" customWidth="1"/>
    <col min="156" max="157" width="10.88671875" style="15" bestFit="1" customWidth="1"/>
    <col min="158" max="159" width="9.21875" style="15" bestFit="1" customWidth="1"/>
    <col min="160" max="161" width="14.44140625" style="15" bestFit="1" customWidth="1"/>
    <col min="162" max="163" width="12.21875" style="15" bestFit="1" customWidth="1"/>
    <col min="164" max="165" width="14.77734375" style="15" bestFit="1" customWidth="1"/>
    <col min="166" max="166" width="22.109375" style="15" bestFit="1" customWidth="1"/>
    <col min="167" max="167" width="16.21875" style="15" bestFit="1" customWidth="1"/>
    <col min="168" max="168" width="9.33203125" style="15" bestFit="1" customWidth="1"/>
    <col min="169" max="170" width="11.33203125" style="15" bestFit="1" customWidth="1"/>
    <col min="171" max="172" width="14.109375" style="15" bestFit="1" customWidth="1"/>
    <col min="173" max="174" width="12.88671875" style="15" bestFit="1" customWidth="1"/>
    <col min="175" max="176" width="12" style="15" bestFit="1" customWidth="1"/>
    <col min="177" max="178" width="8.6640625" style="15" bestFit="1" customWidth="1"/>
    <col min="179" max="179" width="9.33203125" style="15" bestFit="1" customWidth="1"/>
    <col min="180" max="180" width="10.88671875" style="15" bestFit="1" customWidth="1"/>
    <col min="181" max="182" width="9.21875" style="15" bestFit="1" customWidth="1"/>
    <col min="183" max="184" width="14.44140625" style="15" bestFit="1" customWidth="1"/>
    <col min="185" max="186" width="12.21875" style="15" bestFit="1" customWidth="1"/>
    <col min="187" max="188" width="14.77734375" style="15" bestFit="1" customWidth="1"/>
    <col min="189" max="189" width="19" style="15" bestFit="1" customWidth="1"/>
    <col min="190" max="190" width="18.6640625" style="15" bestFit="1" customWidth="1"/>
    <col min="191" max="191" width="9.33203125" style="15" bestFit="1" customWidth="1"/>
    <col min="192" max="193" width="11.33203125" style="15" bestFit="1" customWidth="1"/>
    <col min="194" max="195" width="14.109375" style="15" bestFit="1" customWidth="1"/>
    <col min="196" max="197" width="12.88671875" style="15" bestFit="1" customWidth="1"/>
    <col min="198" max="199" width="12" style="15" bestFit="1" customWidth="1"/>
    <col min="200" max="201" width="8.6640625" style="15" bestFit="1" customWidth="1"/>
    <col min="202" max="203" width="9.33203125" style="15" bestFit="1" customWidth="1"/>
    <col min="204" max="205" width="10.88671875" style="15" bestFit="1" customWidth="1"/>
    <col min="206" max="207" width="9.21875" style="15" bestFit="1" customWidth="1"/>
    <col min="208" max="209" width="14.44140625" style="15" bestFit="1" customWidth="1"/>
    <col min="210" max="211" width="12.21875" style="15" bestFit="1" customWidth="1"/>
    <col min="212" max="213" width="14.77734375" style="15" bestFit="1" customWidth="1"/>
    <col min="214" max="214" width="21.5546875" style="15" bestFit="1" customWidth="1"/>
    <col min="215" max="215" width="18.44140625" style="15" bestFit="1" customWidth="1"/>
    <col min="216" max="216" width="9.33203125" style="15" bestFit="1" customWidth="1"/>
    <col min="217" max="218" width="11.33203125" style="15" bestFit="1" customWidth="1"/>
    <col min="219" max="220" width="14.109375" style="15" bestFit="1" customWidth="1"/>
    <col min="221" max="222" width="12.88671875" style="15" bestFit="1" customWidth="1"/>
    <col min="223" max="224" width="12" style="15" bestFit="1" customWidth="1"/>
    <col min="225" max="226" width="8.6640625" style="15" bestFit="1" customWidth="1"/>
    <col min="227" max="228" width="9.33203125" style="15" bestFit="1" customWidth="1"/>
    <col min="229" max="230" width="10.88671875" style="15" bestFit="1" customWidth="1"/>
    <col min="231" max="232" width="9.21875" style="15" bestFit="1" customWidth="1"/>
    <col min="233" max="234" width="14.44140625" style="15" bestFit="1" customWidth="1"/>
    <col min="235" max="236" width="12.21875" style="15" bestFit="1" customWidth="1"/>
    <col min="237" max="238" width="14.77734375" style="15" bestFit="1" customWidth="1"/>
    <col min="239" max="239" width="21.33203125" style="15" bestFit="1" customWidth="1"/>
    <col min="240" max="240" width="15.44140625" style="15" bestFit="1" customWidth="1"/>
    <col min="241" max="241" width="11.33203125" style="15" bestFit="1" customWidth="1"/>
    <col min="242" max="243" width="14.109375" style="15" bestFit="1" customWidth="1"/>
    <col min="244" max="244" width="12.88671875" style="15" bestFit="1" customWidth="1"/>
    <col min="245" max="246" width="12" style="15" bestFit="1" customWidth="1"/>
    <col min="247" max="248" width="8.6640625" style="15" bestFit="1" customWidth="1"/>
    <col min="249" max="250" width="9.33203125" style="15" bestFit="1" customWidth="1"/>
    <col min="251" max="252" width="10.88671875" style="15" bestFit="1" customWidth="1"/>
    <col min="253" max="254" width="9.21875" style="15" bestFit="1" customWidth="1"/>
    <col min="255" max="256" width="14.44140625" style="15" bestFit="1" customWidth="1"/>
    <col min="257" max="258" width="12.21875" style="15" bestFit="1" customWidth="1"/>
    <col min="259" max="259" width="14.77734375" style="15" bestFit="1" customWidth="1"/>
    <col min="260" max="260" width="18.21875" style="15" bestFit="1" customWidth="1"/>
    <col min="261" max="261" width="17.88671875" style="15" bestFit="1" customWidth="1"/>
    <col min="262" max="262" width="9.33203125" style="15" bestFit="1" customWidth="1"/>
    <col min="263" max="264" width="11.33203125" style="15" bestFit="1" customWidth="1"/>
    <col min="265" max="266" width="14.109375" style="15" bestFit="1" customWidth="1"/>
    <col min="267" max="268" width="12.88671875" style="15" bestFit="1" customWidth="1"/>
    <col min="269" max="270" width="12" style="15" bestFit="1" customWidth="1"/>
    <col min="271" max="272" width="8.6640625" style="15" bestFit="1" customWidth="1"/>
    <col min="273" max="274" width="9.33203125" style="15" bestFit="1" customWidth="1"/>
    <col min="275" max="276" width="10.88671875" style="15" bestFit="1" customWidth="1"/>
    <col min="277" max="278" width="9.21875" style="15" bestFit="1" customWidth="1"/>
    <col min="279" max="280" width="14.44140625" style="15" bestFit="1" customWidth="1"/>
    <col min="281" max="282" width="12.21875" style="15" bestFit="1" customWidth="1"/>
    <col min="283" max="284" width="14.77734375" style="15" bestFit="1" customWidth="1"/>
    <col min="285" max="285" width="20.6640625" style="15" bestFit="1" customWidth="1"/>
    <col min="286" max="286" width="10.77734375" style="15" bestFit="1" customWidth="1"/>
    <col min="287" max="16384" width="8.88671875" style="15"/>
  </cols>
  <sheetData>
    <row r="2" spans="3:12" ht="28.8" x14ac:dyDescent="0.55000000000000004">
      <c r="C2" s="47" t="s">
        <v>116</v>
      </c>
      <c r="D2" s="47"/>
      <c r="E2" s="47"/>
      <c r="F2" s="47"/>
      <c r="G2" s="47"/>
    </row>
    <row r="8" spans="3:12" x14ac:dyDescent="0.3">
      <c r="L8" s="24"/>
    </row>
    <row r="20" spans="3:13" ht="28.8" x14ac:dyDescent="0.55000000000000004">
      <c r="C20" s="47" t="s">
        <v>98</v>
      </c>
      <c r="D20" s="47"/>
      <c r="E20" s="47"/>
      <c r="F20" s="47"/>
      <c r="G20" s="47"/>
    </row>
    <row r="24" spans="3:13" x14ac:dyDescent="0.3">
      <c r="C24" s="36" t="s">
        <v>170</v>
      </c>
      <c r="D24" s="24"/>
      <c r="E24" s="36" t="s">
        <v>171</v>
      </c>
      <c r="G24" s="36" t="s">
        <v>28</v>
      </c>
      <c r="I24" s="36" t="s">
        <v>170</v>
      </c>
    </row>
    <row r="25" spans="3:13" x14ac:dyDescent="0.3">
      <c r="C25" s="11" t="s">
        <v>54</v>
      </c>
      <c r="E25" s="11" t="s">
        <v>97</v>
      </c>
      <c r="G25" s="11" t="s">
        <v>95</v>
      </c>
      <c r="I25" s="11" t="s">
        <v>96</v>
      </c>
    </row>
    <row r="26" spans="3:13" x14ac:dyDescent="0.3">
      <c r="C26" s="13">
        <v>6294130.7599999988</v>
      </c>
      <c r="E26" s="11">
        <v>1498</v>
      </c>
      <c r="G26" s="11">
        <v>8206</v>
      </c>
      <c r="I26" s="13">
        <v>4201.6894259012006</v>
      </c>
    </row>
    <row r="27" spans="3:13" x14ac:dyDescent="0.3">
      <c r="C27" s="40">
        <f>GETPIVOTDATA("Revenue",$C$25)</f>
        <v>6294130.7599999988</v>
      </c>
      <c r="E27" s="39">
        <f>GETPIVOTDATA("Order ID",$E$25)</f>
        <v>1498</v>
      </c>
      <c r="G27" s="39">
        <f>GETPIVOTDATA("Units Sold",$G$25)</f>
        <v>8206</v>
      </c>
      <c r="I27" s="40">
        <f>GETPIVOTDATA("Revenue",$I$25)</f>
        <v>4201.6894259012006</v>
      </c>
    </row>
    <row r="31" spans="3:13" x14ac:dyDescent="0.3">
      <c r="C31" s="46" t="s">
        <v>101</v>
      </c>
      <c r="D31" s="46"/>
      <c r="F31" s="46" t="s">
        <v>103</v>
      </c>
      <c r="G31" s="46"/>
      <c r="I31" s="46" t="s">
        <v>104</v>
      </c>
      <c r="J31" s="46"/>
      <c r="L31" s="46" t="s">
        <v>105</v>
      </c>
      <c r="M31" s="46"/>
    </row>
    <row r="32" spans="3:13" x14ac:dyDescent="0.3">
      <c r="C32" s="14" t="s">
        <v>102</v>
      </c>
      <c r="D32" s="11" t="s">
        <v>94</v>
      </c>
      <c r="F32" s="14" t="s">
        <v>106</v>
      </c>
      <c r="G32" s="11" t="s">
        <v>94</v>
      </c>
      <c r="I32" s="14" t="s">
        <v>107</v>
      </c>
      <c r="J32" s="11" t="s">
        <v>94</v>
      </c>
      <c r="L32" s="14" t="s">
        <v>108</v>
      </c>
      <c r="M32" s="11" t="s">
        <v>94</v>
      </c>
    </row>
    <row r="33" spans="3:13" x14ac:dyDescent="0.3">
      <c r="C33" s="25" t="s">
        <v>9</v>
      </c>
      <c r="D33" s="26">
        <v>447059.76000000018</v>
      </c>
      <c r="F33" s="25" t="s">
        <v>12</v>
      </c>
      <c r="G33" s="26">
        <v>1652415.9500000011</v>
      </c>
      <c r="I33" s="25" t="s">
        <v>10</v>
      </c>
      <c r="J33" s="26">
        <v>1104634.3800000004</v>
      </c>
      <c r="L33" s="25" t="s">
        <v>51</v>
      </c>
      <c r="M33" s="26">
        <v>2648197.9299999997</v>
      </c>
    </row>
    <row r="34" spans="3:13" x14ac:dyDescent="0.3">
      <c r="C34" s="25" t="s">
        <v>5</v>
      </c>
      <c r="D34" s="26">
        <v>457902.84999999992</v>
      </c>
      <c r="F34" s="25" t="s">
        <v>0</v>
      </c>
      <c r="G34" s="26">
        <v>1571246.2900000007</v>
      </c>
      <c r="I34" s="25" t="s">
        <v>2</v>
      </c>
      <c r="J34" s="26">
        <v>1004793.4100000005</v>
      </c>
      <c r="L34" s="25" t="s">
        <v>50</v>
      </c>
      <c r="M34" s="26">
        <v>1550203.8900000001</v>
      </c>
    </row>
    <row r="35" spans="3:13" x14ac:dyDescent="0.3">
      <c r="C35" s="25" t="s">
        <v>1</v>
      </c>
      <c r="D35" s="26">
        <v>497609.8600000001</v>
      </c>
      <c r="F35" s="25" t="s">
        <v>11</v>
      </c>
      <c r="G35" s="26">
        <v>1446113.8600000006</v>
      </c>
      <c r="I35" s="25" t="s">
        <v>4</v>
      </c>
      <c r="J35" s="26">
        <v>4184702.9699999983</v>
      </c>
      <c r="L35" s="25" t="s">
        <v>52</v>
      </c>
      <c r="M35" s="26">
        <v>2095728.9399999983</v>
      </c>
    </row>
    <row r="36" spans="3:13" x14ac:dyDescent="0.3">
      <c r="C36" s="25" t="s">
        <v>8</v>
      </c>
      <c r="D36" s="26">
        <v>507183.54999999993</v>
      </c>
      <c r="F36" s="25" t="s">
        <v>7</v>
      </c>
      <c r="G36" s="26">
        <v>1624354.66</v>
      </c>
      <c r="I36" s="12" t="s">
        <v>93</v>
      </c>
      <c r="J36" s="13">
        <v>6294130.7599999998</v>
      </c>
      <c r="L36" s="12" t="s">
        <v>93</v>
      </c>
      <c r="M36" s="13">
        <v>6294130.7599999988</v>
      </c>
    </row>
    <row r="37" spans="3:13" x14ac:dyDescent="0.3">
      <c r="C37" s="25" t="s">
        <v>15</v>
      </c>
      <c r="D37" s="26">
        <v>510068.41000000015</v>
      </c>
      <c r="F37" s="12" t="s">
        <v>93</v>
      </c>
      <c r="G37" s="13">
        <v>6294130.7600000026</v>
      </c>
    </row>
    <row r="38" spans="3:13" x14ac:dyDescent="0.3">
      <c r="C38" s="12" t="s">
        <v>93</v>
      </c>
      <c r="D38" s="13">
        <v>2419824.4300000002</v>
      </c>
    </row>
    <row r="41" spans="3:13" ht="28.8" x14ac:dyDescent="0.55000000000000004">
      <c r="C41" s="47" t="s">
        <v>109</v>
      </c>
      <c r="D41" s="47"/>
      <c r="E41" s="47"/>
      <c r="F41" s="47"/>
      <c r="G41" s="47"/>
    </row>
    <row r="44" spans="3:13" x14ac:dyDescent="0.3">
      <c r="C44" s="46" t="s">
        <v>110</v>
      </c>
      <c r="D44" s="46"/>
      <c r="F44" s="46" t="s">
        <v>111</v>
      </c>
      <c r="G44" s="46"/>
      <c r="I44" s="46" t="s">
        <v>114</v>
      </c>
      <c r="J44" s="46"/>
      <c r="K44" s="46"/>
      <c r="L44" s="46"/>
      <c r="M44" s="46"/>
    </row>
    <row r="45" spans="3:13" x14ac:dyDescent="0.3">
      <c r="C45" s="14" t="s">
        <v>102</v>
      </c>
      <c r="D45" s="11" t="s">
        <v>96</v>
      </c>
      <c r="F45" s="14" t="s">
        <v>106</v>
      </c>
      <c r="G45" s="11" t="s">
        <v>96</v>
      </c>
      <c r="I45" s="14" t="s">
        <v>94</v>
      </c>
      <c r="J45" s="14" t="s">
        <v>107</v>
      </c>
      <c r="K45" s="11"/>
      <c r="L45" s="11"/>
      <c r="M45" s="11"/>
    </row>
    <row r="46" spans="3:13" x14ac:dyDescent="0.3">
      <c r="C46" s="25" t="s">
        <v>8</v>
      </c>
      <c r="D46" s="26">
        <v>4372.2719827586197</v>
      </c>
      <c r="F46" s="25" t="s">
        <v>12</v>
      </c>
      <c r="G46" s="26">
        <v>4453.9513477088976</v>
      </c>
      <c r="I46" s="14" t="s">
        <v>106</v>
      </c>
      <c r="J46" s="11" t="s">
        <v>10</v>
      </c>
      <c r="K46" s="11" t="s">
        <v>2</v>
      </c>
      <c r="L46" s="11" t="s">
        <v>4</v>
      </c>
      <c r="M46" s="11" t="s">
        <v>93</v>
      </c>
    </row>
    <row r="47" spans="3:13" x14ac:dyDescent="0.3">
      <c r="C47" s="25" t="s">
        <v>6</v>
      </c>
      <c r="D47" s="26">
        <v>3590.5669387755088</v>
      </c>
      <c r="F47" s="25" t="s">
        <v>0</v>
      </c>
      <c r="G47" s="26">
        <v>4258.1200271002726</v>
      </c>
      <c r="I47" s="25" t="s">
        <v>12</v>
      </c>
      <c r="J47" s="26">
        <v>270105.35999999993</v>
      </c>
      <c r="K47" s="26">
        <v>310051.53999999992</v>
      </c>
      <c r="L47" s="26">
        <v>1072259.0500000005</v>
      </c>
      <c r="M47" s="26">
        <v>1652415.9500000004</v>
      </c>
    </row>
    <row r="48" spans="3:13" x14ac:dyDescent="0.3">
      <c r="C48" s="25" t="s">
        <v>17</v>
      </c>
      <c r="D48" s="26">
        <v>3685.9679518072271</v>
      </c>
      <c r="F48" s="25" t="s">
        <v>11</v>
      </c>
      <c r="G48" s="26">
        <v>3951.1307650273238</v>
      </c>
      <c r="I48" s="25" t="s">
        <v>0</v>
      </c>
      <c r="J48" s="26">
        <v>280782.44999999995</v>
      </c>
      <c r="K48" s="26">
        <v>228689.11999999994</v>
      </c>
      <c r="L48" s="26">
        <v>1061774.7200000007</v>
      </c>
      <c r="M48" s="26">
        <v>1571246.2900000005</v>
      </c>
    </row>
    <row r="49" spans="3:13" x14ac:dyDescent="0.3">
      <c r="C49" s="25" t="s">
        <v>18</v>
      </c>
      <c r="D49" s="26">
        <v>3201.2588541666646</v>
      </c>
      <c r="F49" s="25" t="s">
        <v>7</v>
      </c>
      <c r="G49" s="26">
        <v>4143.7618877551022</v>
      </c>
      <c r="I49" s="25" t="s">
        <v>11</v>
      </c>
      <c r="J49" s="26">
        <v>257988.1399999999</v>
      </c>
      <c r="K49" s="26">
        <v>219567.27</v>
      </c>
      <c r="L49" s="26">
        <v>968558.44999999949</v>
      </c>
      <c r="M49" s="26">
        <v>1446113.8599999994</v>
      </c>
    </row>
    <row r="50" spans="3:13" x14ac:dyDescent="0.3">
      <c r="C50" s="25" t="s">
        <v>21</v>
      </c>
      <c r="D50" s="26">
        <v>4280.6677669902911</v>
      </c>
      <c r="F50" s="12" t="s">
        <v>93</v>
      </c>
      <c r="G50" s="13">
        <v>4201.6894259012033</v>
      </c>
      <c r="I50" s="25" t="s">
        <v>7</v>
      </c>
      <c r="J50" s="26">
        <v>295758.43000000005</v>
      </c>
      <c r="K50" s="26">
        <v>246485.48</v>
      </c>
      <c r="L50" s="26">
        <v>1082110.7500000005</v>
      </c>
      <c r="M50" s="26">
        <v>1624354.6600000006</v>
      </c>
    </row>
    <row r="51" spans="3:13" x14ac:dyDescent="0.3">
      <c r="C51" s="25" t="s">
        <v>14</v>
      </c>
      <c r="D51" s="26">
        <v>4358.3741573033703</v>
      </c>
      <c r="I51" s="12" t="s">
        <v>93</v>
      </c>
      <c r="J51" s="13">
        <v>1104634.3799999999</v>
      </c>
      <c r="K51" s="13">
        <v>1004793.4099999999</v>
      </c>
      <c r="L51" s="13">
        <v>4184702.9700000011</v>
      </c>
      <c r="M51" s="13">
        <v>6294130.7600000016</v>
      </c>
    </row>
    <row r="52" spans="3:13" x14ac:dyDescent="0.3">
      <c r="C52" s="25" t="s">
        <v>22</v>
      </c>
      <c r="D52" s="26">
        <v>4333.1776530612242</v>
      </c>
    </row>
    <row r="53" spans="3:13" x14ac:dyDescent="0.3">
      <c r="C53" s="25" t="s">
        <v>5</v>
      </c>
      <c r="D53" s="26">
        <v>4402.9120192307682</v>
      </c>
    </row>
    <row r="54" spans="3:13" x14ac:dyDescent="0.3">
      <c r="C54" s="25" t="s">
        <v>20</v>
      </c>
      <c r="D54" s="26">
        <v>4323.3352999999988</v>
      </c>
    </row>
    <row r="55" spans="3:13" x14ac:dyDescent="0.3">
      <c r="C55" s="25" t="s">
        <v>1</v>
      </c>
      <c r="D55" s="26">
        <v>4403.6270796460185</v>
      </c>
    </row>
    <row r="56" spans="3:13" x14ac:dyDescent="0.3">
      <c r="C56" s="25" t="s">
        <v>13</v>
      </c>
      <c r="D56" s="26">
        <v>4292.2713592233004</v>
      </c>
    </row>
    <row r="57" spans="3:13" x14ac:dyDescent="0.3">
      <c r="C57" s="25" t="s">
        <v>16</v>
      </c>
      <c r="D57" s="26">
        <v>4088.8288372093025</v>
      </c>
    </row>
    <row r="58" spans="3:13" x14ac:dyDescent="0.3">
      <c r="C58" s="25" t="s">
        <v>3</v>
      </c>
      <c r="D58" s="26">
        <v>4475.4409374999996</v>
      </c>
    </row>
    <row r="59" spans="3:13" x14ac:dyDescent="0.3">
      <c r="C59" s="25" t="s">
        <v>15</v>
      </c>
      <c r="D59" s="26">
        <v>4857.7943809523822</v>
      </c>
    </row>
    <row r="60" spans="3:13" x14ac:dyDescent="0.3">
      <c r="C60" s="25" t="s">
        <v>9</v>
      </c>
      <c r="D60" s="26">
        <v>4139.4422222222238</v>
      </c>
    </row>
    <row r="61" spans="3:13" x14ac:dyDescent="0.3">
      <c r="C61" s="12" t="s">
        <v>93</v>
      </c>
      <c r="D61" s="13">
        <v>4201.6894259012061</v>
      </c>
    </row>
    <row r="64" spans="3:13" ht="28.8" x14ac:dyDescent="0.55000000000000004">
      <c r="C64" s="47" t="s">
        <v>112</v>
      </c>
      <c r="D64" s="47"/>
      <c r="E64" s="47"/>
      <c r="F64" s="47"/>
      <c r="G64" s="47"/>
    </row>
    <row r="69" spans="3:19" x14ac:dyDescent="0.3">
      <c r="C69" s="46" t="s">
        <v>113</v>
      </c>
      <c r="D69" s="46"/>
      <c r="E69" s="46"/>
      <c r="F69" s="46"/>
      <c r="G69" s="46"/>
      <c r="H69" s="46"/>
      <c r="I69" s="46"/>
      <c r="J69" s="46"/>
      <c r="K69" s="46"/>
      <c r="L69" s="46"/>
      <c r="M69" s="46"/>
      <c r="N69" s="46"/>
      <c r="O69" s="46"/>
      <c r="P69" s="46"/>
      <c r="Q69" s="46"/>
      <c r="R69" s="46"/>
      <c r="S69" s="46"/>
    </row>
    <row r="70" spans="3:19" x14ac:dyDescent="0.3">
      <c r="C70" s="14" t="s">
        <v>95</v>
      </c>
      <c r="D70" s="14" t="s">
        <v>102</v>
      </c>
      <c r="E70" s="11"/>
      <c r="F70" s="11"/>
      <c r="G70" s="11"/>
      <c r="H70" s="11"/>
      <c r="I70" s="11"/>
      <c r="J70" s="11"/>
      <c r="K70" s="11"/>
      <c r="L70" s="11"/>
      <c r="M70" s="11"/>
      <c r="N70" s="11"/>
      <c r="O70" s="11"/>
      <c r="P70" s="11"/>
      <c r="Q70" s="11"/>
      <c r="R70" s="11"/>
      <c r="S70" s="11"/>
    </row>
    <row r="71" spans="3:19" x14ac:dyDescent="0.3">
      <c r="C71" s="14" t="s">
        <v>100</v>
      </c>
      <c r="D71" s="11" t="s">
        <v>8</v>
      </c>
      <c r="E71" s="11" t="s">
        <v>6</v>
      </c>
      <c r="F71" s="11" t="s">
        <v>17</v>
      </c>
      <c r="G71" s="11" t="s">
        <v>18</v>
      </c>
      <c r="H71" s="11" t="s">
        <v>21</v>
      </c>
      <c r="I71" s="11" t="s">
        <v>14</v>
      </c>
      <c r="J71" s="11" t="s">
        <v>22</v>
      </c>
      <c r="K71" s="11" t="s">
        <v>5</v>
      </c>
      <c r="L71" s="11" t="s">
        <v>20</v>
      </c>
      <c r="M71" s="11" t="s">
        <v>1</v>
      </c>
      <c r="N71" s="11" t="s">
        <v>13</v>
      </c>
      <c r="O71" s="11" t="s">
        <v>16</v>
      </c>
      <c r="P71" s="11" t="s">
        <v>3</v>
      </c>
      <c r="Q71" s="11" t="s">
        <v>15</v>
      </c>
      <c r="R71" s="11" t="s">
        <v>9</v>
      </c>
      <c r="S71" s="11" t="s">
        <v>93</v>
      </c>
    </row>
    <row r="72" spans="3:19" x14ac:dyDescent="0.3">
      <c r="C72" s="25" t="s">
        <v>69</v>
      </c>
      <c r="D72" s="38">
        <v>11</v>
      </c>
      <c r="E72" s="38">
        <v>23</v>
      </c>
      <c r="F72" s="38">
        <v>25</v>
      </c>
      <c r="G72" s="38">
        <v>17</v>
      </c>
      <c r="H72" s="38">
        <v>40</v>
      </c>
      <c r="I72" s="38">
        <v>26</v>
      </c>
      <c r="J72" s="38">
        <v>26</v>
      </c>
      <c r="K72" s="38">
        <v>8</v>
      </c>
      <c r="L72" s="38"/>
      <c r="M72" s="38">
        <v>23</v>
      </c>
      <c r="N72" s="38">
        <v>15</v>
      </c>
      <c r="O72" s="38">
        <v>19</v>
      </c>
      <c r="P72" s="38">
        <v>26</v>
      </c>
      <c r="Q72" s="38">
        <v>53</v>
      </c>
      <c r="R72" s="38">
        <v>13</v>
      </c>
      <c r="S72" s="38">
        <v>325</v>
      </c>
    </row>
    <row r="73" spans="3:19" x14ac:dyDescent="0.3">
      <c r="C73" s="25" t="s">
        <v>70</v>
      </c>
      <c r="D73" s="38">
        <v>18</v>
      </c>
      <c r="E73" s="38">
        <v>13</v>
      </c>
      <c r="F73" s="38">
        <v>20</v>
      </c>
      <c r="G73" s="38">
        <v>30</v>
      </c>
      <c r="H73" s="38">
        <v>16</v>
      </c>
      <c r="I73" s="38">
        <v>7</v>
      </c>
      <c r="J73" s="38">
        <v>27</v>
      </c>
      <c r="K73" s="38">
        <v>32</v>
      </c>
      <c r="L73" s="38">
        <v>11</v>
      </c>
      <c r="M73" s="38">
        <v>51</v>
      </c>
      <c r="N73" s="38">
        <v>25</v>
      </c>
      <c r="O73" s="38">
        <v>7</v>
      </c>
      <c r="P73" s="38">
        <v>23</v>
      </c>
      <c r="Q73" s="38">
        <v>43</v>
      </c>
      <c r="R73" s="38">
        <v>7</v>
      </c>
      <c r="S73" s="38">
        <v>330</v>
      </c>
    </row>
    <row r="74" spans="3:19" x14ac:dyDescent="0.3">
      <c r="C74" s="25" t="s">
        <v>71</v>
      </c>
      <c r="D74" s="38">
        <v>14</v>
      </c>
      <c r="E74" s="38">
        <v>1</v>
      </c>
      <c r="F74" s="38">
        <v>30</v>
      </c>
      <c r="G74" s="38">
        <v>14</v>
      </c>
      <c r="H74" s="38">
        <v>10</v>
      </c>
      <c r="I74" s="38">
        <v>29</v>
      </c>
      <c r="J74" s="38">
        <v>18</v>
      </c>
      <c r="K74" s="38">
        <v>23</v>
      </c>
      <c r="L74" s="38"/>
      <c r="M74" s="38">
        <v>17</v>
      </c>
      <c r="N74" s="38">
        <v>31</v>
      </c>
      <c r="O74" s="38">
        <v>34</v>
      </c>
      <c r="P74" s="38">
        <v>28</v>
      </c>
      <c r="Q74" s="38">
        <v>3</v>
      </c>
      <c r="R74" s="38">
        <v>2</v>
      </c>
      <c r="S74" s="38">
        <v>254</v>
      </c>
    </row>
    <row r="75" spans="3:19" x14ac:dyDescent="0.3">
      <c r="C75" s="25" t="s">
        <v>72</v>
      </c>
      <c r="D75" s="38">
        <v>20</v>
      </c>
      <c r="E75" s="38">
        <v>30</v>
      </c>
      <c r="F75" s="38">
        <v>16</v>
      </c>
      <c r="G75" s="38">
        <v>4</v>
      </c>
      <c r="H75" s="38">
        <v>12</v>
      </c>
      <c r="I75" s="38">
        <v>17</v>
      </c>
      <c r="J75" s="38">
        <v>28</v>
      </c>
      <c r="K75" s="38">
        <v>16</v>
      </c>
      <c r="L75" s="38">
        <v>35</v>
      </c>
      <c r="M75" s="38">
        <v>14</v>
      </c>
      <c r="N75" s="38">
        <v>24</v>
      </c>
      <c r="O75" s="38">
        <v>20</v>
      </c>
      <c r="P75" s="38">
        <v>32</v>
      </c>
      <c r="Q75" s="38">
        <v>28</v>
      </c>
      <c r="R75" s="38">
        <v>60</v>
      </c>
      <c r="S75" s="38">
        <v>356</v>
      </c>
    </row>
    <row r="76" spans="3:19" x14ac:dyDescent="0.3">
      <c r="C76" s="25" t="s">
        <v>73</v>
      </c>
      <c r="D76" s="38">
        <v>49</v>
      </c>
      <c r="E76" s="38">
        <v>26</v>
      </c>
      <c r="F76" s="38">
        <v>17</v>
      </c>
      <c r="G76" s="38">
        <v>23</v>
      </c>
      <c r="H76" s="38">
        <v>20</v>
      </c>
      <c r="I76" s="38">
        <v>11</v>
      </c>
      <c r="J76" s="38">
        <v>25</v>
      </c>
      <c r="K76" s="38">
        <v>20</v>
      </c>
      <c r="L76" s="38">
        <v>19</v>
      </c>
      <c r="M76" s="38">
        <v>24</v>
      </c>
      <c r="N76" s="38">
        <v>13</v>
      </c>
      <c r="O76" s="38">
        <v>30</v>
      </c>
      <c r="P76" s="38">
        <v>16</v>
      </c>
      <c r="Q76" s="38">
        <v>22</v>
      </c>
      <c r="R76" s="38">
        <v>25</v>
      </c>
      <c r="S76" s="38">
        <v>340</v>
      </c>
    </row>
    <row r="77" spans="3:19" x14ac:dyDescent="0.3">
      <c r="C77" s="25" t="s">
        <v>74</v>
      </c>
      <c r="D77" s="38">
        <v>30</v>
      </c>
      <c r="E77" s="38">
        <v>38</v>
      </c>
      <c r="F77" s="38">
        <v>29</v>
      </c>
      <c r="G77" s="38">
        <v>32</v>
      </c>
      <c r="H77" s="38">
        <v>34</v>
      </c>
      <c r="I77" s="38">
        <v>42</v>
      </c>
      <c r="J77" s="38">
        <v>14</v>
      </c>
      <c r="K77" s="38">
        <v>6</v>
      </c>
      <c r="L77" s="38">
        <v>9</v>
      </c>
      <c r="M77" s="38">
        <v>29</v>
      </c>
      <c r="N77" s="38">
        <v>33</v>
      </c>
      <c r="O77" s="38">
        <v>27</v>
      </c>
      <c r="P77" s="38">
        <v>14</v>
      </c>
      <c r="Q77" s="38">
        <v>36</v>
      </c>
      <c r="R77" s="38">
        <v>18</v>
      </c>
      <c r="S77" s="38">
        <v>391</v>
      </c>
    </row>
    <row r="78" spans="3:19" x14ac:dyDescent="0.3">
      <c r="C78" s="25" t="s">
        <v>75</v>
      </c>
      <c r="D78" s="38">
        <v>11</v>
      </c>
      <c r="E78" s="38">
        <v>40</v>
      </c>
      <c r="F78" s="38">
        <v>11</v>
      </c>
      <c r="G78" s="38">
        <v>2</v>
      </c>
      <c r="H78" s="38">
        <v>6</v>
      </c>
      <c r="I78" s="38">
        <v>20</v>
      </c>
      <c r="J78" s="38">
        <v>4</v>
      </c>
      <c r="K78" s="38">
        <v>46</v>
      </c>
      <c r="L78" s="38">
        <v>29</v>
      </c>
      <c r="M78" s="38">
        <v>35</v>
      </c>
      <c r="N78" s="38">
        <v>29</v>
      </c>
      <c r="O78" s="38">
        <v>8</v>
      </c>
      <c r="P78" s="38">
        <v>31</v>
      </c>
      <c r="Q78" s="38">
        <v>33</v>
      </c>
      <c r="R78" s="38">
        <v>21</v>
      </c>
      <c r="S78" s="38">
        <v>326</v>
      </c>
    </row>
    <row r="79" spans="3:19" x14ac:dyDescent="0.3">
      <c r="C79" s="25" t="s">
        <v>76</v>
      </c>
      <c r="D79" s="38">
        <v>38</v>
      </c>
      <c r="E79" s="38">
        <v>20</v>
      </c>
      <c r="F79" s="38">
        <v>8</v>
      </c>
      <c r="G79" s="38">
        <v>10</v>
      </c>
      <c r="H79" s="38">
        <v>41</v>
      </c>
      <c r="I79" s="38">
        <v>5</v>
      </c>
      <c r="J79" s="38">
        <v>11</v>
      </c>
      <c r="K79" s="38">
        <v>29</v>
      </c>
      <c r="L79" s="38">
        <v>10</v>
      </c>
      <c r="M79" s="38">
        <v>21</v>
      </c>
      <c r="N79" s="38">
        <v>20</v>
      </c>
      <c r="O79" s="38">
        <v>22</v>
      </c>
      <c r="P79" s="38">
        <v>14</v>
      </c>
      <c r="Q79" s="38">
        <v>18</v>
      </c>
      <c r="R79" s="38">
        <v>48</v>
      </c>
      <c r="S79" s="38">
        <v>315</v>
      </c>
    </row>
    <row r="80" spans="3:19" x14ac:dyDescent="0.3">
      <c r="C80" s="25" t="s">
        <v>77</v>
      </c>
      <c r="D80" s="38">
        <v>25</v>
      </c>
      <c r="E80" s="38">
        <v>23</v>
      </c>
      <c r="F80" s="38">
        <v>14</v>
      </c>
      <c r="G80" s="38">
        <v>26</v>
      </c>
      <c r="H80" s="38">
        <v>23</v>
      </c>
      <c r="I80" s="38">
        <v>29</v>
      </c>
      <c r="J80" s="38">
        <v>34</v>
      </c>
      <c r="K80" s="38">
        <v>42</v>
      </c>
      <c r="L80" s="38">
        <v>13</v>
      </c>
      <c r="M80" s="38">
        <v>8</v>
      </c>
      <c r="N80" s="38">
        <v>28</v>
      </c>
      <c r="O80" s="38">
        <v>9</v>
      </c>
      <c r="P80" s="38">
        <v>41</v>
      </c>
      <c r="Q80" s="38">
        <v>16</v>
      </c>
      <c r="R80" s="38">
        <v>26</v>
      </c>
      <c r="S80" s="38">
        <v>357</v>
      </c>
    </row>
    <row r="81" spans="3:19" x14ac:dyDescent="0.3">
      <c r="C81" s="25" t="s">
        <v>78</v>
      </c>
      <c r="D81" s="38">
        <v>29</v>
      </c>
      <c r="E81" s="38">
        <v>8</v>
      </c>
      <c r="F81" s="38">
        <v>21</v>
      </c>
      <c r="G81" s="38">
        <v>7</v>
      </c>
      <c r="H81" s="38">
        <v>6</v>
      </c>
      <c r="I81" s="38">
        <v>8</v>
      </c>
      <c r="J81" s="38">
        <v>31</v>
      </c>
      <c r="K81" s="38">
        <v>30</v>
      </c>
      <c r="L81" s="38">
        <v>42</v>
      </c>
      <c r="M81" s="38">
        <v>33</v>
      </c>
      <c r="N81" s="38">
        <v>25</v>
      </c>
      <c r="O81" s="38">
        <v>32</v>
      </c>
      <c r="P81" s="38">
        <v>37</v>
      </c>
      <c r="Q81" s="38">
        <v>10</v>
      </c>
      <c r="R81" s="38">
        <v>20</v>
      </c>
      <c r="S81" s="38">
        <v>339</v>
      </c>
    </row>
    <row r="82" spans="3:19" x14ac:dyDescent="0.3">
      <c r="C82" s="25" t="s">
        <v>79</v>
      </c>
      <c r="D82" s="38">
        <v>30</v>
      </c>
      <c r="E82" s="38">
        <v>14</v>
      </c>
      <c r="F82" s="38"/>
      <c r="G82" s="38">
        <v>33</v>
      </c>
      <c r="H82" s="38">
        <v>26</v>
      </c>
      <c r="I82" s="38">
        <v>8</v>
      </c>
      <c r="J82" s="38">
        <v>26</v>
      </c>
      <c r="K82" s="38">
        <v>33</v>
      </c>
      <c r="L82" s="38">
        <v>14</v>
      </c>
      <c r="M82" s="38">
        <v>51</v>
      </c>
      <c r="N82" s="38">
        <v>32</v>
      </c>
      <c r="O82" s="38">
        <v>24</v>
      </c>
      <c r="P82" s="38">
        <v>2</v>
      </c>
      <c r="Q82" s="38">
        <v>45</v>
      </c>
      <c r="R82" s="38">
        <v>47</v>
      </c>
      <c r="S82" s="38">
        <v>385</v>
      </c>
    </row>
    <row r="83" spans="3:19" x14ac:dyDescent="0.3">
      <c r="C83" s="25" t="s">
        <v>80</v>
      </c>
      <c r="D83" s="38">
        <v>51</v>
      </c>
      <c r="E83" s="38">
        <v>55</v>
      </c>
      <c r="F83" s="38">
        <v>23</v>
      </c>
      <c r="G83" s="38">
        <v>24</v>
      </c>
      <c r="H83" s="38">
        <v>61</v>
      </c>
      <c r="I83" s="38">
        <v>15</v>
      </c>
      <c r="J83" s="38">
        <v>47</v>
      </c>
      <c r="K83" s="38">
        <v>29</v>
      </c>
      <c r="L83" s="38">
        <v>7</v>
      </c>
      <c r="M83" s="38">
        <v>34</v>
      </c>
      <c r="N83" s="38">
        <v>27</v>
      </c>
      <c r="O83" s="38">
        <v>24</v>
      </c>
      <c r="P83" s="38">
        <v>20</v>
      </c>
      <c r="Q83" s="38">
        <v>25</v>
      </c>
      <c r="R83" s="38">
        <v>38</v>
      </c>
      <c r="S83" s="38">
        <v>480</v>
      </c>
    </row>
    <row r="84" spans="3:19" x14ac:dyDescent="0.3">
      <c r="C84" s="25" t="s">
        <v>81</v>
      </c>
      <c r="D84" s="38">
        <v>22</v>
      </c>
      <c r="E84" s="38">
        <v>15</v>
      </c>
      <c r="F84" s="38">
        <v>26</v>
      </c>
      <c r="G84" s="38">
        <v>29</v>
      </c>
      <c r="H84" s="38">
        <v>21</v>
      </c>
      <c r="I84" s="38">
        <v>17</v>
      </c>
      <c r="J84" s="38">
        <v>13</v>
      </c>
      <c r="K84" s="38"/>
      <c r="L84" s="38">
        <v>25</v>
      </c>
      <c r="M84" s="38">
        <v>37</v>
      </c>
      <c r="N84" s="38">
        <v>28</v>
      </c>
      <c r="O84" s="38">
        <v>6</v>
      </c>
      <c r="P84" s="38">
        <v>44</v>
      </c>
      <c r="Q84" s="38">
        <v>27</v>
      </c>
      <c r="R84" s="38">
        <v>23</v>
      </c>
      <c r="S84" s="38">
        <v>333</v>
      </c>
    </row>
    <row r="85" spans="3:19" x14ac:dyDescent="0.3">
      <c r="C85" s="25" t="s">
        <v>82</v>
      </c>
      <c r="D85" s="38"/>
      <c r="E85" s="38">
        <v>37</v>
      </c>
      <c r="F85" s="38">
        <v>6</v>
      </c>
      <c r="G85" s="38">
        <v>46</v>
      </c>
      <c r="H85" s="38">
        <v>30</v>
      </c>
      <c r="I85" s="38">
        <v>19</v>
      </c>
      <c r="J85" s="38">
        <v>15</v>
      </c>
      <c r="K85" s="38">
        <v>9</v>
      </c>
      <c r="L85" s="38">
        <v>40</v>
      </c>
      <c r="M85" s="38">
        <v>23</v>
      </c>
      <c r="N85" s="38">
        <v>50</v>
      </c>
      <c r="O85" s="38">
        <v>15</v>
      </c>
      <c r="P85" s="38">
        <v>22</v>
      </c>
      <c r="Q85" s="38">
        <v>52</v>
      </c>
      <c r="R85" s="38">
        <v>10</v>
      </c>
      <c r="S85" s="38">
        <v>374</v>
      </c>
    </row>
    <row r="86" spans="3:19" x14ac:dyDescent="0.3">
      <c r="C86" s="25" t="s">
        <v>83</v>
      </c>
      <c r="D86" s="38">
        <v>35</v>
      </c>
      <c r="E86" s="38">
        <v>4</v>
      </c>
      <c r="F86" s="38">
        <v>17</v>
      </c>
      <c r="G86" s="38">
        <v>7</v>
      </c>
      <c r="H86" s="38">
        <v>7</v>
      </c>
      <c r="I86" s="38">
        <v>31</v>
      </c>
      <c r="J86" s="38">
        <v>12</v>
      </c>
      <c r="K86" s="38">
        <v>18</v>
      </c>
      <c r="L86" s="38">
        <v>40</v>
      </c>
      <c r="M86" s="38">
        <v>14</v>
      </c>
      <c r="N86" s="38">
        <v>24</v>
      </c>
      <c r="O86" s="38">
        <v>18</v>
      </c>
      <c r="P86" s="38">
        <v>19</v>
      </c>
      <c r="Q86" s="38">
        <v>22</v>
      </c>
      <c r="R86" s="38">
        <v>22</v>
      </c>
      <c r="S86" s="38">
        <v>290</v>
      </c>
    </row>
    <row r="87" spans="3:19" x14ac:dyDescent="0.3">
      <c r="C87" s="25" t="s">
        <v>84</v>
      </c>
      <c r="D87" s="38">
        <v>41</v>
      </c>
      <c r="E87" s="38">
        <v>5</v>
      </c>
      <c r="F87" s="38">
        <v>3</v>
      </c>
      <c r="G87" s="38">
        <v>13</v>
      </c>
      <c r="H87" s="38">
        <v>37</v>
      </c>
      <c r="I87" s="38">
        <v>80</v>
      </c>
      <c r="J87" s="38">
        <v>21</v>
      </c>
      <c r="K87" s="38">
        <v>21</v>
      </c>
      <c r="L87" s="38">
        <v>35</v>
      </c>
      <c r="M87" s="38">
        <v>20</v>
      </c>
      <c r="N87" s="38">
        <v>14</v>
      </c>
      <c r="O87" s="38">
        <v>23</v>
      </c>
      <c r="P87" s="38"/>
      <c r="Q87" s="38">
        <v>38</v>
      </c>
      <c r="R87" s="38">
        <v>13</v>
      </c>
      <c r="S87" s="38">
        <v>364</v>
      </c>
    </row>
    <row r="88" spans="3:19" x14ac:dyDescent="0.3">
      <c r="C88" s="25" t="s">
        <v>85</v>
      </c>
      <c r="D88" s="38">
        <v>25</v>
      </c>
      <c r="E88" s="38">
        <v>14</v>
      </c>
      <c r="F88" s="38">
        <v>14</v>
      </c>
      <c r="G88" s="38">
        <v>17</v>
      </c>
      <c r="H88" s="38">
        <v>26</v>
      </c>
      <c r="I88" s="38">
        <v>14</v>
      </c>
      <c r="J88" s="38">
        <v>34</v>
      </c>
      <c r="K88" s="38">
        <v>24</v>
      </c>
      <c r="L88" s="38">
        <v>8</v>
      </c>
      <c r="M88" s="38">
        <v>14</v>
      </c>
      <c r="N88" s="38"/>
      <c r="O88" s="38">
        <v>17</v>
      </c>
      <c r="P88" s="38">
        <v>31</v>
      </c>
      <c r="Q88" s="38">
        <v>19</v>
      </c>
      <c r="R88" s="38">
        <v>26</v>
      </c>
      <c r="S88" s="38">
        <v>283</v>
      </c>
    </row>
    <row r="89" spans="3:19" x14ac:dyDescent="0.3">
      <c r="C89" s="25" t="s">
        <v>86</v>
      </c>
      <c r="D89" s="38">
        <v>43</v>
      </c>
      <c r="E89" s="38">
        <v>24</v>
      </c>
      <c r="F89" s="38">
        <v>5</v>
      </c>
      <c r="G89" s="38">
        <v>22</v>
      </c>
      <c r="H89" s="38">
        <v>19</v>
      </c>
      <c r="I89" s="38">
        <v>15</v>
      </c>
      <c r="J89" s="38">
        <v>29</v>
      </c>
      <c r="K89" s="38">
        <v>19</v>
      </c>
      <c r="L89" s="38">
        <v>41</v>
      </c>
      <c r="M89" s="38">
        <v>12</v>
      </c>
      <c r="N89" s="38">
        <v>20</v>
      </c>
      <c r="O89" s="38">
        <v>7</v>
      </c>
      <c r="P89" s="38">
        <v>26</v>
      </c>
      <c r="Q89" s="38">
        <v>20</v>
      </c>
      <c r="R89" s="38">
        <v>18</v>
      </c>
      <c r="S89" s="38">
        <v>320</v>
      </c>
    </row>
    <row r="90" spans="3:19" x14ac:dyDescent="0.3">
      <c r="C90" s="25" t="s">
        <v>87</v>
      </c>
      <c r="D90" s="38">
        <v>52</v>
      </c>
      <c r="E90" s="38">
        <v>14</v>
      </c>
      <c r="F90" s="38">
        <v>17</v>
      </c>
      <c r="G90" s="38">
        <v>26</v>
      </c>
      <c r="H90" s="38">
        <v>34</v>
      </c>
      <c r="I90" s="38">
        <v>4</v>
      </c>
      <c r="J90" s="38">
        <v>19</v>
      </c>
      <c r="K90" s="38">
        <v>8</v>
      </c>
      <c r="L90" s="38">
        <v>30</v>
      </c>
      <c r="M90" s="38">
        <v>28</v>
      </c>
      <c r="N90" s="38">
        <v>31</v>
      </c>
      <c r="O90" s="38">
        <v>40</v>
      </c>
      <c r="P90" s="38">
        <v>15</v>
      </c>
      <c r="Q90" s="38">
        <v>10</v>
      </c>
      <c r="R90" s="38">
        <v>32</v>
      </c>
      <c r="S90" s="38">
        <v>360</v>
      </c>
    </row>
    <row r="91" spans="3:19" x14ac:dyDescent="0.3">
      <c r="C91" s="25" t="s">
        <v>88</v>
      </c>
      <c r="D91" s="38">
        <v>64</v>
      </c>
      <c r="E91" s="38">
        <v>38</v>
      </c>
      <c r="F91" s="38">
        <v>13</v>
      </c>
      <c r="G91" s="38">
        <v>7</v>
      </c>
      <c r="H91" s="38">
        <v>44</v>
      </c>
      <c r="I91" s="38">
        <v>43</v>
      </c>
      <c r="J91" s="38">
        <v>1</v>
      </c>
      <c r="K91" s="38">
        <v>44</v>
      </c>
      <c r="L91" s="38">
        <v>31</v>
      </c>
      <c r="M91" s="38">
        <v>21</v>
      </c>
      <c r="N91" s="38">
        <v>14</v>
      </c>
      <c r="O91" s="38">
        <v>17</v>
      </c>
      <c r="P91" s="38">
        <v>25</v>
      </c>
      <c r="Q91" s="38">
        <v>9</v>
      </c>
      <c r="R91" s="38">
        <v>34</v>
      </c>
      <c r="S91" s="38">
        <v>405</v>
      </c>
    </row>
    <row r="92" spans="3:19" x14ac:dyDescent="0.3">
      <c r="C92" s="25" t="s">
        <v>89</v>
      </c>
      <c r="D92" s="38">
        <v>10</v>
      </c>
      <c r="E92" s="38">
        <v>14</v>
      </c>
      <c r="F92" s="38">
        <v>26</v>
      </c>
      <c r="G92" s="38">
        <v>6</v>
      </c>
      <c r="H92" s="38">
        <v>17</v>
      </c>
      <c r="I92" s="38">
        <v>4</v>
      </c>
      <c r="J92" s="38">
        <v>35</v>
      </c>
      <c r="K92" s="38">
        <v>27</v>
      </c>
      <c r="L92" s="38">
        <v>30</v>
      </c>
      <c r="M92" s="38">
        <v>44</v>
      </c>
      <c r="N92" s="38">
        <v>15</v>
      </c>
      <c r="O92" s="38">
        <v>24</v>
      </c>
      <c r="P92" s="38">
        <v>21</v>
      </c>
      <c r="Q92" s="38">
        <v>39</v>
      </c>
      <c r="R92" s="38">
        <v>49</v>
      </c>
      <c r="S92" s="38">
        <v>361</v>
      </c>
    </row>
    <row r="93" spans="3:19" x14ac:dyDescent="0.3">
      <c r="C93" s="25" t="s">
        <v>90</v>
      </c>
      <c r="D93" s="38">
        <v>25</v>
      </c>
      <c r="E93" s="38">
        <v>29</v>
      </c>
      <c r="F93" s="38">
        <v>22</v>
      </c>
      <c r="G93" s="38">
        <v>3</v>
      </c>
      <c r="H93" s="38">
        <v>4</v>
      </c>
      <c r="I93" s="38">
        <v>21</v>
      </c>
      <c r="J93" s="38">
        <v>24</v>
      </c>
      <c r="K93" s="38">
        <v>31</v>
      </c>
      <c r="L93" s="38">
        <v>11</v>
      </c>
      <c r="M93" s="38">
        <v>73</v>
      </c>
      <c r="N93" s="38">
        <v>44</v>
      </c>
      <c r="O93" s="38">
        <v>26</v>
      </c>
      <c r="P93" s="38">
        <v>19</v>
      </c>
      <c r="Q93" s="38">
        <v>20</v>
      </c>
      <c r="R93" s="38">
        <v>13</v>
      </c>
      <c r="S93" s="38">
        <v>365</v>
      </c>
    </row>
    <row r="94" spans="3:19" x14ac:dyDescent="0.3">
      <c r="C94" s="25" t="s">
        <v>91</v>
      </c>
      <c r="D94" s="38">
        <v>32</v>
      </c>
      <c r="E94" s="38">
        <v>5</v>
      </c>
      <c r="F94" s="38">
        <v>21</v>
      </c>
      <c r="G94" s="38">
        <v>20</v>
      </c>
      <c r="H94" s="38">
        <v>11</v>
      </c>
      <c r="I94" s="38">
        <v>14</v>
      </c>
      <c r="J94" s="38">
        <v>10</v>
      </c>
      <c r="K94" s="38">
        <v>10</v>
      </c>
      <c r="L94" s="38">
        <v>39</v>
      </c>
      <c r="M94" s="38">
        <v>13</v>
      </c>
      <c r="N94" s="38">
        <v>21</v>
      </c>
      <c r="O94" s="38">
        <v>10</v>
      </c>
      <c r="P94" s="38">
        <v>22</v>
      </c>
      <c r="Q94" s="38">
        <v>39</v>
      </c>
      <c r="R94" s="38">
        <v>5</v>
      </c>
      <c r="S94" s="38">
        <v>272</v>
      </c>
    </row>
    <row r="95" spans="3:19" x14ac:dyDescent="0.3">
      <c r="C95" s="25" t="s">
        <v>92</v>
      </c>
      <c r="D95" s="38">
        <v>22</v>
      </c>
      <c r="E95" s="38">
        <v>14</v>
      </c>
      <c r="F95" s="38">
        <v>11</v>
      </c>
      <c r="G95" s="38">
        <v>38</v>
      </c>
      <c r="H95" s="38">
        <v>27</v>
      </c>
      <c r="I95" s="38">
        <v>8</v>
      </c>
      <c r="J95" s="38">
        <v>15</v>
      </c>
      <c r="K95" s="38">
        <v>24</v>
      </c>
      <c r="L95" s="38">
        <v>22</v>
      </c>
      <c r="M95" s="38">
        <v>15</v>
      </c>
      <c r="N95" s="38">
        <v>36</v>
      </c>
      <c r="O95" s="38">
        <v>2</v>
      </c>
      <c r="P95" s="38">
        <v>12</v>
      </c>
      <c r="Q95" s="38">
        <v>19</v>
      </c>
      <c r="R95" s="38">
        <v>16</v>
      </c>
      <c r="S95" s="38">
        <v>281</v>
      </c>
    </row>
    <row r="96" spans="3:19" x14ac:dyDescent="0.3">
      <c r="C96" s="12" t="s">
        <v>93</v>
      </c>
      <c r="D96" s="11">
        <v>697</v>
      </c>
      <c r="E96" s="11">
        <v>504</v>
      </c>
      <c r="F96" s="11">
        <v>395</v>
      </c>
      <c r="G96" s="11">
        <v>456</v>
      </c>
      <c r="H96" s="11">
        <v>572</v>
      </c>
      <c r="I96" s="11">
        <v>487</v>
      </c>
      <c r="J96" s="11">
        <v>519</v>
      </c>
      <c r="K96" s="11">
        <v>549</v>
      </c>
      <c r="L96" s="11">
        <v>541</v>
      </c>
      <c r="M96" s="11">
        <v>654</v>
      </c>
      <c r="N96" s="11">
        <v>599</v>
      </c>
      <c r="O96" s="11">
        <v>461</v>
      </c>
      <c r="P96" s="11">
        <v>540</v>
      </c>
      <c r="Q96" s="11">
        <v>646</v>
      </c>
      <c r="R96" s="11">
        <v>586</v>
      </c>
      <c r="S96" s="11">
        <v>8206</v>
      </c>
    </row>
    <row r="99" spans="3:7" x14ac:dyDescent="0.3">
      <c r="C99" s="46" t="s">
        <v>115</v>
      </c>
      <c r="D99" s="46"/>
      <c r="E99" s="46"/>
      <c r="F99" s="46"/>
      <c r="G99" s="46"/>
    </row>
    <row r="100" spans="3:7" x14ac:dyDescent="0.3">
      <c r="C100" s="14" t="s">
        <v>97</v>
      </c>
      <c r="D100" s="14" t="s">
        <v>108</v>
      </c>
      <c r="E100" s="11"/>
      <c r="F100" s="11"/>
      <c r="G100" s="11"/>
    </row>
    <row r="101" spans="3:7" x14ac:dyDescent="0.3">
      <c r="C101" s="14" t="s">
        <v>100</v>
      </c>
      <c r="D101" s="11" t="s">
        <v>51</v>
      </c>
      <c r="E101" s="11" t="s">
        <v>50</v>
      </c>
      <c r="F101" s="11" t="s">
        <v>52</v>
      </c>
      <c r="G101" s="11" t="s">
        <v>93</v>
      </c>
    </row>
    <row r="102" spans="3:7" x14ac:dyDescent="0.3">
      <c r="C102" s="25" t="s">
        <v>69</v>
      </c>
      <c r="D102" s="38">
        <v>14</v>
      </c>
      <c r="E102" s="38">
        <v>7</v>
      </c>
      <c r="F102" s="38">
        <v>41</v>
      </c>
      <c r="G102" s="38">
        <v>62</v>
      </c>
    </row>
    <row r="103" spans="3:7" x14ac:dyDescent="0.3">
      <c r="C103" s="25" t="s">
        <v>70</v>
      </c>
      <c r="D103" s="38">
        <v>12</v>
      </c>
      <c r="E103" s="38">
        <v>7</v>
      </c>
      <c r="F103" s="38">
        <v>40</v>
      </c>
      <c r="G103" s="38">
        <v>59</v>
      </c>
    </row>
    <row r="104" spans="3:7" x14ac:dyDescent="0.3">
      <c r="C104" s="25" t="s">
        <v>71</v>
      </c>
      <c r="D104" s="38">
        <v>13</v>
      </c>
      <c r="E104" s="38">
        <v>7</v>
      </c>
      <c r="F104" s="38">
        <v>31</v>
      </c>
      <c r="G104" s="38">
        <v>51</v>
      </c>
    </row>
    <row r="105" spans="3:7" x14ac:dyDescent="0.3">
      <c r="C105" s="25" t="s">
        <v>72</v>
      </c>
      <c r="D105" s="38">
        <v>17</v>
      </c>
      <c r="E105" s="38">
        <v>4</v>
      </c>
      <c r="F105" s="38">
        <v>43</v>
      </c>
      <c r="G105" s="38">
        <v>64</v>
      </c>
    </row>
    <row r="106" spans="3:7" x14ac:dyDescent="0.3">
      <c r="C106" s="25" t="s">
        <v>73</v>
      </c>
      <c r="D106" s="38">
        <v>19</v>
      </c>
      <c r="E106" s="38">
        <v>5</v>
      </c>
      <c r="F106" s="38">
        <v>43</v>
      </c>
      <c r="G106" s="38">
        <v>67</v>
      </c>
    </row>
    <row r="107" spans="3:7" x14ac:dyDescent="0.3">
      <c r="C107" s="25" t="s">
        <v>74</v>
      </c>
      <c r="D107" s="38">
        <v>20</v>
      </c>
      <c r="E107" s="38">
        <v>10</v>
      </c>
      <c r="F107" s="38">
        <v>36</v>
      </c>
      <c r="G107" s="38">
        <v>66</v>
      </c>
    </row>
    <row r="108" spans="3:7" x14ac:dyDescent="0.3">
      <c r="C108" s="25" t="s">
        <v>75</v>
      </c>
      <c r="D108" s="38">
        <v>18</v>
      </c>
      <c r="E108" s="38">
        <v>2</v>
      </c>
      <c r="F108" s="38">
        <v>42</v>
      </c>
      <c r="G108" s="38">
        <v>62</v>
      </c>
    </row>
    <row r="109" spans="3:7" x14ac:dyDescent="0.3">
      <c r="C109" s="25" t="s">
        <v>76</v>
      </c>
      <c r="D109" s="38">
        <v>15</v>
      </c>
      <c r="E109" s="38">
        <v>3</v>
      </c>
      <c r="F109" s="38">
        <v>37</v>
      </c>
      <c r="G109" s="38">
        <v>55</v>
      </c>
    </row>
    <row r="110" spans="3:7" x14ac:dyDescent="0.3">
      <c r="C110" s="25" t="s">
        <v>77</v>
      </c>
      <c r="D110" s="38">
        <v>9</v>
      </c>
      <c r="E110" s="38">
        <v>10</v>
      </c>
      <c r="F110" s="38">
        <v>44</v>
      </c>
      <c r="G110" s="38">
        <v>63</v>
      </c>
    </row>
    <row r="111" spans="3:7" x14ac:dyDescent="0.3">
      <c r="C111" s="25" t="s">
        <v>78</v>
      </c>
      <c r="D111" s="38">
        <v>15</v>
      </c>
      <c r="E111" s="38">
        <v>6</v>
      </c>
      <c r="F111" s="38">
        <v>43</v>
      </c>
      <c r="G111" s="38">
        <v>64</v>
      </c>
    </row>
    <row r="112" spans="3:7" x14ac:dyDescent="0.3">
      <c r="C112" s="25" t="s">
        <v>79</v>
      </c>
      <c r="D112" s="38">
        <v>15</v>
      </c>
      <c r="E112" s="38">
        <v>7</v>
      </c>
      <c r="F112" s="38">
        <v>53</v>
      </c>
      <c r="G112" s="38">
        <v>75</v>
      </c>
    </row>
    <row r="113" spans="3:7" x14ac:dyDescent="0.3">
      <c r="C113" s="25" t="s">
        <v>80</v>
      </c>
      <c r="D113" s="38">
        <v>15</v>
      </c>
      <c r="E113" s="38">
        <v>11</v>
      </c>
      <c r="F113" s="38">
        <v>56</v>
      </c>
      <c r="G113" s="38">
        <v>82</v>
      </c>
    </row>
    <row r="114" spans="3:7" x14ac:dyDescent="0.3">
      <c r="C114" s="25" t="s">
        <v>81</v>
      </c>
      <c r="D114" s="38">
        <v>18</v>
      </c>
      <c r="E114" s="38">
        <v>5</v>
      </c>
      <c r="F114" s="38">
        <v>33</v>
      </c>
      <c r="G114" s="38">
        <v>56</v>
      </c>
    </row>
    <row r="115" spans="3:7" x14ac:dyDescent="0.3">
      <c r="C115" s="25" t="s">
        <v>82</v>
      </c>
      <c r="D115" s="38">
        <v>23</v>
      </c>
      <c r="E115" s="38">
        <v>3</v>
      </c>
      <c r="F115" s="38">
        <v>39</v>
      </c>
      <c r="G115" s="38">
        <v>65</v>
      </c>
    </row>
    <row r="116" spans="3:7" x14ac:dyDescent="0.3">
      <c r="C116" s="25" t="s">
        <v>83</v>
      </c>
      <c r="D116" s="38">
        <v>14</v>
      </c>
      <c r="E116" s="38">
        <v>6</v>
      </c>
      <c r="F116" s="38">
        <v>35</v>
      </c>
      <c r="G116" s="38">
        <v>55</v>
      </c>
    </row>
    <row r="117" spans="3:7" x14ac:dyDescent="0.3">
      <c r="C117" s="25" t="s">
        <v>84</v>
      </c>
      <c r="D117" s="38">
        <v>16</v>
      </c>
      <c r="E117" s="38">
        <v>3</v>
      </c>
      <c r="F117" s="38">
        <v>46</v>
      </c>
      <c r="G117" s="38">
        <v>65</v>
      </c>
    </row>
    <row r="118" spans="3:7" x14ac:dyDescent="0.3">
      <c r="C118" s="25" t="s">
        <v>85</v>
      </c>
      <c r="D118" s="38">
        <v>8</v>
      </c>
      <c r="E118" s="38">
        <v>7</v>
      </c>
      <c r="F118" s="38">
        <v>45</v>
      </c>
      <c r="G118" s="38">
        <v>60</v>
      </c>
    </row>
    <row r="119" spans="3:7" x14ac:dyDescent="0.3">
      <c r="C119" s="25" t="s">
        <v>86</v>
      </c>
      <c r="D119" s="38">
        <v>13</v>
      </c>
      <c r="E119" s="38">
        <v>4</v>
      </c>
      <c r="F119" s="38">
        <v>38</v>
      </c>
      <c r="G119" s="38">
        <v>55</v>
      </c>
    </row>
    <row r="120" spans="3:7" x14ac:dyDescent="0.3">
      <c r="C120" s="25" t="s">
        <v>87</v>
      </c>
      <c r="D120" s="38">
        <v>13</v>
      </c>
      <c r="E120" s="38">
        <v>6</v>
      </c>
      <c r="F120" s="38">
        <v>52</v>
      </c>
      <c r="G120" s="38">
        <v>71</v>
      </c>
    </row>
    <row r="121" spans="3:7" x14ac:dyDescent="0.3">
      <c r="C121" s="25" t="s">
        <v>88</v>
      </c>
      <c r="D121" s="38">
        <v>28</v>
      </c>
      <c r="E121" s="38">
        <v>3</v>
      </c>
      <c r="F121" s="38">
        <v>42</v>
      </c>
      <c r="G121" s="38">
        <v>73</v>
      </c>
    </row>
    <row r="122" spans="3:7" x14ac:dyDescent="0.3">
      <c r="C122" s="25" t="s">
        <v>89</v>
      </c>
      <c r="D122" s="38">
        <v>20</v>
      </c>
      <c r="E122" s="38">
        <v>6</v>
      </c>
      <c r="F122" s="38">
        <v>35</v>
      </c>
      <c r="G122" s="38">
        <v>61</v>
      </c>
    </row>
    <row r="123" spans="3:7" x14ac:dyDescent="0.3">
      <c r="C123" s="25" t="s">
        <v>90</v>
      </c>
      <c r="D123" s="38">
        <v>15</v>
      </c>
      <c r="E123" s="38">
        <v>5</v>
      </c>
      <c r="F123" s="38">
        <v>46</v>
      </c>
      <c r="G123" s="38">
        <v>66</v>
      </c>
    </row>
    <row r="124" spans="3:7" x14ac:dyDescent="0.3">
      <c r="C124" s="25" t="s">
        <v>91</v>
      </c>
      <c r="D124" s="38">
        <v>11</v>
      </c>
      <c r="E124" s="38">
        <v>2</v>
      </c>
      <c r="F124" s="38">
        <v>41</v>
      </c>
      <c r="G124" s="38">
        <v>54</v>
      </c>
    </row>
    <row r="125" spans="3:7" x14ac:dyDescent="0.3">
      <c r="C125" s="25" t="s">
        <v>92</v>
      </c>
      <c r="D125" s="38">
        <v>12</v>
      </c>
      <c r="E125" s="38">
        <v>5</v>
      </c>
      <c r="F125" s="38">
        <v>30</v>
      </c>
      <c r="G125" s="38">
        <v>47</v>
      </c>
    </row>
    <row r="126" spans="3:7" x14ac:dyDescent="0.3">
      <c r="C126" s="12" t="s">
        <v>93</v>
      </c>
      <c r="D126" s="11">
        <v>373</v>
      </c>
      <c r="E126" s="11">
        <v>134</v>
      </c>
      <c r="F126" s="11">
        <v>991</v>
      </c>
      <c r="G126" s="11">
        <v>1498</v>
      </c>
    </row>
    <row r="132" spans="3:14" ht="28.8" x14ac:dyDescent="0.55000000000000004">
      <c r="C132" s="47" t="s">
        <v>162</v>
      </c>
      <c r="D132" s="47"/>
      <c r="E132" s="47"/>
      <c r="F132" s="47"/>
      <c r="G132" s="47"/>
      <c r="H132" s="47"/>
      <c r="I132" s="47"/>
      <c r="J132" s="47"/>
      <c r="K132" s="47"/>
      <c r="L132" s="47"/>
      <c r="M132" s="47"/>
    </row>
    <row r="133" spans="3:14" x14ac:dyDescent="0.3">
      <c r="I133" s="24"/>
      <c r="J133" s="24"/>
      <c r="K133" s="24"/>
      <c r="L133" s="24"/>
      <c r="M133" s="24"/>
    </row>
    <row r="134" spans="3:14" x14ac:dyDescent="0.3">
      <c r="I134" s="24"/>
      <c r="J134" s="24"/>
      <c r="K134" s="24"/>
      <c r="L134" s="24"/>
      <c r="M134" s="24"/>
    </row>
    <row r="135" spans="3:14" x14ac:dyDescent="0.3">
      <c r="I135" s="24"/>
      <c r="J135" s="24"/>
      <c r="K135" s="24"/>
      <c r="L135" s="24"/>
      <c r="M135" s="24"/>
    </row>
    <row r="136" spans="3:14" ht="28.8" x14ac:dyDescent="0.55000000000000004">
      <c r="C136" s="47" t="s">
        <v>161</v>
      </c>
      <c r="D136" s="47"/>
      <c r="E136" s="47"/>
      <c r="F136" s="47"/>
      <c r="G136" s="47"/>
      <c r="H136" s="47"/>
      <c r="I136" s="24"/>
      <c r="J136" s="24"/>
      <c r="K136" s="24"/>
      <c r="L136" s="24"/>
      <c r="M136" s="24"/>
    </row>
    <row r="137" spans="3:14" x14ac:dyDescent="0.3">
      <c r="I137" s="24"/>
      <c r="J137" s="24"/>
      <c r="K137" s="24"/>
      <c r="L137" s="24"/>
      <c r="M137" s="24"/>
    </row>
    <row r="138" spans="3:14" x14ac:dyDescent="0.3">
      <c r="I138" s="24"/>
      <c r="J138" s="24"/>
      <c r="K138" s="24"/>
      <c r="L138" s="24"/>
      <c r="M138" s="24"/>
    </row>
    <row r="139" spans="3:14" x14ac:dyDescent="0.3">
      <c r="C139" s="46" t="s">
        <v>124</v>
      </c>
      <c r="D139" s="48"/>
      <c r="E139" s="48"/>
      <c r="F139" s="48"/>
      <c r="G139" s="48"/>
      <c r="H139" s="48"/>
      <c r="I139" s="24"/>
    </row>
    <row r="140" spans="3:14" ht="28.8" x14ac:dyDescent="0.55000000000000004">
      <c r="C140" s="14" t="s">
        <v>94</v>
      </c>
      <c r="D140" s="14" t="s">
        <v>106</v>
      </c>
      <c r="E140" s="11"/>
      <c r="F140" s="11"/>
      <c r="G140" s="11"/>
      <c r="H140" s="11"/>
      <c r="I140" s="24"/>
      <c r="J140" s="47" t="s">
        <v>116</v>
      </c>
      <c r="K140" s="47"/>
      <c r="L140" s="32"/>
      <c r="M140" s="32"/>
      <c r="N140" s="32"/>
    </row>
    <row r="141" spans="3:14" x14ac:dyDescent="0.3">
      <c r="C141" s="14" t="s">
        <v>126</v>
      </c>
      <c r="D141" s="11" t="s">
        <v>12</v>
      </c>
      <c r="E141" s="11" t="s">
        <v>0</v>
      </c>
      <c r="F141" s="11" t="s">
        <v>11</v>
      </c>
      <c r="G141" s="11" t="s">
        <v>7</v>
      </c>
      <c r="H141" s="11" t="s">
        <v>93</v>
      </c>
      <c r="I141" s="24"/>
    </row>
    <row r="142" spans="3:14" x14ac:dyDescent="0.3">
      <c r="C142" s="12">
        <v>2023</v>
      </c>
      <c r="D142" s="13"/>
      <c r="E142" s="13"/>
      <c r="F142" s="13"/>
      <c r="G142" s="13"/>
      <c r="H142" s="13"/>
      <c r="I142" s="24"/>
    </row>
    <row r="143" spans="3:14" x14ac:dyDescent="0.3">
      <c r="C143" s="28" t="s">
        <v>129</v>
      </c>
      <c r="D143" s="13">
        <v>60369.9</v>
      </c>
      <c r="E143" s="13">
        <v>51784.53</v>
      </c>
      <c r="F143" s="13">
        <v>61632.59</v>
      </c>
      <c r="G143" s="13">
        <v>64971.76</v>
      </c>
      <c r="H143" s="13">
        <v>238758.78</v>
      </c>
      <c r="I143" s="24"/>
    </row>
    <row r="144" spans="3:14" x14ac:dyDescent="0.3">
      <c r="C144" s="28" t="s">
        <v>130</v>
      </c>
      <c r="D144" s="13">
        <v>69520.509999999995</v>
      </c>
      <c r="E144" s="13">
        <v>58251.41</v>
      </c>
      <c r="F144" s="13">
        <v>60209.61</v>
      </c>
      <c r="G144" s="13">
        <v>92168.4</v>
      </c>
      <c r="H144" s="13">
        <v>280149.93</v>
      </c>
      <c r="I144" s="24"/>
    </row>
    <row r="145" spans="3:9" x14ac:dyDescent="0.3">
      <c r="C145" s="28" t="s">
        <v>137</v>
      </c>
      <c r="D145" s="13">
        <v>51009.17</v>
      </c>
      <c r="E145" s="13">
        <v>74177</v>
      </c>
      <c r="F145" s="13">
        <v>54022.7</v>
      </c>
      <c r="G145" s="13">
        <v>110196.36</v>
      </c>
      <c r="H145" s="13">
        <v>289405.23</v>
      </c>
      <c r="I145" s="24"/>
    </row>
    <row r="146" spans="3:9" x14ac:dyDescent="0.3">
      <c r="C146" s="28" t="s">
        <v>138</v>
      </c>
      <c r="D146" s="13">
        <v>91430.44</v>
      </c>
      <c r="E146" s="13">
        <v>57030.93</v>
      </c>
      <c r="F146" s="13">
        <v>73984.88</v>
      </c>
      <c r="G146" s="13">
        <v>63574.54</v>
      </c>
      <c r="H146" s="13">
        <v>286020.78999999998</v>
      </c>
      <c r="I146" s="24"/>
    </row>
    <row r="147" spans="3:9" x14ac:dyDescent="0.3">
      <c r="C147" s="28" t="s">
        <v>139</v>
      </c>
      <c r="D147" s="13">
        <v>38400.46</v>
      </c>
      <c r="E147" s="13">
        <v>58046.13</v>
      </c>
      <c r="F147" s="13">
        <v>46342.12</v>
      </c>
      <c r="G147" s="13">
        <v>40333.47</v>
      </c>
      <c r="H147" s="13">
        <v>183122.18</v>
      </c>
      <c r="I147" s="24"/>
    </row>
    <row r="148" spans="3:9" x14ac:dyDescent="0.3">
      <c r="C148" s="12">
        <v>2024</v>
      </c>
      <c r="D148" s="13"/>
      <c r="E148" s="13"/>
      <c r="F148" s="13"/>
      <c r="G148" s="13"/>
      <c r="H148" s="13"/>
      <c r="I148" s="24"/>
    </row>
    <row r="149" spans="3:9" x14ac:dyDescent="0.3">
      <c r="C149" s="28" t="s">
        <v>128</v>
      </c>
      <c r="D149" s="13">
        <v>52880.19</v>
      </c>
      <c r="E149" s="13">
        <v>69436.490000000005</v>
      </c>
      <c r="F149" s="13">
        <v>67883.320000000007</v>
      </c>
      <c r="G149" s="13">
        <v>66788.61</v>
      </c>
      <c r="H149" s="13">
        <v>256988.61</v>
      </c>
      <c r="I149" s="24"/>
    </row>
    <row r="150" spans="3:9" x14ac:dyDescent="0.3">
      <c r="C150" s="28" t="s">
        <v>129</v>
      </c>
      <c r="D150" s="13">
        <v>72592.28</v>
      </c>
      <c r="E150" s="13">
        <v>76808.399999999994</v>
      </c>
      <c r="F150" s="13">
        <v>34487.18</v>
      </c>
      <c r="G150" s="13">
        <v>82785.98</v>
      </c>
      <c r="H150" s="13">
        <v>266673.84000000003</v>
      </c>
      <c r="I150" s="24"/>
    </row>
    <row r="151" spans="3:9" x14ac:dyDescent="0.3">
      <c r="C151" s="28" t="s">
        <v>130</v>
      </c>
      <c r="D151" s="13">
        <v>85046.69</v>
      </c>
      <c r="E151" s="13">
        <v>73212.11</v>
      </c>
      <c r="F151" s="13">
        <v>94861.58</v>
      </c>
      <c r="G151" s="13">
        <v>79247.87</v>
      </c>
      <c r="H151" s="13">
        <v>332368.25</v>
      </c>
      <c r="I151" s="24"/>
    </row>
    <row r="152" spans="3:9" x14ac:dyDescent="0.3">
      <c r="C152" s="28" t="s">
        <v>131</v>
      </c>
      <c r="D152" s="13">
        <v>52864.69</v>
      </c>
      <c r="E152" s="13">
        <v>73726.34</v>
      </c>
      <c r="F152" s="13">
        <v>47962.48</v>
      </c>
      <c r="G152" s="13">
        <v>75892.679999999993</v>
      </c>
      <c r="H152" s="13">
        <v>250446.19</v>
      </c>
      <c r="I152" s="24"/>
    </row>
    <row r="153" spans="3:9" x14ac:dyDescent="0.3">
      <c r="C153" s="28" t="s">
        <v>132</v>
      </c>
      <c r="D153" s="13">
        <v>50673.97</v>
      </c>
      <c r="E153" s="13">
        <v>73078.87</v>
      </c>
      <c r="F153" s="13">
        <v>77562.02</v>
      </c>
      <c r="G153" s="13">
        <v>74867.39</v>
      </c>
      <c r="H153" s="13">
        <v>276182.25</v>
      </c>
      <c r="I153" s="24"/>
    </row>
    <row r="154" spans="3:9" x14ac:dyDescent="0.3">
      <c r="C154" s="28" t="s">
        <v>133</v>
      </c>
      <c r="D154" s="13">
        <v>62518.3</v>
      </c>
      <c r="E154" s="13">
        <v>96126.94</v>
      </c>
      <c r="F154" s="13">
        <v>71210.080000000002</v>
      </c>
      <c r="G154" s="13">
        <v>63298.44</v>
      </c>
      <c r="H154" s="13">
        <v>293153.76</v>
      </c>
      <c r="I154" s="24"/>
    </row>
    <row r="155" spans="3:9" x14ac:dyDescent="0.3">
      <c r="C155" s="28" t="s">
        <v>134</v>
      </c>
      <c r="D155" s="13">
        <v>46857.54</v>
      </c>
      <c r="E155" s="13">
        <v>109954.28</v>
      </c>
      <c r="F155" s="13">
        <v>47106.02</v>
      </c>
      <c r="G155" s="13">
        <v>47440.23</v>
      </c>
      <c r="H155" s="13">
        <v>251358.07</v>
      </c>
      <c r="I155" s="24"/>
    </row>
    <row r="156" spans="3:9" x14ac:dyDescent="0.3">
      <c r="C156" s="28" t="s">
        <v>135</v>
      </c>
      <c r="D156" s="13">
        <v>83550.09</v>
      </c>
      <c r="E156" s="13">
        <v>51266.89</v>
      </c>
      <c r="F156" s="13">
        <v>48128.22</v>
      </c>
      <c r="G156" s="13">
        <v>69743.490000000005</v>
      </c>
      <c r="H156" s="13">
        <v>252688.69</v>
      </c>
      <c r="I156" s="24"/>
    </row>
    <row r="157" spans="3:9" x14ac:dyDescent="0.3">
      <c r="C157" s="28" t="s">
        <v>136</v>
      </c>
      <c r="D157" s="13">
        <v>69777.539999999994</v>
      </c>
      <c r="E157" s="13">
        <v>36154.75</v>
      </c>
      <c r="F157" s="13">
        <v>46835.94</v>
      </c>
      <c r="G157" s="13">
        <v>57530.14</v>
      </c>
      <c r="H157" s="13">
        <v>210298.37</v>
      </c>
      <c r="I157" s="24"/>
    </row>
    <row r="158" spans="3:9" x14ac:dyDescent="0.3">
      <c r="C158" s="28" t="s">
        <v>137</v>
      </c>
      <c r="D158" s="13">
        <v>85102.13</v>
      </c>
      <c r="E158" s="13">
        <v>112684.32</v>
      </c>
      <c r="F158" s="13">
        <v>63112.59</v>
      </c>
      <c r="G158" s="13">
        <v>60591.77</v>
      </c>
      <c r="H158" s="13">
        <v>321490.81</v>
      </c>
      <c r="I158" s="24"/>
    </row>
    <row r="159" spans="3:9" x14ac:dyDescent="0.3">
      <c r="C159" s="28" t="s">
        <v>138</v>
      </c>
      <c r="D159" s="13">
        <v>90409.54</v>
      </c>
      <c r="E159" s="13">
        <v>33546.79</v>
      </c>
      <c r="F159" s="13">
        <v>69528.98</v>
      </c>
      <c r="G159" s="13">
        <v>48401.15</v>
      </c>
      <c r="H159" s="13">
        <v>241886.46</v>
      </c>
      <c r="I159" s="24"/>
    </row>
    <row r="160" spans="3:9" x14ac:dyDescent="0.3">
      <c r="C160" s="28" t="s">
        <v>139</v>
      </c>
      <c r="D160" s="13">
        <v>78850.23</v>
      </c>
      <c r="E160" s="13">
        <v>49933.08</v>
      </c>
      <c r="F160" s="13">
        <v>36708.26</v>
      </c>
      <c r="G160" s="13">
        <v>41882.160000000003</v>
      </c>
      <c r="H160" s="13">
        <v>207373.73</v>
      </c>
      <c r="I160" s="24"/>
    </row>
    <row r="161" spans="3:9" x14ac:dyDescent="0.3">
      <c r="C161" s="12">
        <v>2025</v>
      </c>
      <c r="D161" s="13"/>
      <c r="E161" s="13"/>
      <c r="F161" s="13"/>
      <c r="G161" s="13"/>
      <c r="H161" s="13"/>
      <c r="I161" s="24"/>
    </row>
    <row r="162" spans="3:9" x14ac:dyDescent="0.3">
      <c r="C162" s="28" t="s">
        <v>128</v>
      </c>
      <c r="D162" s="13">
        <v>111152.41</v>
      </c>
      <c r="E162" s="13">
        <v>56592.69</v>
      </c>
      <c r="F162" s="13">
        <v>42831.87</v>
      </c>
      <c r="G162" s="13">
        <v>47860.480000000003</v>
      </c>
      <c r="H162" s="13">
        <v>258437.45</v>
      </c>
      <c r="I162" s="24"/>
    </row>
    <row r="163" spans="3:9" x14ac:dyDescent="0.3">
      <c r="C163" s="28" t="s">
        <v>131</v>
      </c>
      <c r="D163" s="13">
        <v>79336.5</v>
      </c>
      <c r="E163" s="13">
        <v>45314.11</v>
      </c>
      <c r="F163" s="13">
        <v>14126.01</v>
      </c>
      <c r="G163" s="13">
        <v>76143.240000000005</v>
      </c>
      <c r="H163" s="13">
        <v>214919.86</v>
      </c>
      <c r="I163" s="24"/>
    </row>
    <row r="164" spans="3:9" x14ac:dyDescent="0.3">
      <c r="C164" s="28" t="s">
        <v>132</v>
      </c>
      <c r="D164" s="13">
        <v>56579.02</v>
      </c>
      <c r="E164" s="13">
        <v>66783.55</v>
      </c>
      <c r="F164" s="13">
        <v>57437.21</v>
      </c>
      <c r="G164" s="13">
        <v>82453.600000000006</v>
      </c>
      <c r="H164" s="13">
        <v>263253.38</v>
      </c>
      <c r="I164" s="24"/>
    </row>
    <row r="165" spans="3:9" x14ac:dyDescent="0.3">
      <c r="C165" s="28" t="s">
        <v>133</v>
      </c>
      <c r="D165" s="13">
        <v>96148.9</v>
      </c>
      <c r="E165" s="13">
        <v>95202.08</v>
      </c>
      <c r="F165" s="13">
        <v>76911.66</v>
      </c>
      <c r="G165" s="13">
        <v>96949.04</v>
      </c>
      <c r="H165" s="13">
        <v>365211.68</v>
      </c>
    </row>
    <row r="166" spans="3:9" x14ac:dyDescent="0.3">
      <c r="C166" s="28" t="s">
        <v>134</v>
      </c>
      <c r="D166" s="13">
        <v>64000.39</v>
      </c>
      <c r="E166" s="13">
        <v>64416.33</v>
      </c>
      <c r="F166" s="13">
        <v>83002.48</v>
      </c>
      <c r="G166" s="13">
        <v>82599.179999999993</v>
      </c>
      <c r="H166" s="13">
        <v>294018.38</v>
      </c>
    </row>
    <row r="167" spans="3:9" x14ac:dyDescent="0.3">
      <c r="C167" s="28" t="s">
        <v>135</v>
      </c>
      <c r="D167" s="13">
        <v>60540.49</v>
      </c>
      <c r="E167" s="13">
        <v>49136.89</v>
      </c>
      <c r="F167" s="13">
        <v>88251.3</v>
      </c>
      <c r="G167" s="13">
        <v>48248.38</v>
      </c>
      <c r="H167" s="13">
        <v>246177.06</v>
      </c>
    </row>
    <row r="168" spans="3:9" x14ac:dyDescent="0.3">
      <c r="C168" s="28" t="s">
        <v>136</v>
      </c>
      <c r="D168" s="13">
        <v>42804.57</v>
      </c>
      <c r="E168" s="13">
        <v>38581.379999999997</v>
      </c>
      <c r="F168" s="13">
        <v>81974.759999999995</v>
      </c>
      <c r="G168" s="13">
        <v>50386.3</v>
      </c>
      <c r="H168" s="13">
        <v>213747.01</v>
      </c>
    </row>
    <row r="169" spans="3:9" x14ac:dyDescent="0.3">
      <c r="C169" s="12" t="s">
        <v>93</v>
      </c>
      <c r="D169" s="13">
        <v>1652415.95</v>
      </c>
      <c r="E169" s="13">
        <v>1571246.29</v>
      </c>
      <c r="F169" s="13">
        <v>1446113.86</v>
      </c>
      <c r="G169" s="13">
        <v>1624354.66</v>
      </c>
      <c r="H169" s="13">
        <v>6294130.7599999998</v>
      </c>
    </row>
    <row r="173" spans="3:9" x14ac:dyDescent="0.3">
      <c r="C173" s="46" t="s">
        <v>125</v>
      </c>
      <c r="D173" s="46"/>
      <c r="E173" s="46"/>
      <c r="F173" s="46"/>
      <c r="G173" s="46"/>
    </row>
    <row r="174" spans="3:9" x14ac:dyDescent="0.3">
      <c r="C174" s="14" t="s">
        <v>94</v>
      </c>
      <c r="D174" s="14" t="s">
        <v>119</v>
      </c>
      <c r="E174" s="11"/>
      <c r="F174" s="11"/>
      <c r="G174" s="11"/>
    </row>
    <row r="175" spans="3:9" x14ac:dyDescent="0.3">
      <c r="C175" s="14" t="s">
        <v>106</v>
      </c>
      <c r="D175" s="11">
        <v>2023</v>
      </c>
      <c r="E175" s="11">
        <v>2024</v>
      </c>
      <c r="F175" s="11">
        <v>2025</v>
      </c>
      <c r="G175" s="11" t="s">
        <v>93</v>
      </c>
    </row>
    <row r="176" spans="3:9" x14ac:dyDescent="0.3">
      <c r="C176" s="12" t="s">
        <v>12</v>
      </c>
      <c r="D176" s="13">
        <v>310730.48</v>
      </c>
      <c r="E176" s="13">
        <v>831123.19</v>
      </c>
      <c r="F176" s="13">
        <v>510562.28</v>
      </c>
      <c r="G176" s="13">
        <v>1652415.95</v>
      </c>
    </row>
    <row r="177" spans="3:7" x14ac:dyDescent="0.3">
      <c r="C177" s="12" t="s">
        <v>0</v>
      </c>
      <c r="D177" s="13">
        <v>299290</v>
      </c>
      <c r="E177" s="13">
        <v>855929.26</v>
      </c>
      <c r="F177" s="13">
        <v>416027.03</v>
      </c>
      <c r="G177" s="13">
        <v>1571246.29</v>
      </c>
    </row>
    <row r="178" spans="3:7" x14ac:dyDescent="0.3">
      <c r="C178" s="12" t="s">
        <v>11</v>
      </c>
      <c r="D178" s="13">
        <v>296191.90000000002</v>
      </c>
      <c r="E178" s="13">
        <v>705386.67</v>
      </c>
      <c r="F178" s="13">
        <v>444535.29</v>
      </c>
      <c r="G178" s="13">
        <v>1446113.86</v>
      </c>
    </row>
    <row r="179" spans="3:7" x14ac:dyDescent="0.3">
      <c r="C179" s="12" t="s">
        <v>7</v>
      </c>
      <c r="D179" s="13">
        <v>371244.53</v>
      </c>
      <c r="E179" s="13">
        <v>768469.91</v>
      </c>
      <c r="F179" s="13">
        <v>484640.22</v>
      </c>
      <c r="G179" s="13">
        <v>1624354.66</v>
      </c>
    </row>
    <row r="180" spans="3:7" x14ac:dyDescent="0.3">
      <c r="C180" s="12" t="s">
        <v>93</v>
      </c>
      <c r="D180" s="13">
        <v>1277456.9099999999</v>
      </c>
      <c r="E180" s="13">
        <v>3160909.03</v>
      </c>
      <c r="F180" s="13">
        <v>1855764.82</v>
      </c>
      <c r="G180" s="13">
        <v>6294130.7599999998</v>
      </c>
    </row>
    <row r="186" spans="3:7" ht="28.8" x14ac:dyDescent="0.55000000000000004">
      <c r="C186" s="47" t="s">
        <v>159</v>
      </c>
      <c r="D186" s="47"/>
      <c r="E186" s="47"/>
      <c r="F186" s="47"/>
      <c r="G186" s="47"/>
    </row>
    <row r="189" spans="3:7" x14ac:dyDescent="0.3">
      <c r="C189" s="14" t="s">
        <v>25</v>
      </c>
      <c r="D189" s="11" t="s" vm="1">
        <v>158</v>
      </c>
    </row>
    <row r="190" spans="3:7" x14ac:dyDescent="0.3">
      <c r="C190" s="14" t="s">
        <v>26</v>
      </c>
      <c r="D190" s="11" t="s" vm="2">
        <v>158</v>
      </c>
    </row>
    <row r="192" spans="3:7" x14ac:dyDescent="0.3">
      <c r="C192" s="14" t="s">
        <v>160</v>
      </c>
      <c r="D192" s="11" t="s">
        <v>127</v>
      </c>
    </row>
    <row r="193" spans="3:4" x14ac:dyDescent="0.3">
      <c r="C193" s="12">
        <v>2023</v>
      </c>
      <c r="D193" s="11"/>
    </row>
    <row r="194" spans="3:4" x14ac:dyDescent="0.3">
      <c r="C194" s="28" t="s">
        <v>140</v>
      </c>
      <c r="D194" s="11"/>
    </row>
    <row r="195" spans="3:4" x14ac:dyDescent="0.3">
      <c r="C195" s="29" t="s">
        <v>148</v>
      </c>
      <c r="D195" s="11"/>
    </row>
    <row r="196" spans="3:4" x14ac:dyDescent="0.3">
      <c r="C196" s="30" t="s">
        <v>150</v>
      </c>
      <c r="D196" s="11"/>
    </row>
    <row r="197" spans="3:4" x14ac:dyDescent="0.3">
      <c r="C197" s="31">
        <v>45139</v>
      </c>
      <c r="D197" s="13">
        <v>19290.3</v>
      </c>
    </row>
    <row r="198" spans="3:4" x14ac:dyDescent="0.3">
      <c r="C198" s="31">
        <v>45140</v>
      </c>
      <c r="D198" s="13">
        <v>34674.050000000003</v>
      </c>
    </row>
    <row r="199" spans="3:4" x14ac:dyDescent="0.3">
      <c r="C199" s="31">
        <v>45141</v>
      </c>
      <c r="D199" s="13">
        <v>34674.050000000003</v>
      </c>
    </row>
    <row r="200" spans="3:4" x14ac:dyDescent="0.3">
      <c r="C200" s="31">
        <v>45142</v>
      </c>
      <c r="D200" s="13">
        <v>49665.170000000006</v>
      </c>
    </row>
    <row r="201" spans="3:4" x14ac:dyDescent="0.3">
      <c r="C201" s="31">
        <v>45143</v>
      </c>
      <c r="D201" s="13">
        <v>56661.070000000007</v>
      </c>
    </row>
    <row r="202" spans="3:4" x14ac:dyDescent="0.3">
      <c r="C202" s="31">
        <v>45144</v>
      </c>
      <c r="D202" s="13">
        <v>56661.070000000007</v>
      </c>
    </row>
    <row r="203" spans="3:4" x14ac:dyDescent="0.3">
      <c r="C203" s="31">
        <v>45145</v>
      </c>
      <c r="D203" s="13">
        <v>61072.740000000005</v>
      </c>
    </row>
    <row r="204" spans="3:4" x14ac:dyDescent="0.3">
      <c r="C204" s="31">
        <v>45146</v>
      </c>
      <c r="D204" s="13">
        <v>67079</v>
      </c>
    </row>
    <row r="205" spans="3:4" x14ac:dyDescent="0.3">
      <c r="C205" s="31">
        <v>45147</v>
      </c>
      <c r="D205" s="13">
        <v>67656.56</v>
      </c>
    </row>
    <row r="206" spans="3:4" x14ac:dyDescent="0.3">
      <c r="C206" s="31">
        <v>45148</v>
      </c>
      <c r="D206" s="13">
        <v>80719.319999999992</v>
      </c>
    </row>
    <row r="207" spans="3:4" x14ac:dyDescent="0.3">
      <c r="C207" s="31">
        <v>45149</v>
      </c>
      <c r="D207" s="13">
        <v>80719.319999999992</v>
      </c>
    </row>
    <row r="208" spans="3:4" x14ac:dyDescent="0.3">
      <c r="C208" s="31">
        <v>45150</v>
      </c>
      <c r="D208" s="13">
        <v>87161.739999999991</v>
      </c>
    </row>
    <row r="209" spans="3:4" x14ac:dyDescent="0.3">
      <c r="C209" s="31">
        <v>45151</v>
      </c>
      <c r="D209" s="13">
        <v>98051.26999999999</v>
      </c>
    </row>
    <row r="210" spans="3:4" x14ac:dyDescent="0.3">
      <c r="C210" s="31">
        <v>45152</v>
      </c>
      <c r="D210" s="13">
        <v>103517.30999999998</v>
      </c>
    </row>
    <row r="211" spans="3:4" x14ac:dyDescent="0.3">
      <c r="C211" s="31">
        <v>45153</v>
      </c>
      <c r="D211" s="13">
        <v>106375.31999999998</v>
      </c>
    </row>
    <row r="212" spans="3:4" x14ac:dyDescent="0.3">
      <c r="C212" s="31">
        <v>45154</v>
      </c>
      <c r="D212" s="13">
        <v>119123.27999999997</v>
      </c>
    </row>
    <row r="213" spans="3:4" x14ac:dyDescent="0.3">
      <c r="C213" s="31">
        <v>45155</v>
      </c>
      <c r="D213" s="13">
        <v>127183.42999999996</v>
      </c>
    </row>
    <row r="214" spans="3:4" x14ac:dyDescent="0.3">
      <c r="C214" s="31">
        <v>45156</v>
      </c>
      <c r="D214" s="13">
        <v>138177.82999999996</v>
      </c>
    </row>
    <row r="215" spans="3:4" x14ac:dyDescent="0.3">
      <c r="C215" s="31">
        <v>45157</v>
      </c>
      <c r="D215" s="13">
        <v>139121.58999999997</v>
      </c>
    </row>
    <row r="216" spans="3:4" x14ac:dyDescent="0.3">
      <c r="C216" s="31">
        <v>45158</v>
      </c>
      <c r="D216" s="13">
        <v>151558.78999999998</v>
      </c>
    </row>
    <row r="217" spans="3:4" x14ac:dyDescent="0.3">
      <c r="C217" s="31">
        <v>45159</v>
      </c>
      <c r="D217" s="13">
        <v>158926.24999999997</v>
      </c>
    </row>
    <row r="218" spans="3:4" x14ac:dyDescent="0.3">
      <c r="C218" s="31">
        <v>45160</v>
      </c>
      <c r="D218" s="13">
        <v>158926.24999999997</v>
      </c>
    </row>
    <row r="219" spans="3:4" x14ac:dyDescent="0.3">
      <c r="C219" s="31">
        <v>45161</v>
      </c>
      <c r="D219" s="13">
        <v>167154.54999999996</v>
      </c>
    </row>
    <row r="220" spans="3:4" x14ac:dyDescent="0.3">
      <c r="C220" s="31">
        <v>45162</v>
      </c>
      <c r="D220" s="13">
        <v>182055.54999999996</v>
      </c>
    </row>
    <row r="221" spans="3:4" x14ac:dyDescent="0.3">
      <c r="C221" s="31">
        <v>45163</v>
      </c>
      <c r="D221" s="13">
        <v>185323.14999999997</v>
      </c>
    </row>
    <row r="222" spans="3:4" x14ac:dyDescent="0.3">
      <c r="C222" s="31">
        <v>45164</v>
      </c>
      <c r="D222" s="13">
        <v>193708.36999999997</v>
      </c>
    </row>
    <row r="223" spans="3:4" x14ac:dyDescent="0.3">
      <c r="C223" s="31">
        <v>45165</v>
      </c>
      <c r="D223" s="13">
        <v>210691.14999999997</v>
      </c>
    </row>
    <row r="224" spans="3:4" x14ac:dyDescent="0.3">
      <c r="C224" s="31">
        <v>45166</v>
      </c>
      <c r="D224" s="13">
        <v>210691.14999999997</v>
      </c>
    </row>
    <row r="225" spans="3:4" x14ac:dyDescent="0.3">
      <c r="C225" s="31">
        <v>45167</v>
      </c>
      <c r="D225" s="13">
        <v>221706.30999999997</v>
      </c>
    </row>
    <row r="226" spans="3:4" x14ac:dyDescent="0.3">
      <c r="C226" s="31">
        <v>45168</v>
      </c>
      <c r="D226" s="13">
        <v>225003.85999999996</v>
      </c>
    </row>
    <row r="227" spans="3:4" x14ac:dyDescent="0.3">
      <c r="C227" s="31">
        <v>45169</v>
      </c>
      <c r="D227" s="13">
        <v>238758.77999999997</v>
      </c>
    </row>
    <row r="228" spans="3:4" x14ac:dyDescent="0.3">
      <c r="C228" s="30" t="s">
        <v>151</v>
      </c>
      <c r="D228" s="11"/>
    </row>
    <row r="229" spans="3:4" x14ac:dyDescent="0.3">
      <c r="C229" s="31">
        <v>45170</v>
      </c>
      <c r="D229" s="13">
        <v>243810.53999999998</v>
      </c>
    </row>
    <row r="230" spans="3:4" x14ac:dyDescent="0.3">
      <c r="C230" s="31">
        <v>45171</v>
      </c>
      <c r="D230" s="13">
        <v>250294.21999999997</v>
      </c>
    </row>
    <row r="231" spans="3:4" x14ac:dyDescent="0.3">
      <c r="C231" s="31">
        <v>45172</v>
      </c>
      <c r="D231" s="13">
        <v>250294.21999999997</v>
      </c>
    </row>
    <row r="232" spans="3:4" x14ac:dyDescent="0.3">
      <c r="C232" s="31">
        <v>45173</v>
      </c>
      <c r="D232" s="13">
        <v>250294.21999999997</v>
      </c>
    </row>
    <row r="233" spans="3:4" x14ac:dyDescent="0.3">
      <c r="C233" s="31">
        <v>45174</v>
      </c>
      <c r="D233" s="13">
        <v>264438.90999999997</v>
      </c>
    </row>
    <row r="234" spans="3:4" x14ac:dyDescent="0.3">
      <c r="C234" s="31">
        <v>45175</v>
      </c>
      <c r="D234" s="13">
        <v>264438.90999999997</v>
      </c>
    </row>
    <row r="235" spans="3:4" x14ac:dyDescent="0.3">
      <c r="C235" s="31">
        <v>45176</v>
      </c>
      <c r="D235" s="13">
        <v>271870.42</v>
      </c>
    </row>
    <row r="236" spans="3:4" x14ac:dyDescent="0.3">
      <c r="C236" s="31">
        <v>45177</v>
      </c>
      <c r="D236" s="13">
        <v>281063.76999999996</v>
      </c>
    </row>
    <row r="237" spans="3:4" x14ac:dyDescent="0.3">
      <c r="C237" s="31">
        <v>45178</v>
      </c>
      <c r="D237" s="13">
        <v>290412.05999999994</v>
      </c>
    </row>
    <row r="238" spans="3:4" x14ac:dyDescent="0.3">
      <c r="C238" s="31">
        <v>45179</v>
      </c>
      <c r="D238" s="13">
        <v>296931.63999999996</v>
      </c>
    </row>
    <row r="239" spans="3:4" x14ac:dyDescent="0.3">
      <c r="C239" s="31">
        <v>45180</v>
      </c>
      <c r="D239" s="13">
        <v>302973.48999999993</v>
      </c>
    </row>
    <row r="240" spans="3:4" x14ac:dyDescent="0.3">
      <c r="C240" s="31">
        <v>45181</v>
      </c>
      <c r="D240" s="13">
        <v>302973.48999999993</v>
      </c>
    </row>
    <row r="241" spans="3:4" x14ac:dyDescent="0.3">
      <c r="C241" s="31">
        <v>45182</v>
      </c>
      <c r="D241" s="13">
        <v>302973.48999999993</v>
      </c>
    </row>
    <row r="242" spans="3:4" x14ac:dyDescent="0.3">
      <c r="C242" s="31">
        <v>45183</v>
      </c>
      <c r="D242" s="13">
        <v>311917.58999999991</v>
      </c>
    </row>
    <row r="243" spans="3:4" x14ac:dyDescent="0.3">
      <c r="C243" s="31">
        <v>45184</v>
      </c>
      <c r="D243" s="13">
        <v>312291.96999999991</v>
      </c>
    </row>
    <row r="244" spans="3:4" x14ac:dyDescent="0.3">
      <c r="C244" s="31">
        <v>45185</v>
      </c>
      <c r="D244" s="13">
        <v>317633.36999999994</v>
      </c>
    </row>
    <row r="245" spans="3:4" x14ac:dyDescent="0.3">
      <c r="C245" s="31">
        <v>45186</v>
      </c>
      <c r="D245" s="13">
        <v>327496.48999999993</v>
      </c>
    </row>
    <row r="246" spans="3:4" x14ac:dyDescent="0.3">
      <c r="C246" s="31">
        <v>45187</v>
      </c>
      <c r="D246" s="13">
        <v>329104.93999999994</v>
      </c>
    </row>
    <row r="247" spans="3:4" x14ac:dyDescent="0.3">
      <c r="C247" s="31">
        <v>45188</v>
      </c>
      <c r="D247" s="13">
        <v>333745.58999999997</v>
      </c>
    </row>
    <row r="248" spans="3:4" x14ac:dyDescent="0.3">
      <c r="C248" s="31">
        <v>45189</v>
      </c>
      <c r="D248" s="13">
        <v>347527.88999999996</v>
      </c>
    </row>
    <row r="249" spans="3:4" x14ac:dyDescent="0.3">
      <c r="C249" s="31">
        <v>45190</v>
      </c>
      <c r="D249" s="13">
        <v>356231.1</v>
      </c>
    </row>
    <row r="250" spans="3:4" x14ac:dyDescent="0.3">
      <c r="C250" s="31">
        <v>45191</v>
      </c>
      <c r="D250" s="13">
        <v>372504.38999999996</v>
      </c>
    </row>
    <row r="251" spans="3:4" x14ac:dyDescent="0.3">
      <c r="C251" s="31">
        <v>45192</v>
      </c>
      <c r="D251" s="13">
        <v>383003.82999999996</v>
      </c>
    </row>
    <row r="252" spans="3:4" x14ac:dyDescent="0.3">
      <c r="C252" s="31">
        <v>45193</v>
      </c>
      <c r="D252" s="13">
        <v>391196.39999999997</v>
      </c>
    </row>
    <row r="253" spans="3:4" x14ac:dyDescent="0.3">
      <c r="C253" s="31">
        <v>45194</v>
      </c>
      <c r="D253" s="13">
        <v>401359.73</v>
      </c>
    </row>
    <row r="254" spans="3:4" x14ac:dyDescent="0.3">
      <c r="C254" s="31">
        <v>45195</v>
      </c>
      <c r="D254" s="13">
        <v>401359.73</v>
      </c>
    </row>
    <row r="255" spans="3:4" x14ac:dyDescent="0.3">
      <c r="C255" s="31">
        <v>45196</v>
      </c>
      <c r="D255" s="13">
        <v>408325.29</v>
      </c>
    </row>
    <row r="256" spans="3:4" x14ac:dyDescent="0.3">
      <c r="C256" s="31">
        <v>45197</v>
      </c>
      <c r="D256" s="13">
        <v>419373.01999999996</v>
      </c>
    </row>
    <row r="257" spans="3:4" x14ac:dyDescent="0.3">
      <c r="C257" s="31">
        <v>45198</v>
      </c>
      <c r="D257" s="13">
        <v>419926.86</v>
      </c>
    </row>
    <row r="258" spans="3:4" x14ac:dyDescent="0.3">
      <c r="C258" s="31">
        <v>45199</v>
      </c>
      <c r="D258" s="13">
        <v>421880.95999999996</v>
      </c>
    </row>
    <row r="259" spans="3:4" x14ac:dyDescent="0.3">
      <c r="C259" s="29" t="s">
        <v>152</v>
      </c>
      <c r="D259" s="11"/>
    </row>
    <row r="260" spans="3:4" x14ac:dyDescent="0.3">
      <c r="C260" s="30" t="s">
        <v>153</v>
      </c>
      <c r="D260" s="11"/>
    </row>
    <row r="261" spans="3:4" x14ac:dyDescent="0.3">
      <c r="C261" s="31">
        <v>45200</v>
      </c>
      <c r="D261" s="13">
        <v>421880.95999999996</v>
      </c>
    </row>
    <row r="262" spans="3:4" x14ac:dyDescent="0.3">
      <c r="C262" s="31">
        <v>45201</v>
      </c>
      <c r="D262" s="13">
        <v>424828.37999999995</v>
      </c>
    </row>
    <row r="263" spans="3:4" x14ac:dyDescent="0.3">
      <c r="C263" s="31">
        <v>45202</v>
      </c>
      <c r="D263" s="13">
        <v>447490.19999999995</v>
      </c>
    </row>
    <row r="264" spans="3:4" x14ac:dyDescent="0.3">
      <c r="C264" s="31">
        <v>45203</v>
      </c>
      <c r="D264" s="13">
        <v>452583.75999999995</v>
      </c>
    </row>
    <row r="265" spans="3:4" x14ac:dyDescent="0.3">
      <c r="C265" s="31">
        <v>45204</v>
      </c>
      <c r="D265" s="13">
        <v>454533.99999999994</v>
      </c>
    </row>
    <row r="266" spans="3:4" x14ac:dyDescent="0.3">
      <c r="C266" s="31">
        <v>45205</v>
      </c>
      <c r="D266" s="13">
        <v>454533.99999999994</v>
      </c>
    </row>
    <row r="267" spans="3:4" x14ac:dyDescent="0.3">
      <c r="C267" s="31">
        <v>45206</v>
      </c>
      <c r="D267" s="13">
        <v>473570.90999999992</v>
      </c>
    </row>
    <row r="268" spans="3:4" x14ac:dyDescent="0.3">
      <c r="C268" s="31">
        <v>45207</v>
      </c>
      <c r="D268" s="13">
        <v>474747.4499999999</v>
      </c>
    </row>
    <row r="269" spans="3:4" x14ac:dyDescent="0.3">
      <c r="C269" s="31">
        <v>45208</v>
      </c>
      <c r="D269" s="13">
        <v>475441.06999999989</v>
      </c>
    </row>
    <row r="270" spans="3:4" x14ac:dyDescent="0.3">
      <c r="C270" s="31">
        <v>45209</v>
      </c>
      <c r="D270" s="13">
        <v>497535.8899999999</v>
      </c>
    </row>
    <row r="271" spans="3:4" x14ac:dyDescent="0.3">
      <c r="C271" s="31">
        <v>45210</v>
      </c>
      <c r="D271" s="13">
        <v>503342.33999999991</v>
      </c>
    </row>
    <row r="272" spans="3:4" x14ac:dyDescent="0.3">
      <c r="C272" s="31">
        <v>45211</v>
      </c>
      <c r="D272" s="13">
        <v>507254.60999999993</v>
      </c>
    </row>
    <row r="273" spans="3:4" x14ac:dyDescent="0.3">
      <c r="C273" s="31">
        <v>45212</v>
      </c>
      <c r="D273" s="13">
        <v>523813.32999999996</v>
      </c>
    </row>
    <row r="274" spans="3:4" x14ac:dyDescent="0.3">
      <c r="C274" s="31">
        <v>45213</v>
      </c>
      <c r="D274" s="13">
        <v>529534.22</v>
      </c>
    </row>
    <row r="275" spans="3:4" x14ac:dyDescent="0.3">
      <c r="C275" s="31">
        <v>45214</v>
      </c>
      <c r="D275" s="13">
        <v>545351.64</v>
      </c>
    </row>
    <row r="276" spans="3:4" x14ac:dyDescent="0.3">
      <c r="C276" s="31">
        <v>45215</v>
      </c>
      <c r="D276" s="13">
        <v>558622.69000000006</v>
      </c>
    </row>
    <row r="277" spans="3:4" x14ac:dyDescent="0.3">
      <c r="C277" s="31">
        <v>45216</v>
      </c>
      <c r="D277" s="13">
        <v>592580.4</v>
      </c>
    </row>
    <row r="278" spans="3:4" x14ac:dyDescent="0.3">
      <c r="C278" s="31">
        <v>45217</v>
      </c>
      <c r="D278" s="13">
        <v>595992.35</v>
      </c>
    </row>
    <row r="279" spans="3:4" x14ac:dyDescent="0.3">
      <c r="C279" s="31">
        <v>45218</v>
      </c>
      <c r="D279" s="13">
        <v>604937.92999999993</v>
      </c>
    </row>
    <row r="280" spans="3:4" x14ac:dyDescent="0.3">
      <c r="C280" s="31">
        <v>45219</v>
      </c>
      <c r="D280" s="13">
        <v>620200.79999999993</v>
      </c>
    </row>
    <row r="281" spans="3:4" x14ac:dyDescent="0.3">
      <c r="C281" s="31">
        <v>45220</v>
      </c>
      <c r="D281" s="13">
        <v>621766.79999999993</v>
      </c>
    </row>
    <row r="282" spans="3:4" x14ac:dyDescent="0.3">
      <c r="C282" s="31">
        <v>45221</v>
      </c>
      <c r="D282" s="13">
        <v>622047.29999999993</v>
      </c>
    </row>
    <row r="283" spans="3:4" x14ac:dyDescent="0.3">
      <c r="C283" s="31">
        <v>45222</v>
      </c>
      <c r="D283" s="13">
        <v>622047.29999999993</v>
      </c>
    </row>
    <row r="284" spans="3:4" x14ac:dyDescent="0.3">
      <c r="C284" s="31">
        <v>45223</v>
      </c>
      <c r="D284" s="13">
        <v>622047.29999999993</v>
      </c>
    </row>
    <row r="285" spans="3:4" x14ac:dyDescent="0.3">
      <c r="C285" s="31">
        <v>45224</v>
      </c>
      <c r="D285" s="13">
        <v>626554.6</v>
      </c>
    </row>
    <row r="286" spans="3:4" x14ac:dyDescent="0.3">
      <c r="C286" s="31">
        <v>45225</v>
      </c>
      <c r="D286" s="13">
        <v>629851.31999999995</v>
      </c>
    </row>
    <row r="287" spans="3:4" x14ac:dyDescent="0.3">
      <c r="C287" s="31">
        <v>45226</v>
      </c>
      <c r="D287" s="13">
        <v>659015.3899999999</v>
      </c>
    </row>
    <row r="288" spans="3:4" x14ac:dyDescent="0.3">
      <c r="C288" s="31">
        <v>45227</v>
      </c>
      <c r="D288" s="13">
        <v>685210.20999999985</v>
      </c>
    </row>
    <row r="289" spans="3:4" x14ac:dyDescent="0.3">
      <c r="C289" s="31">
        <v>45228</v>
      </c>
      <c r="D289" s="13">
        <v>693614.74999999988</v>
      </c>
    </row>
    <row r="290" spans="3:4" x14ac:dyDescent="0.3">
      <c r="C290" s="31">
        <v>45229</v>
      </c>
      <c r="D290" s="13">
        <v>707901.74999999988</v>
      </c>
    </row>
    <row r="291" spans="3:4" x14ac:dyDescent="0.3">
      <c r="C291" s="31">
        <v>45230</v>
      </c>
      <c r="D291" s="13">
        <v>707901.74999999988</v>
      </c>
    </row>
    <row r="292" spans="3:4" x14ac:dyDescent="0.3">
      <c r="C292" s="30" t="s">
        <v>154</v>
      </c>
      <c r="D292" s="11"/>
    </row>
    <row r="293" spans="3:4" x14ac:dyDescent="0.3">
      <c r="C293" s="31">
        <v>45231</v>
      </c>
      <c r="D293" s="13">
        <v>715848.60999999987</v>
      </c>
    </row>
    <row r="294" spans="3:4" x14ac:dyDescent="0.3">
      <c r="C294" s="31">
        <v>45232</v>
      </c>
      <c r="D294" s="13">
        <v>722688.11999999988</v>
      </c>
    </row>
    <row r="295" spans="3:4" x14ac:dyDescent="0.3">
      <c r="C295" s="31">
        <v>45233</v>
      </c>
      <c r="D295" s="13">
        <v>733445.7699999999</v>
      </c>
    </row>
    <row r="296" spans="3:4" x14ac:dyDescent="0.3">
      <c r="C296" s="31">
        <v>45234</v>
      </c>
      <c r="D296" s="13">
        <v>749935.04999999993</v>
      </c>
    </row>
    <row r="297" spans="3:4" x14ac:dyDescent="0.3">
      <c r="C297" s="31">
        <v>45235</v>
      </c>
      <c r="D297" s="13">
        <v>750630.99999999988</v>
      </c>
    </row>
    <row r="298" spans="3:4" x14ac:dyDescent="0.3">
      <c r="C298" s="31">
        <v>45236</v>
      </c>
      <c r="D298" s="13">
        <v>750630.99999999988</v>
      </c>
    </row>
    <row r="299" spans="3:4" x14ac:dyDescent="0.3">
      <c r="C299" s="31">
        <v>45237</v>
      </c>
      <c r="D299" s="13">
        <v>758499.42999999993</v>
      </c>
    </row>
    <row r="300" spans="3:4" x14ac:dyDescent="0.3">
      <c r="C300" s="31">
        <v>45238</v>
      </c>
      <c r="D300" s="13">
        <v>787376.33</v>
      </c>
    </row>
    <row r="301" spans="3:4" x14ac:dyDescent="0.3">
      <c r="C301" s="31">
        <v>45239</v>
      </c>
      <c r="D301" s="13">
        <v>799026.2</v>
      </c>
    </row>
    <row r="302" spans="3:4" x14ac:dyDescent="0.3">
      <c r="C302" s="31">
        <v>45240</v>
      </c>
      <c r="D302" s="13">
        <v>801587.5199999999</v>
      </c>
    </row>
    <row r="303" spans="3:4" x14ac:dyDescent="0.3">
      <c r="C303" s="31">
        <v>45241</v>
      </c>
      <c r="D303" s="13">
        <v>823427.32</v>
      </c>
    </row>
    <row r="304" spans="3:4" x14ac:dyDescent="0.3">
      <c r="C304" s="31">
        <v>45242</v>
      </c>
      <c r="D304" s="13">
        <v>836117.67999999993</v>
      </c>
    </row>
    <row r="305" spans="3:4" x14ac:dyDescent="0.3">
      <c r="C305" s="31">
        <v>45243</v>
      </c>
      <c r="D305" s="13">
        <v>855536.08</v>
      </c>
    </row>
    <row r="306" spans="3:4" x14ac:dyDescent="0.3">
      <c r="C306" s="31">
        <v>45244</v>
      </c>
      <c r="D306" s="13">
        <v>859144.27999999991</v>
      </c>
    </row>
    <row r="307" spans="3:4" x14ac:dyDescent="0.3">
      <c r="C307" s="31">
        <v>45245</v>
      </c>
      <c r="D307" s="13">
        <v>872842.23999999987</v>
      </c>
    </row>
    <row r="308" spans="3:4" x14ac:dyDescent="0.3">
      <c r="C308" s="31">
        <v>45246</v>
      </c>
      <c r="D308" s="13">
        <v>872842.23999999987</v>
      </c>
    </row>
    <row r="309" spans="3:4" x14ac:dyDescent="0.3">
      <c r="C309" s="31">
        <v>45247</v>
      </c>
      <c r="D309" s="13">
        <v>892123.73999999987</v>
      </c>
    </row>
    <row r="310" spans="3:4" x14ac:dyDescent="0.3">
      <c r="C310" s="31">
        <v>45248</v>
      </c>
      <c r="D310" s="13">
        <v>900464.80999999982</v>
      </c>
    </row>
    <row r="311" spans="3:4" x14ac:dyDescent="0.3">
      <c r="C311" s="31">
        <v>45249</v>
      </c>
      <c r="D311" s="13">
        <v>900910.62999999977</v>
      </c>
    </row>
    <row r="312" spans="3:4" x14ac:dyDescent="0.3">
      <c r="C312" s="31">
        <v>45250</v>
      </c>
      <c r="D312" s="13">
        <v>908498.44999999972</v>
      </c>
    </row>
    <row r="313" spans="3:4" x14ac:dyDescent="0.3">
      <c r="C313" s="31">
        <v>45251</v>
      </c>
      <c r="D313" s="13">
        <v>911333.11999999976</v>
      </c>
    </row>
    <row r="314" spans="3:4" x14ac:dyDescent="0.3">
      <c r="C314" s="31">
        <v>45252</v>
      </c>
      <c r="D314" s="13">
        <v>927526.66999999981</v>
      </c>
    </row>
    <row r="315" spans="3:4" x14ac:dyDescent="0.3">
      <c r="C315" s="31">
        <v>45253</v>
      </c>
      <c r="D315" s="13">
        <v>930362.92999999982</v>
      </c>
    </row>
    <row r="316" spans="3:4" x14ac:dyDescent="0.3">
      <c r="C316" s="31">
        <v>45254</v>
      </c>
      <c r="D316" s="13">
        <v>940517.11999999976</v>
      </c>
    </row>
    <row r="317" spans="3:4" x14ac:dyDescent="0.3">
      <c r="C317" s="31">
        <v>45255</v>
      </c>
      <c r="D317" s="13">
        <v>943628.89999999979</v>
      </c>
    </row>
    <row r="318" spans="3:4" x14ac:dyDescent="0.3">
      <c r="C318" s="31">
        <v>45256</v>
      </c>
      <c r="D318" s="13">
        <v>969932.98999999976</v>
      </c>
    </row>
    <row r="319" spans="3:4" x14ac:dyDescent="0.3">
      <c r="C319" s="31">
        <v>45257</v>
      </c>
      <c r="D319" s="13">
        <v>980619.45999999973</v>
      </c>
    </row>
    <row r="320" spans="3:4" x14ac:dyDescent="0.3">
      <c r="C320" s="31">
        <v>45258</v>
      </c>
      <c r="D320" s="13">
        <v>982318.14999999967</v>
      </c>
    </row>
    <row r="321" spans="3:4" x14ac:dyDescent="0.3">
      <c r="C321" s="31">
        <v>45259</v>
      </c>
      <c r="D321" s="13">
        <v>997306.97999999963</v>
      </c>
    </row>
    <row r="322" spans="3:4" x14ac:dyDescent="0.3">
      <c r="C322" s="31">
        <v>45260</v>
      </c>
      <c r="D322" s="13">
        <v>997306.97999999963</v>
      </c>
    </row>
    <row r="323" spans="3:4" x14ac:dyDescent="0.3">
      <c r="C323" s="30" t="s">
        <v>155</v>
      </c>
      <c r="D323" s="11"/>
    </row>
    <row r="324" spans="3:4" x14ac:dyDescent="0.3">
      <c r="C324" s="31">
        <v>45261</v>
      </c>
      <c r="D324" s="13">
        <v>1011259.6899999996</v>
      </c>
    </row>
    <row r="325" spans="3:4" x14ac:dyDescent="0.3">
      <c r="C325" s="31">
        <v>45262</v>
      </c>
      <c r="D325" s="13">
        <v>1025205.3399999996</v>
      </c>
    </row>
    <row r="326" spans="3:4" x14ac:dyDescent="0.3">
      <c r="C326" s="31">
        <v>45263</v>
      </c>
      <c r="D326" s="13">
        <v>1040544.6599999996</v>
      </c>
    </row>
    <row r="327" spans="3:4" x14ac:dyDescent="0.3">
      <c r="C327" s="31">
        <v>45264</v>
      </c>
      <c r="D327" s="13">
        <v>1041958.6599999996</v>
      </c>
    </row>
    <row r="328" spans="3:4" x14ac:dyDescent="0.3">
      <c r="C328" s="31">
        <v>45265</v>
      </c>
      <c r="D328" s="13">
        <v>1042336.3699999995</v>
      </c>
    </row>
    <row r="329" spans="3:4" x14ac:dyDescent="0.3">
      <c r="C329" s="31">
        <v>45266</v>
      </c>
      <c r="D329" s="13">
        <v>1048444.6399999995</v>
      </c>
    </row>
    <row r="330" spans="3:4" x14ac:dyDescent="0.3">
      <c r="C330" s="31">
        <v>45267</v>
      </c>
      <c r="D330" s="13">
        <v>1058874.6199999996</v>
      </c>
    </row>
    <row r="331" spans="3:4" x14ac:dyDescent="0.3">
      <c r="C331" s="31">
        <v>45268</v>
      </c>
      <c r="D331" s="13">
        <v>1063575.7699999996</v>
      </c>
    </row>
    <row r="332" spans="3:4" x14ac:dyDescent="0.3">
      <c r="C332" s="31">
        <v>45269</v>
      </c>
      <c r="D332" s="13">
        <v>1065960.3199999996</v>
      </c>
    </row>
    <row r="333" spans="3:4" x14ac:dyDescent="0.3">
      <c r="C333" s="31">
        <v>45270</v>
      </c>
      <c r="D333" s="13">
        <v>1086690.3499999996</v>
      </c>
    </row>
    <row r="334" spans="3:4" x14ac:dyDescent="0.3">
      <c r="C334" s="31">
        <v>45271</v>
      </c>
      <c r="D334" s="13">
        <v>1110985.3399999996</v>
      </c>
    </row>
    <row r="335" spans="3:4" x14ac:dyDescent="0.3">
      <c r="C335" s="31">
        <v>45272</v>
      </c>
      <c r="D335" s="13">
        <v>1116828.7499999995</v>
      </c>
    </row>
    <row r="336" spans="3:4" x14ac:dyDescent="0.3">
      <c r="C336" s="31">
        <v>45273</v>
      </c>
      <c r="D336" s="13">
        <v>1116975.8699999996</v>
      </c>
    </row>
    <row r="337" spans="3:4" x14ac:dyDescent="0.3">
      <c r="C337" s="31">
        <v>45274</v>
      </c>
      <c r="D337" s="13">
        <v>1126024.1399999997</v>
      </c>
    </row>
    <row r="338" spans="3:4" x14ac:dyDescent="0.3">
      <c r="C338" s="31">
        <v>45275</v>
      </c>
      <c r="D338" s="13">
        <v>1128434.0399999996</v>
      </c>
    </row>
    <row r="339" spans="3:4" x14ac:dyDescent="0.3">
      <c r="C339" s="31">
        <v>45276</v>
      </c>
      <c r="D339" s="13">
        <v>1158256.0499999996</v>
      </c>
    </row>
    <row r="340" spans="3:4" x14ac:dyDescent="0.3">
      <c r="C340" s="31">
        <v>45277</v>
      </c>
      <c r="D340" s="13">
        <v>1188691.3499999996</v>
      </c>
    </row>
    <row r="341" spans="3:4" x14ac:dyDescent="0.3">
      <c r="C341" s="31">
        <v>45278</v>
      </c>
      <c r="D341" s="13">
        <v>1191249.2699999996</v>
      </c>
    </row>
    <row r="342" spans="3:4" x14ac:dyDescent="0.3">
      <c r="C342" s="31">
        <v>45279</v>
      </c>
      <c r="D342" s="13">
        <v>1204227.7199999995</v>
      </c>
    </row>
    <row r="343" spans="3:4" x14ac:dyDescent="0.3">
      <c r="C343" s="31">
        <v>45280</v>
      </c>
      <c r="D343" s="13">
        <v>1213849.1099999994</v>
      </c>
    </row>
    <row r="344" spans="3:4" x14ac:dyDescent="0.3">
      <c r="C344" s="31">
        <v>45281</v>
      </c>
      <c r="D344" s="13">
        <v>1217199.4299999995</v>
      </c>
    </row>
    <row r="345" spans="3:4" x14ac:dyDescent="0.3">
      <c r="C345" s="31">
        <v>45282</v>
      </c>
      <c r="D345" s="13">
        <v>1225877.1799999995</v>
      </c>
    </row>
    <row r="346" spans="3:4" x14ac:dyDescent="0.3">
      <c r="C346" s="31">
        <v>45283</v>
      </c>
      <c r="D346" s="13">
        <v>1230204.0799999994</v>
      </c>
    </row>
    <row r="347" spans="3:4" x14ac:dyDescent="0.3">
      <c r="C347" s="31">
        <v>45284</v>
      </c>
      <c r="D347" s="13">
        <v>1230204.0799999994</v>
      </c>
    </row>
    <row r="348" spans="3:4" x14ac:dyDescent="0.3">
      <c r="C348" s="31">
        <v>45285</v>
      </c>
      <c r="D348" s="13">
        <v>1237973.8999999994</v>
      </c>
    </row>
    <row r="349" spans="3:4" x14ac:dyDescent="0.3">
      <c r="C349" s="31">
        <v>45286</v>
      </c>
      <c r="D349" s="13">
        <v>1239821.1399999994</v>
      </c>
    </row>
    <row r="350" spans="3:4" x14ac:dyDescent="0.3">
      <c r="C350" s="31">
        <v>45287</v>
      </c>
      <c r="D350" s="13">
        <v>1250937.3799999994</v>
      </c>
    </row>
    <row r="351" spans="3:4" x14ac:dyDescent="0.3">
      <c r="C351" s="31">
        <v>45288</v>
      </c>
      <c r="D351" s="13">
        <v>1254199.6699999995</v>
      </c>
    </row>
    <row r="352" spans="3:4" x14ac:dyDescent="0.3">
      <c r="C352" s="31">
        <v>45289</v>
      </c>
      <c r="D352" s="13">
        <v>1256333.3199999994</v>
      </c>
    </row>
    <row r="353" spans="3:4" x14ac:dyDescent="0.3">
      <c r="C353" s="31">
        <v>45290</v>
      </c>
      <c r="D353" s="13">
        <v>1256561.4799999993</v>
      </c>
    </row>
    <row r="354" spans="3:4" x14ac:dyDescent="0.3">
      <c r="C354" s="31">
        <v>45291</v>
      </c>
      <c r="D354" s="13">
        <v>1277456.9099999992</v>
      </c>
    </row>
    <row r="355" spans="3:4" x14ac:dyDescent="0.3">
      <c r="C355" s="12">
        <v>2024</v>
      </c>
      <c r="D355" s="11"/>
    </row>
    <row r="356" spans="3:4" x14ac:dyDescent="0.3">
      <c r="C356" s="28" t="s">
        <v>156</v>
      </c>
      <c r="D356" s="11"/>
    </row>
    <row r="357" spans="3:4" x14ac:dyDescent="0.3">
      <c r="C357" s="29" t="s">
        <v>141</v>
      </c>
      <c r="D357" s="11"/>
    </row>
    <row r="358" spans="3:4" x14ac:dyDescent="0.3">
      <c r="C358" s="30" t="s">
        <v>142</v>
      </c>
      <c r="D358" s="11"/>
    </row>
    <row r="359" spans="3:4" x14ac:dyDescent="0.3">
      <c r="C359" s="31">
        <v>45292</v>
      </c>
      <c r="D359" s="13">
        <v>1534.8</v>
      </c>
    </row>
    <row r="360" spans="3:4" x14ac:dyDescent="0.3">
      <c r="C360" s="31">
        <v>45293</v>
      </c>
      <c r="D360" s="13">
        <v>1534.8</v>
      </c>
    </row>
    <row r="361" spans="3:4" x14ac:dyDescent="0.3">
      <c r="C361" s="31">
        <v>45294</v>
      </c>
      <c r="D361" s="13">
        <v>13271.34</v>
      </c>
    </row>
    <row r="362" spans="3:4" x14ac:dyDescent="0.3">
      <c r="C362" s="31">
        <v>45295</v>
      </c>
      <c r="D362" s="13">
        <v>23278.02</v>
      </c>
    </row>
    <row r="363" spans="3:4" x14ac:dyDescent="0.3">
      <c r="C363" s="31">
        <v>45296</v>
      </c>
      <c r="D363" s="13">
        <v>23278.02</v>
      </c>
    </row>
    <row r="364" spans="3:4" x14ac:dyDescent="0.3">
      <c r="C364" s="31">
        <v>45297</v>
      </c>
      <c r="D364" s="13">
        <v>25086.38</v>
      </c>
    </row>
    <row r="365" spans="3:4" x14ac:dyDescent="0.3">
      <c r="C365" s="31">
        <v>45298</v>
      </c>
      <c r="D365" s="13">
        <v>31523.480000000003</v>
      </c>
    </row>
    <row r="366" spans="3:4" x14ac:dyDescent="0.3">
      <c r="C366" s="31">
        <v>45299</v>
      </c>
      <c r="D366" s="13">
        <v>35180.570000000007</v>
      </c>
    </row>
    <row r="367" spans="3:4" x14ac:dyDescent="0.3">
      <c r="C367" s="31">
        <v>45300</v>
      </c>
      <c r="D367" s="13">
        <v>48093.69000000001</v>
      </c>
    </row>
    <row r="368" spans="3:4" x14ac:dyDescent="0.3">
      <c r="C368" s="31">
        <v>45301</v>
      </c>
      <c r="D368" s="13">
        <v>48093.69000000001</v>
      </c>
    </row>
    <row r="369" spans="3:4" x14ac:dyDescent="0.3">
      <c r="C369" s="31">
        <v>45302</v>
      </c>
      <c r="D369" s="13">
        <v>52972.240000000013</v>
      </c>
    </row>
    <row r="370" spans="3:4" x14ac:dyDescent="0.3">
      <c r="C370" s="31">
        <v>45303</v>
      </c>
      <c r="D370" s="13">
        <v>81049.400000000009</v>
      </c>
    </row>
    <row r="371" spans="3:4" x14ac:dyDescent="0.3">
      <c r="C371" s="31">
        <v>45304</v>
      </c>
      <c r="D371" s="13">
        <v>103343.91</v>
      </c>
    </row>
    <row r="372" spans="3:4" x14ac:dyDescent="0.3">
      <c r="C372" s="31">
        <v>45305</v>
      </c>
      <c r="D372" s="13">
        <v>121059.48000000001</v>
      </c>
    </row>
    <row r="373" spans="3:4" x14ac:dyDescent="0.3">
      <c r="C373" s="31">
        <v>45306</v>
      </c>
      <c r="D373" s="13">
        <v>137957.87</v>
      </c>
    </row>
    <row r="374" spans="3:4" x14ac:dyDescent="0.3">
      <c r="C374" s="31">
        <v>45307</v>
      </c>
      <c r="D374" s="13">
        <v>147411.10999999999</v>
      </c>
    </row>
    <row r="375" spans="3:4" x14ac:dyDescent="0.3">
      <c r="C375" s="31">
        <v>45308</v>
      </c>
      <c r="D375" s="13">
        <v>160711.32999999999</v>
      </c>
    </row>
    <row r="376" spans="3:4" x14ac:dyDescent="0.3">
      <c r="C376" s="31">
        <v>45309</v>
      </c>
      <c r="D376" s="13">
        <v>171311.86</v>
      </c>
    </row>
    <row r="377" spans="3:4" x14ac:dyDescent="0.3">
      <c r="C377" s="31">
        <v>45310</v>
      </c>
      <c r="D377" s="13">
        <v>180550.9</v>
      </c>
    </row>
    <row r="378" spans="3:4" x14ac:dyDescent="0.3">
      <c r="C378" s="31">
        <v>45311</v>
      </c>
      <c r="D378" s="13">
        <v>203871.74</v>
      </c>
    </row>
    <row r="379" spans="3:4" x14ac:dyDescent="0.3">
      <c r="C379" s="31">
        <v>45312</v>
      </c>
      <c r="D379" s="13">
        <v>205969.49</v>
      </c>
    </row>
    <row r="380" spans="3:4" x14ac:dyDescent="0.3">
      <c r="C380" s="31">
        <v>45313</v>
      </c>
      <c r="D380" s="13">
        <v>205969.49</v>
      </c>
    </row>
    <row r="381" spans="3:4" x14ac:dyDescent="0.3">
      <c r="C381" s="31">
        <v>45314</v>
      </c>
      <c r="D381" s="13">
        <v>209734.52</v>
      </c>
    </row>
    <row r="382" spans="3:4" x14ac:dyDescent="0.3">
      <c r="C382" s="31">
        <v>45315</v>
      </c>
      <c r="D382" s="13">
        <v>212786.66999999998</v>
      </c>
    </row>
    <row r="383" spans="3:4" x14ac:dyDescent="0.3">
      <c r="C383" s="31">
        <v>45316</v>
      </c>
      <c r="D383" s="13">
        <v>215009.99</v>
      </c>
    </row>
    <row r="384" spans="3:4" x14ac:dyDescent="0.3">
      <c r="C384" s="31">
        <v>45317</v>
      </c>
      <c r="D384" s="13">
        <v>227405.84999999998</v>
      </c>
    </row>
    <row r="385" spans="3:4" x14ac:dyDescent="0.3">
      <c r="C385" s="31">
        <v>45318</v>
      </c>
      <c r="D385" s="13">
        <v>239708.87999999998</v>
      </c>
    </row>
    <row r="386" spans="3:4" x14ac:dyDescent="0.3">
      <c r="C386" s="31">
        <v>45319</v>
      </c>
      <c r="D386" s="13">
        <v>241204.66999999998</v>
      </c>
    </row>
    <row r="387" spans="3:4" x14ac:dyDescent="0.3">
      <c r="C387" s="31">
        <v>45320</v>
      </c>
      <c r="D387" s="13">
        <v>246814.99</v>
      </c>
    </row>
    <row r="388" spans="3:4" x14ac:dyDescent="0.3">
      <c r="C388" s="31">
        <v>45321</v>
      </c>
      <c r="D388" s="13">
        <v>254988.16999999998</v>
      </c>
    </row>
    <row r="389" spans="3:4" x14ac:dyDescent="0.3">
      <c r="C389" s="31">
        <v>45322</v>
      </c>
      <c r="D389" s="13">
        <v>276182.25</v>
      </c>
    </row>
    <row r="390" spans="3:4" x14ac:dyDescent="0.3">
      <c r="C390" s="30" t="s">
        <v>143</v>
      </c>
      <c r="D390" s="11"/>
    </row>
    <row r="391" spans="3:4" x14ac:dyDescent="0.3">
      <c r="C391" s="31">
        <v>45323</v>
      </c>
      <c r="D391" s="13">
        <v>276667.38</v>
      </c>
    </row>
    <row r="392" spans="3:4" x14ac:dyDescent="0.3">
      <c r="C392" s="31">
        <v>45324</v>
      </c>
      <c r="D392" s="13">
        <v>276667.38</v>
      </c>
    </row>
    <row r="393" spans="3:4" x14ac:dyDescent="0.3">
      <c r="C393" s="31">
        <v>45325</v>
      </c>
      <c r="D393" s="13">
        <v>281508.78000000003</v>
      </c>
    </row>
    <row r="394" spans="3:4" x14ac:dyDescent="0.3">
      <c r="C394" s="31">
        <v>45326</v>
      </c>
      <c r="D394" s="13">
        <v>281508.78000000003</v>
      </c>
    </row>
    <row r="395" spans="3:4" x14ac:dyDescent="0.3">
      <c r="C395" s="31">
        <v>45327</v>
      </c>
      <c r="D395" s="13">
        <v>297662.31000000006</v>
      </c>
    </row>
    <row r="396" spans="3:4" x14ac:dyDescent="0.3">
      <c r="C396" s="31">
        <v>45328</v>
      </c>
      <c r="D396" s="13">
        <v>314399.92000000004</v>
      </c>
    </row>
    <row r="397" spans="3:4" x14ac:dyDescent="0.3">
      <c r="C397" s="31">
        <v>45329</v>
      </c>
      <c r="D397" s="13">
        <v>357109.57000000007</v>
      </c>
    </row>
    <row r="398" spans="3:4" x14ac:dyDescent="0.3">
      <c r="C398" s="31">
        <v>45330</v>
      </c>
      <c r="D398" s="13">
        <v>365881.23000000004</v>
      </c>
    </row>
    <row r="399" spans="3:4" x14ac:dyDescent="0.3">
      <c r="C399" s="31">
        <v>45331</v>
      </c>
      <c r="D399" s="13">
        <v>372177.42000000004</v>
      </c>
    </row>
    <row r="400" spans="3:4" x14ac:dyDescent="0.3">
      <c r="C400" s="31">
        <v>45332</v>
      </c>
      <c r="D400" s="13">
        <v>384896.28</v>
      </c>
    </row>
    <row r="401" spans="3:4" x14ac:dyDescent="0.3">
      <c r="C401" s="31">
        <v>45333</v>
      </c>
      <c r="D401" s="13">
        <v>405979.87000000005</v>
      </c>
    </row>
    <row r="402" spans="3:4" x14ac:dyDescent="0.3">
      <c r="C402" s="31">
        <v>45334</v>
      </c>
      <c r="D402" s="13">
        <v>414319.82000000007</v>
      </c>
    </row>
    <row r="403" spans="3:4" x14ac:dyDescent="0.3">
      <c r="C403" s="31">
        <v>45335</v>
      </c>
      <c r="D403" s="13">
        <v>418761.90000000008</v>
      </c>
    </row>
    <row r="404" spans="3:4" x14ac:dyDescent="0.3">
      <c r="C404" s="31">
        <v>45336</v>
      </c>
      <c r="D404" s="13">
        <v>424243.15000000008</v>
      </c>
    </row>
    <row r="405" spans="3:4" x14ac:dyDescent="0.3">
      <c r="C405" s="31">
        <v>45337</v>
      </c>
      <c r="D405" s="13">
        <v>434507.45000000007</v>
      </c>
    </row>
    <row r="406" spans="3:4" x14ac:dyDescent="0.3">
      <c r="C406" s="31">
        <v>45338</v>
      </c>
      <c r="D406" s="13">
        <v>435685.55000000005</v>
      </c>
    </row>
    <row r="407" spans="3:4" x14ac:dyDescent="0.3">
      <c r="C407" s="31">
        <v>45339</v>
      </c>
      <c r="D407" s="13">
        <v>435820.10000000003</v>
      </c>
    </row>
    <row r="408" spans="3:4" x14ac:dyDescent="0.3">
      <c r="C408" s="31">
        <v>45340</v>
      </c>
      <c r="D408" s="13">
        <v>435820.10000000003</v>
      </c>
    </row>
    <row r="409" spans="3:4" x14ac:dyDescent="0.3">
      <c r="C409" s="31">
        <v>45341</v>
      </c>
      <c r="D409" s="13">
        <v>438542.81000000006</v>
      </c>
    </row>
    <row r="410" spans="3:4" x14ac:dyDescent="0.3">
      <c r="C410" s="31">
        <v>45342</v>
      </c>
      <c r="D410" s="13">
        <v>448653.95000000007</v>
      </c>
    </row>
    <row r="411" spans="3:4" x14ac:dyDescent="0.3">
      <c r="C411" s="31">
        <v>45343</v>
      </c>
      <c r="D411" s="13">
        <v>448653.95000000007</v>
      </c>
    </row>
    <row r="412" spans="3:4" x14ac:dyDescent="0.3">
      <c r="C412" s="31">
        <v>45344</v>
      </c>
      <c r="D412" s="13">
        <v>461909.99000000005</v>
      </c>
    </row>
    <row r="413" spans="3:4" x14ac:dyDescent="0.3">
      <c r="C413" s="31">
        <v>45345</v>
      </c>
      <c r="D413" s="13">
        <v>465668.45000000007</v>
      </c>
    </row>
    <row r="414" spans="3:4" x14ac:dyDescent="0.3">
      <c r="C414" s="31">
        <v>45346</v>
      </c>
      <c r="D414" s="13">
        <v>465668.45000000007</v>
      </c>
    </row>
    <row r="415" spans="3:4" x14ac:dyDescent="0.3">
      <c r="C415" s="31">
        <v>45347</v>
      </c>
      <c r="D415" s="13">
        <v>466191.71000000008</v>
      </c>
    </row>
    <row r="416" spans="3:4" x14ac:dyDescent="0.3">
      <c r="C416" s="31">
        <v>45348</v>
      </c>
      <c r="D416" s="13">
        <v>466739.41000000009</v>
      </c>
    </row>
    <row r="417" spans="3:4" x14ac:dyDescent="0.3">
      <c r="C417" s="31">
        <v>45349</v>
      </c>
      <c r="D417" s="13">
        <v>495000.43000000011</v>
      </c>
    </row>
    <row r="418" spans="3:4" x14ac:dyDescent="0.3">
      <c r="C418" s="31">
        <v>45350</v>
      </c>
      <c r="D418" s="13">
        <v>511643.5400000001</v>
      </c>
    </row>
    <row r="419" spans="3:4" x14ac:dyDescent="0.3">
      <c r="C419" s="31">
        <v>45351</v>
      </c>
      <c r="D419" s="13">
        <v>526628.44000000006</v>
      </c>
    </row>
    <row r="420" spans="3:4" x14ac:dyDescent="0.3">
      <c r="C420" s="30" t="s">
        <v>144</v>
      </c>
      <c r="D420" s="11"/>
    </row>
    <row r="421" spans="3:4" x14ac:dyDescent="0.3">
      <c r="C421" s="31">
        <v>45352</v>
      </c>
      <c r="D421" s="13">
        <v>526628.44000000006</v>
      </c>
    </row>
    <row r="422" spans="3:4" x14ac:dyDescent="0.3">
      <c r="C422" s="31">
        <v>45353</v>
      </c>
      <c r="D422" s="13">
        <v>526628.44000000006</v>
      </c>
    </row>
    <row r="423" spans="3:4" x14ac:dyDescent="0.3">
      <c r="C423" s="31">
        <v>45354</v>
      </c>
      <c r="D423" s="13">
        <v>535811.66</v>
      </c>
    </row>
    <row r="424" spans="3:4" x14ac:dyDescent="0.3">
      <c r="C424" s="31">
        <v>45355</v>
      </c>
      <c r="D424" s="13">
        <v>536677.13</v>
      </c>
    </row>
    <row r="425" spans="3:4" x14ac:dyDescent="0.3">
      <c r="C425" s="31">
        <v>45356</v>
      </c>
      <c r="D425" s="13">
        <v>541473.05000000005</v>
      </c>
    </row>
    <row r="426" spans="3:4" x14ac:dyDescent="0.3">
      <c r="C426" s="31">
        <v>45357</v>
      </c>
      <c r="D426" s="13">
        <v>541473.05000000005</v>
      </c>
    </row>
    <row r="427" spans="3:4" x14ac:dyDescent="0.3">
      <c r="C427" s="31">
        <v>45358</v>
      </c>
      <c r="D427" s="13">
        <v>558103.25</v>
      </c>
    </row>
    <row r="428" spans="3:4" x14ac:dyDescent="0.3">
      <c r="C428" s="31">
        <v>45359</v>
      </c>
      <c r="D428" s="13">
        <v>572276.09</v>
      </c>
    </row>
    <row r="429" spans="3:4" x14ac:dyDescent="0.3">
      <c r="C429" s="31">
        <v>45360</v>
      </c>
      <c r="D429" s="13">
        <v>572276.09</v>
      </c>
    </row>
    <row r="430" spans="3:4" x14ac:dyDescent="0.3">
      <c r="C430" s="31">
        <v>45361</v>
      </c>
      <c r="D430" s="13">
        <v>580089.11</v>
      </c>
    </row>
    <row r="431" spans="3:4" x14ac:dyDescent="0.3">
      <c r="C431" s="31">
        <v>45362</v>
      </c>
      <c r="D431" s="13">
        <v>592443.85</v>
      </c>
    </row>
    <row r="432" spans="3:4" x14ac:dyDescent="0.3">
      <c r="C432" s="31">
        <v>45363</v>
      </c>
      <c r="D432" s="13">
        <v>607464.31999999995</v>
      </c>
    </row>
    <row r="433" spans="3:4" x14ac:dyDescent="0.3">
      <c r="C433" s="31">
        <v>45364</v>
      </c>
      <c r="D433" s="13">
        <v>614862</v>
      </c>
    </row>
    <row r="434" spans="3:4" x14ac:dyDescent="0.3">
      <c r="C434" s="31">
        <v>45365</v>
      </c>
      <c r="D434" s="13">
        <v>617817.75</v>
      </c>
    </row>
    <row r="435" spans="3:4" x14ac:dyDescent="0.3">
      <c r="C435" s="31">
        <v>45366</v>
      </c>
      <c r="D435" s="13">
        <v>627923.04</v>
      </c>
    </row>
    <row r="436" spans="3:4" x14ac:dyDescent="0.3">
      <c r="C436" s="31">
        <v>45367</v>
      </c>
      <c r="D436" s="13">
        <v>657585.18000000005</v>
      </c>
    </row>
    <row r="437" spans="3:4" x14ac:dyDescent="0.3">
      <c r="C437" s="31">
        <v>45368</v>
      </c>
      <c r="D437" s="13">
        <v>664419.59000000008</v>
      </c>
    </row>
    <row r="438" spans="3:4" x14ac:dyDescent="0.3">
      <c r="C438" s="31">
        <v>45369</v>
      </c>
      <c r="D438" s="13">
        <v>671230.25000000012</v>
      </c>
    </row>
    <row r="439" spans="3:4" x14ac:dyDescent="0.3">
      <c r="C439" s="31">
        <v>45370</v>
      </c>
      <c r="D439" s="13">
        <v>676206.51000000013</v>
      </c>
    </row>
    <row r="440" spans="3:4" x14ac:dyDescent="0.3">
      <c r="C440" s="31">
        <v>45371</v>
      </c>
      <c r="D440" s="13">
        <v>677519.75000000012</v>
      </c>
    </row>
    <row r="441" spans="3:4" x14ac:dyDescent="0.3">
      <c r="C441" s="31">
        <v>45372</v>
      </c>
      <c r="D441" s="13">
        <v>684623.71000000008</v>
      </c>
    </row>
    <row r="442" spans="3:4" x14ac:dyDescent="0.3">
      <c r="C442" s="31">
        <v>45373</v>
      </c>
      <c r="D442" s="13">
        <v>689553.09000000008</v>
      </c>
    </row>
    <row r="443" spans="3:4" x14ac:dyDescent="0.3">
      <c r="C443" s="31">
        <v>45374</v>
      </c>
      <c r="D443" s="13">
        <v>701601.89000000013</v>
      </c>
    </row>
    <row r="444" spans="3:4" x14ac:dyDescent="0.3">
      <c r="C444" s="31">
        <v>45375</v>
      </c>
      <c r="D444" s="13">
        <v>707521.30000000016</v>
      </c>
    </row>
    <row r="445" spans="3:4" x14ac:dyDescent="0.3">
      <c r="C445" s="31">
        <v>45376</v>
      </c>
      <c r="D445" s="13">
        <v>716012.92000000016</v>
      </c>
    </row>
    <row r="446" spans="3:4" x14ac:dyDescent="0.3">
      <c r="C446" s="31">
        <v>45377</v>
      </c>
      <c r="D446" s="13">
        <v>724849.12000000011</v>
      </c>
    </row>
    <row r="447" spans="3:4" x14ac:dyDescent="0.3">
      <c r="C447" s="31">
        <v>45378</v>
      </c>
      <c r="D447" s="13">
        <v>732271.12000000011</v>
      </c>
    </row>
    <row r="448" spans="3:4" x14ac:dyDescent="0.3">
      <c r="C448" s="31">
        <v>45379</v>
      </c>
      <c r="D448" s="13">
        <v>746472.41000000015</v>
      </c>
    </row>
    <row r="449" spans="3:4" x14ac:dyDescent="0.3">
      <c r="C449" s="31">
        <v>45380</v>
      </c>
      <c r="D449" s="13">
        <v>762801.38000000012</v>
      </c>
    </row>
    <row r="450" spans="3:4" x14ac:dyDescent="0.3">
      <c r="C450" s="31">
        <v>45381</v>
      </c>
      <c r="D450" s="13">
        <v>775767.53000000014</v>
      </c>
    </row>
    <row r="451" spans="3:4" x14ac:dyDescent="0.3">
      <c r="C451" s="31">
        <v>45382</v>
      </c>
      <c r="D451" s="13">
        <v>779317.13000000012</v>
      </c>
    </row>
    <row r="452" spans="3:4" x14ac:dyDescent="0.3">
      <c r="C452" s="29" t="s">
        <v>145</v>
      </c>
      <c r="D452" s="11"/>
    </row>
    <row r="453" spans="3:4" x14ac:dyDescent="0.3">
      <c r="C453" s="30" t="s">
        <v>146</v>
      </c>
      <c r="D453" s="11"/>
    </row>
    <row r="454" spans="3:4" x14ac:dyDescent="0.3">
      <c r="C454" s="31">
        <v>45383</v>
      </c>
      <c r="D454" s="13">
        <v>791929.24000000011</v>
      </c>
    </row>
    <row r="455" spans="3:4" x14ac:dyDescent="0.3">
      <c r="C455" s="31">
        <v>45384</v>
      </c>
      <c r="D455" s="13">
        <v>791929.24000000011</v>
      </c>
    </row>
    <row r="456" spans="3:4" x14ac:dyDescent="0.3">
      <c r="C456" s="31">
        <v>45385</v>
      </c>
      <c r="D456" s="13">
        <v>817559.56</v>
      </c>
    </row>
    <row r="457" spans="3:4" x14ac:dyDescent="0.3">
      <c r="C457" s="31">
        <v>45386</v>
      </c>
      <c r="D457" s="13">
        <v>819150.06</v>
      </c>
    </row>
    <row r="458" spans="3:4" x14ac:dyDescent="0.3">
      <c r="C458" s="31">
        <v>45387</v>
      </c>
      <c r="D458" s="13">
        <v>830676.91</v>
      </c>
    </row>
    <row r="459" spans="3:4" x14ac:dyDescent="0.3">
      <c r="C459" s="31">
        <v>45388</v>
      </c>
      <c r="D459" s="13">
        <v>839330.41</v>
      </c>
    </row>
    <row r="460" spans="3:4" x14ac:dyDescent="0.3">
      <c r="C460" s="31">
        <v>45389</v>
      </c>
      <c r="D460" s="13">
        <v>843759.3</v>
      </c>
    </row>
    <row r="461" spans="3:4" x14ac:dyDescent="0.3">
      <c r="C461" s="31">
        <v>45390</v>
      </c>
      <c r="D461" s="13">
        <v>858659.69000000006</v>
      </c>
    </row>
    <row r="462" spans="3:4" x14ac:dyDescent="0.3">
      <c r="C462" s="31">
        <v>45391</v>
      </c>
      <c r="D462" s="13">
        <v>866082.33000000007</v>
      </c>
    </row>
    <row r="463" spans="3:4" x14ac:dyDescent="0.3">
      <c r="C463" s="31">
        <v>45392</v>
      </c>
      <c r="D463" s="13">
        <v>896722.37000000011</v>
      </c>
    </row>
    <row r="464" spans="3:4" x14ac:dyDescent="0.3">
      <c r="C464" s="31">
        <v>45393</v>
      </c>
      <c r="D464" s="13">
        <v>901412.97000000009</v>
      </c>
    </row>
    <row r="465" spans="3:4" x14ac:dyDescent="0.3">
      <c r="C465" s="31">
        <v>45394</v>
      </c>
      <c r="D465" s="13">
        <v>904638.75000000012</v>
      </c>
    </row>
    <row r="466" spans="3:4" x14ac:dyDescent="0.3">
      <c r="C466" s="31">
        <v>45395</v>
      </c>
      <c r="D466" s="13">
        <v>904638.75000000012</v>
      </c>
    </row>
    <row r="467" spans="3:4" x14ac:dyDescent="0.3">
      <c r="C467" s="31">
        <v>45396</v>
      </c>
      <c r="D467" s="13">
        <v>908620.19000000006</v>
      </c>
    </row>
    <row r="468" spans="3:4" x14ac:dyDescent="0.3">
      <c r="C468" s="31">
        <v>45397</v>
      </c>
      <c r="D468" s="13">
        <v>913287.21000000008</v>
      </c>
    </row>
    <row r="469" spans="3:4" x14ac:dyDescent="0.3">
      <c r="C469" s="31">
        <v>45398</v>
      </c>
      <c r="D469" s="13">
        <v>914961.68</v>
      </c>
    </row>
    <row r="470" spans="3:4" x14ac:dyDescent="0.3">
      <c r="C470" s="31">
        <v>45399</v>
      </c>
      <c r="D470" s="13">
        <v>925042.24000000011</v>
      </c>
    </row>
    <row r="471" spans="3:4" x14ac:dyDescent="0.3">
      <c r="C471" s="31">
        <v>45400</v>
      </c>
      <c r="D471" s="13">
        <v>933763.62000000011</v>
      </c>
    </row>
    <row r="472" spans="3:4" x14ac:dyDescent="0.3">
      <c r="C472" s="31">
        <v>45401</v>
      </c>
      <c r="D472" s="13">
        <v>937260.56</v>
      </c>
    </row>
    <row r="473" spans="3:4" x14ac:dyDescent="0.3">
      <c r="C473" s="31">
        <v>45402</v>
      </c>
      <c r="D473" s="13">
        <v>961659.89</v>
      </c>
    </row>
    <row r="474" spans="3:4" x14ac:dyDescent="0.3">
      <c r="C474" s="31">
        <v>45403</v>
      </c>
      <c r="D474" s="13">
        <v>978845.83</v>
      </c>
    </row>
    <row r="475" spans="3:4" x14ac:dyDescent="0.3">
      <c r="C475" s="31">
        <v>45404</v>
      </c>
      <c r="D475" s="13">
        <v>978845.83</v>
      </c>
    </row>
    <row r="476" spans="3:4" x14ac:dyDescent="0.3">
      <c r="C476" s="31">
        <v>45405</v>
      </c>
      <c r="D476" s="13">
        <v>979014.76</v>
      </c>
    </row>
    <row r="477" spans="3:4" x14ac:dyDescent="0.3">
      <c r="C477" s="31">
        <v>45406</v>
      </c>
      <c r="D477" s="13">
        <v>1002644.41</v>
      </c>
    </row>
    <row r="478" spans="3:4" x14ac:dyDescent="0.3">
      <c r="C478" s="31">
        <v>45407</v>
      </c>
      <c r="D478" s="13">
        <v>1009147.13</v>
      </c>
    </row>
    <row r="479" spans="3:4" x14ac:dyDescent="0.3">
      <c r="C479" s="31">
        <v>45408</v>
      </c>
      <c r="D479" s="13">
        <v>1025126.01</v>
      </c>
    </row>
    <row r="480" spans="3:4" x14ac:dyDescent="0.3">
      <c r="C480" s="31">
        <v>45409</v>
      </c>
      <c r="D480" s="13">
        <v>1025614.05</v>
      </c>
    </row>
    <row r="481" spans="3:4" x14ac:dyDescent="0.3">
      <c r="C481" s="31">
        <v>45410</v>
      </c>
      <c r="D481" s="13">
        <v>1035062.3600000001</v>
      </c>
    </row>
    <row r="482" spans="3:4" x14ac:dyDescent="0.3">
      <c r="C482" s="31">
        <v>45411</v>
      </c>
      <c r="D482" s="13">
        <v>1035411.56</v>
      </c>
    </row>
    <row r="483" spans="3:4" x14ac:dyDescent="0.3">
      <c r="C483" s="31">
        <v>45412</v>
      </c>
      <c r="D483" s="13">
        <v>1036305.7400000001</v>
      </c>
    </row>
    <row r="484" spans="3:4" x14ac:dyDescent="0.3">
      <c r="C484" s="30" t="s">
        <v>136</v>
      </c>
      <c r="D484" s="11"/>
    </row>
    <row r="485" spans="3:4" x14ac:dyDescent="0.3">
      <c r="C485" s="31">
        <v>45413</v>
      </c>
      <c r="D485" s="13">
        <v>1036305.7400000001</v>
      </c>
    </row>
    <row r="486" spans="3:4" x14ac:dyDescent="0.3">
      <c r="C486" s="31">
        <v>45414</v>
      </c>
      <c r="D486" s="13">
        <v>1036305.7400000001</v>
      </c>
    </row>
    <row r="487" spans="3:4" x14ac:dyDescent="0.3">
      <c r="C487" s="31">
        <v>45415</v>
      </c>
      <c r="D487" s="13">
        <v>1038697.0100000001</v>
      </c>
    </row>
    <row r="488" spans="3:4" x14ac:dyDescent="0.3">
      <c r="C488" s="31">
        <v>45416</v>
      </c>
      <c r="D488" s="13">
        <v>1051396.1600000001</v>
      </c>
    </row>
    <row r="489" spans="3:4" x14ac:dyDescent="0.3">
      <c r="C489" s="31">
        <v>45417</v>
      </c>
      <c r="D489" s="13">
        <v>1051396.1600000001</v>
      </c>
    </row>
    <row r="490" spans="3:4" x14ac:dyDescent="0.3">
      <c r="C490" s="31">
        <v>45418</v>
      </c>
      <c r="D490" s="13">
        <v>1055935.6400000001</v>
      </c>
    </row>
    <row r="491" spans="3:4" x14ac:dyDescent="0.3">
      <c r="C491" s="31">
        <v>45419</v>
      </c>
      <c r="D491" s="13">
        <v>1075448.6900000002</v>
      </c>
    </row>
    <row r="492" spans="3:4" x14ac:dyDescent="0.3">
      <c r="C492" s="31">
        <v>45420</v>
      </c>
      <c r="D492" s="13">
        <v>1090027.6200000001</v>
      </c>
    </row>
    <row r="493" spans="3:4" x14ac:dyDescent="0.3">
      <c r="C493" s="31">
        <v>45421</v>
      </c>
      <c r="D493" s="13">
        <v>1096261.4700000002</v>
      </c>
    </row>
    <row r="494" spans="3:4" x14ac:dyDescent="0.3">
      <c r="C494" s="31">
        <v>45422</v>
      </c>
      <c r="D494" s="13">
        <v>1107386.8000000003</v>
      </c>
    </row>
    <row r="495" spans="3:4" x14ac:dyDescent="0.3">
      <c r="C495" s="31">
        <v>45423</v>
      </c>
      <c r="D495" s="13">
        <v>1109367.7200000002</v>
      </c>
    </row>
    <row r="496" spans="3:4" x14ac:dyDescent="0.3">
      <c r="C496" s="31">
        <v>45424</v>
      </c>
      <c r="D496" s="13">
        <v>1115255.9200000002</v>
      </c>
    </row>
    <row r="497" spans="3:4" x14ac:dyDescent="0.3">
      <c r="C497" s="31">
        <v>45425</v>
      </c>
      <c r="D497" s="13">
        <v>1125803.5200000003</v>
      </c>
    </row>
    <row r="498" spans="3:4" x14ac:dyDescent="0.3">
      <c r="C498" s="31">
        <v>45426</v>
      </c>
      <c r="D498" s="13">
        <v>1137328.5700000003</v>
      </c>
    </row>
    <row r="499" spans="3:4" x14ac:dyDescent="0.3">
      <c r="C499" s="31">
        <v>45427</v>
      </c>
      <c r="D499" s="13">
        <v>1148129.8800000004</v>
      </c>
    </row>
    <row r="500" spans="3:4" x14ac:dyDescent="0.3">
      <c r="C500" s="31">
        <v>45428</v>
      </c>
      <c r="D500" s="13">
        <v>1153593.6000000003</v>
      </c>
    </row>
    <row r="501" spans="3:4" x14ac:dyDescent="0.3">
      <c r="C501" s="31">
        <v>45429</v>
      </c>
      <c r="D501" s="13">
        <v>1159035.4000000004</v>
      </c>
    </row>
    <row r="502" spans="3:4" x14ac:dyDescent="0.3">
      <c r="C502" s="31">
        <v>45430</v>
      </c>
      <c r="D502" s="13">
        <v>1172937.7600000005</v>
      </c>
    </row>
    <row r="503" spans="3:4" x14ac:dyDescent="0.3">
      <c r="C503" s="31">
        <v>45431</v>
      </c>
      <c r="D503" s="13">
        <v>1176564.7700000005</v>
      </c>
    </row>
    <row r="504" spans="3:4" x14ac:dyDescent="0.3">
      <c r="C504" s="31">
        <v>45432</v>
      </c>
      <c r="D504" s="13">
        <v>1178769.1900000004</v>
      </c>
    </row>
    <row r="505" spans="3:4" x14ac:dyDescent="0.3">
      <c r="C505" s="31">
        <v>45433</v>
      </c>
      <c r="D505" s="13">
        <v>1181019.6200000003</v>
      </c>
    </row>
    <row r="506" spans="3:4" x14ac:dyDescent="0.3">
      <c r="C506" s="31">
        <v>45434</v>
      </c>
      <c r="D506" s="13">
        <v>1185552.3500000003</v>
      </c>
    </row>
    <row r="507" spans="3:4" x14ac:dyDescent="0.3">
      <c r="C507" s="31">
        <v>45435</v>
      </c>
      <c r="D507" s="13">
        <v>1194957.5700000003</v>
      </c>
    </row>
    <row r="508" spans="3:4" x14ac:dyDescent="0.3">
      <c r="C508" s="31">
        <v>45436</v>
      </c>
      <c r="D508" s="13">
        <v>1202622.4200000004</v>
      </c>
    </row>
    <row r="509" spans="3:4" x14ac:dyDescent="0.3">
      <c r="C509" s="31">
        <v>45437</v>
      </c>
      <c r="D509" s="13">
        <v>1236433.2900000005</v>
      </c>
    </row>
    <row r="510" spans="3:4" x14ac:dyDescent="0.3">
      <c r="C510" s="31">
        <v>45438</v>
      </c>
      <c r="D510" s="13">
        <v>1236433.2900000005</v>
      </c>
    </row>
    <row r="511" spans="3:4" x14ac:dyDescent="0.3">
      <c r="C511" s="31">
        <v>45439</v>
      </c>
      <c r="D511" s="13">
        <v>1236734.3700000006</v>
      </c>
    </row>
    <row r="512" spans="3:4" x14ac:dyDescent="0.3">
      <c r="C512" s="31">
        <v>45440</v>
      </c>
      <c r="D512" s="13">
        <v>1239669.5000000005</v>
      </c>
    </row>
    <row r="513" spans="3:4" x14ac:dyDescent="0.3">
      <c r="C513" s="31">
        <v>45441</v>
      </c>
      <c r="D513" s="13">
        <v>1245654.2700000005</v>
      </c>
    </row>
    <row r="514" spans="3:4" x14ac:dyDescent="0.3">
      <c r="C514" s="31">
        <v>45442</v>
      </c>
      <c r="D514" s="13">
        <v>1245654.2700000005</v>
      </c>
    </row>
    <row r="515" spans="3:4" x14ac:dyDescent="0.3">
      <c r="C515" s="31">
        <v>45443</v>
      </c>
      <c r="D515" s="13">
        <v>1246604.1100000006</v>
      </c>
    </row>
    <row r="516" spans="3:4" x14ac:dyDescent="0.3">
      <c r="C516" s="30" t="s">
        <v>147</v>
      </c>
      <c r="D516" s="11"/>
    </row>
    <row r="517" spans="3:4" x14ac:dyDescent="0.3">
      <c r="C517" s="31">
        <v>45444</v>
      </c>
      <c r="D517" s="13">
        <v>1258791.6600000006</v>
      </c>
    </row>
    <row r="518" spans="3:4" x14ac:dyDescent="0.3">
      <c r="C518" s="31">
        <v>45445</v>
      </c>
      <c r="D518" s="13">
        <v>1284688.3600000006</v>
      </c>
    </row>
    <row r="519" spans="3:4" x14ac:dyDescent="0.3">
      <c r="C519" s="31">
        <v>45446</v>
      </c>
      <c r="D519" s="13">
        <v>1291701.2000000007</v>
      </c>
    </row>
    <row r="520" spans="3:4" x14ac:dyDescent="0.3">
      <c r="C520" s="31">
        <v>45447</v>
      </c>
      <c r="D520" s="13">
        <v>1298672.3600000006</v>
      </c>
    </row>
    <row r="521" spans="3:4" x14ac:dyDescent="0.3">
      <c r="C521" s="31">
        <v>45448</v>
      </c>
      <c r="D521" s="13">
        <v>1314264.3600000006</v>
      </c>
    </row>
    <row r="522" spans="3:4" x14ac:dyDescent="0.3">
      <c r="C522" s="31">
        <v>45449</v>
      </c>
      <c r="D522" s="13">
        <v>1314264.3600000006</v>
      </c>
    </row>
    <row r="523" spans="3:4" x14ac:dyDescent="0.3">
      <c r="C523" s="31">
        <v>45450</v>
      </c>
      <c r="D523" s="13">
        <v>1315880.2100000007</v>
      </c>
    </row>
    <row r="524" spans="3:4" x14ac:dyDescent="0.3">
      <c r="C524" s="31">
        <v>45451</v>
      </c>
      <c r="D524" s="13">
        <v>1321576.7700000007</v>
      </c>
    </row>
    <row r="525" spans="3:4" x14ac:dyDescent="0.3">
      <c r="C525" s="31">
        <v>45452</v>
      </c>
      <c r="D525" s="13">
        <v>1321576.7700000007</v>
      </c>
    </row>
    <row r="526" spans="3:4" x14ac:dyDescent="0.3">
      <c r="C526" s="31">
        <v>45453</v>
      </c>
      <c r="D526" s="13">
        <v>1327192.9100000006</v>
      </c>
    </row>
    <row r="527" spans="3:4" x14ac:dyDescent="0.3">
      <c r="C527" s="31">
        <v>45454</v>
      </c>
      <c r="D527" s="13">
        <v>1331017.7600000007</v>
      </c>
    </row>
    <row r="528" spans="3:4" x14ac:dyDescent="0.3">
      <c r="C528" s="31">
        <v>45455</v>
      </c>
      <c r="D528" s="13">
        <v>1341991.2400000007</v>
      </c>
    </row>
    <row r="529" spans="3:4" x14ac:dyDescent="0.3">
      <c r="C529" s="31">
        <v>45456</v>
      </c>
      <c r="D529" s="13">
        <v>1356230.9500000007</v>
      </c>
    </row>
    <row r="530" spans="3:4" x14ac:dyDescent="0.3">
      <c r="C530" s="31">
        <v>45457</v>
      </c>
      <c r="D530" s="13">
        <v>1369625.3500000006</v>
      </c>
    </row>
    <row r="531" spans="3:4" x14ac:dyDescent="0.3">
      <c r="C531" s="31">
        <v>45458</v>
      </c>
      <c r="D531" s="13">
        <v>1369625.3500000006</v>
      </c>
    </row>
    <row r="532" spans="3:4" x14ac:dyDescent="0.3">
      <c r="C532" s="31">
        <v>45459</v>
      </c>
      <c r="D532" s="13">
        <v>1376073.3300000005</v>
      </c>
    </row>
    <row r="533" spans="3:4" x14ac:dyDescent="0.3">
      <c r="C533" s="31">
        <v>45460</v>
      </c>
      <c r="D533" s="13">
        <v>1378067.6400000006</v>
      </c>
    </row>
    <row r="534" spans="3:4" x14ac:dyDescent="0.3">
      <c r="C534" s="31">
        <v>45461</v>
      </c>
      <c r="D534" s="13">
        <v>1386690.5700000005</v>
      </c>
    </row>
    <row r="535" spans="3:4" x14ac:dyDescent="0.3">
      <c r="C535" s="31">
        <v>45462</v>
      </c>
      <c r="D535" s="13">
        <v>1405054.7600000005</v>
      </c>
    </row>
    <row r="536" spans="3:4" x14ac:dyDescent="0.3">
      <c r="C536" s="31">
        <v>45463</v>
      </c>
      <c r="D536" s="13">
        <v>1407039.2600000005</v>
      </c>
    </row>
    <row r="537" spans="3:4" x14ac:dyDescent="0.3">
      <c r="C537" s="31">
        <v>45464</v>
      </c>
      <c r="D537" s="13">
        <v>1414171.8200000005</v>
      </c>
    </row>
    <row r="538" spans="3:4" x14ac:dyDescent="0.3">
      <c r="C538" s="31">
        <v>45465</v>
      </c>
      <c r="D538" s="13">
        <v>1434752.7200000004</v>
      </c>
    </row>
    <row r="539" spans="3:4" x14ac:dyDescent="0.3">
      <c r="C539" s="31">
        <v>45466</v>
      </c>
      <c r="D539" s="13">
        <v>1440956.4200000004</v>
      </c>
    </row>
    <row r="540" spans="3:4" x14ac:dyDescent="0.3">
      <c r="C540" s="31">
        <v>45467</v>
      </c>
      <c r="D540" s="13">
        <v>1458886.9600000004</v>
      </c>
    </row>
    <row r="541" spans="3:4" x14ac:dyDescent="0.3">
      <c r="C541" s="31">
        <v>45468</v>
      </c>
      <c r="D541" s="13">
        <v>1463481.7600000005</v>
      </c>
    </row>
    <row r="542" spans="3:4" x14ac:dyDescent="0.3">
      <c r="C542" s="31">
        <v>45469</v>
      </c>
      <c r="D542" s="13">
        <v>1476372.9300000004</v>
      </c>
    </row>
    <row r="543" spans="3:4" x14ac:dyDescent="0.3">
      <c r="C543" s="31">
        <v>45470</v>
      </c>
      <c r="D543" s="13">
        <v>1479284.0900000003</v>
      </c>
    </row>
    <row r="544" spans="3:4" x14ac:dyDescent="0.3">
      <c r="C544" s="31">
        <v>45471</v>
      </c>
      <c r="D544" s="13">
        <v>1488103.2500000002</v>
      </c>
    </row>
    <row r="545" spans="3:4" x14ac:dyDescent="0.3">
      <c r="C545" s="31">
        <v>45472</v>
      </c>
      <c r="D545" s="13">
        <v>1491096.8000000003</v>
      </c>
    </row>
    <row r="546" spans="3:4" x14ac:dyDescent="0.3">
      <c r="C546" s="31">
        <v>45473</v>
      </c>
      <c r="D546" s="13">
        <v>1497962.1800000002</v>
      </c>
    </row>
    <row r="547" spans="3:4" x14ac:dyDescent="0.3">
      <c r="C547" s="29" t="s">
        <v>148</v>
      </c>
      <c r="D547" s="11"/>
    </row>
    <row r="548" spans="3:4" x14ac:dyDescent="0.3">
      <c r="C548" s="30" t="s">
        <v>149</v>
      </c>
      <c r="D548" s="11"/>
    </row>
    <row r="549" spans="3:4" x14ac:dyDescent="0.3">
      <c r="C549" s="31">
        <v>45474</v>
      </c>
      <c r="D549" s="13">
        <v>1524890.9100000001</v>
      </c>
    </row>
    <row r="550" spans="3:4" x14ac:dyDescent="0.3">
      <c r="C550" s="31">
        <v>45475</v>
      </c>
      <c r="D550" s="13">
        <v>1533632.04</v>
      </c>
    </row>
    <row r="551" spans="3:4" x14ac:dyDescent="0.3">
      <c r="C551" s="31">
        <v>45476</v>
      </c>
      <c r="D551" s="13">
        <v>1545326.3800000001</v>
      </c>
    </row>
    <row r="552" spans="3:4" x14ac:dyDescent="0.3">
      <c r="C552" s="31">
        <v>45477</v>
      </c>
      <c r="D552" s="13">
        <v>1550255.83</v>
      </c>
    </row>
    <row r="553" spans="3:4" x14ac:dyDescent="0.3">
      <c r="C553" s="31">
        <v>45478</v>
      </c>
      <c r="D553" s="13">
        <v>1555010.77</v>
      </c>
    </row>
    <row r="554" spans="3:4" x14ac:dyDescent="0.3">
      <c r="C554" s="31">
        <v>45479</v>
      </c>
      <c r="D554" s="13">
        <v>1555010.77</v>
      </c>
    </row>
    <row r="555" spans="3:4" x14ac:dyDescent="0.3">
      <c r="C555" s="31">
        <v>45480</v>
      </c>
      <c r="D555" s="13">
        <v>1575394.47</v>
      </c>
    </row>
    <row r="556" spans="3:4" x14ac:dyDescent="0.3">
      <c r="C556" s="31">
        <v>45481</v>
      </c>
      <c r="D556" s="13">
        <v>1606731.18</v>
      </c>
    </row>
    <row r="557" spans="3:4" x14ac:dyDescent="0.3">
      <c r="C557" s="31">
        <v>45482</v>
      </c>
      <c r="D557" s="13">
        <v>1621334.3</v>
      </c>
    </row>
    <row r="558" spans="3:4" x14ac:dyDescent="0.3">
      <c r="C558" s="31">
        <v>45483</v>
      </c>
      <c r="D558" s="13">
        <v>1622377.2</v>
      </c>
    </row>
    <row r="559" spans="3:4" x14ac:dyDescent="0.3">
      <c r="C559" s="31">
        <v>45484</v>
      </c>
      <c r="D559" s="13">
        <v>1622377.2</v>
      </c>
    </row>
    <row r="560" spans="3:4" x14ac:dyDescent="0.3">
      <c r="C560" s="31">
        <v>45485</v>
      </c>
      <c r="D560" s="13">
        <v>1635955</v>
      </c>
    </row>
    <row r="561" spans="3:4" x14ac:dyDescent="0.3">
      <c r="C561" s="31">
        <v>45486</v>
      </c>
      <c r="D561" s="13">
        <v>1638094.68</v>
      </c>
    </row>
    <row r="562" spans="3:4" x14ac:dyDescent="0.3">
      <c r="C562" s="31">
        <v>45487</v>
      </c>
      <c r="D562" s="13">
        <v>1648317.19</v>
      </c>
    </row>
    <row r="563" spans="3:4" x14ac:dyDescent="0.3">
      <c r="C563" s="31">
        <v>45488</v>
      </c>
      <c r="D563" s="13">
        <v>1657439.5899999999</v>
      </c>
    </row>
    <row r="564" spans="3:4" x14ac:dyDescent="0.3">
      <c r="C564" s="31">
        <v>45489</v>
      </c>
      <c r="D564" s="13">
        <v>1661438.65</v>
      </c>
    </row>
    <row r="565" spans="3:4" x14ac:dyDescent="0.3">
      <c r="C565" s="31">
        <v>45490</v>
      </c>
      <c r="D565" s="13">
        <v>1680525.42</v>
      </c>
    </row>
    <row r="566" spans="3:4" x14ac:dyDescent="0.3">
      <c r="C566" s="31">
        <v>45491</v>
      </c>
      <c r="D566" s="13">
        <v>1702150.5599999998</v>
      </c>
    </row>
    <row r="567" spans="3:4" x14ac:dyDescent="0.3">
      <c r="C567" s="31">
        <v>45492</v>
      </c>
      <c r="D567" s="13">
        <v>1708275.15</v>
      </c>
    </row>
    <row r="568" spans="3:4" x14ac:dyDescent="0.3">
      <c r="C568" s="31">
        <v>45493</v>
      </c>
      <c r="D568" s="13">
        <v>1717436.51</v>
      </c>
    </row>
    <row r="569" spans="3:4" x14ac:dyDescent="0.3">
      <c r="C569" s="31">
        <v>45494</v>
      </c>
      <c r="D569" s="13">
        <v>1719172.41</v>
      </c>
    </row>
    <row r="570" spans="3:4" x14ac:dyDescent="0.3">
      <c r="C570" s="31">
        <v>45495</v>
      </c>
      <c r="D570" s="13">
        <v>1729514.8499999999</v>
      </c>
    </row>
    <row r="571" spans="3:4" x14ac:dyDescent="0.3">
      <c r="C571" s="31">
        <v>45496</v>
      </c>
      <c r="D571" s="13">
        <v>1732783.2699999998</v>
      </c>
    </row>
    <row r="572" spans="3:4" x14ac:dyDescent="0.3">
      <c r="C572" s="31">
        <v>45497</v>
      </c>
      <c r="D572" s="13">
        <v>1738696.5699999998</v>
      </c>
    </row>
    <row r="573" spans="3:4" x14ac:dyDescent="0.3">
      <c r="C573" s="31">
        <v>45498</v>
      </c>
      <c r="D573" s="13">
        <v>1750465.5099999998</v>
      </c>
    </row>
    <row r="574" spans="3:4" x14ac:dyDescent="0.3">
      <c r="C574" s="31">
        <v>45499</v>
      </c>
      <c r="D574" s="13">
        <v>1763059.8399999999</v>
      </c>
    </row>
    <row r="575" spans="3:4" x14ac:dyDescent="0.3">
      <c r="C575" s="31">
        <v>45500</v>
      </c>
      <c r="D575" s="13">
        <v>1765264.44</v>
      </c>
    </row>
    <row r="576" spans="3:4" x14ac:dyDescent="0.3">
      <c r="C576" s="31">
        <v>45501</v>
      </c>
      <c r="D576" s="13">
        <v>1782580.8</v>
      </c>
    </row>
    <row r="577" spans="3:4" x14ac:dyDescent="0.3">
      <c r="C577" s="31">
        <v>45502</v>
      </c>
      <c r="D577" s="13">
        <v>1783397.97</v>
      </c>
    </row>
    <row r="578" spans="3:4" x14ac:dyDescent="0.3">
      <c r="C578" s="31">
        <v>45503</v>
      </c>
      <c r="D578" s="13">
        <v>1788823.32</v>
      </c>
    </row>
    <row r="579" spans="3:4" x14ac:dyDescent="0.3">
      <c r="C579" s="31">
        <v>45504</v>
      </c>
      <c r="D579" s="13">
        <v>1791115.9400000002</v>
      </c>
    </row>
    <row r="580" spans="3:4" x14ac:dyDescent="0.3">
      <c r="C580" s="30" t="s">
        <v>150</v>
      </c>
      <c r="D580" s="11"/>
    </row>
    <row r="581" spans="3:4" x14ac:dyDescent="0.3">
      <c r="C581" s="31">
        <v>45505</v>
      </c>
      <c r="D581" s="13">
        <v>1806685.7000000002</v>
      </c>
    </row>
    <row r="582" spans="3:4" x14ac:dyDescent="0.3">
      <c r="C582" s="31">
        <v>45506</v>
      </c>
      <c r="D582" s="13">
        <v>1811386.37</v>
      </c>
    </row>
    <row r="583" spans="3:4" x14ac:dyDescent="0.3">
      <c r="C583" s="31">
        <v>45507</v>
      </c>
      <c r="D583" s="13">
        <v>1817612.1300000001</v>
      </c>
    </row>
    <row r="584" spans="3:4" x14ac:dyDescent="0.3">
      <c r="C584" s="31">
        <v>45508</v>
      </c>
      <c r="D584" s="13">
        <v>1824318.2000000002</v>
      </c>
    </row>
    <row r="585" spans="3:4" x14ac:dyDescent="0.3">
      <c r="C585" s="31">
        <v>45509</v>
      </c>
      <c r="D585" s="13">
        <v>1842823.4500000002</v>
      </c>
    </row>
    <row r="586" spans="3:4" x14ac:dyDescent="0.3">
      <c r="C586" s="31">
        <v>45510</v>
      </c>
      <c r="D586" s="13">
        <v>1849726.7900000003</v>
      </c>
    </row>
    <row r="587" spans="3:4" x14ac:dyDescent="0.3">
      <c r="C587" s="31">
        <v>45511</v>
      </c>
      <c r="D587" s="13">
        <v>1861007.4100000004</v>
      </c>
    </row>
    <row r="588" spans="3:4" x14ac:dyDescent="0.3">
      <c r="C588" s="31">
        <v>45512</v>
      </c>
      <c r="D588" s="13">
        <v>1863804.9700000004</v>
      </c>
    </row>
    <row r="589" spans="3:4" x14ac:dyDescent="0.3">
      <c r="C589" s="31">
        <v>45513</v>
      </c>
      <c r="D589" s="13">
        <v>1897255.0700000005</v>
      </c>
    </row>
    <row r="590" spans="3:4" x14ac:dyDescent="0.3">
      <c r="C590" s="31">
        <v>45514</v>
      </c>
      <c r="D590" s="13">
        <v>1897255.0700000005</v>
      </c>
    </row>
    <row r="591" spans="3:4" x14ac:dyDescent="0.3">
      <c r="C591" s="31">
        <v>45515</v>
      </c>
      <c r="D591" s="13">
        <v>1900921.7600000005</v>
      </c>
    </row>
    <row r="592" spans="3:4" x14ac:dyDescent="0.3">
      <c r="C592" s="31">
        <v>45516</v>
      </c>
      <c r="D592" s="13">
        <v>1908242.8100000005</v>
      </c>
    </row>
    <row r="593" spans="3:4" x14ac:dyDescent="0.3">
      <c r="C593" s="31">
        <v>45517</v>
      </c>
      <c r="D593" s="13">
        <v>1912201.4500000004</v>
      </c>
    </row>
    <row r="594" spans="3:4" x14ac:dyDescent="0.3">
      <c r="C594" s="31">
        <v>45518</v>
      </c>
      <c r="D594" s="13">
        <v>1915962.0100000005</v>
      </c>
    </row>
    <row r="595" spans="3:4" x14ac:dyDescent="0.3">
      <c r="C595" s="31">
        <v>45519</v>
      </c>
      <c r="D595" s="13">
        <v>1929023.4300000004</v>
      </c>
    </row>
    <row r="596" spans="3:4" x14ac:dyDescent="0.3">
      <c r="C596" s="31">
        <v>45520</v>
      </c>
      <c r="D596" s="13">
        <v>1930718.3100000003</v>
      </c>
    </row>
    <row r="597" spans="3:4" x14ac:dyDescent="0.3">
      <c r="C597" s="31">
        <v>45521</v>
      </c>
      <c r="D597" s="13">
        <v>1942906.9600000002</v>
      </c>
    </row>
    <row r="598" spans="3:4" x14ac:dyDescent="0.3">
      <c r="C598" s="31">
        <v>45522</v>
      </c>
      <c r="D598" s="13">
        <v>1945664.1700000002</v>
      </c>
    </row>
    <row r="599" spans="3:4" x14ac:dyDescent="0.3">
      <c r="C599" s="31">
        <v>45523</v>
      </c>
      <c r="D599" s="13">
        <v>1957529.0300000003</v>
      </c>
    </row>
    <row r="600" spans="3:4" x14ac:dyDescent="0.3">
      <c r="C600" s="31">
        <v>45524</v>
      </c>
      <c r="D600" s="13">
        <v>1971129.0300000003</v>
      </c>
    </row>
    <row r="601" spans="3:4" x14ac:dyDescent="0.3">
      <c r="C601" s="31">
        <v>45525</v>
      </c>
      <c r="D601" s="13">
        <v>1971129.0300000003</v>
      </c>
    </row>
    <row r="602" spans="3:4" x14ac:dyDescent="0.3">
      <c r="C602" s="31">
        <v>45526</v>
      </c>
      <c r="D602" s="13">
        <v>1977930.2900000003</v>
      </c>
    </row>
    <row r="603" spans="3:4" x14ac:dyDescent="0.3">
      <c r="C603" s="31">
        <v>45527</v>
      </c>
      <c r="D603" s="13">
        <v>1977930.2900000003</v>
      </c>
    </row>
    <row r="604" spans="3:4" x14ac:dyDescent="0.3">
      <c r="C604" s="31">
        <v>45528</v>
      </c>
      <c r="D604" s="13">
        <v>1987799.3100000003</v>
      </c>
    </row>
    <row r="605" spans="3:4" x14ac:dyDescent="0.3">
      <c r="C605" s="31">
        <v>45529</v>
      </c>
      <c r="D605" s="13">
        <v>2009967.1300000004</v>
      </c>
    </row>
    <row r="606" spans="3:4" x14ac:dyDescent="0.3">
      <c r="C606" s="31">
        <v>45530</v>
      </c>
      <c r="D606" s="13">
        <v>2022577.0600000003</v>
      </c>
    </row>
    <row r="607" spans="3:4" x14ac:dyDescent="0.3">
      <c r="C607" s="31">
        <v>45531</v>
      </c>
      <c r="D607" s="13">
        <v>2023407.0100000002</v>
      </c>
    </row>
    <row r="608" spans="3:4" x14ac:dyDescent="0.3">
      <c r="C608" s="31">
        <v>45532</v>
      </c>
      <c r="D608" s="13">
        <v>2034815.3800000004</v>
      </c>
    </row>
    <row r="609" spans="3:4" x14ac:dyDescent="0.3">
      <c r="C609" s="31">
        <v>45533</v>
      </c>
      <c r="D609" s="13">
        <v>2041289.0500000003</v>
      </c>
    </row>
    <row r="610" spans="3:4" x14ac:dyDescent="0.3">
      <c r="C610" s="31">
        <v>45534</v>
      </c>
      <c r="D610" s="13">
        <v>2056373.0200000003</v>
      </c>
    </row>
    <row r="611" spans="3:4" x14ac:dyDescent="0.3">
      <c r="C611" s="31">
        <v>45535</v>
      </c>
      <c r="D611" s="13">
        <v>2057789.7800000003</v>
      </c>
    </row>
    <row r="612" spans="3:4" x14ac:dyDescent="0.3">
      <c r="C612" s="30" t="s">
        <v>151</v>
      </c>
      <c r="D612" s="11"/>
    </row>
    <row r="613" spans="3:4" x14ac:dyDescent="0.3">
      <c r="C613" s="31">
        <v>45536</v>
      </c>
      <c r="D613" s="13">
        <v>2075360.1000000003</v>
      </c>
    </row>
    <row r="614" spans="3:4" x14ac:dyDescent="0.3">
      <c r="C614" s="31">
        <v>45537</v>
      </c>
      <c r="D614" s="13">
        <v>2088424.6200000003</v>
      </c>
    </row>
    <row r="615" spans="3:4" x14ac:dyDescent="0.3">
      <c r="C615" s="31">
        <v>45538</v>
      </c>
      <c r="D615" s="13">
        <v>2094707.2300000004</v>
      </c>
    </row>
    <row r="616" spans="3:4" x14ac:dyDescent="0.3">
      <c r="C616" s="31">
        <v>45539</v>
      </c>
      <c r="D616" s="13">
        <v>2094862.4300000004</v>
      </c>
    </row>
    <row r="617" spans="3:4" x14ac:dyDescent="0.3">
      <c r="C617" s="31">
        <v>45540</v>
      </c>
      <c r="D617" s="13">
        <v>2094862.4300000004</v>
      </c>
    </row>
    <row r="618" spans="3:4" x14ac:dyDescent="0.3">
      <c r="C618" s="31">
        <v>45541</v>
      </c>
      <c r="D618" s="13">
        <v>2109360.1500000004</v>
      </c>
    </row>
    <row r="619" spans="3:4" x14ac:dyDescent="0.3">
      <c r="C619" s="31">
        <v>45542</v>
      </c>
      <c r="D619" s="13">
        <v>2117869.5500000003</v>
      </c>
    </row>
    <row r="620" spans="3:4" x14ac:dyDescent="0.3">
      <c r="C620" s="31">
        <v>45543</v>
      </c>
      <c r="D620" s="13">
        <v>2126463.7700000005</v>
      </c>
    </row>
    <row r="621" spans="3:4" x14ac:dyDescent="0.3">
      <c r="C621" s="31">
        <v>45544</v>
      </c>
      <c r="D621" s="13">
        <v>2126463.7700000005</v>
      </c>
    </row>
    <row r="622" spans="3:4" x14ac:dyDescent="0.3">
      <c r="C622" s="31">
        <v>45545</v>
      </c>
      <c r="D622" s="13">
        <v>2129794.1700000004</v>
      </c>
    </row>
    <row r="623" spans="3:4" x14ac:dyDescent="0.3">
      <c r="C623" s="31">
        <v>45546</v>
      </c>
      <c r="D623" s="13">
        <v>2136382.9900000002</v>
      </c>
    </row>
    <row r="624" spans="3:4" x14ac:dyDescent="0.3">
      <c r="C624" s="31">
        <v>45547</v>
      </c>
      <c r="D624" s="13">
        <v>2136382.9900000002</v>
      </c>
    </row>
    <row r="625" spans="3:4" x14ac:dyDescent="0.3">
      <c r="C625" s="31">
        <v>45548</v>
      </c>
      <c r="D625" s="13">
        <v>2142429.79</v>
      </c>
    </row>
    <row r="626" spans="3:4" x14ac:dyDescent="0.3">
      <c r="C626" s="31">
        <v>45549</v>
      </c>
      <c r="D626" s="13">
        <v>2145837.7400000002</v>
      </c>
    </row>
    <row r="627" spans="3:4" x14ac:dyDescent="0.3">
      <c r="C627" s="31">
        <v>45550</v>
      </c>
      <c r="D627" s="13">
        <v>2145837.7400000002</v>
      </c>
    </row>
    <row r="628" spans="3:4" x14ac:dyDescent="0.3">
      <c r="C628" s="31">
        <v>45551</v>
      </c>
      <c r="D628" s="13">
        <v>2156492.4700000002</v>
      </c>
    </row>
    <row r="629" spans="3:4" x14ac:dyDescent="0.3">
      <c r="C629" s="31">
        <v>45552</v>
      </c>
      <c r="D629" s="13">
        <v>2156661.77</v>
      </c>
    </row>
    <row r="630" spans="3:4" x14ac:dyDescent="0.3">
      <c r="C630" s="31">
        <v>45553</v>
      </c>
      <c r="D630" s="13">
        <v>2164415.88</v>
      </c>
    </row>
    <row r="631" spans="3:4" x14ac:dyDescent="0.3">
      <c r="C631" s="31">
        <v>45554</v>
      </c>
      <c r="D631" s="13">
        <v>2166057.7799999998</v>
      </c>
    </row>
    <row r="632" spans="3:4" x14ac:dyDescent="0.3">
      <c r="C632" s="31">
        <v>45555</v>
      </c>
      <c r="D632" s="13">
        <v>2167674.84</v>
      </c>
    </row>
    <row r="633" spans="3:4" x14ac:dyDescent="0.3">
      <c r="C633" s="31">
        <v>45556</v>
      </c>
      <c r="D633" s="13">
        <v>2172585.7799999998</v>
      </c>
    </row>
    <row r="634" spans="3:4" x14ac:dyDescent="0.3">
      <c r="C634" s="31">
        <v>45557</v>
      </c>
      <c r="D634" s="13">
        <v>2178625.59</v>
      </c>
    </row>
    <row r="635" spans="3:4" x14ac:dyDescent="0.3">
      <c r="C635" s="31">
        <v>45558</v>
      </c>
      <c r="D635" s="13">
        <v>2183154.69</v>
      </c>
    </row>
    <row r="636" spans="3:4" x14ac:dyDescent="0.3">
      <c r="C636" s="31">
        <v>45559</v>
      </c>
      <c r="D636" s="13">
        <v>2193200.02</v>
      </c>
    </row>
    <row r="637" spans="3:4" x14ac:dyDescent="0.3">
      <c r="C637" s="31">
        <v>45560</v>
      </c>
      <c r="D637" s="13">
        <v>2205159.98</v>
      </c>
    </row>
    <row r="638" spans="3:4" x14ac:dyDescent="0.3">
      <c r="C638" s="31">
        <v>45561</v>
      </c>
      <c r="D638" s="13">
        <v>2221287.4</v>
      </c>
    </row>
    <row r="639" spans="3:4" x14ac:dyDescent="0.3">
      <c r="C639" s="31">
        <v>45562</v>
      </c>
      <c r="D639" s="13">
        <v>2234829.9899999998</v>
      </c>
    </row>
    <row r="640" spans="3:4" x14ac:dyDescent="0.3">
      <c r="C640" s="31">
        <v>45563</v>
      </c>
      <c r="D640" s="13">
        <v>2238594.7199999997</v>
      </c>
    </row>
    <row r="641" spans="3:4" x14ac:dyDescent="0.3">
      <c r="C641" s="31">
        <v>45564</v>
      </c>
      <c r="D641" s="13">
        <v>2256830.63</v>
      </c>
    </row>
    <row r="642" spans="3:4" x14ac:dyDescent="0.3">
      <c r="C642" s="31">
        <v>45565</v>
      </c>
      <c r="D642" s="13">
        <v>2265163.5099999998</v>
      </c>
    </row>
    <row r="643" spans="3:4" x14ac:dyDescent="0.3">
      <c r="C643" s="29" t="s">
        <v>152</v>
      </c>
      <c r="D643" s="11"/>
    </row>
    <row r="644" spans="3:4" x14ac:dyDescent="0.3">
      <c r="C644" s="30" t="s">
        <v>153</v>
      </c>
      <c r="D644" s="11"/>
    </row>
    <row r="645" spans="3:4" x14ac:dyDescent="0.3">
      <c r="C645" s="31">
        <v>45566</v>
      </c>
      <c r="D645" s="13">
        <v>2272235.8699999996</v>
      </c>
    </row>
    <row r="646" spans="3:4" x14ac:dyDescent="0.3">
      <c r="C646" s="31">
        <v>45567</v>
      </c>
      <c r="D646" s="13">
        <v>2274390.0699999998</v>
      </c>
    </row>
    <row r="647" spans="3:4" x14ac:dyDescent="0.3">
      <c r="C647" s="31">
        <v>45568</v>
      </c>
      <c r="D647" s="13">
        <v>2276745.9699999997</v>
      </c>
    </row>
    <row r="648" spans="3:4" x14ac:dyDescent="0.3">
      <c r="C648" s="31">
        <v>45569</v>
      </c>
      <c r="D648" s="13">
        <v>2276745.9699999997</v>
      </c>
    </row>
    <row r="649" spans="3:4" x14ac:dyDescent="0.3">
      <c r="C649" s="31">
        <v>45570</v>
      </c>
      <c r="D649" s="13">
        <v>2293851.6999999997</v>
      </c>
    </row>
    <row r="650" spans="3:4" x14ac:dyDescent="0.3">
      <c r="C650" s="31">
        <v>45571</v>
      </c>
      <c r="D650" s="13">
        <v>2293851.6999999997</v>
      </c>
    </row>
    <row r="651" spans="3:4" x14ac:dyDescent="0.3">
      <c r="C651" s="31">
        <v>45572</v>
      </c>
      <c r="D651" s="13">
        <v>2306907.34</v>
      </c>
    </row>
    <row r="652" spans="3:4" x14ac:dyDescent="0.3">
      <c r="C652" s="31">
        <v>45573</v>
      </c>
      <c r="D652" s="13">
        <v>2306907.34</v>
      </c>
    </row>
    <row r="653" spans="3:4" x14ac:dyDescent="0.3">
      <c r="C653" s="31">
        <v>45574</v>
      </c>
      <c r="D653" s="13">
        <v>2320709.8899999997</v>
      </c>
    </row>
    <row r="654" spans="3:4" x14ac:dyDescent="0.3">
      <c r="C654" s="31">
        <v>45575</v>
      </c>
      <c r="D654" s="13">
        <v>2322190.8899999997</v>
      </c>
    </row>
    <row r="655" spans="3:4" x14ac:dyDescent="0.3">
      <c r="C655" s="31">
        <v>45576</v>
      </c>
      <c r="D655" s="13">
        <v>2354543.2199999997</v>
      </c>
    </row>
    <row r="656" spans="3:4" x14ac:dyDescent="0.3">
      <c r="C656" s="31">
        <v>45577</v>
      </c>
      <c r="D656" s="13">
        <v>2356060.2999999998</v>
      </c>
    </row>
    <row r="657" spans="3:4" x14ac:dyDescent="0.3">
      <c r="C657" s="31">
        <v>45578</v>
      </c>
      <c r="D657" s="13">
        <v>2360709.42</v>
      </c>
    </row>
    <row r="658" spans="3:4" x14ac:dyDescent="0.3">
      <c r="C658" s="31">
        <v>45579</v>
      </c>
      <c r="D658" s="13">
        <v>2376027.38</v>
      </c>
    </row>
    <row r="659" spans="3:4" x14ac:dyDescent="0.3">
      <c r="C659" s="31">
        <v>45580</v>
      </c>
      <c r="D659" s="13">
        <v>2382746.6599999997</v>
      </c>
    </row>
    <row r="660" spans="3:4" x14ac:dyDescent="0.3">
      <c r="C660" s="31">
        <v>45581</v>
      </c>
      <c r="D660" s="13">
        <v>2382746.6599999997</v>
      </c>
    </row>
    <row r="661" spans="3:4" x14ac:dyDescent="0.3">
      <c r="C661" s="31">
        <v>45582</v>
      </c>
      <c r="D661" s="13">
        <v>2385869.9999999995</v>
      </c>
    </row>
    <row r="662" spans="3:4" x14ac:dyDescent="0.3">
      <c r="C662" s="31">
        <v>45583</v>
      </c>
      <c r="D662" s="13">
        <v>2392550.7899999996</v>
      </c>
    </row>
    <row r="663" spans="3:4" x14ac:dyDescent="0.3">
      <c r="C663" s="31">
        <v>45584</v>
      </c>
      <c r="D663" s="13">
        <v>2416217.5599999996</v>
      </c>
    </row>
    <row r="664" spans="3:4" x14ac:dyDescent="0.3">
      <c r="C664" s="31">
        <v>45585</v>
      </c>
      <c r="D664" s="13">
        <v>2416217.5599999996</v>
      </c>
    </row>
    <row r="665" spans="3:4" x14ac:dyDescent="0.3">
      <c r="C665" s="31">
        <v>45586</v>
      </c>
      <c r="D665" s="13">
        <v>2419057.8799999994</v>
      </c>
    </row>
    <row r="666" spans="3:4" x14ac:dyDescent="0.3">
      <c r="C666" s="31">
        <v>45587</v>
      </c>
      <c r="D666" s="13">
        <v>2429153.9499999993</v>
      </c>
    </row>
    <row r="667" spans="3:4" x14ac:dyDescent="0.3">
      <c r="C667" s="31">
        <v>45588</v>
      </c>
      <c r="D667" s="13">
        <v>2429321.2299999991</v>
      </c>
    </row>
    <row r="668" spans="3:4" x14ac:dyDescent="0.3">
      <c r="C668" s="31">
        <v>45589</v>
      </c>
      <c r="D668" s="13">
        <v>2442018.5299999989</v>
      </c>
    </row>
    <row r="669" spans="3:4" x14ac:dyDescent="0.3">
      <c r="C669" s="31">
        <v>45590</v>
      </c>
      <c r="D669" s="13">
        <v>2445871.6999999988</v>
      </c>
    </row>
    <row r="670" spans="3:4" x14ac:dyDescent="0.3">
      <c r="C670" s="31">
        <v>45591</v>
      </c>
      <c r="D670" s="13">
        <v>2461407.3099999987</v>
      </c>
    </row>
    <row r="671" spans="3:4" x14ac:dyDescent="0.3">
      <c r="C671" s="31">
        <v>45592</v>
      </c>
      <c r="D671" s="13">
        <v>2479403.1899999985</v>
      </c>
    </row>
    <row r="672" spans="3:4" x14ac:dyDescent="0.3">
      <c r="C672" s="31">
        <v>45593</v>
      </c>
      <c r="D672" s="13">
        <v>2488664.2399999984</v>
      </c>
    </row>
    <row r="673" spans="3:4" x14ac:dyDescent="0.3">
      <c r="C673" s="31">
        <v>45594</v>
      </c>
      <c r="D673" s="13">
        <v>2490071.1499999985</v>
      </c>
    </row>
    <row r="674" spans="3:4" x14ac:dyDescent="0.3">
      <c r="C674" s="31">
        <v>45595</v>
      </c>
      <c r="D674" s="13">
        <v>2495375.9999999986</v>
      </c>
    </row>
    <row r="675" spans="3:4" x14ac:dyDescent="0.3">
      <c r="C675" s="31">
        <v>45596</v>
      </c>
      <c r="D675" s="13">
        <v>2507049.9699999988</v>
      </c>
    </row>
    <row r="676" spans="3:4" x14ac:dyDescent="0.3">
      <c r="C676" s="30" t="s">
        <v>154</v>
      </c>
      <c r="D676" s="11"/>
    </row>
    <row r="677" spans="3:4" x14ac:dyDescent="0.3">
      <c r="C677" s="31">
        <v>45597</v>
      </c>
      <c r="D677" s="13">
        <v>2507049.9699999988</v>
      </c>
    </row>
    <row r="678" spans="3:4" x14ac:dyDescent="0.3">
      <c r="C678" s="31">
        <v>45598</v>
      </c>
      <c r="D678" s="13">
        <v>2511037.939999999</v>
      </c>
    </row>
    <row r="679" spans="3:4" x14ac:dyDescent="0.3">
      <c r="C679" s="31">
        <v>45599</v>
      </c>
      <c r="D679" s="13">
        <v>2533888.0099999988</v>
      </c>
    </row>
    <row r="680" spans="3:4" x14ac:dyDescent="0.3">
      <c r="C680" s="31">
        <v>45600</v>
      </c>
      <c r="D680" s="13">
        <v>2541816.8099999987</v>
      </c>
    </row>
    <row r="681" spans="3:4" x14ac:dyDescent="0.3">
      <c r="C681" s="31">
        <v>45601</v>
      </c>
      <c r="D681" s="13">
        <v>2554951.2499999986</v>
      </c>
    </row>
    <row r="682" spans="3:4" x14ac:dyDescent="0.3">
      <c r="C682" s="31">
        <v>45602</v>
      </c>
      <c r="D682" s="13">
        <v>2557898.1299999985</v>
      </c>
    </row>
    <row r="683" spans="3:4" x14ac:dyDescent="0.3">
      <c r="C683" s="31">
        <v>45603</v>
      </c>
      <c r="D683" s="13">
        <v>2601323.2799999984</v>
      </c>
    </row>
    <row r="684" spans="3:4" x14ac:dyDescent="0.3">
      <c r="C684" s="31">
        <v>45604</v>
      </c>
      <c r="D684" s="13">
        <v>2636815.2899999982</v>
      </c>
    </row>
    <row r="685" spans="3:4" x14ac:dyDescent="0.3">
      <c r="C685" s="31">
        <v>45605</v>
      </c>
      <c r="D685" s="13">
        <v>2651594.4699999983</v>
      </c>
    </row>
    <row r="686" spans="3:4" x14ac:dyDescent="0.3">
      <c r="C686" s="31">
        <v>45606</v>
      </c>
      <c r="D686" s="13">
        <v>2665882.7099999986</v>
      </c>
    </row>
    <row r="687" spans="3:4" x14ac:dyDescent="0.3">
      <c r="C687" s="31">
        <v>45607</v>
      </c>
      <c r="D687" s="13">
        <v>2680624.9099999988</v>
      </c>
    </row>
    <row r="688" spans="3:4" x14ac:dyDescent="0.3">
      <c r="C688" s="31">
        <v>45608</v>
      </c>
      <c r="D688" s="13">
        <v>2688385.4999999986</v>
      </c>
    </row>
    <row r="689" spans="3:4" x14ac:dyDescent="0.3">
      <c r="C689" s="31">
        <v>45609</v>
      </c>
      <c r="D689" s="13">
        <v>2698340.8799999985</v>
      </c>
    </row>
    <row r="690" spans="3:4" x14ac:dyDescent="0.3">
      <c r="C690" s="31">
        <v>45610</v>
      </c>
      <c r="D690" s="13">
        <v>2706007.7499999986</v>
      </c>
    </row>
    <row r="691" spans="3:4" x14ac:dyDescent="0.3">
      <c r="C691" s="31">
        <v>45611</v>
      </c>
      <c r="D691" s="13">
        <v>2713804.9299999988</v>
      </c>
    </row>
    <row r="692" spans="3:4" x14ac:dyDescent="0.3">
      <c r="C692" s="31">
        <v>45612</v>
      </c>
      <c r="D692" s="13">
        <v>2736705.7399999988</v>
      </c>
    </row>
    <row r="693" spans="3:4" x14ac:dyDescent="0.3">
      <c r="C693" s="31">
        <v>45613</v>
      </c>
      <c r="D693" s="13">
        <v>2737553.6999999988</v>
      </c>
    </row>
    <row r="694" spans="3:4" x14ac:dyDescent="0.3">
      <c r="C694" s="31">
        <v>45614</v>
      </c>
      <c r="D694" s="13">
        <v>2743062.1399999987</v>
      </c>
    </row>
    <row r="695" spans="3:4" x14ac:dyDescent="0.3">
      <c r="C695" s="31">
        <v>45615</v>
      </c>
      <c r="D695" s="13">
        <v>2762367.9299999988</v>
      </c>
    </row>
    <row r="696" spans="3:4" x14ac:dyDescent="0.3">
      <c r="C696" s="31">
        <v>45616</v>
      </c>
      <c r="D696" s="13">
        <v>2762576.4599999986</v>
      </c>
    </row>
    <row r="697" spans="3:4" x14ac:dyDescent="0.3">
      <c r="C697" s="31">
        <v>45617</v>
      </c>
      <c r="D697" s="13">
        <v>2762576.4599999986</v>
      </c>
    </row>
    <row r="698" spans="3:4" x14ac:dyDescent="0.3">
      <c r="C698" s="31">
        <v>45618</v>
      </c>
      <c r="D698" s="13">
        <v>2768387.2399999984</v>
      </c>
    </row>
    <row r="699" spans="3:4" x14ac:dyDescent="0.3">
      <c r="C699" s="31">
        <v>45619</v>
      </c>
      <c r="D699" s="13">
        <v>2773717.6399999983</v>
      </c>
    </row>
    <row r="700" spans="3:4" x14ac:dyDescent="0.3">
      <c r="C700" s="31">
        <v>45620</v>
      </c>
      <c r="D700" s="13">
        <v>2780705.3699999982</v>
      </c>
    </row>
    <row r="701" spans="3:4" x14ac:dyDescent="0.3">
      <c r="C701" s="31">
        <v>45621</v>
      </c>
      <c r="D701" s="13">
        <v>2781487.7699999982</v>
      </c>
    </row>
    <row r="702" spans="3:4" x14ac:dyDescent="0.3">
      <c r="C702" s="31">
        <v>45622</v>
      </c>
      <c r="D702" s="13">
        <v>2789760.7799999979</v>
      </c>
    </row>
    <row r="703" spans="3:4" x14ac:dyDescent="0.3">
      <c r="C703" s="31">
        <v>45623</v>
      </c>
      <c r="D703" s="13">
        <v>2790572.5799999977</v>
      </c>
    </row>
    <row r="704" spans="3:4" x14ac:dyDescent="0.3">
      <c r="C704" s="31">
        <v>45624</v>
      </c>
      <c r="D704" s="13">
        <v>2805633.819999998</v>
      </c>
    </row>
    <row r="705" spans="3:4" x14ac:dyDescent="0.3">
      <c r="C705" s="31">
        <v>45625</v>
      </c>
      <c r="D705" s="13">
        <v>2805633.819999998</v>
      </c>
    </row>
    <row r="706" spans="3:4" x14ac:dyDescent="0.3">
      <c r="C706" s="31">
        <v>45626</v>
      </c>
      <c r="D706" s="13">
        <v>2828540.7799999979</v>
      </c>
    </row>
    <row r="707" spans="3:4" x14ac:dyDescent="0.3">
      <c r="C707" s="30" t="s">
        <v>155</v>
      </c>
      <c r="D707" s="11"/>
    </row>
    <row r="708" spans="3:4" x14ac:dyDescent="0.3">
      <c r="C708" s="31">
        <v>45627</v>
      </c>
      <c r="D708" s="13">
        <v>2833204.069999998</v>
      </c>
    </row>
    <row r="709" spans="3:4" x14ac:dyDescent="0.3">
      <c r="C709" s="31">
        <v>45628</v>
      </c>
      <c r="D709" s="13">
        <v>2837486.879999998</v>
      </c>
    </row>
    <row r="710" spans="3:4" x14ac:dyDescent="0.3">
      <c r="C710" s="31">
        <v>45629</v>
      </c>
      <c r="D710" s="13">
        <v>2848542.9599999981</v>
      </c>
    </row>
    <row r="711" spans="3:4" x14ac:dyDescent="0.3">
      <c r="C711" s="31">
        <v>45630</v>
      </c>
      <c r="D711" s="13">
        <v>2854869.1899999981</v>
      </c>
    </row>
    <row r="712" spans="3:4" x14ac:dyDescent="0.3">
      <c r="C712" s="31">
        <v>45631</v>
      </c>
      <c r="D712" s="13">
        <v>2854869.1899999981</v>
      </c>
    </row>
    <row r="713" spans="3:4" x14ac:dyDescent="0.3">
      <c r="C713" s="31">
        <v>45632</v>
      </c>
      <c r="D713" s="13">
        <v>2867289.9699999979</v>
      </c>
    </row>
    <row r="714" spans="3:4" x14ac:dyDescent="0.3">
      <c r="C714" s="31">
        <v>45633</v>
      </c>
      <c r="D714" s="13">
        <v>2868716.2099999981</v>
      </c>
    </row>
    <row r="715" spans="3:4" x14ac:dyDescent="0.3">
      <c r="C715" s="31">
        <v>45634</v>
      </c>
      <c r="D715" s="13">
        <v>2883152.589999998</v>
      </c>
    </row>
    <row r="716" spans="3:4" x14ac:dyDescent="0.3">
      <c r="C716" s="31">
        <v>45635</v>
      </c>
      <c r="D716" s="13">
        <v>2894871.5799999982</v>
      </c>
    </row>
    <row r="717" spans="3:4" x14ac:dyDescent="0.3">
      <c r="C717" s="31">
        <v>45636</v>
      </c>
      <c r="D717" s="13">
        <v>2912674.1799999983</v>
      </c>
    </row>
    <row r="718" spans="3:4" x14ac:dyDescent="0.3">
      <c r="C718" s="31">
        <v>45637</v>
      </c>
      <c r="D718" s="13">
        <v>2935939.7099999981</v>
      </c>
    </row>
    <row r="719" spans="3:4" x14ac:dyDescent="0.3">
      <c r="C719" s="31">
        <v>45638</v>
      </c>
      <c r="D719" s="13">
        <v>2945462.589999998</v>
      </c>
    </row>
    <row r="720" spans="3:4" x14ac:dyDescent="0.3">
      <c r="C720" s="31">
        <v>45639</v>
      </c>
      <c r="D720" s="13">
        <v>2963193.5399999982</v>
      </c>
    </row>
    <row r="721" spans="3:4" x14ac:dyDescent="0.3">
      <c r="C721" s="31">
        <v>45640</v>
      </c>
      <c r="D721" s="13">
        <v>2978520.319999998</v>
      </c>
    </row>
    <row r="722" spans="3:4" x14ac:dyDescent="0.3">
      <c r="C722" s="31">
        <v>45641</v>
      </c>
      <c r="D722" s="13">
        <v>2996700.3499999978</v>
      </c>
    </row>
    <row r="723" spans="3:4" x14ac:dyDescent="0.3">
      <c r="C723" s="31">
        <v>45642</v>
      </c>
      <c r="D723" s="13">
        <v>2999898.9799999977</v>
      </c>
    </row>
    <row r="724" spans="3:4" x14ac:dyDescent="0.3">
      <c r="C724" s="31">
        <v>45643</v>
      </c>
      <c r="D724" s="13">
        <v>3003878.9599999976</v>
      </c>
    </row>
    <row r="725" spans="3:4" x14ac:dyDescent="0.3">
      <c r="C725" s="31">
        <v>45644</v>
      </c>
      <c r="D725" s="13">
        <v>3003878.9599999976</v>
      </c>
    </row>
    <row r="726" spans="3:4" x14ac:dyDescent="0.3">
      <c r="C726" s="31">
        <v>45645</v>
      </c>
      <c r="D726" s="13">
        <v>3005124.8899999978</v>
      </c>
    </row>
    <row r="727" spans="3:4" x14ac:dyDescent="0.3">
      <c r="C727" s="31">
        <v>45646</v>
      </c>
      <c r="D727" s="13">
        <v>3013229.839999998</v>
      </c>
    </row>
    <row r="728" spans="3:4" x14ac:dyDescent="0.3">
      <c r="C728" s="31">
        <v>45647</v>
      </c>
      <c r="D728" s="13">
        <v>3019398.399999998</v>
      </c>
    </row>
    <row r="729" spans="3:4" x14ac:dyDescent="0.3">
      <c r="C729" s="31">
        <v>45648</v>
      </c>
      <c r="D729" s="13">
        <v>3029770.7699999982</v>
      </c>
    </row>
    <row r="730" spans="3:4" x14ac:dyDescent="0.3">
      <c r="C730" s="31">
        <v>45649</v>
      </c>
      <c r="D730" s="13">
        <v>3046198.339999998</v>
      </c>
    </row>
    <row r="731" spans="3:4" x14ac:dyDescent="0.3">
      <c r="C731" s="31">
        <v>45650</v>
      </c>
      <c r="D731" s="13">
        <v>3077754.3899999978</v>
      </c>
    </row>
    <row r="732" spans="3:4" x14ac:dyDescent="0.3">
      <c r="C732" s="31">
        <v>45651</v>
      </c>
      <c r="D732" s="13">
        <v>3091396.5399999977</v>
      </c>
    </row>
    <row r="733" spans="3:4" x14ac:dyDescent="0.3">
      <c r="C733" s="31">
        <v>45652</v>
      </c>
      <c r="D733" s="13">
        <v>3101806.1699999976</v>
      </c>
    </row>
    <row r="734" spans="3:4" x14ac:dyDescent="0.3">
      <c r="C734" s="31">
        <v>45653</v>
      </c>
      <c r="D734" s="13">
        <v>3124833.2299999977</v>
      </c>
    </row>
    <row r="735" spans="3:4" x14ac:dyDescent="0.3">
      <c r="C735" s="31">
        <v>45654</v>
      </c>
      <c r="D735" s="13">
        <v>3138895.0099999974</v>
      </c>
    </row>
    <row r="736" spans="3:4" x14ac:dyDescent="0.3">
      <c r="C736" s="31">
        <v>45655</v>
      </c>
      <c r="D736" s="13">
        <v>3152602.2399999974</v>
      </c>
    </row>
    <row r="737" spans="3:4" x14ac:dyDescent="0.3">
      <c r="C737" s="31">
        <v>45656</v>
      </c>
      <c r="D737" s="13">
        <v>3154491.4599999976</v>
      </c>
    </row>
    <row r="738" spans="3:4" x14ac:dyDescent="0.3">
      <c r="C738" s="31">
        <v>45657</v>
      </c>
      <c r="D738" s="13">
        <v>3160909.0299999975</v>
      </c>
    </row>
    <row r="739" spans="3:4" x14ac:dyDescent="0.3">
      <c r="C739" s="12">
        <v>2025</v>
      </c>
      <c r="D739" s="11"/>
    </row>
    <row r="740" spans="3:4" x14ac:dyDescent="0.3">
      <c r="C740" s="28" t="s">
        <v>157</v>
      </c>
      <c r="D740" s="11"/>
    </row>
    <row r="741" spans="3:4" x14ac:dyDescent="0.3">
      <c r="C741" s="29" t="s">
        <v>141</v>
      </c>
      <c r="D741" s="11"/>
    </row>
    <row r="742" spans="3:4" x14ac:dyDescent="0.3">
      <c r="C742" s="30" t="s">
        <v>142</v>
      </c>
      <c r="D742" s="11"/>
    </row>
    <row r="743" spans="3:4" x14ac:dyDescent="0.3">
      <c r="C743" s="31">
        <v>45658</v>
      </c>
      <c r="D743" s="13">
        <v>16307.32</v>
      </c>
    </row>
    <row r="744" spans="3:4" x14ac:dyDescent="0.3">
      <c r="C744" s="31">
        <v>45659</v>
      </c>
      <c r="D744" s="13">
        <v>19394.169999999998</v>
      </c>
    </row>
    <row r="745" spans="3:4" x14ac:dyDescent="0.3">
      <c r="C745" s="31">
        <v>45660</v>
      </c>
      <c r="D745" s="13">
        <v>19394.169999999998</v>
      </c>
    </row>
    <row r="746" spans="3:4" x14ac:dyDescent="0.3">
      <c r="C746" s="31">
        <v>45661</v>
      </c>
      <c r="D746" s="13">
        <v>30714.969999999998</v>
      </c>
    </row>
    <row r="747" spans="3:4" x14ac:dyDescent="0.3">
      <c r="C747" s="31">
        <v>45662</v>
      </c>
      <c r="D747" s="13">
        <v>32569.17</v>
      </c>
    </row>
    <row r="748" spans="3:4" x14ac:dyDescent="0.3">
      <c r="C748" s="31">
        <v>45663</v>
      </c>
      <c r="D748" s="13">
        <v>39490.85</v>
      </c>
    </row>
    <row r="749" spans="3:4" x14ac:dyDescent="0.3">
      <c r="C749" s="31">
        <v>45664</v>
      </c>
      <c r="D749" s="13">
        <v>45623.56</v>
      </c>
    </row>
    <row r="750" spans="3:4" x14ac:dyDescent="0.3">
      <c r="C750" s="31">
        <v>45665</v>
      </c>
      <c r="D750" s="13">
        <v>52256.17</v>
      </c>
    </row>
    <row r="751" spans="3:4" x14ac:dyDescent="0.3">
      <c r="C751" s="31">
        <v>45666</v>
      </c>
      <c r="D751" s="13">
        <v>60578.02</v>
      </c>
    </row>
    <row r="752" spans="3:4" x14ac:dyDescent="0.3">
      <c r="C752" s="31">
        <v>45667</v>
      </c>
      <c r="D752" s="13">
        <v>66825.81</v>
      </c>
    </row>
    <row r="753" spans="3:4" x14ac:dyDescent="0.3">
      <c r="C753" s="31">
        <v>45668</v>
      </c>
      <c r="D753" s="13">
        <v>93341.8</v>
      </c>
    </row>
    <row r="754" spans="3:4" x14ac:dyDescent="0.3">
      <c r="C754" s="31">
        <v>45669</v>
      </c>
      <c r="D754" s="13">
        <v>100076.14</v>
      </c>
    </row>
    <row r="755" spans="3:4" x14ac:dyDescent="0.3">
      <c r="C755" s="31">
        <v>45670</v>
      </c>
      <c r="D755" s="13">
        <v>111266.45999999999</v>
      </c>
    </row>
    <row r="756" spans="3:4" x14ac:dyDescent="0.3">
      <c r="C756" s="31">
        <v>45671</v>
      </c>
      <c r="D756" s="13">
        <v>115006.98</v>
      </c>
    </row>
    <row r="757" spans="3:4" x14ac:dyDescent="0.3">
      <c r="C757" s="31">
        <v>45672</v>
      </c>
      <c r="D757" s="13">
        <v>128602.23999999999</v>
      </c>
    </row>
    <row r="758" spans="3:4" x14ac:dyDescent="0.3">
      <c r="C758" s="31">
        <v>45673</v>
      </c>
      <c r="D758" s="13">
        <v>128602.23999999999</v>
      </c>
    </row>
    <row r="759" spans="3:4" x14ac:dyDescent="0.3">
      <c r="C759" s="31">
        <v>45674</v>
      </c>
      <c r="D759" s="13">
        <v>135544.32999999999</v>
      </c>
    </row>
    <row r="760" spans="3:4" x14ac:dyDescent="0.3">
      <c r="C760" s="31">
        <v>45675</v>
      </c>
      <c r="D760" s="13">
        <v>142845.46</v>
      </c>
    </row>
    <row r="761" spans="3:4" x14ac:dyDescent="0.3">
      <c r="C761" s="31">
        <v>45676</v>
      </c>
      <c r="D761" s="13">
        <v>142845.46</v>
      </c>
    </row>
    <row r="762" spans="3:4" x14ac:dyDescent="0.3">
      <c r="C762" s="31">
        <v>45677</v>
      </c>
      <c r="D762" s="13">
        <v>167419.85999999999</v>
      </c>
    </row>
    <row r="763" spans="3:4" x14ac:dyDescent="0.3">
      <c r="C763" s="31">
        <v>45678</v>
      </c>
      <c r="D763" s="13">
        <v>167808.21</v>
      </c>
    </row>
    <row r="764" spans="3:4" x14ac:dyDescent="0.3">
      <c r="C764" s="31">
        <v>45679</v>
      </c>
      <c r="D764" s="13">
        <v>176804.03</v>
      </c>
    </row>
    <row r="765" spans="3:4" x14ac:dyDescent="0.3">
      <c r="C765" s="31">
        <v>45680</v>
      </c>
      <c r="D765" s="13">
        <v>187372.11</v>
      </c>
    </row>
    <row r="766" spans="3:4" x14ac:dyDescent="0.3">
      <c r="C766" s="31">
        <v>45681</v>
      </c>
      <c r="D766" s="13">
        <v>190499.75999999998</v>
      </c>
    </row>
    <row r="767" spans="3:4" x14ac:dyDescent="0.3">
      <c r="C767" s="31">
        <v>45682</v>
      </c>
      <c r="D767" s="13">
        <v>203291.58</v>
      </c>
    </row>
    <row r="768" spans="3:4" x14ac:dyDescent="0.3">
      <c r="C768" s="31">
        <v>45683</v>
      </c>
      <c r="D768" s="13">
        <v>222128.69999999998</v>
      </c>
    </row>
    <row r="769" spans="3:4" x14ac:dyDescent="0.3">
      <c r="C769" s="31">
        <v>45684</v>
      </c>
      <c r="D769" s="13">
        <v>228928.9</v>
      </c>
    </row>
    <row r="770" spans="3:4" x14ac:dyDescent="0.3">
      <c r="C770" s="31">
        <v>45685</v>
      </c>
      <c r="D770" s="13">
        <v>229884</v>
      </c>
    </row>
    <row r="771" spans="3:4" x14ac:dyDescent="0.3">
      <c r="C771" s="31">
        <v>45686</v>
      </c>
      <c r="D771" s="13">
        <v>245518.42</v>
      </c>
    </row>
    <row r="772" spans="3:4" x14ac:dyDescent="0.3">
      <c r="C772" s="31">
        <v>45687</v>
      </c>
      <c r="D772" s="13">
        <v>260333.5</v>
      </c>
    </row>
    <row r="773" spans="3:4" x14ac:dyDescent="0.3">
      <c r="C773" s="31">
        <v>45688</v>
      </c>
      <c r="D773" s="13">
        <v>263253.38</v>
      </c>
    </row>
    <row r="774" spans="3:4" x14ac:dyDescent="0.3">
      <c r="C774" s="30" t="s">
        <v>143</v>
      </c>
      <c r="D774" s="11"/>
    </row>
    <row r="775" spans="3:4" x14ac:dyDescent="0.3">
      <c r="C775" s="31">
        <v>45689</v>
      </c>
      <c r="D775" s="13">
        <v>277485.3</v>
      </c>
    </row>
    <row r="776" spans="3:4" x14ac:dyDescent="0.3">
      <c r="C776" s="31">
        <v>45690</v>
      </c>
      <c r="D776" s="13">
        <v>279094.18</v>
      </c>
    </row>
    <row r="777" spans="3:4" x14ac:dyDescent="0.3">
      <c r="C777" s="31">
        <v>45691</v>
      </c>
      <c r="D777" s="13">
        <v>288460.56</v>
      </c>
    </row>
    <row r="778" spans="3:4" x14ac:dyDescent="0.3">
      <c r="C778" s="31">
        <v>45692</v>
      </c>
      <c r="D778" s="13">
        <v>288952.64</v>
      </c>
    </row>
    <row r="779" spans="3:4" x14ac:dyDescent="0.3">
      <c r="C779" s="31">
        <v>45693</v>
      </c>
      <c r="D779" s="13">
        <v>294002.13</v>
      </c>
    </row>
    <row r="780" spans="3:4" x14ac:dyDescent="0.3">
      <c r="C780" s="31">
        <v>45694</v>
      </c>
      <c r="D780" s="13">
        <v>295360.03000000003</v>
      </c>
    </row>
    <row r="781" spans="3:4" x14ac:dyDescent="0.3">
      <c r="C781" s="31">
        <v>45695</v>
      </c>
      <c r="D781" s="13">
        <v>311359.84000000003</v>
      </c>
    </row>
    <row r="782" spans="3:4" x14ac:dyDescent="0.3">
      <c r="C782" s="31">
        <v>45696</v>
      </c>
      <c r="D782" s="13">
        <v>311359.84000000003</v>
      </c>
    </row>
    <row r="783" spans="3:4" x14ac:dyDescent="0.3">
      <c r="C783" s="31">
        <v>45697</v>
      </c>
      <c r="D783" s="13">
        <v>322259.44</v>
      </c>
    </row>
    <row r="784" spans="3:4" x14ac:dyDescent="0.3">
      <c r="C784" s="31">
        <v>45698</v>
      </c>
      <c r="D784" s="13">
        <v>323196.79999999999</v>
      </c>
    </row>
    <row r="785" spans="3:4" x14ac:dyDescent="0.3">
      <c r="C785" s="31">
        <v>45699</v>
      </c>
      <c r="D785" s="13">
        <v>329327.8</v>
      </c>
    </row>
    <row r="786" spans="3:4" x14ac:dyDescent="0.3">
      <c r="C786" s="31">
        <v>45700</v>
      </c>
      <c r="D786" s="13">
        <v>349299.72</v>
      </c>
    </row>
    <row r="787" spans="3:4" x14ac:dyDescent="0.3">
      <c r="C787" s="31">
        <v>45701</v>
      </c>
      <c r="D787" s="13">
        <v>365860.06</v>
      </c>
    </row>
    <row r="788" spans="3:4" x14ac:dyDescent="0.3">
      <c r="C788" s="31">
        <v>45702</v>
      </c>
      <c r="D788" s="13">
        <v>389065.13</v>
      </c>
    </row>
    <row r="789" spans="3:4" x14ac:dyDescent="0.3">
      <c r="C789" s="31">
        <v>45703</v>
      </c>
      <c r="D789" s="13">
        <v>391830.53</v>
      </c>
    </row>
    <row r="790" spans="3:4" x14ac:dyDescent="0.3">
      <c r="C790" s="31">
        <v>45704</v>
      </c>
      <c r="D790" s="13">
        <v>403207.94</v>
      </c>
    </row>
    <row r="791" spans="3:4" x14ac:dyDescent="0.3">
      <c r="C791" s="31">
        <v>45705</v>
      </c>
      <c r="D791" s="13">
        <v>414432.72000000003</v>
      </c>
    </row>
    <row r="792" spans="3:4" x14ac:dyDescent="0.3">
      <c r="C792" s="31">
        <v>45706</v>
      </c>
      <c r="D792" s="13">
        <v>414432.72000000003</v>
      </c>
    </row>
    <row r="793" spans="3:4" x14ac:dyDescent="0.3">
      <c r="C793" s="31">
        <v>45707</v>
      </c>
      <c r="D793" s="13">
        <v>416651.43000000005</v>
      </c>
    </row>
    <row r="794" spans="3:4" x14ac:dyDescent="0.3">
      <c r="C794" s="31">
        <v>45708</v>
      </c>
      <c r="D794" s="13">
        <v>420091.95000000007</v>
      </c>
    </row>
    <row r="795" spans="3:4" x14ac:dyDescent="0.3">
      <c r="C795" s="31">
        <v>45709</v>
      </c>
      <c r="D795" s="13">
        <v>420184.20000000007</v>
      </c>
    </row>
    <row r="796" spans="3:4" x14ac:dyDescent="0.3">
      <c r="C796" s="31">
        <v>45710</v>
      </c>
      <c r="D796" s="13">
        <v>434172.06000000006</v>
      </c>
    </row>
    <row r="797" spans="3:4" x14ac:dyDescent="0.3">
      <c r="C797" s="31">
        <v>45711</v>
      </c>
      <c r="D797" s="13">
        <v>441714.29000000004</v>
      </c>
    </row>
    <row r="798" spans="3:4" x14ac:dyDescent="0.3">
      <c r="C798" s="31">
        <v>45712</v>
      </c>
      <c r="D798" s="13">
        <v>441714.29000000004</v>
      </c>
    </row>
    <row r="799" spans="3:4" x14ac:dyDescent="0.3">
      <c r="C799" s="31">
        <v>45713</v>
      </c>
      <c r="D799" s="13">
        <v>464619.71</v>
      </c>
    </row>
    <row r="800" spans="3:4" x14ac:dyDescent="0.3">
      <c r="C800" s="31">
        <v>45714</v>
      </c>
      <c r="D800" s="13">
        <v>473467.34</v>
      </c>
    </row>
    <row r="801" spans="3:4" x14ac:dyDescent="0.3">
      <c r="C801" s="31">
        <v>45715</v>
      </c>
      <c r="D801" s="13">
        <v>476426.09</v>
      </c>
    </row>
    <row r="802" spans="3:4" x14ac:dyDescent="0.3">
      <c r="C802" s="31">
        <v>45716</v>
      </c>
      <c r="D802" s="13">
        <v>478173.24000000005</v>
      </c>
    </row>
    <row r="803" spans="3:4" x14ac:dyDescent="0.3">
      <c r="C803" s="30" t="s">
        <v>144</v>
      </c>
      <c r="D803" s="11"/>
    </row>
    <row r="804" spans="3:4" x14ac:dyDescent="0.3">
      <c r="C804" s="31">
        <v>45717</v>
      </c>
      <c r="D804" s="13">
        <v>493255.42000000004</v>
      </c>
    </row>
    <row r="805" spans="3:4" x14ac:dyDescent="0.3">
      <c r="C805" s="31">
        <v>45718</v>
      </c>
      <c r="D805" s="13">
        <v>504844.91000000003</v>
      </c>
    </row>
    <row r="806" spans="3:4" x14ac:dyDescent="0.3">
      <c r="C806" s="31">
        <v>45719</v>
      </c>
      <c r="D806" s="13">
        <v>508978.43000000005</v>
      </c>
    </row>
    <row r="807" spans="3:4" x14ac:dyDescent="0.3">
      <c r="C807" s="31">
        <v>45720</v>
      </c>
      <c r="D807" s="13">
        <v>524273.9</v>
      </c>
    </row>
    <row r="808" spans="3:4" x14ac:dyDescent="0.3">
      <c r="C808" s="31">
        <v>45721</v>
      </c>
      <c r="D808" s="13">
        <v>526514.54</v>
      </c>
    </row>
    <row r="809" spans="3:4" x14ac:dyDescent="0.3">
      <c r="C809" s="31">
        <v>45722</v>
      </c>
      <c r="D809" s="13">
        <v>529530.38</v>
      </c>
    </row>
    <row r="810" spans="3:4" x14ac:dyDescent="0.3">
      <c r="C810" s="31">
        <v>45723</v>
      </c>
      <c r="D810" s="13">
        <v>531554.07999999996</v>
      </c>
    </row>
    <row r="811" spans="3:4" x14ac:dyDescent="0.3">
      <c r="C811" s="31">
        <v>45724</v>
      </c>
      <c r="D811" s="13">
        <v>531554.07999999996</v>
      </c>
    </row>
    <row r="812" spans="3:4" x14ac:dyDescent="0.3">
      <c r="C812" s="31">
        <v>45725</v>
      </c>
      <c r="D812" s="13">
        <v>532821.92999999993</v>
      </c>
    </row>
    <row r="813" spans="3:4" x14ac:dyDescent="0.3">
      <c r="C813" s="31">
        <v>45726</v>
      </c>
      <c r="D813" s="13">
        <v>544663.53999999992</v>
      </c>
    </row>
    <row r="814" spans="3:4" x14ac:dyDescent="0.3">
      <c r="C814" s="31">
        <v>45727</v>
      </c>
      <c r="D814" s="13">
        <v>544663.53999999992</v>
      </c>
    </row>
    <row r="815" spans="3:4" x14ac:dyDescent="0.3">
      <c r="C815" s="31">
        <v>45728</v>
      </c>
      <c r="D815" s="13">
        <v>570081.36999999988</v>
      </c>
    </row>
    <row r="816" spans="3:4" x14ac:dyDescent="0.3">
      <c r="C816" s="31">
        <v>45729</v>
      </c>
      <c r="D816" s="13">
        <v>581011.39999999991</v>
      </c>
    </row>
    <row r="817" spans="3:4" x14ac:dyDescent="0.3">
      <c r="C817" s="31">
        <v>45730</v>
      </c>
      <c r="D817" s="13">
        <v>609647.79999999993</v>
      </c>
    </row>
    <row r="818" spans="3:4" x14ac:dyDescent="0.3">
      <c r="C818" s="31">
        <v>45731</v>
      </c>
      <c r="D818" s="13">
        <v>609647.79999999993</v>
      </c>
    </row>
    <row r="819" spans="3:4" x14ac:dyDescent="0.3">
      <c r="C819" s="31">
        <v>45732</v>
      </c>
      <c r="D819" s="13">
        <v>609647.79999999993</v>
      </c>
    </row>
    <row r="820" spans="3:4" x14ac:dyDescent="0.3">
      <c r="C820" s="31">
        <v>45733</v>
      </c>
      <c r="D820" s="13">
        <v>617027.69999999995</v>
      </c>
    </row>
    <row r="821" spans="3:4" x14ac:dyDescent="0.3">
      <c r="C821" s="31">
        <v>45734</v>
      </c>
      <c r="D821" s="13">
        <v>623372.91999999993</v>
      </c>
    </row>
    <row r="822" spans="3:4" x14ac:dyDescent="0.3">
      <c r="C822" s="31">
        <v>45735</v>
      </c>
      <c r="D822" s="13">
        <v>627329.31999999995</v>
      </c>
    </row>
    <row r="823" spans="3:4" x14ac:dyDescent="0.3">
      <c r="C823" s="31">
        <v>45736</v>
      </c>
      <c r="D823" s="13">
        <v>630398.23</v>
      </c>
    </row>
    <row r="824" spans="3:4" x14ac:dyDescent="0.3">
      <c r="C824" s="31">
        <v>45737</v>
      </c>
      <c r="D824" s="13">
        <v>654367.16999999993</v>
      </c>
    </row>
    <row r="825" spans="3:4" x14ac:dyDescent="0.3">
      <c r="C825" s="31">
        <v>45738</v>
      </c>
      <c r="D825" s="13">
        <v>666519.96</v>
      </c>
    </row>
    <row r="826" spans="3:4" x14ac:dyDescent="0.3">
      <c r="C826" s="31">
        <v>45739</v>
      </c>
      <c r="D826" s="13">
        <v>672028.36</v>
      </c>
    </row>
    <row r="827" spans="3:4" x14ac:dyDescent="0.3">
      <c r="C827" s="31">
        <v>45740</v>
      </c>
      <c r="D827" s="13">
        <v>680826.27</v>
      </c>
    </row>
    <row r="828" spans="3:4" x14ac:dyDescent="0.3">
      <c r="C828" s="31">
        <v>45741</v>
      </c>
      <c r="D828" s="13">
        <v>684164.25</v>
      </c>
    </row>
    <row r="829" spans="3:4" x14ac:dyDescent="0.3">
      <c r="C829" s="31">
        <v>45742</v>
      </c>
      <c r="D829" s="13">
        <v>689699.15</v>
      </c>
    </row>
    <row r="830" spans="3:4" x14ac:dyDescent="0.3">
      <c r="C830" s="31">
        <v>45743</v>
      </c>
      <c r="D830" s="13">
        <v>689699.15</v>
      </c>
    </row>
    <row r="831" spans="3:4" x14ac:dyDescent="0.3">
      <c r="C831" s="31">
        <v>45744</v>
      </c>
      <c r="D831" s="13">
        <v>713749.42</v>
      </c>
    </row>
    <row r="832" spans="3:4" x14ac:dyDescent="0.3">
      <c r="C832" s="31">
        <v>45745</v>
      </c>
      <c r="D832" s="13">
        <v>718598.07000000007</v>
      </c>
    </row>
    <row r="833" spans="3:4" x14ac:dyDescent="0.3">
      <c r="C833" s="31">
        <v>45746</v>
      </c>
      <c r="D833" s="13">
        <v>723193.47000000009</v>
      </c>
    </row>
    <row r="834" spans="3:4" x14ac:dyDescent="0.3">
      <c r="C834" s="31">
        <v>45747</v>
      </c>
      <c r="D834" s="13">
        <v>724350.3</v>
      </c>
    </row>
    <row r="835" spans="3:4" x14ac:dyDescent="0.3">
      <c r="C835" s="29" t="s">
        <v>145</v>
      </c>
      <c r="D835" s="11"/>
    </row>
    <row r="836" spans="3:4" x14ac:dyDescent="0.3">
      <c r="C836" s="30" t="s">
        <v>146</v>
      </c>
      <c r="D836" s="11"/>
    </row>
    <row r="837" spans="3:4" x14ac:dyDescent="0.3">
      <c r="C837" s="31">
        <v>45748</v>
      </c>
      <c r="D837" s="13">
        <v>747828.74</v>
      </c>
    </row>
    <row r="838" spans="3:4" x14ac:dyDescent="0.3">
      <c r="C838" s="31">
        <v>45749</v>
      </c>
      <c r="D838" s="13">
        <v>748995.34</v>
      </c>
    </row>
    <row r="839" spans="3:4" x14ac:dyDescent="0.3">
      <c r="C839" s="31">
        <v>45750</v>
      </c>
      <c r="D839" s="13">
        <v>774859.74</v>
      </c>
    </row>
    <row r="840" spans="3:4" x14ac:dyDescent="0.3">
      <c r="C840" s="31">
        <v>45751</v>
      </c>
      <c r="D840" s="13">
        <v>776922.55999999994</v>
      </c>
    </row>
    <row r="841" spans="3:4" x14ac:dyDescent="0.3">
      <c r="C841" s="31">
        <v>45752</v>
      </c>
      <c r="D841" s="13">
        <v>791195.87</v>
      </c>
    </row>
    <row r="842" spans="3:4" x14ac:dyDescent="0.3">
      <c r="C842" s="31">
        <v>45753</v>
      </c>
      <c r="D842" s="13">
        <v>798155.2</v>
      </c>
    </row>
    <row r="843" spans="3:4" x14ac:dyDescent="0.3">
      <c r="C843" s="31">
        <v>45754</v>
      </c>
      <c r="D843" s="13">
        <v>798155.2</v>
      </c>
    </row>
    <row r="844" spans="3:4" x14ac:dyDescent="0.3">
      <c r="C844" s="31">
        <v>45755</v>
      </c>
      <c r="D844" s="13">
        <v>798155.2</v>
      </c>
    </row>
    <row r="845" spans="3:4" x14ac:dyDescent="0.3">
      <c r="C845" s="31">
        <v>45756</v>
      </c>
      <c r="D845" s="13">
        <v>798155.2</v>
      </c>
    </row>
    <row r="846" spans="3:4" x14ac:dyDescent="0.3">
      <c r="C846" s="31">
        <v>45757</v>
      </c>
      <c r="D846" s="13">
        <v>798155.2</v>
      </c>
    </row>
    <row r="847" spans="3:4" x14ac:dyDescent="0.3">
      <c r="C847" s="31">
        <v>45758</v>
      </c>
      <c r="D847" s="13">
        <v>818268.7</v>
      </c>
    </row>
    <row r="848" spans="3:4" x14ac:dyDescent="0.3">
      <c r="C848" s="31">
        <v>45759</v>
      </c>
      <c r="D848" s="13">
        <v>837500.34</v>
      </c>
    </row>
    <row r="849" spans="3:4" x14ac:dyDescent="0.3">
      <c r="C849" s="31">
        <v>45760</v>
      </c>
      <c r="D849" s="13">
        <v>851913.30999999994</v>
      </c>
    </row>
    <row r="850" spans="3:4" x14ac:dyDescent="0.3">
      <c r="C850" s="31">
        <v>45761</v>
      </c>
      <c r="D850" s="13">
        <v>851913.30999999994</v>
      </c>
    </row>
    <row r="851" spans="3:4" x14ac:dyDescent="0.3">
      <c r="C851" s="31">
        <v>45762</v>
      </c>
      <c r="D851" s="13">
        <v>852179.00999999989</v>
      </c>
    </row>
    <row r="852" spans="3:4" x14ac:dyDescent="0.3">
      <c r="C852" s="31">
        <v>45763</v>
      </c>
      <c r="D852" s="13">
        <v>861294.58999999985</v>
      </c>
    </row>
    <row r="853" spans="3:4" x14ac:dyDescent="0.3">
      <c r="C853" s="31">
        <v>45764</v>
      </c>
      <c r="D853" s="13">
        <v>863840.08999999985</v>
      </c>
    </row>
    <row r="854" spans="3:4" x14ac:dyDescent="0.3">
      <c r="C854" s="31">
        <v>45765</v>
      </c>
      <c r="D854" s="13">
        <v>870840.5199999999</v>
      </c>
    </row>
    <row r="855" spans="3:4" x14ac:dyDescent="0.3">
      <c r="C855" s="31">
        <v>45766</v>
      </c>
      <c r="D855" s="13">
        <v>876625.24999999988</v>
      </c>
    </row>
    <row r="856" spans="3:4" x14ac:dyDescent="0.3">
      <c r="C856" s="31">
        <v>45767</v>
      </c>
      <c r="D856" s="13">
        <v>879364.82999999984</v>
      </c>
    </row>
    <row r="857" spans="3:4" x14ac:dyDescent="0.3">
      <c r="C857" s="31">
        <v>45768</v>
      </c>
      <c r="D857" s="13">
        <v>887780.94999999984</v>
      </c>
    </row>
    <row r="858" spans="3:4" x14ac:dyDescent="0.3">
      <c r="C858" s="31">
        <v>45769</v>
      </c>
      <c r="D858" s="13">
        <v>913624.99999999988</v>
      </c>
    </row>
    <row r="859" spans="3:4" x14ac:dyDescent="0.3">
      <c r="C859" s="31">
        <v>45770</v>
      </c>
      <c r="D859" s="13">
        <v>923986.55999999994</v>
      </c>
    </row>
    <row r="860" spans="3:4" x14ac:dyDescent="0.3">
      <c r="C860" s="31">
        <v>45771</v>
      </c>
      <c r="D860" s="13">
        <v>938060.24</v>
      </c>
    </row>
    <row r="861" spans="3:4" x14ac:dyDescent="0.3">
      <c r="C861" s="31">
        <v>45772</v>
      </c>
      <c r="D861" s="13">
        <v>942726.62</v>
      </c>
    </row>
    <row r="862" spans="3:4" x14ac:dyDescent="0.3">
      <c r="C862" s="31">
        <v>45773</v>
      </c>
      <c r="D862" s="13">
        <v>947002</v>
      </c>
    </row>
    <row r="863" spans="3:4" x14ac:dyDescent="0.3">
      <c r="C863" s="31">
        <v>45774</v>
      </c>
      <c r="D863" s="13">
        <v>960557.84</v>
      </c>
    </row>
    <row r="864" spans="3:4" x14ac:dyDescent="0.3">
      <c r="C864" s="31">
        <v>45775</v>
      </c>
      <c r="D864" s="13">
        <v>960557.84</v>
      </c>
    </row>
    <row r="865" spans="3:4" x14ac:dyDescent="0.3">
      <c r="C865" s="31">
        <v>45776</v>
      </c>
      <c r="D865" s="13">
        <v>971098.64</v>
      </c>
    </row>
    <row r="866" spans="3:4" x14ac:dyDescent="0.3">
      <c r="C866" s="31">
        <v>45777</v>
      </c>
      <c r="D866" s="13">
        <v>982787.75</v>
      </c>
    </row>
    <row r="867" spans="3:4" x14ac:dyDescent="0.3">
      <c r="C867" s="30" t="s">
        <v>136</v>
      </c>
      <c r="D867" s="11"/>
    </row>
    <row r="868" spans="3:4" x14ac:dyDescent="0.3">
      <c r="C868" s="31">
        <v>45778</v>
      </c>
      <c r="D868" s="13">
        <v>982787.75</v>
      </c>
    </row>
    <row r="869" spans="3:4" x14ac:dyDescent="0.3">
      <c r="C869" s="31">
        <v>45779</v>
      </c>
      <c r="D869" s="13">
        <v>999261.65</v>
      </c>
    </row>
    <row r="870" spans="3:4" x14ac:dyDescent="0.3">
      <c r="C870" s="31">
        <v>45780</v>
      </c>
      <c r="D870" s="13">
        <v>1005129.1900000001</v>
      </c>
    </row>
    <row r="871" spans="3:4" x14ac:dyDescent="0.3">
      <c r="C871" s="31">
        <v>45781</v>
      </c>
      <c r="D871" s="13">
        <v>1022402.14</v>
      </c>
    </row>
    <row r="872" spans="3:4" x14ac:dyDescent="0.3">
      <c r="C872" s="31">
        <v>45782</v>
      </c>
      <c r="D872" s="13">
        <v>1025114.28</v>
      </c>
    </row>
    <row r="873" spans="3:4" x14ac:dyDescent="0.3">
      <c r="C873" s="31">
        <v>45783</v>
      </c>
      <c r="D873" s="13">
        <v>1025114.28</v>
      </c>
    </row>
    <row r="874" spans="3:4" x14ac:dyDescent="0.3">
      <c r="C874" s="31">
        <v>45784</v>
      </c>
      <c r="D874" s="13">
        <v>1029523.62</v>
      </c>
    </row>
    <row r="875" spans="3:4" x14ac:dyDescent="0.3">
      <c r="C875" s="31">
        <v>45785</v>
      </c>
      <c r="D875" s="13">
        <v>1033434.72</v>
      </c>
    </row>
    <row r="876" spans="3:4" x14ac:dyDescent="0.3">
      <c r="C876" s="31">
        <v>45786</v>
      </c>
      <c r="D876" s="13">
        <v>1050017.58</v>
      </c>
    </row>
    <row r="877" spans="3:4" x14ac:dyDescent="0.3">
      <c r="C877" s="31">
        <v>45787</v>
      </c>
      <c r="D877" s="13">
        <v>1050017.58</v>
      </c>
    </row>
    <row r="878" spans="3:4" x14ac:dyDescent="0.3">
      <c r="C878" s="31">
        <v>45788</v>
      </c>
      <c r="D878" s="13">
        <v>1050669.1500000001</v>
      </c>
    </row>
    <row r="879" spans="3:4" x14ac:dyDescent="0.3">
      <c r="C879" s="31">
        <v>45789</v>
      </c>
      <c r="D879" s="13">
        <v>1064350.1700000002</v>
      </c>
    </row>
    <row r="880" spans="3:4" x14ac:dyDescent="0.3">
      <c r="C880" s="31">
        <v>45790</v>
      </c>
      <c r="D880" s="13">
        <v>1066818.7300000002</v>
      </c>
    </row>
    <row r="881" spans="3:4" x14ac:dyDescent="0.3">
      <c r="C881" s="31">
        <v>45791</v>
      </c>
      <c r="D881" s="13">
        <v>1068973.3700000001</v>
      </c>
    </row>
    <row r="882" spans="3:4" x14ac:dyDescent="0.3">
      <c r="C882" s="31">
        <v>45792</v>
      </c>
      <c r="D882" s="13">
        <v>1084222.1900000002</v>
      </c>
    </row>
    <row r="883" spans="3:4" x14ac:dyDescent="0.3">
      <c r="C883" s="31">
        <v>45793</v>
      </c>
      <c r="D883" s="13">
        <v>1113026.5200000003</v>
      </c>
    </row>
    <row r="884" spans="3:4" x14ac:dyDescent="0.3">
      <c r="C884" s="31">
        <v>45794</v>
      </c>
      <c r="D884" s="13">
        <v>1122286.0800000003</v>
      </c>
    </row>
    <row r="885" spans="3:4" x14ac:dyDescent="0.3">
      <c r="C885" s="31">
        <v>45795</v>
      </c>
      <c r="D885" s="13">
        <v>1132768.6700000004</v>
      </c>
    </row>
    <row r="886" spans="3:4" x14ac:dyDescent="0.3">
      <c r="C886" s="31">
        <v>45796</v>
      </c>
      <c r="D886" s="13">
        <v>1136416.6200000003</v>
      </c>
    </row>
    <row r="887" spans="3:4" x14ac:dyDescent="0.3">
      <c r="C887" s="31">
        <v>45797</v>
      </c>
      <c r="D887" s="13">
        <v>1149598.9700000004</v>
      </c>
    </row>
    <row r="888" spans="3:4" x14ac:dyDescent="0.3">
      <c r="C888" s="31">
        <v>45798</v>
      </c>
      <c r="D888" s="13">
        <v>1149598.9700000004</v>
      </c>
    </row>
    <row r="889" spans="3:4" x14ac:dyDescent="0.3">
      <c r="C889" s="31">
        <v>45799</v>
      </c>
      <c r="D889" s="13">
        <v>1151451.6900000004</v>
      </c>
    </row>
    <row r="890" spans="3:4" x14ac:dyDescent="0.3">
      <c r="C890" s="31">
        <v>45800</v>
      </c>
      <c r="D890" s="13">
        <v>1158195.3300000003</v>
      </c>
    </row>
    <row r="891" spans="3:4" x14ac:dyDescent="0.3">
      <c r="C891" s="31">
        <v>45801</v>
      </c>
      <c r="D891" s="13">
        <v>1174469.8400000003</v>
      </c>
    </row>
    <row r="892" spans="3:4" x14ac:dyDescent="0.3">
      <c r="C892" s="31">
        <v>45802</v>
      </c>
      <c r="D892" s="13">
        <v>1174469.8400000003</v>
      </c>
    </row>
    <row r="893" spans="3:4" x14ac:dyDescent="0.3">
      <c r="C893" s="31">
        <v>45803</v>
      </c>
      <c r="D893" s="13">
        <v>1174469.8400000003</v>
      </c>
    </row>
    <row r="894" spans="3:4" x14ac:dyDescent="0.3">
      <c r="C894" s="31">
        <v>45804</v>
      </c>
      <c r="D894" s="13">
        <v>1176817.9200000004</v>
      </c>
    </row>
    <row r="895" spans="3:4" x14ac:dyDescent="0.3">
      <c r="C895" s="31">
        <v>45805</v>
      </c>
      <c r="D895" s="13">
        <v>1176817.9200000004</v>
      </c>
    </row>
    <row r="896" spans="3:4" x14ac:dyDescent="0.3">
      <c r="C896" s="31">
        <v>45806</v>
      </c>
      <c r="D896" s="13">
        <v>1179839.8200000003</v>
      </c>
    </row>
    <row r="897" spans="3:4" x14ac:dyDescent="0.3">
      <c r="C897" s="31">
        <v>45807</v>
      </c>
      <c r="D897" s="13">
        <v>1187809.7900000003</v>
      </c>
    </row>
    <row r="898" spans="3:4" x14ac:dyDescent="0.3">
      <c r="C898" s="31">
        <v>45808</v>
      </c>
      <c r="D898" s="13">
        <v>1196534.7600000002</v>
      </c>
    </row>
    <row r="899" spans="3:4" x14ac:dyDescent="0.3">
      <c r="C899" s="30" t="s">
        <v>147</v>
      </c>
      <c r="D899" s="11"/>
    </row>
    <row r="900" spans="3:4" x14ac:dyDescent="0.3">
      <c r="C900" s="31">
        <v>45809</v>
      </c>
      <c r="D900" s="13">
        <v>1209036.0300000003</v>
      </c>
    </row>
    <row r="901" spans="3:4" x14ac:dyDescent="0.3">
      <c r="C901" s="31">
        <v>45810</v>
      </c>
      <c r="D901" s="13">
        <v>1210376.0900000003</v>
      </c>
    </row>
    <row r="902" spans="3:4" x14ac:dyDescent="0.3">
      <c r="C902" s="31">
        <v>45811</v>
      </c>
      <c r="D902" s="13">
        <v>1218464.8700000003</v>
      </c>
    </row>
    <row r="903" spans="3:4" x14ac:dyDescent="0.3">
      <c r="C903" s="31">
        <v>45812</v>
      </c>
      <c r="D903" s="13">
        <v>1233616.7000000004</v>
      </c>
    </row>
    <row r="904" spans="3:4" x14ac:dyDescent="0.3">
      <c r="C904" s="31">
        <v>45813</v>
      </c>
      <c r="D904" s="13">
        <v>1233669.7800000005</v>
      </c>
    </row>
    <row r="905" spans="3:4" x14ac:dyDescent="0.3">
      <c r="C905" s="31">
        <v>45814</v>
      </c>
      <c r="D905" s="13">
        <v>1237999.1800000004</v>
      </c>
    </row>
    <row r="906" spans="3:4" x14ac:dyDescent="0.3">
      <c r="C906" s="31">
        <v>45815</v>
      </c>
      <c r="D906" s="13">
        <v>1245838.2600000005</v>
      </c>
    </row>
    <row r="907" spans="3:4" x14ac:dyDescent="0.3">
      <c r="C907" s="31">
        <v>45816</v>
      </c>
      <c r="D907" s="13">
        <v>1268097.1900000004</v>
      </c>
    </row>
    <row r="908" spans="3:4" x14ac:dyDescent="0.3">
      <c r="C908" s="31">
        <v>45817</v>
      </c>
      <c r="D908" s="13">
        <v>1274440.8700000003</v>
      </c>
    </row>
    <row r="909" spans="3:4" x14ac:dyDescent="0.3">
      <c r="C909" s="31">
        <v>45818</v>
      </c>
      <c r="D909" s="13">
        <v>1282857.2900000003</v>
      </c>
    </row>
    <row r="910" spans="3:4" x14ac:dyDescent="0.3">
      <c r="C910" s="31">
        <v>45819</v>
      </c>
      <c r="D910" s="13">
        <v>1289991.6900000002</v>
      </c>
    </row>
    <row r="911" spans="3:4" x14ac:dyDescent="0.3">
      <c r="C911" s="31">
        <v>45820</v>
      </c>
      <c r="D911" s="13">
        <v>1289991.6900000002</v>
      </c>
    </row>
    <row r="912" spans="3:4" x14ac:dyDescent="0.3">
      <c r="C912" s="31">
        <v>45821</v>
      </c>
      <c r="D912" s="13">
        <v>1294955.2200000002</v>
      </c>
    </row>
    <row r="913" spans="3:4" x14ac:dyDescent="0.3">
      <c r="C913" s="31">
        <v>45822</v>
      </c>
      <c r="D913" s="13">
        <v>1294955.2200000002</v>
      </c>
    </row>
    <row r="914" spans="3:4" x14ac:dyDescent="0.3">
      <c r="C914" s="31">
        <v>45823</v>
      </c>
      <c r="D914" s="13">
        <v>1298081.8200000003</v>
      </c>
    </row>
    <row r="915" spans="3:4" x14ac:dyDescent="0.3">
      <c r="C915" s="31">
        <v>45824</v>
      </c>
      <c r="D915" s="13">
        <v>1302782.5800000003</v>
      </c>
    </row>
    <row r="916" spans="3:4" x14ac:dyDescent="0.3">
      <c r="C916" s="31">
        <v>45825</v>
      </c>
      <c r="D916" s="13">
        <v>1315592.3000000003</v>
      </c>
    </row>
    <row r="917" spans="3:4" x14ac:dyDescent="0.3">
      <c r="C917" s="31">
        <v>45826</v>
      </c>
      <c r="D917" s="13">
        <v>1323677.2400000002</v>
      </c>
    </row>
    <row r="918" spans="3:4" x14ac:dyDescent="0.3">
      <c r="C918" s="31">
        <v>45827</v>
      </c>
      <c r="D918" s="13">
        <v>1346542.6100000003</v>
      </c>
    </row>
    <row r="919" spans="3:4" x14ac:dyDescent="0.3">
      <c r="C919" s="31">
        <v>45828</v>
      </c>
      <c r="D919" s="13">
        <v>1353436.8100000003</v>
      </c>
    </row>
    <row r="920" spans="3:4" x14ac:dyDescent="0.3">
      <c r="C920" s="31">
        <v>45829</v>
      </c>
      <c r="D920" s="13">
        <v>1366209.1800000004</v>
      </c>
    </row>
    <row r="921" spans="3:4" x14ac:dyDescent="0.3">
      <c r="C921" s="31">
        <v>45830</v>
      </c>
      <c r="D921" s="13">
        <v>1369059.1800000004</v>
      </c>
    </row>
    <row r="922" spans="3:4" x14ac:dyDescent="0.3">
      <c r="C922" s="31">
        <v>45831</v>
      </c>
      <c r="D922" s="13">
        <v>1380473.6500000004</v>
      </c>
    </row>
    <row r="923" spans="3:4" x14ac:dyDescent="0.3">
      <c r="C923" s="31">
        <v>45832</v>
      </c>
      <c r="D923" s="13">
        <v>1404384.7000000004</v>
      </c>
    </row>
    <row r="924" spans="3:4" x14ac:dyDescent="0.3">
      <c r="C924" s="31">
        <v>45833</v>
      </c>
      <c r="D924" s="13">
        <v>1420645.2900000005</v>
      </c>
    </row>
    <row r="925" spans="3:4" x14ac:dyDescent="0.3">
      <c r="C925" s="31">
        <v>45834</v>
      </c>
      <c r="D925" s="13">
        <v>1439943.5900000005</v>
      </c>
    </row>
    <row r="926" spans="3:4" x14ac:dyDescent="0.3">
      <c r="C926" s="31">
        <v>45835</v>
      </c>
      <c r="D926" s="13">
        <v>1464872.9300000006</v>
      </c>
    </row>
    <row r="927" spans="3:4" x14ac:dyDescent="0.3">
      <c r="C927" s="31">
        <v>45836</v>
      </c>
      <c r="D927" s="13">
        <v>1474553.5300000007</v>
      </c>
    </row>
    <row r="928" spans="3:4" x14ac:dyDescent="0.3">
      <c r="C928" s="31">
        <v>45837</v>
      </c>
      <c r="D928" s="13">
        <v>1487539.1000000008</v>
      </c>
    </row>
    <row r="929" spans="3:4" x14ac:dyDescent="0.3">
      <c r="C929" s="31">
        <v>45838</v>
      </c>
      <c r="D929" s="13">
        <v>1490553.1400000008</v>
      </c>
    </row>
    <row r="930" spans="3:4" x14ac:dyDescent="0.3">
      <c r="C930" s="29" t="s">
        <v>148</v>
      </c>
      <c r="D930" s="11"/>
    </row>
    <row r="931" spans="3:4" x14ac:dyDescent="0.3">
      <c r="C931" s="30" t="s">
        <v>149</v>
      </c>
      <c r="D931" s="11"/>
    </row>
    <row r="932" spans="3:4" x14ac:dyDescent="0.3">
      <c r="C932" s="31">
        <v>45839</v>
      </c>
      <c r="D932" s="13">
        <v>1506550.8700000008</v>
      </c>
    </row>
    <row r="933" spans="3:4" x14ac:dyDescent="0.3">
      <c r="C933" s="31">
        <v>45840</v>
      </c>
      <c r="D933" s="13">
        <v>1550268.6600000008</v>
      </c>
    </row>
    <row r="934" spans="3:4" x14ac:dyDescent="0.3">
      <c r="C934" s="31">
        <v>45841</v>
      </c>
      <c r="D934" s="13">
        <v>1550268.6600000008</v>
      </c>
    </row>
    <row r="935" spans="3:4" x14ac:dyDescent="0.3">
      <c r="C935" s="31">
        <v>45842</v>
      </c>
      <c r="D935" s="13">
        <v>1554964.2000000009</v>
      </c>
    </row>
    <row r="936" spans="3:4" x14ac:dyDescent="0.3">
      <c r="C936" s="31">
        <v>45843</v>
      </c>
      <c r="D936" s="13">
        <v>1570102.7400000009</v>
      </c>
    </row>
    <row r="937" spans="3:4" x14ac:dyDescent="0.3">
      <c r="C937" s="31">
        <v>45844</v>
      </c>
      <c r="D937" s="13">
        <v>1577484.1600000008</v>
      </c>
    </row>
    <row r="938" spans="3:4" x14ac:dyDescent="0.3">
      <c r="C938" s="31">
        <v>45845</v>
      </c>
      <c r="D938" s="13">
        <v>1605929.0200000009</v>
      </c>
    </row>
    <row r="939" spans="3:4" x14ac:dyDescent="0.3">
      <c r="C939" s="31">
        <v>45846</v>
      </c>
      <c r="D939" s="13">
        <v>1607645.800000001</v>
      </c>
    </row>
    <row r="940" spans="3:4" x14ac:dyDescent="0.3">
      <c r="C940" s="31">
        <v>45847</v>
      </c>
      <c r="D940" s="13">
        <v>1612693.780000001</v>
      </c>
    </row>
    <row r="941" spans="3:4" x14ac:dyDescent="0.3">
      <c r="C941" s="31">
        <v>45848</v>
      </c>
      <c r="D941" s="13">
        <v>1625689.540000001</v>
      </c>
    </row>
    <row r="942" spans="3:4" x14ac:dyDescent="0.3">
      <c r="C942" s="31">
        <v>45849</v>
      </c>
      <c r="D942" s="13">
        <v>1648159.560000001</v>
      </c>
    </row>
    <row r="943" spans="3:4" x14ac:dyDescent="0.3">
      <c r="C943" s="31">
        <v>45850</v>
      </c>
      <c r="D943" s="13">
        <v>1648159.560000001</v>
      </c>
    </row>
    <row r="944" spans="3:4" x14ac:dyDescent="0.3">
      <c r="C944" s="31">
        <v>45851</v>
      </c>
      <c r="D944" s="13">
        <v>1655269.4100000011</v>
      </c>
    </row>
    <row r="945" spans="3:4" x14ac:dyDescent="0.3">
      <c r="C945" s="31">
        <v>45852</v>
      </c>
      <c r="D945" s="13">
        <v>1670806.1300000011</v>
      </c>
    </row>
    <row r="946" spans="3:4" x14ac:dyDescent="0.3">
      <c r="C946" s="31">
        <v>45853</v>
      </c>
      <c r="D946" s="13">
        <v>1693061.6700000011</v>
      </c>
    </row>
    <row r="947" spans="3:4" x14ac:dyDescent="0.3">
      <c r="C947" s="31">
        <v>45854</v>
      </c>
      <c r="D947" s="13">
        <v>1693061.6700000011</v>
      </c>
    </row>
    <row r="948" spans="3:4" x14ac:dyDescent="0.3">
      <c r="C948" s="31">
        <v>45855</v>
      </c>
      <c r="D948" s="13">
        <v>1695873.320000001</v>
      </c>
    </row>
    <row r="949" spans="3:4" x14ac:dyDescent="0.3">
      <c r="C949" s="31">
        <v>45856</v>
      </c>
      <c r="D949" s="13">
        <v>1716677.1300000011</v>
      </c>
    </row>
    <row r="950" spans="3:4" x14ac:dyDescent="0.3">
      <c r="C950" s="31">
        <v>45857</v>
      </c>
      <c r="D950" s="13">
        <v>1748877.4500000011</v>
      </c>
    </row>
    <row r="951" spans="3:4" x14ac:dyDescent="0.3">
      <c r="C951" s="31">
        <v>45858</v>
      </c>
      <c r="D951" s="13">
        <v>1749805.9300000011</v>
      </c>
    </row>
    <row r="952" spans="3:4" x14ac:dyDescent="0.3">
      <c r="C952" s="31">
        <v>45859</v>
      </c>
      <c r="D952" s="13">
        <v>1763107.7600000012</v>
      </c>
    </row>
    <row r="953" spans="3:4" x14ac:dyDescent="0.3">
      <c r="C953" s="31">
        <v>45860</v>
      </c>
      <c r="D953" s="13">
        <v>1784478.9700000011</v>
      </c>
    </row>
    <row r="954" spans="3:4" x14ac:dyDescent="0.3">
      <c r="C954" s="31">
        <v>45861</v>
      </c>
      <c r="D954" s="13">
        <v>1790884.9300000011</v>
      </c>
    </row>
    <row r="955" spans="3:4" x14ac:dyDescent="0.3">
      <c r="C955" s="31">
        <v>45862</v>
      </c>
      <c r="D955" s="13">
        <v>1790884.9300000011</v>
      </c>
    </row>
    <row r="956" spans="3:4" x14ac:dyDescent="0.3">
      <c r="C956" s="31">
        <v>45863</v>
      </c>
      <c r="D956" s="13">
        <v>1792861.570000001</v>
      </c>
    </row>
    <row r="957" spans="3:4" x14ac:dyDescent="0.3">
      <c r="C957" s="31">
        <v>45864</v>
      </c>
      <c r="D957" s="13">
        <v>1800081.6700000011</v>
      </c>
    </row>
    <row r="958" spans="3:4" x14ac:dyDescent="0.3">
      <c r="C958" s="31">
        <v>45865</v>
      </c>
      <c r="D958" s="13">
        <v>1810686.850000001</v>
      </c>
    </row>
    <row r="959" spans="3:4" x14ac:dyDescent="0.3">
      <c r="C959" s="31">
        <v>45866</v>
      </c>
      <c r="D959" s="13">
        <v>1831655.550000001</v>
      </c>
    </row>
    <row r="960" spans="3:4" x14ac:dyDescent="0.3">
      <c r="C960" s="31">
        <v>45867</v>
      </c>
      <c r="D960" s="13">
        <v>1851599.050000001</v>
      </c>
    </row>
    <row r="961" spans="3:4" x14ac:dyDescent="0.3">
      <c r="C961" s="31">
        <v>45868</v>
      </c>
      <c r="D961" s="13">
        <v>1851599.050000001</v>
      </c>
    </row>
    <row r="962" spans="3:4" x14ac:dyDescent="0.3">
      <c r="C962" s="31">
        <v>45869</v>
      </c>
      <c r="D962" s="13">
        <v>1855764.820000001</v>
      </c>
    </row>
    <row r="963" spans="3:4" x14ac:dyDescent="0.3">
      <c r="C963" s="30" t="s">
        <v>150</v>
      </c>
      <c r="D963" s="11"/>
    </row>
    <row r="964" spans="3:4" x14ac:dyDescent="0.3">
      <c r="C964" s="31">
        <v>45870</v>
      </c>
      <c r="D964" s="13">
        <v>1855764.820000001</v>
      </c>
    </row>
    <row r="965" spans="3:4" x14ac:dyDescent="0.3">
      <c r="C965" s="31">
        <v>45871</v>
      </c>
      <c r="D965" s="13">
        <v>1855764.820000001</v>
      </c>
    </row>
    <row r="966" spans="3:4" x14ac:dyDescent="0.3">
      <c r="C966" s="31">
        <v>45872</v>
      </c>
      <c r="D966" s="13">
        <v>1855764.820000001</v>
      </c>
    </row>
    <row r="967" spans="3:4" x14ac:dyDescent="0.3">
      <c r="C967" s="31">
        <v>45873</v>
      </c>
      <c r="D967" s="13">
        <v>1855764.820000001</v>
      </c>
    </row>
    <row r="968" spans="3:4" x14ac:dyDescent="0.3">
      <c r="C968" s="31">
        <v>45874</v>
      </c>
      <c r="D968" s="13">
        <v>1855764.820000001</v>
      </c>
    </row>
    <row r="969" spans="3:4" x14ac:dyDescent="0.3">
      <c r="C969" s="31">
        <v>45875</v>
      </c>
      <c r="D969" s="13">
        <v>1855764.820000001</v>
      </c>
    </row>
    <row r="970" spans="3:4" x14ac:dyDescent="0.3">
      <c r="C970" s="31">
        <v>45876</v>
      </c>
      <c r="D970" s="13">
        <v>1855764.820000001</v>
      </c>
    </row>
    <row r="971" spans="3:4" x14ac:dyDescent="0.3">
      <c r="C971" s="31">
        <v>45877</v>
      </c>
      <c r="D971" s="13">
        <v>1855764.820000001</v>
      </c>
    </row>
    <row r="972" spans="3:4" x14ac:dyDescent="0.3">
      <c r="C972" s="31">
        <v>45878</v>
      </c>
      <c r="D972" s="13">
        <v>1855764.820000001</v>
      </c>
    </row>
    <row r="973" spans="3:4" x14ac:dyDescent="0.3">
      <c r="C973" s="31">
        <v>45879</v>
      </c>
      <c r="D973" s="13">
        <v>1855764.820000001</v>
      </c>
    </row>
    <row r="974" spans="3:4" x14ac:dyDescent="0.3">
      <c r="C974" s="31">
        <v>45880</v>
      </c>
      <c r="D974" s="13">
        <v>1855764.820000001</v>
      </c>
    </row>
    <row r="975" spans="3:4" x14ac:dyDescent="0.3">
      <c r="C975" s="31">
        <v>45881</v>
      </c>
      <c r="D975" s="13">
        <v>1855764.820000001</v>
      </c>
    </row>
    <row r="976" spans="3:4" x14ac:dyDescent="0.3">
      <c r="C976" s="31">
        <v>45882</v>
      </c>
      <c r="D976" s="13">
        <v>1855764.820000001</v>
      </c>
    </row>
    <row r="977" spans="3:4" x14ac:dyDescent="0.3">
      <c r="C977" s="31">
        <v>45883</v>
      </c>
      <c r="D977" s="13">
        <v>1855764.820000001</v>
      </c>
    </row>
    <row r="978" spans="3:4" x14ac:dyDescent="0.3">
      <c r="C978" s="31">
        <v>45884</v>
      </c>
      <c r="D978" s="13">
        <v>1855764.820000001</v>
      </c>
    </row>
    <row r="979" spans="3:4" x14ac:dyDescent="0.3">
      <c r="C979" s="31">
        <v>45885</v>
      </c>
      <c r="D979" s="13">
        <v>1855764.820000001</v>
      </c>
    </row>
    <row r="980" spans="3:4" x14ac:dyDescent="0.3">
      <c r="C980" s="31">
        <v>45886</v>
      </c>
      <c r="D980" s="13">
        <v>1855764.820000001</v>
      </c>
    </row>
    <row r="981" spans="3:4" x14ac:dyDescent="0.3">
      <c r="C981" s="31">
        <v>45887</v>
      </c>
      <c r="D981" s="13">
        <v>1855764.820000001</v>
      </c>
    </row>
    <row r="982" spans="3:4" x14ac:dyDescent="0.3">
      <c r="C982" s="31">
        <v>45888</v>
      </c>
      <c r="D982" s="13">
        <v>1855764.820000001</v>
      </c>
    </row>
    <row r="983" spans="3:4" x14ac:dyDescent="0.3">
      <c r="C983" s="31">
        <v>45889</v>
      </c>
      <c r="D983" s="13">
        <v>1855764.820000001</v>
      </c>
    </row>
    <row r="984" spans="3:4" x14ac:dyDescent="0.3">
      <c r="C984" s="31">
        <v>45890</v>
      </c>
      <c r="D984" s="13">
        <v>1855764.820000001</v>
      </c>
    </row>
    <row r="985" spans="3:4" x14ac:dyDescent="0.3">
      <c r="C985" s="31">
        <v>45891</v>
      </c>
      <c r="D985" s="13">
        <v>1855764.820000001</v>
      </c>
    </row>
    <row r="986" spans="3:4" x14ac:dyDescent="0.3">
      <c r="C986" s="31">
        <v>45892</v>
      </c>
      <c r="D986" s="13">
        <v>1855764.820000001</v>
      </c>
    </row>
    <row r="987" spans="3:4" x14ac:dyDescent="0.3">
      <c r="C987" s="31">
        <v>45893</v>
      </c>
      <c r="D987" s="13">
        <v>1855764.820000001</v>
      </c>
    </row>
    <row r="988" spans="3:4" x14ac:dyDescent="0.3">
      <c r="C988" s="31">
        <v>45894</v>
      </c>
      <c r="D988" s="13">
        <v>1855764.820000001</v>
      </c>
    </row>
    <row r="989" spans="3:4" x14ac:dyDescent="0.3">
      <c r="C989" s="31">
        <v>45895</v>
      </c>
      <c r="D989" s="13">
        <v>1855764.820000001</v>
      </c>
    </row>
    <row r="990" spans="3:4" x14ac:dyDescent="0.3">
      <c r="C990" s="31">
        <v>45896</v>
      </c>
      <c r="D990" s="13">
        <v>1855764.820000001</v>
      </c>
    </row>
    <row r="991" spans="3:4" x14ac:dyDescent="0.3">
      <c r="C991" s="31">
        <v>45897</v>
      </c>
      <c r="D991" s="13">
        <v>1855764.820000001</v>
      </c>
    </row>
    <row r="992" spans="3:4" x14ac:dyDescent="0.3">
      <c r="C992" s="31">
        <v>45898</v>
      </c>
      <c r="D992" s="13">
        <v>1855764.820000001</v>
      </c>
    </row>
    <row r="993" spans="3:4" x14ac:dyDescent="0.3">
      <c r="C993" s="31">
        <v>45899</v>
      </c>
      <c r="D993" s="13">
        <v>1855764.820000001</v>
      </c>
    </row>
    <row r="994" spans="3:4" x14ac:dyDescent="0.3">
      <c r="C994" s="31">
        <v>45900</v>
      </c>
      <c r="D994" s="13">
        <v>1855764.820000001</v>
      </c>
    </row>
    <row r="995" spans="3:4" x14ac:dyDescent="0.3">
      <c r="C995" s="30" t="s">
        <v>151</v>
      </c>
      <c r="D995" s="11"/>
    </row>
    <row r="996" spans="3:4" x14ac:dyDescent="0.3">
      <c r="C996" s="31">
        <v>45901</v>
      </c>
      <c r="D996" s="13">
        <v>1855764.820000001</v>
      </c>
    </row>
    <row r="997" spans="3:4" x14ac:dyDescent="0.3">
      <c r="C997" s="31">
        <v>45902</v>
      </c>
      <c r="D997" s="13">
        <v>1855764.820000001</v>
      </c>
    </row>
    <row r="998" spans="3:4" x14ac:dyDescent="0.3">
      <c r="C998" s="31">
        <v>45903</v>
      </c>
      <c r="D998" s="13">
        <v>1855764.820000001</v>
      </c>
    </row>
    <row r="999" spans="3:4" x14ac:dyDescent="0.3">
      <c r="C999" s="31">
        <v>45904</v>
      </c>
      <c r="D999" s="13">
        <v>1855764.820000001</v>
      </c>
    </row>
    <row r="1000" spans="3:4" x14ac:dyDescent="0.3">
      <c r="C1000" s="31">
        <v>45905</v>
      </c>
      <c r="D1000" s="13">
        <v>1855764.820000001</v>
      </c>
    </row>
    <row r="1001" spans="3:4" x14ac:dyDescent="0.3">
      <c r="C1001" s="31">
        <v>45906</v>
      </c>
      <c r="D1001" s="13">
        <v>1855764.820000001</v>
      </c>
    </row>
    <row r="1002" spans="3:4" x14ac:dyDescent="0.3">
      <c r="C1002" s="31">
        <v>45907</v>
      </c>
      <c r="D1002" s="13">
        <v>1855764.820000001</v>
      </c>
    </row>
    <row r="1003" spans="3:4" x14ac:dyDescent="0.3">
      <c r="C1003" s="31">
        <v>45908</v>
      </c>
      <c r="D1003" s="13">
        <v>1855764.820000001</v>
      </c>
    </row>
    <row r="1004" spans="3:4" x14ac:dyDescent="0.3">
      <c r="C1004" s="31">
        <v>45909</v>
      </c>
      <c r="D1004" s="13">
        <v>1855764.820000001</v>
      </c>
    </row>
    <row r="1005" spans="3:4" x14ac:dyDescent="0.3">
      <c r="C1005" s="31">
        <v>45910</v>
      </c>
      <c r="D1005" s="13">
        <v>1855764.820000001</v>
      </c>
    </row>
    <row r="1006" spans="3:4" x14ac:dyDescent="0.3">
      <c r="C1006" s="31">
        <v>45911</v>
      </c>
      <c r="D1006" s="13">
        <v>1855764.820000001</v>
      </c>
    </row>
    <row r="1007" spans="3:4" x14ac:dyDescent="0.3">
      <c r="C1007" s="31">
        <v>45912</v>
      </c>
      <c r="D1007" s="13">
        <v>1855764.820000001</v>
      </c>
    </row>
    <row r="1008" spans="3:4" x14ac:dyDescent="0.3">
      <c r="C1008" s="31">
        <v>45913</v>
      </c>
      <c r="D1008" s="13">
        <v>1855764.820000001</v>
      </c>
    </row>
    <row r="1009" spans="3:4" x14ac:dyDescent="0.3">
      <c r="C1009" s="31">
        <v>45914</v>
      </c>
      <c r="D1009" s="13">
        <v>1855764.820000001</v>
      </c>
    </row>
    <row r="1010" spans="3:4" x14ac:dyDescent="0.3">
      <c r="C1010" s="31">
        <v>45915</v>
      </c>
      <c r="D1010" s="13">
        <v>1855764.820000001</v>
      </c>
    </row>
    <row r="1011" spans="3:4" x14ac:dyDescent="0.3">
      <c r="C1011" s="31">
        <v>45916</v>
      </c>
      <c r="D1011" s="13">
        <v>1855764.820000001</v>
      </c>
    </row>
    <row r="1012" spans="3:4" x14ac:dyDescent="0.3">
      <c r="C1012" s="31">
        <v>45917</v>
      </c>
      <c r="D1012" s="13">
        <v>1855764.820000001</v>
      </c>
    </row>
    <row r="1013" spans="3:4" x14ac:dyDescent="0.3">
      <c r="C1013" s="31">
        <v>45918</v>
      </c>
      <c r="D1013" s="13">
        <v>1855764.820000001</v>
      </c>
    </row>
    <row r="1014" spans="3:4" x14ac:dyDescent="0.3">
      <c r="C1014" s="31">
        <v>45919</v>
      </c>
      <c r="D1014" s="13">
        <v>1855764.820000001</v>
      </c>
    </row>
    <row r="1015" spans="3:4" x14ac:dyDescent="0.3">
      <c r="C1015" s="31">
        <v>45920</v>
      </c>
      <c r="D1015" s="13">
        <v>1855764.820000001</v>
      </c>
    </row>
    <row r="1016" spans="3:4" x14ac:dyDescent="0.3">
      <c r="C1016" s="31">
        <v>45921</v>
      </c>
      <c r="D1016" s="13">
        <v>1855764.820000001</v>
      </c>
    </row>
    <row r="1017" spans="3:4" x14ac:dyDescent="0.3">
      <c r="C1017" s="31">
        <v>45922</v>
      </c>
      <c r="D1017" s="13">
        <v>1855764.820000001</v>
      </c>
    </row>
    <row r="1018" spans="3:4" x14ac:dyDescent="0.3">
      <c r="C1018" s="31">
        <v>45923</v>
      </c>
      <c r="D1018" s="13">
        <v>1855764.820000001</v>
      </c>
    </row>
    <row r="1019" spans="3:4" x14ac:dyDescent="0.3">
      <c r="C1019" s="31">
        <v>45924</v>
      </c>
      <c r="D1019" s="13">
        <v>1855764.820000001</v>
      </c>
    </row>
    <row r="1020" spans="3:4" x14ac:dyDescent="0.3">
      <c r="C1020" s="31">
        <v>45925</v>
      </c>
      <c r="D1020" s="13">
        <v>1855764.820000001</v>
      </c>
    </row>
    <row r="1021" spans="3:4" x14ac:dyDescent="0.3">
      <c r="C1021" s="31">
        <v>45926</v>
      </c>
      <c r="D1021" s="13">
        <v>1855764.820000001</v>
      </c>
    </row>
    <row r="1022" spans="3:4" x14ac:dyDescent="0.3">
      <c r="C1022" s="31">
        <v>45927</v>
      </c>
      <c r="D1022" s="13">
        <v>1855764.820000001</v>
      </c>
    </row>
    <row r="1023" spans="3:4" x14ac:dyDescent="0.3">
      <c r="C1023" s="31">
        <v>45928</v>
      </c>
      <c r="D1023" s="13">
        <v>1855764.820000001</v>
      </c>
    </row>
    <row r="1024" spans="3:4" x14ac:dyDescent="0.3">
      <c r="C1024" s="31">
        <v>45929</v>
      </c>
      <c r="D1024" s="13">
        <v>1855764.820000001</v>
      </c>
    </row>
    <row r="1025" spans="3:4" x14ac:dyDescent="0.3">
      <c r="C1025" s="31">
        <v>45930</v>
      </c>
      <c r="D1025" s="13">
        <v>1855764.820000001</v>
      </c>
    </row>
    <row r="1026" spans="3:4" x14ac:dyDescent="0.3">
      <c r="C1026" s="29" t="s">
        <v>152</v>
      </c>
      <c r="D1026" s="11"/>
    </row>
    <row r="1027" spans="3:4" x14ac:dyDescent="0.3">
      <c r="C1027" s="30" t="s">
        <v>153</v>
      </c>
      <c r="D1027" s="11"/>
    </row>
    <row r="1028" spans="3:4" x14ac:dyDescent="0.3">
      <c r="C1028" s="31">
        <v>45931</v>
      </c>
      <c r="D1028" s="13">
        <v>1855764.820000001</v>
      </c>
    </row>
    <row r="1029" spans="3:4" x14ac:dyDescent="0.3">
      <c r="C1029" s="31">
        <v>45932</v>
      </c>
      <c r="D1029" s="13">
        <v>1855764.820000001</v>
      </c>
    </row>
    <row r="1030" spans="3:4" x14ac:dyDescent="0.3">
      <c r="C1030" s="31">
        <v>45933</v>
      </c>
      <c r="D1030" s="13">
        <v>1855764.820000001</v>
      </c>
    </row>
    <row r="1031" spans="3:4" x14ac:dyDescent="0.3">
      <c r="C1031" s="31">
        <v>45934</v>
      </c>
      <c r="D1031" s="13">
        <v>1855764.820000001</v>
      </c>
    </row>
    <row r="1032" spans="3:4" x14ac:dyDescent="0.3">
      <c r="C1032" s="31">
        <v>45935</v>
      </c>
      <c r="D1032" s="13">
        <v>1855764.820000001</v>
      </c>
    </row>
    <row r="1033" spans="3:4" x14ac:dyDescent="0.3">
      <c r="C1033" s="31">
        <v>45936</v>
      </c>
      <c r="D1033" s="13">
        <v>1855764.820000001</v>
      </c>
    </row>
    <row r="1034" spans="3:4" x14ac:dyDescent="0.3">
      <c r="C1034" s="31">
        <v>45937</v>
      </c>
      <c r="D1034" s="13">
        <v>1855764.820000001</v>
      </c>
    </row>
    <row r="1035" spans="3:4" x14ac:dyDescent="0.3">
      <c r="C1035" s="31">
        <v>45938</v>
      </c>
      <c r="D1035" s="13">
        <v>1855764.820000001</v>
      </c>
    </row>
    <row r="1036" spans="3:4" x14ac:dyDescent="0.3">
      <c r="C1036" s="31">
        <v>45939</v>
      </c>
      <c r="D1036" s="13">
        <v>1855764.820000001</v>
      </c>
    </row>
    <row r="1037" spans="3:4" x14ac:dyDescent="0.3">
      <c r="C1037" s="31">
        <v>45940</v>
      </c>
      <c r="D1037" s="13">
        <v>1855764.820000001</v>
      </c>
    </row>
    <row r="1038" spans="3:4" x14ac:dyDescent="0.3">
      <c r="C1038" s="31">
        <v>45941</v>
      </c>
      <c r="D1038" s="13">
        <v>1855764.820000001</v>
      </c>
    </row>
    <row r="1039" spans="3:4" x14ac:dyDescent="0.3">
      <c r="C1039" s="31">
        <v>45942</v>
      </c>
      <c r="D1039" s="13">
        <v>1855764.820000001</v>
      </c>
    </row>
    <row r="1040" spans="3:4" x14ac:dyDescent="0.3">
      <c r="C1040" s="31">
        <v>45943</v>
      </c>
      <c r="D1040" s="13">
        <v>1855764.820000001</v>
      </c>
    </row>
    <row r="1041" spans="3:4" x14ac:dyDescent="0.3">
      <c r="C1041" s="31">
        <v>45944</v>
      </c>
      <c r="D1041" s="13">
        <v>1855764.820000001</v>
      </c>
    </row>
    <row r="1042" spans="3:4" x14ac:dyDescent="0.3">
      <c r="C1042" s="31">
        <v>45945</v>
      </c>
      <c r="D1042" s="13">
        <v>1855764.820000001</v>
      </c>
    </row>
    <row r="1043" spans="3:4" x14ac:dyDescent="0.3">
      <c r="C1043" s="31">
        <v>45946</v>
      </c>
      <c r="D1043" s="13">
        <v>1855764.820000001</v>
      </c>
    </row>
    <row r="1044" spans="3:4" x14ac:dyDescent="0.3">
      <c r="C1044" s="31">
        <v>45947</v>
      </c>
      <c r="D1044" s="13">
        <v>1855764.820000001</v>
      </c>
    </row>
    <row r="1045" spans="3:4" x14ac:dyDescent="0.3">
      <c r="C1045" s="31">
        <v>45948</v>
      </c>
      <c r="D1045" s="13">
        <v>1855764.820000001</v>
      </c>
    </row>
    <row r="1046" spans="3:4" x14ac:dyDescent="0.3">
      <c r="C1046" s="31">
        <v>45949</v>
      </c>
      <c r="D1046" s="13">
        <v>1855764.820000001</v>
      </c>
    </row>
    <row r="1047" spans="3:4" x14ac:dyDescent="0.3">
      <c r="C1047" s="31">
        <v>45950</v>
      </c>
      <c r="D1047" s="13">
        <v>1855764.820000001</v>
      </c>
    </row>
    <row r="1048" spans="3:4" x14ac:dyDescent="0.3">
      <c r="C1048" s="31">
        <v>45951</v>
      </c>
      <c r="D1048" s="13">
        <v>1855764.820000001</v>
      </c>
    </row>
    <row r="1049" spans="3:4" x14ac:dyDescent="0.3">
      <c r="C1049" s="31">
        <v>45952</v>
      </c>
      <c r="D1049" s="13">
        <v>1855764.820000001</v>
      </c>
    </row>
    <row r="1050" spans="3:4" x14ac:dyDescent="0.3">
      <c r="C1050" s="31">
        <v>45953</v>
      </c>
      <c r="D1050" s="13">
        <v>1855764.820000001</v>
      </c>
    </row>
    <row r="1051" spans="3:4" x14ac:dyDescent="0.3">
      <c r="C1051" s="31">
        <v>45954</v>
      </c>
      <c r="D1051" s="13">
        <v>1855764.820000001</v>
      </c>
    </row>
    <row r="1052" spans="3:4" x14ac:dyDescent="0.3">
      <c r="C1052" s="31">
        <v>45955</v>
      </c>
      <c r="D1052" s="13">
        <v>1855764.820000001</v>
      </c>
    </row>
    <row r="1053" spans="3:4" x14ac:dyDescent="0.3">
      <c r="C1053" s="31">
        <v>45956</v>
      </c>
      <c r="D1053" s="13">
        <v>1855764.820000001</v>
      </c>
    </row>
    <row r="1054" spans="3:4" x14ac:dyDescent="0.3">
      <c r="C1054" s="31">
        <v>45957</v>
      </c>
      <c r="D1054" s="13">
        <v>1855764.820000001</v>
      </c>
    </row>
    <row r="1055" spans="3:4" x14ac:dyDescent="0.3">
      <c r="C1055" s="31">
        <v>45958</v>
      </c>
      <c r="D1055" s="13">
        <v>1855764.820000001</v>
      </c>
    </row>
    <row r="1056" spans="3:4" x14ac:dyDescent="0.3">
      <c r="C1056" s="31">
        <v>45959</v>
      </c>
      <c r="D1056" s="13">
        <v>1855764.820000001</v>
      </c>
    </row>
    <row r="1057" spans="3:4" x14ac:dyDescent="0.3">
      <c r="C1057" s="31">
        <v>45960</v>
      </c>
      <c r="D1057" s="13">
        <v>1855764.820000001</v>
      </c>
    </row>
    <row r="1058" spans="3:4" x14ac:dyDescent="0.3">
      <c r="C1058" s="31">
        <v>45961</v>
      </c>
      <c r="D1058" s="13">
        <v>1855764.820000001</v>
      </c>
    </row>
    <row r="1059" spans="3:4" x14ac:dyDescent="0.3">
      <c r="C1059" s="30" t="s">
        <v>154</v>
      </c>
      <c r="D1059" s="11"/>
    </row>
    <row r="1060" spans="3:4" x14ac:dyDescent="0.3">
      <c r="C1060" s="31">
        <v>45962</v>
      </c>
      <c r="D1060" s="13">
        <v>1855764.820000001</v>
      </c>
    </row>
    <row r="1061" spans="3:4" x14ac:dyDescent="0.3">
      <c r="C1061" s="31">
        <v>45963</v>
      </c>
      <c r="D1061" s="13">
        <v>1855764.820000001</v>
      </c>
    </row>
    <row r="1062" spans="3:4" x14ac:dyDescent="0.3">
      <c r="C1062" s="31">
        <v>45964</v>
      </c>
      <c r="D1062" s="13">
        <v>1855764.820000001</v>
      </c>
    </row>
    <row r="1063" spans="3:4" x14ac:dyDescent="0.3">
      <c r="C1063" s="31">
        <v>45965</v>
      </c>
      <c r="D1063" s="13">
        <v>1855764.820000001</v>
      </c>
    </row>
    <row r="1064" spans="3:4" x14ac:dyDescent="0.3">
      <c r="C1064" s="31">
        <v>45966</v>
      </c>
      <c r="D1064" s="13">
        <v>1855764.820000001</v>
      </c>
    </row>
    <row r="1065" spans="3:4" x14ac:dyDescent="0.3">
      <c r="C1065" s="31">
        <v>45967</v>
      </c>
      <c r="D1065" s="13">
        <v>1855764.820000001</v>
      </c>
    </row>
    <row r="1066" spans="3:4" x14ac:dyDescent="0.3">
      <c r="C1066" s="31">
        <v>45968</v>
      </c>
      <c r="D1066" s="13">
        <v>1855764.820000001</v>
      </c>
    </row>
    <row r="1067" spans="3:4" x14ac:dyDescent="0.3">
      <c r="C1067" s="31">
        <v>45969</v>
      </c>
      <c r="D1067" s="13">
        <v>1855764.820000001</v>
      </c>
    </row>
    <row r="1068" spans="3:4" x14ac:dyDescent="0.3">
      <c r="C1068" s="31">
        <v>45970</v>
      </c>
      <c r="D1068" s="13">
        <v>1855764.820000001</v>
      </c>
    </row>
    <row r="1069" spans="3:4" x14ac:dyDescent="0.3">
      <c r="C1069" s="31">
        <v>45971</v>
      </c>
      <c r="D1069" s="13">
        <v>1855764.820000001</v>
      </c>
    </row>
    <row r="1070" spans="3:4" x14ac:dyDescent="0.3">
      <c r="C1070" s="31">
        <v>45972</v>
      </c>
      <c r="D1070" s="13">
        <v>1855764.820000001</v>
      </c>
    </row>
    <row r="1071" spans="3:4" x14ac:dyDescent="0.3">
      <c r="C1071" s="31">
        <v>45973</v>
      </c>
      <c r="D1071" s="13">
        <v>1855764.820000001</v>
      </c>
    </row>
    <row r="1072" spans="3:4" x14ac:dyDescent="0.3">
      <c r="C1072" s="31">
        <v>45974</v>
      </c>
      <c r="D1072" s="13">
        <v>1855764.820000001</v>
      </c>
    </row>
    <row r="1073" spans="3:4" x14ac:dyDescent="0.3">
      <c r="C1073" s="31">
        <v>45975</v>
      </c>
      <c r="D1073" s="13">
        <v>1855764.820000001</v>
      </c>
    </row>
    <row r="1074" spans="3:4" x14ac:dyDescent="0.3">
      <c r="C1074" s="31">
        <v>45976</v>
      </c>
      <c r="D1074" s="13">
        <v>1855764.820000001</v>
      </c>
    </row>
    <row r="1075" spans="3:4" x14ac:dyDescent="0.3">
      <c r="C1075" s="31">
        <v>45977</v>
      </c>
      <c r="D1075" s="13">
        <v>1855764.820000001</v>
      </c>
    </row>
    <row r="1076" spans="3:4" x14ac:dyDescent="0.3">
      <c r="C1076" s="31">
        <v>45978</v>
      </c>
      <c r="D1076" s="13">
        <v>1855764.820000001</v>
      </c>
    </row>
    <row r="1077" spans="3:4" x14ac:dyDescent="0.3">
      <c r="C1077" s="31">
        <v>45979</v>
      </c>
      <c r="D1077" s="13">
        <v>1855764.820000001</v>
      </c>
    </row>
    <row r="1078" spans="3:4" x14ac:dyDescent="0.3">
      <c r="C1078" s="31">
        <v>45980</v>
      </c>
      <c r="D1078" s="13">
        <v>1855764.820000001</v>
      </c>
    </row>
    <row r="1079" spans="3:4" x14ac:dyDescent="0.3">
      <c r="C1079" s="31">
        <v>45981</v>
      </c>
      <c r="D1079" s="13">
        <v>1855764.820000001</v>
      </c>
    </row>
    <row r="1080" spans="3:4" x14ac:dyDescent="0.3">
      <c r="C1080" s="31">
        <v>45982</v>
      </c>
      <c r="D1080" s="13">
        <v>1855764.820000001</v>
      </c>
    </row>
    <row r="1081" spans="3:4" x14ac:dyDescent="0.3">
      <c r="C1081" s="31">
        <v>45983</v>
      </c>
      <c r="D1081" s="13">
        <v>1855764.820000001</v>
      </c>
    </row>
    <row r="1082" spans="3:4" x14ac:dyDescent="0.3">
      <c r="C1082" s="31">
        <v>45984</v>
      </c>
      <c r="D1082" s="13">
        <v>1855764.820000001</v>
      </c>
    </row>
    <row r="1083" spans="3:4" x14ac:dyDescent="0.3">
      <c r="C1083" s="31">
        <v>45985</v>
      </c>
      <c r="D1083" s="13">
        <v>1855764.820000001</v>
      </c>
    </row>
    <row r="1084" spans="3:4" x14ac:dyDescent="0.3">
      <c r="C1084" s="31">
        <v>45986</v>
      </c>
      <c r="D1084" s="13">
        <v>1855764.820000001</v>
      </c>
    </row>
    <row r="1085" spans="3:4" x14ac:dyDescent="0.3">
      <c r="C1085" s="31">
        <v>45987</v>
      </c>
      <c r="D1085" s="13">
        <v>1855764.820000001</v>
      </c>
    </row>
    <row r="1086" spans="3:4" x14ac:dyDescent="0.3">
      <c r="C1086" s="31">
        <v>45988</v>
      </c>
      <c r="D1086" s="13">
        <v>1855764.820000001</v>
      </c>
    </row>
    <row r="1087" spans="3:4" x14ac:dyDescent="0.3">
      <c r="C1087" s="31">
        <v>45989</v>
      </c>
      <c r="D1087" s="13">
        <v>1855764.820000001</v>
      </c>
    </row>
    <row r="1088" spans="3:4" x14ac:dyDescent="0.3">
      <c r="C1088" s="31">
        <v>45990</v>
      </c>
      <c r="D1088" s="13">
        <v>1855764.820000001</v>
      </c>
    </row>
    <row r="1089" spans="3:4" x14ac:dyDescent="0.3">
      <c r="C1089" s="31">
        <v>45991</v>
      </c>
      <c r="D1089" s="13">
        <v>1855764.820000001</v>
      </c>
    </row>
    <row r="1090" spans="3:4" x14ac:dyDescent="0.3">
      <c r="C1090" s="30" t="s">
        <v>155</v>
      </c>
      <c r="D1090" s="11"/>
    </row>
    <row r="1091" spans="3:4" x14ac:dyDescent="0.3">
      <c r="C1091" s="31">
        <v>45992</v>
      </c>
      <c r="D1091" s="13">
        <v>1855764.820000001</v>
      </c>
    </row>
    <row r="1092" spans="3:4" x14ac:dyDescent="0.3">
      <c r="C1092" s="31">
        <v>45993</v>
      </c>
      <c r="D1092" s="13">
        <v>1855764.820000001</v>
      </c>
    </row>
    <row r="1093" spans="3:4" x14ac:dyDescent="0.3">
      <c r="C1093" s="31">
        <v>45994</v>
      </c>
      <c r="D1093" s="13">
        <v>1855764.820000001</v>
      </c>
    </row>
    <row r="1094" spans="3:4" x14ac:dyDescent="0.3">
      <c r="C1094" s="31">
        <v>45995</v>
      </c>
      <c r="D1094" s="13">
        <v>1855764.820000001</v>
      </c>
    </row>
    <row r="1095" spans="3:4" x14ac:dyDescent="0.3">
      <c r="C1095" s="31">
        <v>45996</v>
      </c>
      <c r="D1095" s="13">
        <v>1855764.820000001</v>
      </c>
    </row>
    <row r="1096" spans="3:4" x14ac:dyDescent="0.3">
      <c r="C1096" s="31">
        <v>45997</v>
      </c>
      <c r="D1096" s="13">
        <v>1855764.820000001</v>
      </c>
    </row>
    <row r="1097" spans="3:4" x14ac:dyDescent="0.3">
      <c r="C1097" s="31">
        <v>45998</v>
      </c>
      <c r="D1097" s="13">
        <v>1855764.820000001</v>
      </c>
    </row>
    <row r="1098" spans="3:4" x14ac:dyDescent="0.3">
      <c r="C1098" s="31">
        <v>45999</v>
      </c>
      <c r="D1098" s="13">
        <v>1855764.820000001</v>
      </c>
    </row>
    <row r="1099" spans="3:4" x14ac:dyDescent="0.3">
      <c r="C1099" s="31">
        <v>46000</v>
      </c>
      <c r="D1099" s="13">
        <v>1855764.820000001</v>
      </c>
    </row>
    <row r="1100" spans="3:4" x14ac:dyDescent="0.3">
      <c r="C1100" s="31">
        <v>46001</v>
      </c>
      <c r="D1100" s="13">
        <v>1855764.820000001</v>
      </c>
    </row>
    <row r="1101" spans="3:4" x14ac:dyDescent="0.3">
      <c r="C1101" s="31">
        <v>46002</v>
      </c>
      <c r="D1101" s="13">
        <v>1855764.820000001</v>
      </c>
    </row>
    <row r="1102" spans="3:4" x14ac:dyDescent="0.3">
      <c r="C1102" s="31">
        <v>46003</v>
      </c>
      <c r="D1102" s="13">
        <v>1855764.820000001</v>
      </c>
    </row>
    <row r="1103" spans="3:4" x14ac:dyDescent="0.3">
      <c r="C1103" s="31">
        <v>46004</v>
      </c>
      <c r="D1103" s="13">
        <v>1855764.820000001</v>
      </c>
    </row>
    <row r="1104" spans="3:4" x14ac:dyDescent="0.3">
      <c r="C1104" s="31">
        <v>46005</v>
      </c>
      <c r="D1104" s="13">
        <v>1855764.820000001</v>
      </c>
    </row>
    <row r="1105" spans="3:4" x14ac:dyDescent="0.3">
      <c r="C1105" s="31">
        <v>46006</v>
      </c>
      <c r="D1105" s="13">
        <v>1855764.820000001</v>
      </c>
    </row>
    <row r="1106" spans="3:4" x14ac:dyDescent="0.3">
      <c r="C1106" s="31">
        <v>46007</v>
      </c>
      <c r="D1106" s="13">
        <v>1855764.820000001</v>
      </c>
    </row>
    <row r="1107" spans="3:4" x14ac:dyDescent="0.3">
      <c r="C1107" s="31">
        <v>46008</v>
      </c>
      <c r="D1107" s="13">
        <v>1855764.820000001</v>
      </c>
    </row>
    <row r="1108" spans="3:4" x14ac:dyDescent="0.3">
      <c r="C1108" s="31">
        <v>46009</v>
      </c>
      <c r="D1108" s="13">
        <v>1855764.820000001</v>
      </c>
    </row>
    <row r="1109" spans="3:4" x14ac:dyDescent="0.3">
      <c r="C1109" s="31">
        <v>46010</v>
      </c>
      <c r="D1109" s="13">
        <v>1855764.820000001</v>
      </c>
    </row>
    <row r="1110" spans="3:4" x14ac:dyDescent="0.3">
      <c r="C1110" s="31">
        <v>46011</v>
      </c>
      <c r="D1110" s="13">
        <v>1855764.820000001</v>
      </c>
    </row>
    <row r="1111" spans="3:4" x14ac:dyDescent="0.3">
      <c r="C1111" s="31">
        <v>46012</v>
      </c>
      <c r="D1111" s="13">
        <v>1855764.820000001</v>
      </c>
    </row>
    <row r="1112" spans="3:4" x14ac:dyDescent="0.3">
      <c r="C1112" s="31">
        <v>46013</v>
      </c>
      <c r="D1112" s="13">
        <v>1855764.820000001</v>
      </c>
    </row>
    <row r="1113" spans="3:4" x14ac:dyDescent="0.3">
      <c r="C1113" s="31">
        <v>46014</v>
      </c>
      <c r="D1113" s="13">
        <v>1855764.820000001</v>
      </c>
    </row>
    <row r="1114" spans="3:4" x14ac:dyDescent="0.3">
      <c r="C1114" s="31">
        <v>46015</v>
      </c>
      <c r="D1114" s="13">
        <v>1855764.820000001</v>
      </c>
    </row>
    <row r="1115" spans="3:4" x14ac:dyDescent="0.3">
      <c r="C1115" s="31">
        <v>46016</v>
      </c>
      <c r="D1115" s="13">
        <v>1855764.820000001</v>
      </c>
    </row>
    <row r="1116" spans="3:4" x14ac:dyDescent="0.3">
      <c r="C1116" s="31">
        <v>46017</v>
      </c>
      <c r="D1116" s="13">
        <v>1855764.820000001</v>
      </c>
    </row>
    <row r="1117" spans="3:4" x14ac:dyDescent="0.3">
      <c r="C1117" s="31">
        <v>46018</v>
      </c>
      <c r="D1117" s="13">
        <v>1855764.820000001</v>
      </c>
    </row>
    <row r="1118" spans="3:4" x14ac:dyDescent="0.3">
      <c r="C1118" s="31">
        <v>46019</v>
      </c>
      <c r="D1118" s="13">
        <v>1855764.820000001</v>
      </c>
    </row>
    <row r="1119" spans="3:4" x14ac:dyDescent="0.3">
      <c r="C1119" s="31">
        <v>46020</v>
      </c>
      <c r="D1119" s="13">
        <v>1855764.820000001</v>
      </c>
    </row>
    <row r="1120" spans="3:4" x14ac:dyDescent="0.3">
      <c r="C1120" s="31">
        <v>46021</v>
      </c>
      <c r="D1120" s="13">
        <v>1855764.820000001</v>
      </c>
    </row>
    <row r="1121" spans="3:4" x14ac:dyDescent="0.3">
      <c r="C1121" s="31">
        <v>46022</v>
      </c>
      <c r="D1121" s="13">
        <v>1855764.820000001</v>
      </c>
    </row>
    <row r="1223" spans="3:4" x14ac:dyDescent="0.3">
      <c r="C1223" s="46" t="s">
        <v>99</v>
      </c>
      <c r="D1223" s="46"/>
    </row>
    <row r="1224" spans="3:4" x14ac:dyDescent="0.3">
      <c r="C1224" s="14" t="s">
        <v>100</v>
      </c>
      <c r="D1224" s="11" t="s">
        <v>94</v>
      </c>
    </row>
    <row r="1225" spans="3:4" x14ac:dyDescent="0.3">
      <c r="C1225" s="25" t="s">
        <v>69</v>
      </c>
      <c r="D1225" s="37">
        <v>256988.61000000002</v>
      </c>
    </row>
    <row r="1226" spans="3:4" x14ac:dyDescent="0.3">
      <c r="C1226" s="25" t="s">
        <v>70</v>
      </c>
      <c r="D1226" s="37">
        <v>258437.44999999998</v>
      </c>
    </row>
    <row r="1227" spans="3:4" x14ac:dyDescent="0.3">
      <c r="C1227" s="25" t="s">
        <v>71</v>
      </c>
      <c r="D1227" s="37">
        <v>238758.77999999997</v>
      </c>
    </row>
    <row r="1228" spans="3:4" x14ac:dyDescent="0.3">
      <c r="C1228" s="25" t="s">
        <v>72</v>
      </c>
      <c r="D1228" s="37">
        <v>266673.83999999997</v>
      </c>
    </row>
    <row r="1229" spans="3:4" x14ac:dyDescent="0.3">
      <c r="C1229" s="25" t="s">
        <v>73</v>
      </c>
      <c r="D1229" s="37">
        <v>280149.92999999993</v>
      </c>
    </row>
    <row r="1230" spans="3:4" x14ac:dyDescent="0.3">
      <c r="C1230" s="25" t="s">
        <v>74</v>
      </c>
      <c r="D1230" s="37">
        <v>332368.25000000012</v>
      </c>
    </row>
    <row r="1231" spans="3:4" x14ac:dyDescent="0.3">
      <c r="C1231" s="25" t="s">
        <v>75</v>
      </c>
      <c r="D1231" s="37">
        <v>250446.19000000003</v>
      </c>
    </row>
    <row r="1232" spans="3:4" x14ac:dyDescent="0.3">
      <c r="C1232" s="25" t="s">
        <v>76</v>
      </c>
      <c r="D1232" s="37">
        <v>214919.86000000007</v>
      </c>
    </row>
    <row r="1233" spans="3:4" x14ac:dyDescent="0.3">
      <c r="C1233" s="25" t="s">
        <v>77</v>
      </c>
      <c r="D1233" s="37">
        <v>276182.25</v>
      </c>
    </row>
    <row r="1234" spans="3:4" x14ac:dyDescent="0.3">
      <c r="C1234" s="25" t="s">
        <v>78</v>
      </c>
      <c r="D1234" s="37">
        <v>263253.38</v>
      </c>
    </row>
    <row r="1235" spans="3:4" x14ac:dyDescent="0.3">
      <c r="C1235" s="25" t="s">
        <v>79</v>
      </c>
      <c r="D1235" s="37">
        <v>293153.75999999995</v>
      </c>
    </row>
    <row r="1236" spans="3:4" x14ac:dyDescent="0.3">
      <c r="C1236" s="25" t="s">
        <v>80</v>
      </c>
      <c r="D1236" s="37">
        <v>365211.68000000011</v>
      </c>
    </row>
    <row r="1237" spans="3:4" x14ac:dyDescent="0.3">
      <c r="C1237" s="25" t="s">
        <v>81</v>
      </c>
      <c r="D1237" s="37">
        <v>251358.07000000004</v>
      </c>
    </row>
    <row r="1238" spans="3:4" x14ac:dyDescent="0.3">
      <c r="C1238" s="25" t="s">
        <v>82</v>
      </c>
      <c r="D1238" s="37">
        <v>294018.38</v>
      </c>
    </row>
    <row r="1239" spans="3:4" x14ac:dyDescent="0.3">
      <c r="C1239" s="25" t="s">
        <v>83</v>
      </c>
      <c r="D1239" s="37">
        <v>252688.69000000003</v>
      </c>
    </row>
    <row r="1240" spans="3:4" x14ac:dyDescent="0.3">
      <c r="C1240" s="25" t="s">
        <v>84</v>
      </c>
      <c r="D1240" s="37">
        <v>246177.06000000006</v>
      </c>
    </row>
    <row r="1241" spans="3:4" x14ac:dyDescent="0.3">
      <c r="C1241" s="25" t="s">
        <v>85</v>
      </c>
      <c r="D1241" s="37">
        <v>210298.37000000005</v>
      </c>
    </row>
    <row r="1242" spans="3:4" x14ac:dyDescent="0.3">
      <c r="C1242" s="25" t="s">
        <v>86</v>
      </c>
      <c r="D1242" s="37">
        <v>213747.01000000004</v>
      </c>
    </row>
    <row r="1243" spans="3:4" x14ac:dyDescent="0.3">
      <c r="C1243" s="25" t="s">
        <v>87</v>
      </c>
      <c r="D1243" s="37">
        <v>289405.2300000001</v>
      </c>
    </row>
    <row r="1244" spans="3:4" x14ac:dyDescent="0.3">
      <c r="C1244" s="25" t="s">
        <v>88</v>
      </c>
      <c r="D1244" s="37">
        <v>321490.80999999994</v>
      </c>
    </row>
    <row r="1245" spans="3:4" x14ac:dyDescent="0.3">
      <c r="C1245" s="25" t="s">
        <v>89</v>
      </c>
      <c r="D1245" s="37">
        <v>286020.78999999998</v>
      </c>
    </row>
    <row r="1246" spans="3:4" x14ac:dyDescent="0.3">
      <c r="C1246" s="25" t="s">
        <v>90</v>
      </c>
      <c r="D1246" s="37">
        <v>241886.46000000002</v>
      </c>
    </row>
    <row r="1247" spans="3:4" x14ac:dyDescent="0.3">
      <c r="C1247" s="25" t="s">
        <v>91</v>
      </c>
      <c r="D1247" s="37">
        <v>183122.18000000005</v>
      </c>
    </row>
    <row r="1248" spans="3:4" x14ac:dyDescent="0.3">
      <c r="C1248" s="25" t="s">
        <v>92</v>
      </c>
      <c r="D1248" s="37">
        <v>207373.73</v>
      </c>
    </row>
    <row r="1249" spans="3:4" x14ac:dyDescent="0.3">
      <c r="C1249" s="12" t="s">
        <v>93</v>
      </c>
      <c r="D1249" s="13">
        <v>6294130.7599999998</v>
      </c>
    </row>
  </sheetData>
  <mergeCells count="20">
    <mergeCell ref="L31:M31"/>
    <mergeCell ref="C2:G2"/>
    <mergeCell ref="C132:M132"/>
    <mergeCell ref="C41:G41"/>
    <mergeCell ref="C44:D44"/>
    <mergeCell ref="F44:G44"/>
    <mergeCell ref="I44:M44"/>
    <mergeCell ref="C64:G64"/>
    <mergeCell ref="C20:G20"/>
    <mergeCell ref="C69:S69"/>
    <mergeCell ref="C99:G99"/>
    <mergeCell ref="F31:G31"/>
    <mergeCell ref="C31:D31"/>
    <mergeCell ref="I31:J31"/>
    <mergeCell ref="J140:K140"/>
    <mergeCell ref="C139:H139"/>
    <mergeCell ref="C1223:D1223"/>
    <mergeCell ref="C173:G173"/>
    <mergeCell ref="C186:G186"/>
    <mergeCell ref="C136:H136"/>
  </mergeCells>
  <pageMargins left="0.7" right="0.7" top="0.75" bottom="0.75" header="0.3" footer="0.3"/>
  <drawing r:id="rId18"/>
  <extLst>
    <ext xmlns:x14="http://schemas.microsoft.com/office/spreadsheetml/2009/9/main" uri="{A8765BA9-456A-4dab-B4F3-ACF838C121DE}">
      <x14:slicerList>
        <x14:slicer r:id="rId19"/>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689A3-D5F6-4F7E-9684-CB4AE49561C4}">
  <dimension ref="C2:V241"/>
  <sheetViews>
    <sheetView topLeftCell="A283" zoomScaleNormal="100" workbookViewId="0">
      <selection activeCell="V14" sqref="V14"/>
    </sheetView>
  </sheetViews>
  <sheetFormatPr defaultRowHeight="14.4" x14ac:dyDescent="0.3"/>
  <cols>
    <col min="1" max="16384" width="8.88671875" style="15"/>
  </cols>
  <sheetData>
    <row r="2" spans="3:9" ht="28.8" x14ac:dyDescent="0.55000000000000004">
      <c r="C2" s="47" t="s">
        <v>116</v>
      </c>
      <c r="D2" s="47"/>
      <c r="E2" s="47"/>
      <c r="F2" s="47"/>
      <c r="G2" s="47"/>
      <c r="H2" s="47"/>
      <c r="I2" s="47"/>
    </row>
    <row r="20" spans="3:9" ht="28.8" x14ac:dyDescent="0.55000000000000004">
      <c r="C20" s="47" t="s">
        <v>117</v>
      </c>
      <c r="D20" s="47"/>
      <c r="E20" s="47"/>
      <c r="F20" s="47"/>
      <c r="G20" s="47"/>
      <c r="H20" s="47"/>
      <c r="I20" s="47"/>
    </row>
    <row r="241" spans="5:22" ht="28.8" x14ac:dyDescent="0.55000000000000004">
      <c r="E241" s="47" t="s">
        <v>162</v>
      </c>
      <c r="F241" s="47"/>
      <c r="G241" s="47"/>
      <c r="H241" s="47"/>
      <c r="I241" s="47"/>
      <c r="J241" s="47"/>
      <c r="K241" s="47"/>
      <c r="L241" s="47"/>
      <c r="M241" s="47"/>
      <c r="N241" s="47"/>
      <c r="O241" s="47"/>
      <c r="P241" s="47"/>
      <c r="Q241" s="47"/>
      <c r="R241" s="47"/>
      <c r="S241" s="47"/>
      <c r="T241" s="47"/>
      <c r="U241" s="47"/>
      <c r="V241" s="47"/>
    </row>
  </sheetData>
  <mergeCells count="3">
    <mergeCell ref="C2:I2"/>
    <mergeCell ref="C20:I20"/>
    <mergeCell ref="E241:V24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74B9B-5F2E-4781-BD47-5DF5FF96CC40}">
  <dimension ref="B2:H70"/>
  <sheetViews>
    <sheetView showGridLines="0" topLeftCell="A40" zoomScaleNormal="100" workbookViewId="0">
      <selection activeCell="P2" sqref="P2"/>
    </sheetView>
  </sheetViews>
  <sheetFormatPr defaultRowHeight="14.4" x14ac:dyDescent="0.3"/>
  <cols>
    <col min="1" max="1" width="8.88671875" style="15"/>
    <col min="2" max="2" width="20.88671875" style="15" bestFit="1" customWidth="1"/>
    <col min="3" max="3" width="25.109375" style="35" bestFit="1" customWidth="1"/>
    <col min="4" max="4" width="12.77734375" style="15" customWidth="1"/>
    <col min="5" max="5" width="17.109375" style="15" bestFit="1" customWidth="1"/>
    <col min="6" max="6" width="14.21875" style="15" bestFit="1" customWidth="1"/>
    <col min="7" max="7" width="14.88671875" style="15" bestFit="1" customWidth="1"/>
    <col min="8" max="8" width="28.109375" style="15" bestFit="1" customWidth="1"/>
    <col min="9" max="9" width="13.88671875" style="15" customWidth="1"/>
    <col min="10" max="16384" width="8.88671875" style="15"/>
  </cols>
  <sheetData>
    <row r="2" spans="2:8" ht="28.8" x14ac:dyDescent="0.55000000000000004">
      <c r="B2" s="47" t="s">
        <v>169</v>
      </c>
      <c r="C2" s="47"/>
      <c r="D2" s="47"/>
      <c r="E2" s="47"/>
      <c r="F2" s="47"/>
      <c r="G2" s="47"/>
    </row>
    <row r="9" spans="2:8" x14ac:dyDescent="0.3">
      <c r="B9" s="33" t="s">
        <v>163</v>
      </c>
      <c r="C9" t="s">
        <v>164</v>
      </c>
      <c r="E9" t="s">
        <v>165</v>
      </c>
      <c r="F9" t="s">
        <v>166</v>
      </c>
      <c r="G9" t="s">
        <v>167</v>
      </c>
      <c r="H9" t="s">
        <v>168</v>
      </c>
    </row>
    <row r="10" spans="2:8" x14ac:dyDescent="0.3">
      <c r="B10" s="34">
        <v>45139</v>
      </c>
      <c r="C10" s="4">
        <v>238758.77999999997</v>
      </c>
      <c r="E10" s="34">
        <v>45139</v>
      </c>
      <c r="F10" s="4">
        <v>238758.77999999997</v>
      </c>
      <c r="G10"/>
      <c r="H10"/>
    </row>
    <row r="11" spans="2:8" x14ac:dyDescent="0.3">
      <c r="B11" s="34">
        <v>45170</v>
      </c>
      <c r="C11" s="4">
        <v>183122.18000000005</v>
      </c>
      <c r="E11" s="34">
        <v>45170</v>
      </c>
      <c r="F11" s="4">
        <v>183122.18000000005</v>
      </c>
      <c r="G11"/>
      <c r="H11"/>
    </row>
    <row r="12" spans="2:8" x14ac:dyDescent="0.3">
      <c r="B12" s="34">
        <v>45200</v>
      </c>
      <c r="C12" s="4">
        <v>286020.78999999998</v>
      </c>
      <c r="E12" s="34">
        <v>45200</v>
      </c>
      <c r="F12" s="4">
        <v>286020.78999999998</v>
      </c>
      <c r="G12"/>
      <c r="H12"/>
    </row>
    <row r="13" spans="2:8" x14ac:dyDescent="0.3">
      <c r="B13" s="34">
        <v>45231</v>
      </c>
      <c r="C13" s="4">
        <v>289405.2300000001</v>
      </c>
      <c r="E13" s="34">
        <v>45231</v>
      </c>
      <c r="F13" s="4">
        <v>289405.2300000001</v>
      </c>
      <c r="G13"/>
      <c r="H13"/>
    </row>
    <row r="14" spans="2:8" x14ac:dyDescent="0.3">
      <c r="B14" s="34">
        <v>45261</v>
      </c>
      <c r="C14" s="4">
        <v>280149.92999999993</v>
      </c>
      <c r="E14" s="34">
        <v>45261</v>
      </c>
      <c r="F14" s="4">
        <v>280149.92999999993</v>
      </c>
      <c r="G14"/>
      <c r="H14"/>
    </row>
    <row r="15" spans="2:8" x14ac:dyDescent="0.3">
      <c r="B15" s="34">
        <v>45292</v>
      </c>
      <c r="C15" s="4">
        <v>276182.25</v>
      </c>
      <c r="E15" s="34">
        <v>45292</v>
      </c>
      <c r="F15" s="4">
        <v>276182.25</v>
      </c>
      <c r="G15"/>
      <c r="H15"/>
    </row>
    <row r="16" spans="2:8" x14ac:dyDescent="0.3">
      <c r="B16" s="34">
        <v>45323</v>
      </c>
      <c r="C16" s="4">
        <v>250446.19000000003</v>
      </c>
      <c r="E16" s="34">
        <v>45323</v>
      </c>
      <c r="F16" s="4">
        <v>250446.19000000003</v>
      </c>
      <c r="G16"/>
      <c r="H16"/>
    </row>
    <row r="17" spans="2:8" x14ac:dyDescent="0.3">
      <c r="B17" s="34">
        <v>45352</v>
      </c>
      <c r="C17" s="4">
        <v>252688.69000000003</v>
      </c>
      <c r="E17" s="34">
        <v>45352</v>
      </c>
      <c r="F17" s="4">
        <v>252688.69000000003</v>
      </c>
      <c r="G17"/>
      <c r="H17"/>
    </row>
    <row r="18" spans="2:8" x14ac:dyDescent="0.3">
      <c r="B18" s="34">
        <v>45383</v>
      </c>
      <c r="C18" s="4">
        <v>256988.61000000002</v>
      </c>
      <c r="E18" s="34">
        <v>45383</v>
      </c>
      <c r="F18" s="4">
        <v>256988.61000000002</v>
      </c>
      <c r="G18"/>
      <c r="H18"/>
    </row>
    <row r="19" spans="2:8" x14ac:dyDescent="0.3">
      <c r="B19" s="34">
        <v>45413</v>
      </c>
      <c r="C19" s="4">
        <v>210298.37000000005</v>
      </c>
      <c r="E19" s="34">
        <v>45413</v>
      </c>
      <c r="F19" s="4">
        <v>210298.37000000005</v>
      </c>
      <c r="G19"/>
      <c r="H19"/>
    </row>
    <row r="20" spans="2:8" x14ac:dyDescent="0.3">
      <c r="B20" s="34">
        <v>45444</v>
      </c>
      <c r="C20" s="4">
        <v>251358.07000000004</v>
      </c>
      <c r="E20" s="34">
        <v>45444</v>
      </c>
      <c r="F20" s="4">
        <v>251358.07000000004</v>
      </c>
      <c r="G20"/>
      <c r="H20"/>
    </row>
    <row r="21" spans="2:8" x14ac:dyDescent="0.3">
      <c r="B21" s="34">
        <v>45474</v>
      </c>
      <c r="C21" s="4">
        <v>293153.75999999995</v>
      </c>
      <c r="E21" s="34">
        <v>45474</v>
      </c>
      <c r="F21" s="4">
        <v>293153.75999999995</v>
      </c>
      <c r="G21"/>
      <c r="H21"/>
    </row>
    <row r="22" spans="2:8" x14ac:dyDescent="0.3">
      <c r="B22" s="34">
        <v>45505</v>
      </c>
      <c r="C22" s="4">
        <v>266673.83999999997</v>
      </c>
      <c r="E22" s="34">
        <v>45505</v>
      </c>
      <c r="F22" s="4">
        <v>266673.83999999997</v>
      </c>
      <c r="G22"/>
      <c r="H22"/>
    </row>
    <row r="23" spans="2:8" x14ac:dyDescent="0.3">
      <c r="B23" s="34">
        <v>45536</v>
      </c>
      <c r="C23" s="4">
        <v>207373.73</v>
      </c>
      <c r="E23" s="34">
        <v>45536</v>
      </c>
      <c r="F23" s="4">
        <v>207373.73</v>
      </c>
      <c r="G23"/>
      <c r="H23"/>
    </row>
    <row r="24" spans="2:8" x14ac:dyDescent="0.3">
      <c r="B24" s="34">
        <v>45566</v>
      </c>
      <c r="C24" s="4">
        <v>241886.46000000002</v>
      </c>
      <c r="E24" s="34">
        <v>45566</v>
      </c>
      <c r="F24" s="4">
        <v>241886.46000000002</v>
      </c>
      <c r="G24"/>
      <c r="H24"/>
    </row>
    <row r="25" spans="2:8" x14ac:dyDescent="0.3">
      <c r="B25" s="34">
        <v>45597</v>
      </c>
      <c r="C25" s="4">
        <v>321490.80999999994</v>
      </c>
      <c r="E25" s="34">
        <v>45597</v>
      </c>
      <c r="F25" s="4">
        <v>321490.80999999994</v>
      </c>
      <c r="G25"/>
      <c r="H25"/>
    </row>
    <row r="26" spans="2:8" x14ac:dyDescent="0.3">
      <c r="B26" s="34">
        <v>45627</v>
      </c>
      <c r="C26" s="4">
        <v>332368.25000000012</v>
      </c>
      <c r="E26" s="34">
        <v>45627</v>
      </c>
      <c r="F26" s="4">
        <v>332368.25000000012</v>
      </c>
      <c r="G26"/>
      <c r="H26"/>
    </row>
    <row r="27" spans="2:8" x14ac:dyDescent="0.3">
      <c r="B27" s="34">
        <v>45658</v>
      </c>
      <c r="C27" s="4">
        <v>263253.38</v>
      </c>
      <c r="E27" s="34">
        <v>45658</v>
      </c>
      <c r="F27" s="4">
        <v>263253.38</v>
      </c>
      <c r="G27"/>
      <c r="H27"/>
    </row>
    <row r="28" spans="2:8" x14ac:dyDescent="0.3">
      <c r="B28" s="34">
        <v>45689</v>
      </c>
      <c r="C28" s="4">
        <v>214919.86000000007</v>
      </c>
      <c r="E28" s="34">
        <v>45689</v>
      </c>
      <c r="F28" s="4">
        <v>214919.86000000007</v>
      </c>
      <c r="G28"/>
      <c r="H28"/>
    </row>
    <row r="29" spans="2:8" x14ac:dyDescent="0.3">
      <c r="B29" s="34">
        <v>45717</v>
      </c>
      <c r="C29" s="4">
        <v>246177.06000000006</v>
      </c>
      <c r="E29" s="34">
        <v>45717</v>
      </c>
      <c r="F29" s="4">
        <v>246177.06000000006</v>
      </c>
      <c r="G29"/>
      <c r="H29"/>
    </row>
    <row r="30" spans="2:8" x14ac:dyDescent="0.3">
      <c r="B30" s="34">
        <v>45748</v>
      </c>
      <c r="C30" s="4">
        <v>258437.44999999998</v>
      </c>
      <c r="E30" s="34">
        <v>45748</v>
      </c>
      <c r="F30" s="4">
        <v>258437.44999999998</v>
      </c>
      <c r="G30"/>
      <c r="H30"/>
    </row>
    <row r="31" spans="2:8" x14ac:dyDescent="0.3">
      <c r="B31" s="34">
        <v>45778</v>
      </c>
      <c r="C31" s="4">
        <v>213747.01000000004</v>
      </c>
      <c r="E31" s="34">
        <v>45778</v>
      </c>
      <c r="F31" s="4">
        <v>213747.01000000004</v>
      </c>
      <c r="G31"/>
      <c r="H31"/>
    </row>
    <row r="32" spans="2:8" x14ac:dyDescent="0.3">
      <c r="B32" s="34">
        <v>45809</v>
      </c>
      <c r="C32" s="4">
        <v>294018.38</v>
      </c>
      <c r="E32" s="34">
        <v>45809</v>
      </c>
      <c r="F32" s="4">
        <v>294018.38</v>
      </c>
      <c r="G32"/>
      <c r="H32"/>
    </row>
    <row r="33" spans="2:8" x14ac:dyDescent="0.3">
      <c r="B33" s="34">
        <v>45839</v>
      </c>
      <c r="C33" s="4">
        <v>365211.68000000011</v>
      </c>
      <c r="E33" s="34">
        <v>45839</v>
      </c>
      <c r="F33" s="4">
        <v>365211.68000000011</v>
      </c>
      <c r="G33"/>
      <c r="H33"/>
    </row>
    <row r="34" spans="2:8" x14ac:dyDescent="0.3">
      <c r="E34" s="34">
        <v>45870</v>
      </c>
      <c r="F34"/>
      <c r="G34" s="4">
        <f t="shared" ref="G34:G70" si="0">_xlfn.FORECAST.ETS(E34,$F$10:$F$33,$E$10:$E$33,1,1)</f>
        <v>275792.44391806371</v>
      </c>
      <c r="H34" s="4">
        <f t="shared" ref="H34:H70" si="1">_xlfn.FORECAST.ETS.CONFINT(E34,$F$10:$F$33,$E$10:$E$33,0.95,1,1)</f>
        <v>79612.944279941352</v>
      </c>
    </row>
    <row r="35" spans="2:8" x14ac:dyDescent="0.3">
      <c r="E35" s="34">
        <v>45901</v>
      </c>
      <c r="F35"/>
      <c r="G35" s="4">
        <f t="shared" si="0"/>
        <v>277387.26890745788</v>
      </c>
      <c r="H35" s="4">
        <f t="shared" si="1"/>
        <v>79613.30253738453</v>
      </c>
    </row>
    <row r="36" spans="2:8" x14ac:dyDescent="0.3">
      <c r="E36" s="34">
        <v>45931</v>
      </c>
      <c r="F36"/>
      <c r="G36" s="4">
        <f t="shared" si="0"/>
        <v>278982.09389685199</v>
      </c>
      <c r="H36" s="4">
        <f t="shared" si="1"/>
        <v>79613.939435525172</v>
      </c>
    </row>
    <row r="37" spans="2:8" x14ac:dyDescent="0.3">
      <c r="E37" s="34">
        <v>45962</v>
      </c>
      <c r="F37"/>
      <c r="G37" s="4">
        <f t="shared" si="0"/>
        <v>280576.9188862461</v>
      </c>
      <c r="H37" s="4">
        <f t="shared" si="1"/>
        <v>79614.934578669927</v>
      </c>
    </row>
    <row r="38" spans="2:8" x14ac:dyDescent="0.3">
      <c r="E38" s="34">
        <v>45992</v>
      </c>
      <c r="F38"/>
      <c r="G38" s="4">
        <f t="shared" si="0"/>
        <v>282171.74387564021</v>
      </c>
      <c r="H38" s="4">
        <f t="shared" si="1"/>
        <v>79616.367562946383</v>
      </c>
    </row>
    <row r="39" spans="2:8" x14ac:dyDescent="0.3">
      <c r="E39" s="34">
        <v>46023</v>
      </c>
      <c r="F39"/>
      <c r="G39" s="4">
        <f t="shared" si="0"/>
        <v>283766.56886503438</v>
      </c>
      <c r="H39" s="4">
        <f t="shared" si="1"/>
        <v>79618.317972324265</v>
      </c>
    </row>
    <row r="40" spans="2:8" x14ac:dyDescent="0.3">
      <c r="E40" s="34">
        <v>46054</v>
      </c>
      <c r="F40"/>
      <c r="G40" s="4">
        <f t="shared" si="0"/>
        <v>285361.39385442849</v>
      </c>
      <c r="H40" s="4">
        <f t="shared" si="1"/>
        <v>79620.865373842389</v>
      </c>
    </row>
    <row r="41" spans="2:8" x14ac:dyDescent="0.3">
      <c r="E41" s="34">
        <v>46082</v>
      </c>
      <c r="F41"/>
      <c r="G41" s="4">
        <f t="shared" si="0"/>
        <v>286956.2188438226</v>
      </c>
      <c r="H41" s="4">
        <f t="shared" si="1"/>
        <v>79624.089312042895</v>
      </c>
    </row>
    <row r="42" spans="2:8" x14ac:dyDescent="0.3">
      <c r="E42" s="34">
        <v>46113</v>
      </c>
      <c r="F42"/>
      <c r="G42" s="4">
        <f t="shared" si="0"/>
        <v>288551.04383321677</v>
      </c>
      <c r="H42" s="4">
        <f t="shared" si="1"/>
        <v>79628.069302613876</v>
      </c>
    </row>
    <row r="43" spans="2:8" x14ac:dyDescent="0.3">
      <c r="E43" s="34">
        <v>46143</v>
      </c>
      <c r="F43"/>
      <c r="G43" s="4">
        <f t="shared" si="0"/>
        <v>290145.86882261088</v>
      </c>
      <c r="H43" s="4">
        <f t="shared" si="1"/>
        <v>79632.884825242931</v>
      </c>
    </row>
    <row r="44" spans="2:8" x14ac:dyDescent="0.3">
      <c r="E44" s="34">
        <v>46174</v>
      </c>
      <c r="F44"/>
      <c r="G44" s="4">
        <f t="shared" si="0"/>
        <v>291740.69381200499</v>
      </c>
      <c r="H44" s="4">
        <f t="shared" si="1"/>
        <v>79638.615315684394</v>
      </c>
    </row>
    <row r="45" spans="2:8" x14ac:dyDescent="0.3">
      <c r="E45" s="34">
        <v>46204</v>
      </c>
      <c r="F45"/>
      <c r="G45" s="4">
        <f t="shared" si="0"/>
        <v>293335.51880139916</v>
      </c>
      <c r="H45" s="4">
        <f t="shared" si="1"/>
        <v>79645.340157043349</v>
      </c>
    </row>
    <row r="46" spans="2:8" x14ac:dyDescent="0.3">
      <c r="E46" s="34">
        <v>46235</v>
      </c>
      <c r="F46"/>
      <c r="G46" s="4">
        <f t="shared" si="0"/>
        <v>294930.34379079327</v>
      </c>
      <c r="H46" s="4">
        <f t="shared" si="1"/>
        <v>79653.138670280503</v>
      </c>
    </row>
    <row r="47" spans="2:8" x14ac:dyDescent="0.3">
      <c r="E47" s="34">
        <v>46266</v>
      </c>
      <c r="F47"/>
      <c r="G47" s="4">
        <f t="shared" si="0"/>
        <v>296525.16878018738</v>
      </c>
      <c r="H47" s="4">
        <f t="shared" si="1"/>
        <v>79662.090103943076</v>
      </c>
    </row>
    <row r="48" spans="2:8" x14ac:dyDescent="0.3">
      <c r="E48" s="34">
        <v>46296</v>
      </c>
      <c r="F48"/>
      <c r="G48" s="4">
        <f t="shared" si="0"/>
        <v>298119.99376958149</v>
      </c>
      <c r="H48" s="4">
        <f t="shared" si="1"/>
        <v>79672.273623126603</v>
      </c>
    </row>
    <row r="49" spans="5:8" x14ac:dyDescent="0.3">
      <c r="E49" s="34">
        <v>46327</v>
      </c>
      <c r="F49"/>
      <c r="G49" s="4">
        <f t="shared" si="0"/>
        <v>299714.81875897566</v>
      </c>
      <c r="H49" s="4">
        <f t="shared" si="1"/>
        <v>79683.768297675051</v>
      </c>
    </row>
    <row r="50" spans="5:8" x14ac:dyDescent="0.3">
      <c r="E50" s="34">
        <v>46357</v>
      </c>
      <c r="F50"/>
      <c r="G50" s="4">
        <f t="shared" si="0"/>
        <v>301309.64374836977</v>
      </c>
      <c r="H50" s="4">
        <f t="shared" si="1"/>
        <v>79696.653089625848</v>
      </c>
    </row>
    <row r="51" spans="5:8" x14ac:dyDescent="0.3">
      <c r="E51" s="34">
        <v>46388</v>
      </c>
      <c r="F51"/>
      <c r="G51" s="4">
        <f t="shared" si="0"/>
        <v>302904.46873776388</v>
      </c>
      <c r="H51" s="4">
        <f t="shared" si="1"/>
        <v>79711.006839908601</v>
      </c>
    </row>
    <row r="52" spans="5:8" x14ac:dyDescent="0.3">
      <c r="E52" s="34">
        <v>46419</v>
      </c>
      <c r="F52"/>
      <c r="G52" s="4">
        <f t="shared" si="0"/>
        <v>304499.29372715804</v>
      </c>
      <c r="H52" s="4">
        <f t="shared" si="1"/>
        <v>79726.908254307244</v>
      </c>
    </row>
    <row r="53" spans="5:8" x14ac:dyDescent="0.3">
      <c r="E53" s="34">
        <v>46447</v>
      </c>
      <c r="F53"/>
      <c r="G53" s="4">
        <f t="shared" si="0"/>
        <v>306094.11871655216</v>
      </c>
      <c r="H53" s="4">
        <f t="shared" si="1"/>
        <v>79744.435888695501</v>
      </c>
    </row>
    <row r="54" spans="5:8" x14ac:dyDescent="0.3">
      <c r="E54" s="34">
        <v>46478</v>
      </c>
      <c r="F54"/>
      <c r="G54" s="4">
        <f t="shared" si="0"/>
        <v>307688.94370594627</v>
      </c>
      <c r="H54" s="4">
        <f t="shared" si="1"/>
        <v>79763.668133558007</v>
      </c>
    </row>
    <row r="55" spans="5:8" x14ac:dyDescent="0.3">
      <c r="E55" s="34">
        <v>46508</v>
      </c>
      <c r="F55"/>
      <c r="G55" s="4">
        <f t="shared" si="0"/>
        <v>309283.76869534038</v>
      </c>
      <c r="H55" s="4">
        <f t="shared" si="1"/>
        <v>79784.683197809645</v>
      </c>
    </row>
    <row r="56" spans="5:8" x14ac:dyDescent="0.3">
      <c r="E56" s="34">
        <v>46539</v>
      </c>
      <c r="F56"/>
      <c r="G56" s="4">
        <f t="shared" si="0"/>
        <v>310878.59368473454</v>
      </c>
      <c r="H56" s="4">
        <f t="shared" si="1"/>
        <v>79807.559091927353</v>
      </c>
    </row>
    <row r="57" spans="5:8" x14ac:dyDescent="0.3">
      <c r="E57" s="34">
        <v>46569</v>
      </c>
      <c r="F57"/>
      <c r="G57" s="4">
        <f t="shared" si="0"/>
        <v>312473.41867412865</v>
      </c>
      <c r="H57" s="4">
        <f t="shared" si="1"/>
        <v>79832.373610409777</v>
      </c>
    </row>
    <row r="58" spans="5:8" x14ac:dyDescent="0.3">
      <c r="E58" s="34">
        <v>46600</v>
      </c>
      <c r="F58"/>
      <c r="G58" s="4">
        <f t="shared" si="0"/>
        <v>314068.24366352276</v>
      </c>
      <c r="H58" s="4">
        <f t="shared" si="1"/>
        <v>79859.204313581606</v>
      </c>
    </row>
    <row r="59" spans="5:8" x14ac:dyDescent="0.3">
      <c r="E59" s="34">
        <v>46631</v>
      </c>
      <c r="F59"/>
      <c r="G59" s="4">
        <f t="shared" si="0"/>
        <v>315663.06865291693</v>
      </c>
      <c r="H59" s="4">
        <f t="shared" si="1"/>
        <v>79888.128508760463</v>
      </c>
    </row>
    <row r="60" spans="5:8" x14ac:dyDescent="0.3">
      <c r="E60" s="34">
        <v>46661</v>
      </c>
      <c r="F60"/>
      <c r="G60" s="4">
        <f t="shared" si="0"/>
        <v>317257.89364231104</v>
      </c>
      <c r="H60" s="4">
        <f t="shared" si="1"/>
        <v>79919.223230806063</v>
      </c>
    </row>
    <row r="61" spans="5:8" x14ac:dyDescent="0.3">
      <c r="E61" s="34">
        <v>46692</v>
      </c>
      <c r="F61"/>
      <c r="G61" s="4">
        <f t="shared" si="0"/>
        <v>318852.71863170515</v>
      </c>
      <c r="H61" s="4">
        <f t="shared" si="1"/>
        <v>79952.565222072284</v>
      </c>
    </row>
    <row r="62" spans="5:8" x14ac:dyDescent="0.3">
      <c r="E62" s="34">
        <v>46722</v>
      </c>
      <c r="F62"/>
      <c r="G62" s="4">
        <f t="shared" si="0"/>
        <v>320447.54362109932</v>
      </c>
      <c r="H62" s="4">
        <f t="shared" si="1"/>
        <v>79988.230911784456</v>
      </c>
    </row>
    <row r="63" spans="5:8" x14ac:dyDescent="0.3">
      <c r="E63" s="34">
        <v>46753</v>
      </c>
      <c r="F63"/>
      <c r="G63" s="4">
        <f t="shared" si="0"/>
        <v>322042.36861049343</v>
      </c>
      <c r="H63" s="4">
        <f t="shared" si="1"/>
        <v>80026.296394865669</v>
      </c>
    </row>
    <row r="64" spans="5:8" x14ac:dyDescent="0.3">
      <c r="E64" s="34">
        <v>46784</v>
      </c>
      <c r="F64"/>
      <c r="G64" s="4">
        <f t="shared" si="0"/>
        <v>323637.19359988754</v>
      </c>
      <c r="H64" s="4">
        <f t="shared" si="1"/>
        <v>80066.837410237073</v>
      </c>
    </row>
    <row r="65" spans="5:8" x14ac:dyDescent="0.3">
      <c r="E65" s="34">
        <v>46813</v>
      </c>
      <c r="F65"/>
      <c r="G65" s="4">
        <f t="shared" si="0"/>
        <v>325232.01858928171</v>
      </c>
      <c r="H65" s="4">
        <f t="shared" si="1"/>
        <v>80109.929318618728</v>
      </c>
    </row>
    <row r="66" spans="5:8" x14ac:dyDescent="0.3">
      <c r="E66" s="34">
        <v>46844</v>
      </c>
      <c r="F66"/>
      <c r="G66" s="4">
        <f t="shared" si="0"/>
        <v>326826.84357867582</v>
      </c>
      <c r="H66" s="4">
        <f t="shared" si="1"/>
        <v>80155.647079859118</v>
      </c>
    </row>
    <row r="67" spans="5:8" x14ac:dyDescent="0.3">
      <c r="E67" s="34">
        <v>46874</v>
      </c>
      <c r="F67"/>
      <c r="G67" s="4">
        <f t="shared" si="0"/>
        <v>328421.66856806993</v>
      </c>
      <c r="H67" s="4">
        <f t="shared" si="1"/>
        <v>80204.065229822707</v>
      </c>
    </row>
    <row r="68" spans="5:8" x14ac:dyDescent="0.3">
      <c r="E68" s="34">
        <v>46905</v>
      </c>
      <c r="F68"/>
      <c r="G68" s="4">
        <f t="shared" si="0"/>
        <v>330016.49355746404</v>
      </c>
      <c r="H68" s="4">
        <f t="shared" si="1"/>
        <v>80255.257856866097</v>
      </c>
    </row>
    <row r="69" spans="5:8" x14ac:dyDescent="0.3">
      <c r="E69" s="34">
        <v>46935</v>
      </c>
      <c r="F69"/>
      <c r="G69" s="4">
        <f t="shared" si="0"/>
        <v>331611.31854685821</v>
      </c>
      <c r="H69" s="4">
        <f t="shared" si="1"/>
        <v>80309.298577935246</v>
      </c>
    </row>
    <row r="70" spans="5:8" x14ac:dyDescent="0.3">
      <c r="E70" s="34">
        <v>46965</v>
      </c>
      <c r="F70"/>
      <c r="G70" s="4">
        <f t="shared" si="0"/>
        <v>333154.69756885251</v>
      </c>
      <c r="H70" s="4">
        <f t="shared" si="1"/>
        <v>80364.423662691392</v>
      </c>
    </row>
  </sheetData>
  <mergeCells count="1">
    <mergeCell ref="B2:G2"/>
  </mergeCells>
  <phoneticPr fontId="9" type="noConversion"/>
  <pageMargins left="0.7" right="0.7" top="0.75" bottom="0.75" header="0.3" footer="0.3"/>
  <drawing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A844F-9410-49A4-8C80-499CDB62BDAC}">
  <sheetPr>
    <pageSetUpPr autoPageBreaks="0"/>
  </sheetPr>
  <dimension ref="A1"/>
  <sheetViews>
    <sheetView showGridLines="0" tabSelected="1" zoomScale="60" zoomScaleNormal="60" workbookViewId="0">
      <selection activeCell="AD40" sqref="AD40"/>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20597D95-A0C4-4006-9DEF-DF765879FBE5}">
  <ds:schemaRefs/>
</ds:datastoreItem>
</file>

<file path=customXml/itemProps2.xml><?xml version="1.0" encoding="utf-8"?>
<ds:datastoreItem xmlns:ds="http://schemas.openxmlformats.org/officeDocument/2006/customXml" ds:itemID="{A220D768-0EFA-4E8F-A01B-821EBB7FD2FF}">
  <ds:schemaRefs/>
</ds:datastoreItem>
</file>

<file path=customXml/itemProps3.xml><?xml version="1.0" encoding="utf-8"?>
<ds:datastoreItem xmlns:ds="http://schemas.openxmlformats.org/officeDocument/2006/customXml" ds:itemID="{0C852872-CBC9-406B-AAA4-0470A34D7291}">
  <ds:schemaRefs/>
</ds:datastoreItem>
</file>

<file path=customXml/itemProps4.xml><?xml version="1.0" encoding="utf-8"?>
<ds:datastoreItem xmlns:ds="http://schemas.openxmlformats.org/officeDocument/2006/customXml" ds:itemID="{03E7F375-23EC-4329-A79F-6D243658B442}">
  <ds:schemaRefs/>
</ds:datastoreItem>
</file>

<file path=customXml/itemProps5.xml><?xml version="1.0" encoding="utf-8"?>
<ds:datastoreItem xmlns:ds="http://schemas.openxmlformats.org/officeDocument/2006/customXml" ds:itemID="{3E1278E6-2CF9-475B-A944-F430FD625E12}">
  <ds:schemaRefs/>
</ds:datastoreItem>
</file>

<file path=customXml/itemProps6.xml><?xml version="1.0" encoding="utf-8"?>
<ds:datastoreItem xmlns:ds="http://schemas.openxmlformats.org/officeDocument/2006/customXml" ds:itemID="{BC4654C7-0390-4D2A-8207-CCB950090987}">
  <ds:schemaRefs>
    <ds:schemaRef ds:uri="http://schemas.microsoft.com/DataMashup"/>
  </ds:schemaRefs>
</ds:datastoreItem>
</file>

<file path=customXml/itemProps7.xml><?xml version="1.0" encoding="utf-8"?>
<ds:datastoreItem xmlns:ds="http://schemas.openxmlformats.org/officeDocument/2006/customXml" ds:itemID="{BCA9EED9-1609-4DA1-81BF-2B432806E6E3}">
  <ds:schemaRefs/>
</ds:datastoreItem>
</file>

<file path=customXml/itemProps8.xml><?xml version="1.0" encoding="utf-8"?>
<ds:datastoreItem xmlns:ds="http://schemas.openxmlformats.org/officeDocument/2006/customXml" ds:itemID="{32BE8FE8-BF33-4BCB-BA03-B4502AE9E36F}">
  <ds:schemaRefs/>
</ds:datastoreItem>
</file>

<file path=customXml/itemProps9.xml><?xml version="1.0" encoding="utf-8"?>
<ds:datastoreItem xmlns:ds="http://schemas.openxmlformats.org/officeDocument/2006/customXml" ds:itemID="{6E1E71A0-4C04-4402-84A3-97950B995219}">
  <ds:schemaRefs/>
</ds:datastoreItem>
</file>

<file path=customXml/itemProps10.xml><?xml version="1.0" encoding="utf-8"?>
<ds:datastoreItem xmlns:ds="http://schemas.openxmlformats.org/officeDocument/2006/customXml" ds:itemID="{2BDF8C64-BA4D-4E34-B9D2-AD929435930B}">
  <ds:schemaRefs/>
</ds:datastoreItem>
</file>

<file path=customXml/itemProps11.xml><?xml version="1.0" encoding="utf-8"?>
<ds:datastoreItem xmlns:ds="http://schemas.openxmlformats.org/officeDocument/2006/customXml" ds:itemID="{5309D837-7FF6-42D0-A8C4-9ED77B0CA547}">
  <ds:schemaRefs/>
</ds:datastoreItem>
</file>

<file path=customXml/itemProps12.xml><?xml version="1.0" encoding="utf-8"?>
<ds:datastoreItem xmlns:ds="http://schemas.openxmlformats.org/officeDocument/2006/customXml" ds:itemID="{323740C3-4ECB-4CC4-9108-19A06DF801C0}">
  <ds:schemaRefs/>
</ds:datastoreItem>
</file>

<file path=customXml/itemProps13.xml><?xml version="1.0" encoding="utf-8"?>
<ds:datastoreItem xmlns:ds="http://schemas.openxmlformats.org/officeDocument/2006/customXml" ds:itemID="{5CC6DF4D-A702-430C-8DDE-19236A82B9A9}">
  <ds:schemaRefs/>
</ds:datastoreItem>
</file>

<file path=customXml/itemProps14.xml><?xml version="1.0" encoding="utf-8"?>
<ds:datastoreItem xmlns:ds="http://schemas.openxmlformats.org/officeDocument/2006/customXml" ds:itemID="{8D75B662-4B12-4DA6-BCD6-671ACF7487B3}">
  <ds:schemaRefs/>
</ds:datastoreItem>
</file>

<file path=customXml/itemProps15.xml><?xml version="1.0" encoding="utf-8"?>
<ds:datastoreItem xmlns:ds="http://schemas.openxmlformats.org/officeDocument/2006/customXml" ds:itemID="{50B4A2A4-EC99-4451-9017-21D65118D956}">
  <ds:schemaRefs/>
</ds:datastoreItem>
</file>

<file path=customXml/itemProps16.xml><?xml version="1.0" encoding="utf-8"?>
<ds:datastoreItem xmlns:ds="http://schemas.openxmlformats.org/officeDocument/2006/customXml" ds:itemID="{3362D5D1-A316-4650-87F6-0965EF23D838}">
  <ds:schemaRefs/>
</ds:datastoreItem>
</file>

<file path=customXml/itemProps17.xml><?xml version="1.0" encoding="utf-8"?>
<ds:datastoreItem xmlns:ds="http://schemas.openxmlformats.org/officeDocument/2006/customXml" ds:itemID="{22304B1D-2B79-43F0-BBB3-C00C12EA1CF0}">
  <ds:schemaRefs/>
</ds:datastoreItem>
</file>

<file path=customXml/itemProps18.xml><?xml version="1.0" encoding="utf-8"?>
<ds:datastoreItem xmlns:ds="http://schemas.openxmlformats.org/officeDocument/2006/customXml" ds:itemID="{94D6E843-0842-4C30-ACEB-E13BD87F78F6}">
  <ds:schemaRefs/>
</ds:datastoreItem>
</file>

<file path=customXml/itemProps19.xml><?xml version="1.0" encoding="utf-8"?>
<ds:datastoreItem xmlns:ds="http://schemas.openxmlformats.org/officeDocument/2006/customXml" ds:itemID="{A40C108C-4044-41D1-91CE-5441D7CA56B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Retail_Dataset</vt:lpstr>
      <vt:lpstr>Dataset_Table</vt:lpstr>
      <vt:lpstr>Date_Sheet</vt:lpstr>
      <vt:lpstr>Data_Analysis</vt:lpstr>
      <vt:lpstr>Pivots_Tables</vt:lpstr>
      <vt:lpstr>Pivot_Charts</vt:lpstr>
      <vt:lpstr>Forecasting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Devaprakash R</dc:creator>
  <cp:lastModifiedBy>Devaprakash R</cp:lastModifiedBy>
  <dcterms:created xsi:type="dcterms:W3CDTF">2025-07-18T02:01:49Z</dcterms:created>
  <dcterms:modified xsi:type="dcterms:W3CDTF">2025-07-25T17:36:23Z</dcterms:modified>
</cp:coreProperties>
</file>