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Guesstimat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45" i="1" s="1"/>
  <c r="K47" i="1" s="1"/>
  <c r="K46" i="1" l="1"/>
  <c r="K48" i="1" s="1"/>
  <c r="L61" i="1" s="1"/>
  <c r="L68" i="1" s="1"/>
  <c r="L51" i="1"/>
  <c r="L53" i="1" s="1"/>
  <c r="L52" i="1"/>
  <c r="L54" i="1" s="1"/>
  <c r="L59" i="1"/>
  <c r="L66" i="1" s="1"/>
  <c r="L62" i="1"/>
  <c r="L69" i="1" s="1"/>
  <c r="L60" i="1" l="1"/>
  <c r="L67" i="1" s="1"/>
  <c r="L58" i="1"/>
  <c r="L65" i="1" s="1"/>
  <c r="K70" i="1" s="1"/>
  <c r="K55" i="1"/>
  <c r="K72" i="1" s="1"/>
</calcChain>
</file>

<file path=xl/sharedStrings.xml><?xml version="1.0" encoding="utf-8"?>
<sst xmlns="http://schemas.openxmlformats.org/spreadsheetml/2006/main" count="84" uniqueCount="82">
  <si>
    <t>Guesstimates:</t>
  </si>
  <si>
    <t>What is the metro revenue for one day?</t>
  </si>
  <si>
    <t>Estimation Problem</t>
  </si>
  <si>
    <t>Assume Delhi Metro</t>
  </si>
  <si>
    <t>How many cars are there in India?</t>
  </si>
  <si>
    <t>*There are six metro lines in delhi.</t>
  </si>
  <si>
    <r>
      <rPr>
        <b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>: 1. All population, household and estimated no. of cars figures are in Crores</t>
    </r>
  </si>
  <si>
    <t>*Average number of boxes in one metro=6</t>
  </si>
  <si>
    <t>2. All income related figures are in INR</t>
  </si>
  <si>
    <t>*Peak hours=8-11 in morning and 5-9 in evening.Total=7 hours</t>
  </si>
  <si>
    <t>3. All figures are approximate in nature</t>
  </si>
  <si>
    <t>*Non-peak Hours:6-8 in morning,11-5 in afternoon and 9-11 in night</t>
  </si>
  <si>
    <t>*Number of passenger in one box is  sensitive to peak hours and non peak hours.</t>
  </si>
  <si>
    <t xml:space="preserve">Steps </t>
  </si>
  <si>
    <t xml:space="preserve"> For sake of calculation we will keep average size of one box=150 passengers</t>
  </si>
  <si>
    <t>Understanding the problem statement</t>
  </si>
  <si>
    <t>* Average fare per passenger=Rs20.</t>
  </si>
  <si>
    <t>Estimate the number of cars currently in use in India</t>
  </si>
  <si>
    <t>*Frequency of metro=3 minutes(peak hours),6minutes(non-peak hours)</t>
  </si>
  <si>
    <t>Making Assumptions</t>
  </si>
  <si>
    <t xml:space="preserve">Note: There are six metro line - Red line, Blue line, Yellow line, </t>
  </si>
  <si>
    <t>1. Cars mentioned in the problem belong to the category of personally-owned cars. 
2. Commercial cars have been excluded from scope of this estimation problem</t>
  </si>
  <si>
    <t xml:space="preserve">Green line, Violet line and Airport Express. Revenue of Airport Express </t>
  </si>
  <si>
    <t>line is not considered in Delhi Metro revenue, so we will keep five metro lines.</t>
  </si>
  <si>
    <t>Approach</t>
  </si>
  <si>
    <t>Pop. Of India (approx)</t>
  </si>
  <si>
    <t>Revenue calculation for Peak Hours</t>
  </si>
  <si>
    <t>Rural &amp; Urban Pop. Distribution</t>
  </si>
  <si>
    <t>Total peak hours=(8 am- 11 am) +(5 pm- 9 pm)=7 hours</t>
  </si>
  <si>
    <t>% rural population</t>
  </si>
  <si>
    <t>% urban population</t>
  </si>
  <si>
    <t>Now as we assumed above that every 3 minutes one metro arrives.</t>
  </si>
  <si>
    <t>Assuming the average household size in rural India to be</t>
  </si>
  <si>
    <t xml:space="preserve"> So total number of one side metro rides peak hours=7*60/3=140</t>
  </si>
  <si>
    <t>Assuming the average household size in urban India to be</t>
  </si>
  <si>
    <t>Considering both sides ride, the total number of rides will be=140*2=280</t>
  </si>
  <si>
    <t>Rural Population</t>
  </si>
  <si>
    <t>Urban Population</t>
  </si>
  <si>
    <t xml:space="preserve">Keeping above assumed figure in consideration we will </t>
  </si>
  <si>
    <t># of rural households</t>
  </si>
  <si>
    <t>calculate the number of passengers in one metro=6*150=900 passengers.</t>
  </si>
  <si>
    <t># of urban households</t>
  </si>
  <si>
    <t xml:space="preserve">Now there are total 5 metro lines and 280 rides so total </t>
  </si>
  <si>
    <t>Income distribution of Rural India</t>
  </si>
  <si>
    <t>%</t>
  </si>
  <si>
    <t>Calculated value</t>
  </si>
  <si>
    <t>number of passengers who travelled during peak hours will be=900*280*5=1260000 passengers.</t>
  </si>
  <si>
    <t>Middle class + upper middle class+ rich (defined by monthly income &gt; 10K) - Lets call this category RA</t>
  </si>
  <si>
    <t>Poor (defined by monthly income &lt; 10K including households below poverty line)- Lets call this category RB</t>
  </si>
  <si>
    <t xml:space="preserve">Assuming that every passenger will pay an average fare </t>
  </si>
  <si>
    <t>Assumption on % of household from category RA which can afford a car</t>
  </si>
  <si>
    <t>of Rs20, total revenue of metro will be= 1260000*20=Rs252 lakhs.</t>
  </si>
  <si>
    <t>Assuming that category RB household will not be able to afford a car</t>
  </si>
  <si>
    <t># of cars in rural India</t>
  </si>
  <si>
    <t>Revenue calculation for Non-Peak Hours</t>
  </si>
  <si>
    <t>Income distribution of Urban India</t>
  </si>
  <si>
    <t>Rich (monthly income &gt;= 1.5 lakhs) - Category UA</t>
  </si>
  <si>
    <t>Total non-peak hours = (6 am - 8 am) + (11 am - 5 pm) + (9 pm - 11 pm) = 10 hours</t>
  </si>
  <si>
    <t>Upper middle class (0.8 lakhs &lt;= monthly income &lt; 1.5 lakhs) - Category UB</t>
  </si>
  <si>
    <t>Middle middle class (0.125 lakhs &lt;= monthly income &lt; 0.8 lakhs) - Category UC</t>
  </si>
  <si>
    <t>Now as we have assumed above that every 6 minutes one metro arrives. So total number of one side metro rides during non-peak hours = 10 *60/6 = 100</t>
  </si>
  <si>
    <t>Lower middle class ( 0.016 lakhs &lt; =monthly income &lt; 0.125 lakhs) - Category UD</t>
  </si>
  <si>
    <t>Below poverty line ( annual income &lt;  0.2 lakhs) - Category UBPL</t>
  </si>
  <si>
    <t>Considering both sides ride, the total number of rides will be = 100*2  = 200</t>
  </si>
  <si>
    <t>Probability across each of the above category of owning a car</t>
  </si>
  <si>
    <t>Keeping above assumed figures in consideration we will calculate the number of passengers</t>
  </si>
  <si>
    <t>Category UA (assuming that this category has more than 1 car/household, the average no. is taken as 1.2 cars)</t>
  </si>
  <si>
    <t xml:space="preserve"> in one metro = 6*200 = 1200 passengers.</t>
  </si>
  <si>
    <t>Category UB</t>
  </si>
  <si>
    <t>Category UC</t>
  </si>
  <si>
    <t xml:space="preserve">Now there are total 5 metro lines and 200 rides so total number of passengers who </t>
  </si>
  <si>
    <t>Category UD</t>
  </si>
  <si>
    <t>traveled during peak hours will be = 1200*200*5 = 1200000 passengers</t>
  </si>
  <si>
    <t>Category UBPL</t>
  </si>
  <si>
    <t># of cars in urban India</t>
  </si>
  <si>
    <t xml:space="preserve">Assuming that every passenger will pay an average fare of Rs20, </t>
  </si>
  <si>
    <t>total revenue of metro will be = 1200000*20 = Rs240 lakhs</t>
  </si>
  <si>
    <t>Total no. of cars in India</t>
  </si>
  <si>
    <t>Total revenue in 1 day = revenue in peak hours + revenue in non-peak hours</t>
  </si>
  <si>
    <t>Conclusion: There are approximately 2.6 crores (26 million) non-commercial cars in India</t>
  </si>
  <si>
    <t>Which will come to = (252 + 240) = Rs492 lakhs</t>
  </si>
  <si>
    <t>So yes, Delhi metro is generating near to Rs5 crores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</si>
</sst>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/>
    </xf>
    <xf numFmtId="0" fontId="1" fillId="2" borderId="11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 indent="2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 indent="2"/>
    </xf>
    <xf numFmtId="0" fontId="1" fillId="2" borderId="0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 indent="1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/>
    <xf numFmtId="0" fontId="2" fillId="2" borderId="15" xfId="0" applyFont="1" applyFill="1" applyBorder="1" applyAlignment="1">
      <alignment horizontal="left" indent="1"/>
    </xf>
    <xf numFmtId="0" fontId="1" fillId="2" borderId="17" xfId="0" applyFont="1" applyFill="1" applyBorder="1"/>
    <xf numFmtId="0" fontId="2" fillId="2" borderId="18" xfId="0" applyFont="1" applyFill="1" applyBorder="1" applyAlignment="1">
      <alignment horizontal="left" indent="1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/>
    <xf numFmtId="0" fontId="1" fillId="2" borderId="18" xfId="0" applyFont="1" applyFill="1" applyBorder="1" applyAlignment="1">
      <alignment horizontal="left" indent="3"/>
    </xf>
    <xf numFmtId="9" fontId="1" fillId="2" borderId="19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left" indent="1"/>
    </xf>
    <xf numFmtId="0" fontId="1" fillId="2" borderId="24" xfId="0" applyFont="1" applyFill="1" applyBorder="1"/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/>
    <xf numFmtId="0" fontId="2" fillId="2" borderId="27" xfId="0" applyFont="1" applyFill="1" applyBorder="1" applyAlignment="1">
      <alignment horizontal="left" indent="1"/>
    </xf>
    <xf numFmtId="0" fontId="2" fillId="2" borderId="28" xfId="0" applyFont="1" applyFill="1" applyBorder="1" applyAlignment="1">
      <alignment horizontal="left"/>
    </xf>
    <xf numFmtId="0" fontId="2" fillId="2" borderId="29" xfId="0" applyFont="1" applyFill="1" applyBorder="1"/>
    <xf numFmtId="0" fontId="1" fillId="2" borderId="15" xfId="0" applyFont="1" applyFill="1" applyBorder="1" applyAlignment="1">
      <alignment horizontal="left" wrapText="1" indent="1"/>
    </xf>
    <xf numFmtId="9" fontId="1" fillId="2" borderId="16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left" wrapText="1" indent="1"/>
    </xf>
    <xf numFmtId="0" fontId="1" fillId="2" borderId="20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 wrapText="1" indent="1"/>
    </xf>
    <xf numFmtId="9" fontId="1" fillId="2" borderId="25" xfId="0" applyNumberFormat="1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/>
    <xf numFmtId="0" fontId="2" fillId="2" borderId="29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 indent="1"/>
    </xf>
    <xf numFmtId="0" fontId="1" fillId="2" borderId="24" xfId="0" applyFont="1" applyFill="1" applyBorder="1" applyAlignment="1">
      <alignment horizontal="left" indent="2"/>
    </xf>
    <xf numFmtId="0" fontId="1" fillId="2" borderId="2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 indent="1"/>
    </xf>
    <xf numFmtId="0" fontId="1" fillId="2" borderId="29" xfId="0" applyFont="1" applyFill="1" applyBorder="1" applyAlignment="1">
      <alignment horizontal="left"/>
    </xf>
    <xf numFmtId="0" fontId="1" fillId="2" borderId="10" xfId="0" applyFont="1" applyFill="1" applyBorder="1"/>
    <xf numFmtId="0" fontId="0" fillId="2" borderId="33" xfId="0" applyFill="1" applyBorder="1"/>
    <xf numFmtId="0" fontId="0" fillId="2" borderId="34" xfId="0" applyFill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78"/>
  <sheetViews>
    <sheetView showGridLines="0" tabSelected="1" workbookViewId="0"/>
  </sheetViews>
  <sheetFormatPr defaultColWidth="9.140625" defaultRowHeight="15" x14ac:dyDescent="0.25"/>
  <cols>
    <col min="1" max="9" width="9.140625" style="5"/>
    <col min="10" max="10" width="67.42578125" style="5" bestFit="1" customWidth="1"/>
    <col min="11" max="11" width="7" style="5" bestFit="1" customWidth="1"/>
    <col min="12" max="12" width="13.7109375" style="5" bestFit="1" customWidth="1"/>
    <col min="13" max="16384" width="9.140625" style="5"/>
  </cols>
  <sheetData>
    <row r="1" spans="1:16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3"/>
      <c r="M1" s="2"/>
      <c r="N1" s="2"/>
      <c r="O1" s="2"/>
      <c r="P1" s="2"/>
    </row>
    <row r="2" spans="1:16" ht="15.75" thickBot="1" x14ac:dyDescent="0.3">
      <c r="A2" s="6" t="s">
        <v>1</v>
      </c>
      <c r="B2" s="7"/>
      <c r="C2" s="7"/>
      <c r="D2" s="7"/>
      <c r="E2" s="7"/>
      <c r="F2" s="7"/>
      <c r="G2" s="7"/>
      <c r="H2" s="7"/>
      <c r="I2" s="7"/>
      <c r="J2" s="8" t="s">
        <v>2</v>
      </c>
      <c r="K2" s="9"/>
      <c r="L2" s="10"/>
      <c r="M2" s="7"/>
      <c r="N2" s="7"/>
      <c r="O2" s="7"/>
      <c r="P2" s="7"/>
    </row>
    <row r="3" spans="1:16" x14ac:dyDescent="0.25">
      <c r="A3" s="6" t="s">
        <v>3</v>
      </c>
      <c r="B3" s="7"/>
      <c r="C3" s="7"/>
      <c r="D3" s="7"/>
      <c r="E3" s="7"/>
      <c r="F3" s="7"/>
      <c r="G3" s="7"/>
      <c r="H3" s="7"/>
      <c r="I3" s="7"/>
      <c r="J3" s="11" t="s">
        <v>4</v>
      </c>
      <c r="K3" s="12"/>
      <c r="L3" s="13"/>
      <c r="M3" s="7"/>
      <c r="N3" s="7"/>
      <c r="O3" s="7"/>
      <c r="P3" s="7"/>
    </row>
    <row r="4" spans="1:16" ht="15.75" thickBot="1" x14ac:dyDescent="0.3">
      <c r="A4" s="6"/>
      <c r="B4" s="7"/>
      <c r="C4" s="7"/>
      <c r="D4" s="7"/>
      <c r="E4" s="7"/>
      <c r="F4" s="7"/>
      <c r="G4" s="7"/>
      <c r="H4" s="7"/>
      <c r="I4" s="7"/>
      <c r="J4" s="14"/>
      <c r="K4" s="15"/>
      <c r="L4" s="16"/>
      <c r="M4" s="7"/>
      <c r="N4" s="7"/>
      <c r="O4" s="7"/>
      <c r="P4" s="7"/>
    </row>
    <row r="5" spans="1:16" x14ac:dyDescent="0.25">
      <c r="A5" s="6" t="s">
        <v>5</v>
      </c>
      <c r="B5" s="7"/>
      <c r="C5" s="7"/>
      <c r="D5" s="7"/>
      <c r="E5" s="7"/>
      <c r="F5" s="7"/>
      <c r="G5" s="7"/>
      <c r="H5" s="7"/>
      <c r="I5" s="7"/>
      <c r="J5" s="17" t="s">
        <v>6</v>
      </c>
      <c r="K5" s="18"/>
      <c r="L5" s="19"/>
      <c r="M5" s="7"/>
      <c r="N5" s="7"/>
      <c r="O5" s="7"/>
      <c r="P5" s="7"/>
    </row>
    <row r="6" spans="1:16" x14ac:dyDescent="0.25">
      <c r="A6" s="6"/>
      <c r="B6" s="7"/>
      <c r="C6" s="7"/>
      <c r="D6" s="7"/>
      <c r="E6" s="7"/>
      <c r="F6" s="7"/>
      <c r="G6" s="7"/>
      <c r="H6" s="7"/>
      <c r="I6" s="7"/>
      <c r="J6" s="20"/>
      <c r="K6" s="21"/>
      <c r="L6" s="22"/>
      <c r="M6" s="7"/>
      <c r="N6" s="7"/>
      <c r="O6" s="7"/>
      <c r="P6" s="7"/>
    </row>
    <row r="7" spans="1:16" x14ac:dyDescent="0.25">
      <c r="A7" s="6"/>
      <c r="B7" s="7"/>
      <c r="C7" s="7"/>
      <c r="D7" s="7"/>
      <c r="E7" s="7"/>
      <c r="F7" s="7"/>
      <c r="G7" s="7"/>
      <c r="H7" s="7"/>
      <c r="I7" s="7"/>
      <c r="J7" s="20"/>
      <c r="K7" s="21"/>
      <c r="L7" s="22"/>
      <c r="M7" s="7"/>
      <c r="N7" s="7"/>
      <c r="O7" s="7"/>
      <c r="P7" s="7"/>
    </row>
    <row r="8" spans="1:16" x14ac:dyDescent="0.25">
      <c r="A8" s="6"/>
      <c r="B8" s="7"/>
      <c r="C8" s="7"/>
      <c r="D8" s="7"/>
      <c r="E8" s="7"/>
      <c r="F8" s="7"/>
      <c r="G8" s="7"/>
      <c r="H8" s="7"/>
      <c r="I8" s="7"/>
      <c r="J8" s="20"/>
      <c r="K8" s="21"/>
      <c r="L8" s="22"/>
      <c r="M8" s="7"/>
      <c r="N8" s="7"/>
      <c r="O8" s="7"/>
      <c r="P8" s="7"/>
    </row>
    <row r="9" spans="1:16" x14ac:dyDescent="0.25">
      <c r="A9" s="6"/>
      <c r="B9" s="7"/>
      <c r="C9" s="7"/>
      <c r="D9" s="7"/>
      <c r="E9" s="7"/>
      <c r="F9" s="7"/>
      <c r="G9" s="7"/>
      <c r="H9" s="7"/>
      <c r="I9" s="7"/>
      <c r="J9" s="20"/>
      <c r="K9" s="21"/>
      <c r="L9" s="22"/>
      <c r="M9" s="7"/>
      <c r="N9" s="7"/>
      <c r="O9" s="7"/>
      <c r="P9" s="7"/>
    </row>
    <row r="10" spans="1:16" x14ac:dyDescent="0.25">
      <c r="A10" s="6"/>
      <c r="B10" s="7"/>
      <c r="C10" s="7"/>
      <c r="D10" s="7"/>
      <c r="E10" s="7"/>
      <c r="F10" s="7"/>
      <c r="G10" s="7"/>
      <c r="H10" s="7"/>
      <c r="I10" s="7"/>
      <c r="J10" s="20"/>
      <c r="K10" s="21"/>
      <c r="L10" s="22"/>
      <c r="M10" s="7"/>
      <c r="N10" s="7"/>
      <c r="O10" s="7"/>
      <c r="P10" s="7"/>
    </row>
    <row r="11" spans="1:16" x14ac:dyDescent="0.25">
      <c r="A11" s="6"/>
      <c r="B11" s="7"/>
      <c r="C11" s="7"/>
      <c r="D11" s="7"/>
      <c r="E11" s="7"/>
      <c r="F11" s="7"/>
      <c r="G11" s="7"/>
      <c r="H11" s="7"/>
      <c r="I11" s="7"/>
      <c r="J11" s="20"/>
      <c r="K11" s="21"/>
      <c r="L11" s="22"/>
      <c r="M11" s="7"/>
      <c r="N11" s="7"/>
      <c r="O11" s="7"/>
      <c r="P11" s="7"/>
    </row>
    <row r="12" spans="1:16" x14ac:dyDescent="0.25">
      <c r="A12" s="6"/>
      <c r="B12" s="7"/>
      <c r="C12" s="7"/>
      <c r="D12" s="7"/>
      <c r="E12" s="7"/>
      <c r="F12" s="7"/>
      <c r="G12" s="7"/>
      <c r="H12" s="7"/>
      <c r="I12" s="7"/>
      <c r="J12" s="20"/>
      <c r="K12" s="21"/>
      <c r="L12" s="22"/>
      <c r="M12" s="7"/>
      <c r="N12" s="7"/>
      <c r="O12" s="7"/>
      <c r="P12" s="7"/>
    </row>
    <row r="13" spans="1:16" x14ac:dyDescent="0.25">
      <c r="A13" s="6"/>
      <c r="B13" s="7"/>
      <c r="C13" s="7"/>
      <c r="D13" s="7"/>
      <c r="E13" s="7"/>
      <c r="F13" s="7"/>
      <c r="G13" s="7"/>
      <c r="H13" s="7"/>
      <c r="I13" s="7"/>
      <c r="J13" s="20"/>
      <c r="K13" s="21"/>
      <c r="L13" s="22"/>
      <c r="M13" s="7"/>
      <c r="N13" s="7"/>
      <c r="O13" s="7"/>
      <c r="P13" s="7"/>
    </row>
    <row r="14" spans="1:16" x14ac:dyDescent="0.25">
      <c r="A14" s="6"/>
      <c r="B14" s="7"/>
      <c r="C14" s="7"/>
      <c r="D14" s="7"/>
      <c r="E14" s="7"/>
      <c r="F14" s="7"/>
      <c r="G14" s="7"/>
      <c r="H14" s="7"/>
      <c r="I14" s="7"/>
      <c r="J14" s="20"/>
      <c r="K14" s="21"/>
      <c r="L14" s="22"/>
      <c r="M14" s="7"/>
      <c r="N14" s="7"/>
      <c r="O14" s="7"/>
      <c r="P14" s="7"/>
    </row>
    <row r="15" spans="1:16" x14ac:dyDescent="0.25">
      <c r="A15" s="6" t="s">
        <v>7</v>
      </c>
      <c r="B15" s="7"/>
      <c r="C15" s="7"/>
      <c r="D15" s="7"/>
      <c r="E15" s="7"/>
      <c r="F15" s="7"/>
      <c r="G15" s="7"/>
      <c r="H15" s="7"/>
      <c r="I15" s="7"/>
      <c r="J15" s="23" t="s">
        <v>8</v>
      </c>
      <c r="K15" s="24"/>
      <c r="L15" s="25"/>
      <c r="M15" s="7"/>
      <c r="N15" s="7"/>
      <c r="O15" s="7"/>
      <c r="P15" s="7"/>
    </row>
    <row r="16" spans="1:16" ht="15.75" thickBot="1" x14ac:dyDescent="0.3">
      <c r="A16" s="6" t="s">
        <v>9</v>
      </c>
      <c r="B16" s="7"/>
      <c r="C16" s="7"/>
      <c r="D16" s="7"/>
      <c r="E16" s="7"/>
      <c r="F16" s="7"/>
      <c r="G16" s="7"/>
      <c r="H16" s="7"/>
      <c r="I16" s="7"/>
      <c r="J16" s="26" t="s">
        <v>10</v>
      </c>
      <c r="K16" s="27"/>
      <c r="L16" s="28"/>
      <c r="M16" s="7"/>
      <c r="N16" s="7"/>
      <c r="O16" s="7"/>
      <c r="P16" s="7"/>
    </row>
    <row r="17" spans="1:16" x14ac:dyDescent="0.25">
      <c r="A17" s="6" t="s">
        <v>11</v>
      </c>
      <c r="B17" s="7"/>
      <c r="C17" s="7"/>
      <c r="D17" s="7"/>
      <c r="E17" s="7"/>
      <c r="F17" s="7"/>
      <c r="G17" s="7"/>
      <c r="H17" s="7"/>
      <c r="I17" s="7"/>
      <c r="J17" s="29"/>
      <c r="K17" s="30"/>
      <c r="L17" s="31"/>
      <c r="M17" s="7"/>
      <c r="N17" s="7"/>
      <c r="O17" s="7"/>
      <c r="P17" s="7"/>
    </row>
    <row r="18" spans="1:16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29"/>
      <c r="K18" s="30"/>
      <c r="L18" s="31"/>
      <c r="M18" s="7"/>
      <c r="N18" s="7"/>
      <c r="O18" s="7"/>
      <c r="P18" s="7"/>
    </row>
    <row r="19" spans="1:16" ht="15.75" thickBot="1" x14ac:dyDescent="0.3">
      <c r="A19" s="6" t="s">
        <v>12</v>
      </c>
      <c r="B19" s="7"/>
      <c r="C19" s="7"/>
      <c r="D19" s="7"/>
      <c r="E19" s="7"/>
      <c r="F19" s="7"/>
      <c r="G19" s="7"/>
      <c r="H19" s="7"/>
      <c r="I19" s="7"/>
      <c r="J19" s="8" t="s">
        <v>13</v>
      </c>
      <c r="K19" s="9"/>
      <c r="L19" s="10"/>
      <c r="M19" s="7"/>
      <c r="N19" s="7"/>
      <c r="O19" s="7"/>
      <c r="P19" s="7"/>
    </row>
    <row r="20" spans="1:16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32"/>
      <c r="K20" s="33"/>
      <c r="L20" s="34"/>
      <c r="M20" s="7"/>
      <c r="N20" s="7"/>
      <c r="O20" s="7"/>
      <c r="P20" s="7"/>
    </row>
    <row r="21" spans="1:16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32"/>
      <c r="K21" s="33"/>
      <c r="L21" s="34"/>
      <c r="M21" s="7"/>
      <c r="N21" s="7"/>
      <c r="O21" s="7"/>
      <c r="P21" s="7"/>
    </row>
    <row r="22" spans="1:16" ht="15.75" thickBot="1" x14ac:dyDescent="0.3">
      <c r="A22" s="6" t="s">
        <v>14</v>
      </c>
      <c r="B22" s="7"/>
      <c r="C22" s="7"/>
      <c r="D22" s="7"/>
      <c r="E22" s="7"/>
      <c r="F22" s="7"/>
      <c r="G22" s="7"/>
      <c r="H22" s="7"/>
      <c r="I22" s="7"/>
      <c r="J22" s="35" t="s">
        <v>15</v>
      </c>
      <c r="K22" s="36"/>
      <c r="L22" s="37"/>
      <c r="M22" s="7"/>
      <c r="N22" s="7"/>
      <c r="O22" s="7"/>
      <c r="P22" s="7"/>
    </row>
    <row r="23" spans="1:16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38"/>
      <c r="K23" s="39"/>
      <c r="L23" s="40"/>
      <c r="M23" s="7"/>
      <c r="N23" s="7"/>
      <c r="O23" s="7"/>
      <c r="P23" s="7"/>
    </row>
    <row r="24" spans="1:16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38"/>
      <c r="K24" s="39"/>
      <c r="L24" s="40"/>
      <c r="M24" s="7"/>
      <c r="N24" s="7"/>
      <c r="O24" s="7"/>
      <c r="P24" s="7"/>
    </row>
    <row r="25" spans="1:16" ht="15.75" thickBot="1" x14ac:dyDescent="0.3">
      <c r="A25" s="6" t="s">
        <v>16</v>
      </c>
      <c r="B25" s="7"/>
      <c r="C25" s="7"/>
      <c r="D25" s="7"/>
      <c r="E25" s="7"/>
      <c r="F25" s="7"/>
      <c r="G25" s="7"/>
      <c r="H25" s="7"/>
      <c r="I25" s="7"/>
      <c r="J25" s="41" t="s">
        <v>17</v>
      </c>
      <c r="K25" s="42"/>
      <c r="L25" s="43"/>
      <c r="M25" s="7"/>
      <c r="N25" s="7"/>
      <c r="O25" s="7"/>
      <c r="P25" s="7"/>
    </row>
    <row r="26" spans="1:16" ht="15.75" thickBot="1" x14ac:dyDescent="0.3">
      <c r="A26" s="6" t="s">
        <v>18</v>
      </c>
      <c r="B26" s="7"/>
      <c r="C26" s="7"/>
      <c r="D26" s="7"/>
      <c r="E26" s="7"/>
      <c r="F26" s="7"/>
      <c r="G26" s="7"/>
      <c r="H26" s="7"/>
      <c r="I26" s="7"/>
      <c r="J26" s="44"/>
      <c r="K26" s="30"/>
      <c r="L26" s="31"/>
      <c r="M26" s="7"/>
      <c r="N26" s="7"/>
      <c r="O26" s="7"/>
      <c r="P26" s="7"/>
    </row>
    <row r="27" spans="1:16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35" t="s">
        <v>19</v>
      </c>
      <c r="K27" s="36"/>
      <c r="L27" s="37"/>
      <c r="M27" s="7"/>
      <c r="N27" s="7"/>
      <c r="O27" s="7"/>
      <c r="P27" s="7"/>
    </row>
    <row r="28" spans="1:16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38"/>
      <c r="K28" s="39"/>
      <c r="L28" s="40"/>
      <c r="M28" s="7"/>
      <c r="N28" s="7"/>
      <c r="O28" s="7"/>
      <c r="P28" s="7"/>
    </row>
    <row r="29" spans="1:16" ht="15.75" thickBot="1" x14ac:dyDescent="0.3">
      <c r="A29" s="6" t="s">
        <v>20</v>
      </c>
      <c r="B29" s="7"/>
      <c r="C29" s="7"/>
      <c r="D29" s="7"/>
      <c r="E29" s="7"/>
      <c r="F29" s="7"/>
      <c r="G29" s="7"/>
      <c r="H29" s="7"/>
      <c r="I29" s="7"/>
      <c r="J29" s="45" t="s">
        <v>21</v>
      </c>
      <c r="K29" s="46"/>
      <c r="L29" s="47"/>
      <c r="M29" s="7"/>
      <c r="N29" s="7"/>
      <c r="O29" s="7"/>
      <c r="P29" s="7"/>
    </row>
    <row r="30" spans="1:16" ht="15.75" thickBot="1" x14ac:dyDescent="0.3">
      <c r="A30" s="6" t="s">
        <v>22</v>
      </c>
      <c r="B30" s="7"/>
      <c r="C30" s="7"/>
      <c r="D30" s="7"/>
      <c r="E30" s="7"/>
      <c r="F30" s="7"/>
      <c r="G30" s="7"/>
      <c r="H30" s="7"/>
      <c r="I30" s="7"/>
      <c r="J30" s="48"/>
      <c r="K30" s="49"/>
      <c r="L30" s="31"/>
      <c r="M30" s="7"/>
      <c r="N30" s="7"/>
      <c r="O30" s="7"/>
      <c r="P30" s="7"/>
    </row>
    <row r="31" spans="1:16" ht="15.75" thickBot="1" x14ac:dyDescent="0.3">
      <c r="A31" s="6" t="s">
        <v>23</v>
      </c>
      <c r="B31" s="7"/>
      <c r="C31" s="7"/>
      <c r="D31" s="7"/>
      <c r="E31" s="7"/>
      <c r="F31" s="7"/>
      <c r="G31" s="7"/>
      <c r="H31" s="7"/>
      <c r="I31" s="7"/>
      <c r="J31" s="50" t="s">
        <v>24</v>
      </c>
      <c r="K31" s="51"/>
      <c r="L31" s="52"/>
      <c r="M31" s="7"/>
      <c r="N31" s="7"/>
      <c r="O31" s="7"/>
      <c r="P31" s="7"/>
    </row>
    <row r="32" spans="1:16" x14ac:dyDescent="0.25">
      <c r="A32" s="6"/>
      <c r="B32" s="7"/>
      <c r="C32" s="7"/>
      <c r="D32" s="7"/>
      <c r="E32" s="7"/>
      <c r="F32" s="7"/>
      <c r="G32" s="7"/>
      <c r="H32" s="7"/>
      <c r="I32" s="7"/>
      <c r="J32" s="53" t="s">
        <v>25</v>
      </c>
      <c r="K32" s="54">
        <f>120</f>
        <v>120</v>
      </c>
      <c r="L32" s="55"/>
      <c r="M32" s="7"/>
      <c r="N32" s="7"/>
      <c r="O32" s="7"/>
      <c r="P32" s="7"/>
    </row>
    <row r="33" spans="1:16" x14ac:dyDescent="0.25">
      <c r="A33" s="6"/>
      <c r="B33" s="7"/>
      <c r="C33" s="7"/>
      <c r="D33" s="7"/>
      <c r="E33" s="7"/>
      <c r="F33" s="7"/>
      <c r="G33" s="7"/>
      <c r="H33" s="7"/>
      <c r="I33" s="7"/>
      <c r="J33" s="56"/>
      <c r="K33" s="21"/>
      <c r="L33" s="57"/>
      <c r="M33" s="7"/>
      <c r="N33" s="7"/>
      <c r="O33" s="7"/>
      <c r="P33" s="7"/>
    </row>
    <row r="34" spans="1:16" x14ac:dyDescent="0.25">
      <c r="A34" s="6"/>
      <c r="B34" s="7"/>
      <c r="C34" s="7"/>
      <c r="D34" s="7"/>
      <c r="E34" s="7"/>
      <c r="F34" s="7"/>
      <c r="G34" s="7"/>
      <c r="H34" s="7"/>
      <c r="I34" s="7"/>
      <c r="J34" s="56"/>
      <c r="K34" s="21"/>
      <c r="L34" s="57"/>
      <c r="M34" s="7"/>
      <c r="N34" s="7"/>
      <c r="O34" s="7"/>
      <c r="P34" s="7"/>
    </row>
    <row r="35" spans="1:16" x14ac:dyDescent="0.25">
      <c r="A35" s="6"/>
      <c r="B35" s="7"/>
      <c r="C35" s="7"/>
      <c r="D35" s="7"/>
      <c r="E35" s="7"/>
      <c r="F35" s="7"/>
      <c r="G35" s="7"/>
      <c r="H35" s="7"/>
      <c r="I35" s="7"/>
      <c r="J35" s="56"/>
      <c r="K35" s="21"/>
      <c r="L35" s="57"/>
      <c r="M35" s="7"/>
      <c r="N35" s="7"/>
      <c r="O35" s="7"/>
      <c r="P35" s="7"/>
    </row>
    <row r="36" spans="1:16" x14ac:dyDescent="0.25">
      <c r="A36" s="6" t="s">
        <v>26</v>
      </c>
      <c r="B36" s="7"/>
      <c r="C36" s="7"/>
      <c r="D36" s="7"/>
      <c r="E36" s="7"/>
      <c r="F36" s="7"/>
      <c r="G36" s="7"/>
      <c r="H36" s="7"/>
      <c r="I36" s="7"/>
      <c r="J36" s="58" t="s">
        <v>27</v>
      </c>
      <c r="K36" s="59"/>
      <c r="L36" s="60"/>
      <c r="M36" s="7"/>
      <c r="N36" s="7"/>
      <c r="O36" s="7"/>
      <c r="P36" s="7"/>
    </row>
    <row r="37" spans="1:16" x14ac:dyDescent="0.25">
      <c r="A37" s="6"/>
      <c r="B37" s="7"/>
      <c r="C37" s="7"/>
      <c r="D37" s="7"/>
      <c r="E37" s="7"/>
      <c r="F37" s="7"/>
      <c r="G37" s="7"/>
      <c r="H37" s="7"/>
      <c r="I37" s="7"/>
      <c r="J37" s="58"/>
      <c r="K37" s="59"/>
      <c r="L37" s="60"/>
      <c r="M37" s="7"/>
      <c r="N37" s="7"/>
      <c r="O37" s="7"/>
      <c r="P37" s="7"/>
    </row>
    <row r="38" spans="1:16" x14ac:dyDescent="0.25">
      <c r="A38" s="6"/>
      <c r="B38" s="7"/>
      <c r="C38" s="7"/>
      <c r="D38" s="7"/>
      <c r="E38" s="7"/>
      <c r="F38" s="7"/>
      <c r="G38" s="7"/>
      <c r="H38" s="7"/>
      <c r="I38" s="7"/>
      <c r="J38" s="58"/>
      <c r="K38" s="59"/>
      <c r="L38" s="60"/>
      <c r="M38" s="7"/>
      <c r="N38" s="7"/>
      <c r="O38" s="7"/>
      <c r="P38" s="7"/>
    </row>
    <row r="39" spans="1:16" x14ac:dyDescent="0.25">
      <c r="A39" s="6"/>
      <c r="B39" s="7"/>
      <c r="C39" s="7"/>
      <c r="D39" s="7"/>
      <c r="E39" s="7"/>
      <c r="F39" s="7"/>
      <c r="G39" s="7"/>
      <c r="H39" s="7"/>
      <c r="I39" s="7"/>
      <c r="J39" s="58"/>
      <c r="K39" s="59"/>
      <c r="L39" s="60"/>
      <c r="M39" s="7"/>
      <c r="N39" s="7"/>
      <c r="O39" s="7"/>
      <c r="P39" s="7"/>
    </row>
    <row r="40" spans="1:16" x14ac:dyDescent="0.25">
      <c r="A40" s="6"/>
      <c r="B40" s="7"/>
      <c r="C40" s="7"/>
      <c r="D40" s="7"/>
      <c r="E40" s="7"/>
      <c r="F40" s="7"/>
      <c r="G40" s="7"/>
      <c r="H40" s="7"/>
      <c r="I40" s="7"/>
      <c r="J40" s="58"/>
      <c r="K40" s="59"/>
      <c r="L40" s="60"/>
      <c r="M40" s="7"/>
      <c r="N40" s="7"/>
      <c r="O40" s="7"/>
      <c r="P40" s="7"/>
    </row>
    <row r="41" spans="1:16" x14ac:dyDescent="0.25">
      <c r="A41" s="6" t="s">
        <v>28</v>
      </c>
      <c r="B41" s="7"/>
      <c r="C41" s="7"/>
      <c r="D41" s="7"/>
      <c r="E41" s="7"/>
      <c r="F41" s="7"/>
      <c r="G41" s="7"/>
      <c r="H41" s="7"/>
      <c r="I41" s="7"/>
      <c r="J41" s="61" t="s">
        <v>29</v>
      </c>
      <c r="K41" s="62">
        <v>0.7</v>
      </c>
      <c r="L41" s="60"/>
      <c r="M41" s="7"/>
      <c r="N41" s="7"/>
      <c r="O41" s="7"/>
      <c r="P41" s="7"/>
    </row>
    <row r="42" spans="1:16" x14ac:dyDescent="0.25">
      <c r="A42" s="6"/>
      <c r="B42" s="7"/>
      <c r="C42" s="7"/>
      <c r="D42" s="7"/>
      <c r="E42" s="7"/>
      <c r="F42" s="7"/>
      <c r="G42" s="7"/>
      <c r="H42" s="7"/>
      <c r="I42" s="7"/>
      <c r="J42" s="61" t="s">
        <v>30</v>
      </c>
      <c r="K42" s="62">
        <v>0.3</v>
      </c>
      <c r="L42" s="60"/>
      <c r="M42" s="7"/>
      <c r="N42" s="7"/>
      <c r="O42" s="7"/>
      <c r="P42" s="7"/>
    </row>
    <row r="43" spans="1:16" x14ac:dyDescent="0.25">
      <c r="A43" s="6" t="s">
        <v>31</v>
      </c>
      <c r="B43" s="7"/>
      <c r="C43" s="7"/>
      <c r="D43" s="7"/>
      <c r="E43" s="7"/>
      <c r="F43" s="7"/>
      <c r="G43" s="7"/>
      <c r="H43" s="7"/>
      <c r="I43" s="7"/>
      <c r="J43" s="58" t="s">
        <v>32</v>
      </c>
      <c r="K43" s="59">
        <v>5</v>
      </c>
      <c r="L43" s="60"/>
      <c r="M43" s="7"/>
      <c r="N43" s="7"/>
      <c r="O43" s="7"/>
      <c r="P43" s="7"/>
    </row>
    <row r="44" spans="1:16" x14ac:dyDescent="0.25">
      <c r="A44" s="6" t="s">
        <v>33</v>
      </c>
      <c r="B44" s="7"/>
      <c r="C44" s="7"/>
      <c r="D44" s="7"/>
      <c r="E44" s="7"/>
      <c r="F44" s="7"/>
      <c r="G44" s="7"/>
      <c r="H44" s="7"/>
      <c r="I44" s="7"/>
      <c r="J44" s="58" t="s">
        <v>34</v>
      </c>
      <c r="K44" s="59">
        <v>4</v>
      </c>
      <c r="L44" s="60"/>
      <c r="M44" s="7"/>
      <c r="N44" s="7"/>
      <c r="O44" s="7"/>
      <c r="P44" s="7"/>
    </row>
    <row r="45" spans="1:16" x14ac:dyDescent="0.25">
      <c r="A45" s="6" t="s">
        <v>35</v>
      </c>
      <c r="B45" s="7"/>
      <c r="C45" s="7"/>
      <c r="D45" s="7"/>
      <c r="E45" s="7"/>
      <c r="F45" s="7"/>
      <c r="G45" s="7"/>
      <c r="H45" s="7"/>
      <c r="I45" s="7"/>
      <c r="J45" s="63" t="s">
        <v>36</v>
      </c>
      <c r="K45" s="59">
        <f>K32*K41</f>
        <v>84</v>
      </c>
      <c r="L45" s="60"/>
      <c r="M45" s="7"/>
      <c r="N45" s="7"/>
      <c r="O45" s="7"/>
      <c r="P45" s="7"/>
    </row>
    <row r="46" spans="1:16" x14ac:dyDescent="0.25">
      <c r="A46" s="6"/>
      <c r="B46" s="7"/>
      <c r="C46" s="7"/>
      <c r="D46" s="7"/>
      <c r="E46" s="7"/>
      <c r="F46" s="7"/>
      <c r="G46" s="7"/>
      <c r="H46" s="7"/>
      <c r="I46" s="7"/>
      <c r="J46" s="63" t="s">
        <v>37</v>
      </c>
      <c r="K46" s="59">
        <f>K32*K42</f>
        <v>36</v>
      </c>
      <c r="L46" s="60"/>
      <c r="M46" s="7"/>
      <c r="N46" s="7"/>
      <c r="O46" s="7"/>
      <c r="P46" s="7"/>
    </row>
    <row r="47" spans="1:16" x14ac:dyDescent="0.25">
      <c r="A47" s="6" t="s">
        <v>38</v>
      </c>
      <c r="B47" s="7"/>
      <c r="C47" s="7"/>
      <c r="D47" s="7"/>
      <c r="E47" s="7"/>
      <c r="F47" s="7"/>
      <c r="G47" s="7"/>
      <c r="H47" s="7"/>
      <c r="I47" s="7"/>
      <c r="J47" s="63" t="s">
        <v>39</v>
      </c>
      <c r="K47" s="59">
        <f>K45/K43</f>
        <v>16.8</v>
      </c>
      <c r="L47" s="60"/>
      <c r="M47" s="7"/>
      <c r="N47" s="7"/>
      <c r="O47" s="7"/>
      <c r="P47" s="7"/>
    </row>
    <row r="48" spans="1:16" x14ac:dyDescent="0.25">
      <c r="A48" s="6" t="s">
        <v>40</v>
      </c>
      <c r="B48" s="7"/>
      <c r="C48" s="7"/>
      <c r="D48" s="7"/>
      <c r="E48" s="7"/>
      <c r="F48" s="7"/>
      <c r="G48" s="7"/>
      <c r="H48" s="7"/>
      <c r="I48" s="7"/>
      <c r="J48" s="63" t="s">
        <v>41</v>
      </c>
      <c r="K48" s="59">
        <f>K46/K44</f>
        <v>9</v>
      </c>
      <c r="L48" s="60"/>
      <c r="M48" s="7"/>
      <c r="N48" s="7"/>
      <c r="O48" s="7"/>
      <c r="P48" s="7"/>
    </row>
    <row r="49" spans="1:16" ht="15.75" thickBot="1" x14ac:dyDescent="0.3">
      <c r="A49" s="6"/>
      <c r="B49" s="7"/>
      <c r="C49" s="7"/>
      <c r="D49" s="7"/>
      <c r="E49" s="7"/>
      <c r="F49" s="7"/>
      <c r="G49" s="7"/>
      <c r="H49" s="7"/>
      <c r="I49" s="7"/>
      <c r="J49" s="64"/>
      <c r="K49" s="65"/>
      <c r="L49" s="66"/>
      <c r="M49" s="7"/>
      <c r="N49" s="7"/>
      <c r="O49" s="7"/>
      <c r="P49" s="7"/>
    </row>
    <row r="50" spans="1:16" ht="15.75" thickBot="1" x14ac:dyDescent="0.3">
      <c r="A50" s="6" t="s">
        <v>42</v>
      </c>
      <c r="B50" s="7"/>
      <c r="C50" s="7"/>
      <c r="D50" s="7"/>
      <c r="E50" s="7"/>
      <c r="F50" s="7"/>
      <c r="G50" s="7"/>
      <c r="H50" s="7"/>
      <c r="I50" s="7"/>
      <c r="J50" s="67" t="s">
        <v>43</v>
      </c>
      <c r="K50" s="68" t="s">
        <v>44</v>
      </c>
      <c r="L50" s="69" t="s">
        <v>45</v>
      </c>
      <c r="M50" s="7"/>
      <c r="N50" s="7"/>
      <c r="O50" s="7"/>
      <c r="P50" s="7"/>
    </row>
    <row r="51" spans="1:16" ht="26.25" x14ac:dyDescent="0.25">
      <c r="A51" s="6" t="s">
        <v>46</v>
      </c>
      <c r="B51" s="7"/>
      <c r="C51" s="7"/>
      <c r="D51" s="7"/>
      <c r="E51" s="7"/>
      <c r="F51" s="7"/>
      <c r="G51" s="7"/>
      <c r="H51" s="7"/>
      <c r="I51" s="7"/>
      <c r="J51" s="70" t="s">
        <v>47</v>
      </c>
      <c r="K51" s="71">
        <v>0.08</v>
      </c>
      <c r="L51" s="22">
        <f>K51*$K$47</f>
        <v>1.3440000000000001</v>
      </c>
      <c r="M51" s="7"/>
      <c r="N51" s="7"/>
      <c r="O51" s="7"/>
      <c r="P51" s="7"/>
    </row>
    <row r="52" spans="1:16" ht="26.25" x14ac:dyDescent="0.25">
      <c r="A52" s="6"/>
      <c r="B52" s="7"/>
      <c r="C52" s="7"/>
      <c r="D52" s="7"/>
      <c r="E52" s="7"/>
      <c r="F52" s="7"/>
      <c r="G52" s="7"/>
      <c r="H52" s="7"/>
      <c r="I52" s="7"/>
      <c r="J52" s="72" t="s">
        <v>48</v>
      </c>
      <c r="K52" s="62">
        <v>0.92</v>
      </c>
      <c r="L52" s="73">
        <f>K52*$K$47</f>
        <v>15.456000000000001</v>
      </c>
      <c r="M52" s="7"/>
      <c r="N52" s="7"/>
      <c r="O52" s="7"/>
      <c r="P52" s="7"/>
    </row>
    <row r="53" spans="1:16" x14ac:dyDescent="0.25">
      <c r="A53" s="6" t="s">
        <v>49</v>
      </c>
      <c r="B53" s="7"/>
      <c r="C53" s="7"/>
      <c r="D53" s="7"/>
      <c r="E53" s="7"/>
      <c r="F53" s="7"/>
      <c r="G53" s="7"/>
      <c r="H53" s="7"/>
      <c r="I53" s="7"/>
      <c r="J53" s="72" t="s">
        <v>50</v>
      </c>
      <c r="K53" s="62">
        <v>0.3</v>
      </c>
      <c r="L53" s="73">
        <f>K53*L51</f>
        <v>0.4032</v>
      </c>
      <c r="M53" s="7"/>
      <c r="N53" s="7"/>
      <c r="O53" s="7"/>
      <c r="P53" s="7"/>
    </row>
    <row r="54" spans="1:16" ht="15.75" thickBot="1" x14ac:dyDescent="0.3">
      <c r="A54" s="6" t="s">
        <v>51</v>
      </c>
      <c r="B54" s="7"/>
      <c r="C54" s="7"/>
      <c r="D54" s="7"/>
      <c r="E54" s="7"/>
      <c r="F54" s="7"/>
      <c r="G54" s="7"/>
      <c r="H54" s="7"/>
      <c r="I54" s="7"/>
      <c r="J54" s="74" t="s">
        <v>52</v>
      </c>
      <c r="K54" s="75">
        <v>0</v>
      </c>
      <c r="L54" s="76">
        <f>K54*L52</f>
        <v>0</v>
      </c>
      <c r="M54" s="7"/>
      <c r="N54" s="7"/>
      <c r="O54" s="7"/>
      <c r="P54" s="7"/>
    </row>
    <row r="55" spans="1:16" ht="15.75" thickBot="1" x14ac:dyDescent="0.3">
      <c r="A55" s="6"/>
      <c r="B55" s="7"/>
      <c r="C55" s="7"/>
      <c r="D55" s="7"/>
      <c r="E55" s="7"/>
      <c r="F55" s="7"/>
      <c r="G55" s="7"/>
      <c r="H55" s="7"/>
      <c r="I55" s="7"/>
      <c r="J55" s="67" t="s">
        <v>53</v>
      </c>
      <c r="K55" s="68">
        <f>SUM(L53:L54)</f>
        <v>0.4032</v>
      </c>
      <c r="L55" s="77"/>
      <c r="M55" s="7"/>
      <c r="N55" s="7"/>
      <c r="O55" s="7"/>
      <c r="P55" s="7"/>
    </row>
    <row r="56" spans="1:16" ht="15.75" thickBot="1" x14ac:dyDescent="0.3">
      <c r="A56" s="6"/>
      <c r="B56" s="7"/>
      <c r="C56" s="7"/>
      <c r="D56" s="7"/>
      <c r="E56" s="7"/>
      <c r="F56" s="7"/>
      <c r="G56" s="7"/>
      <c r="H56" s="7"/>
      <c r="I56" s="7"/>
      <c r="J56" s="78"/>
      <c r="K56" s="79"/>
      <c r="L56" s="80"/>
      <c r="M56" s="7"/>
      <c r="N56" s="7"/>
      <c r="O56" s="7"/>
      <c r="P56" s="7"/>
    </row>
    <row r="57" spans="1:16" ht="15.75" thickBot="1" x14ac:dyDescent="0.3">
      <c r="A57" s="6" t="s">
        <v>54</v>
      </c>
      <c r="B57" s="7"/>
      <c r="C57" s="7"/>
      <c r="D57" s="7"/>
      <c r="E57" s="7"/>
      <c r="F57" s="7"/>
      <c r="G57" s="7"/>
      <c r="H57" s="7"/>
      <c r="I57" s="7"/>
      <c r="J57" s="67" t="s">
        <v>55</v>
      </c>
      <c r="K57" s="68" t="s">
        <v>44</v>
      </c>
      <c r="L57" s="81" t="s">
        <v>45</v>
      </c>
      <c r="M57" s="7"/>
      <c r="N57" s="7"/>
      <c r="O57" s="7"/>
      <c r="P57" s="7"/>
    </row>
    <row r="58" spans="1:16" x14ac:dyDescent="0.25">
      <c r="A58" s="6"/>
      <c r="B58" s="7"/>
      <c r="C58" s="7"/>
      <c r="D58" s="7"/>
      <c r="E58" s="7"/>
      <c r="F58" s="7"/>
      <c r="G58" s="7"/>
      <c r="H58" s="7"/>
      <c r="I58" s="7"/>
      <c r="J58" s="82" t="s">
        <v>56</v>
      </c>
      <c r="K58" s="71">
        <v>0.05</v>
      </c>
      <c r="L58" s="22">
        <f>K58*$K$48</f>
        <v>0.45</v>
      </c>
      <c r="M58" s="7"/>
      <c r="N58" s="7"/>
      <c r="O58" s="7"/>
      <c r="P58" s="7"/>
    </row>
    <row r="59" spans="1:16" x14ac:dyDescent="0.25">
      <c r="A59" s="6" t="s">
        <v>57</v>
      </c>
      <c r="B59" s="7"/>
      <c r="C59" s="7"/>
      <c r="D59" s="7"/>
      <c r="E59" s="7"/>
      <c r="F59" s="7"/>
      <c r="G59" s="7"/>
      <c r="H59" s="7"/>
      <c r="I59" s="7"/>
      <c r="J59" s="63" t="s">
        <v>58</v>
      </c>
      <c r="K59" s="62">
        <v>0.1</v>
      </c>
      <c r="L59" s="73">
        <f>K59*$K$48</f>
        <v>0.9</v>
      </c>
      <c r="M59" s="7"/>
      <c r="N59" s="7"/>
      <c r="O59" s="7"/>
      <c r="P59" s="7"/>
    </row>
    <row r="60" spans="1:16" x14ac:dyDescent="0.25">
      <c r="A60" s="6"/>
      <c r="B60" s="7"/>
      <c r="C60" s="7"/>
      <c r="D60" s="7"/>
      <c r="E60" s="7"/>
      <c r="F60" s="7"/>
      <c r="G60" s="7"/>
      <c r="H60" s="7"/>
      <c r="I60" s="7"/>
      <c r="J60" s="63" t="s">
        <v>59</v>
      </c>
      <c r="K60" s="62">
        <v>0.25</v>
      </c>
      <c r="L60" s="73">
        <f>K60*$K$48</f>
        <v>2.25</v>
      </c>
      <c r="M60" s="7"/>
      <c r="N60" s="7"/>
      <c r="O60" s="7"/>
      <c r="P60" s="7"/>
    </row>
    <row r="61" spans="1:16" x14ac:dyDescent="0.25">
      <c r="A61" s="6" t="s">
        <v>60</v>
      </c>
      <c r="B61" s="7"/>
      <c r="C61" s="7"/>
      <c r="D61" s="7"/>
      <c r="E61" s="7"/>
      <c r="F61" s="7"/>
      <c r="G61" s="7"/>
      <c r="H61" s="7"/>
      <c r="I61" s="7"/>
      <c r="J61" s="63" t="s">
        <v>61</v>
      </c>
      <c r="K61" s="62">
        <v>0.4</v>
      </c>
      <c r="L61" s="73">
        <f>K61*$K$48</f>
        <v>3.6</v>
      </c>
      <c r="M61" s="7"/>
      <c r="N61" s="7"/>
      <c r="O61" s="7"/>
      <c r="P61" s="7"/>
    </row>
    <row r="62" spans="1:16" x14ac:dyDescent="0.25">
      <c r="A62" s="6"/>
      <c r="B62" s="7"/>
      <c r="C62" s="7"/>
      <c r="D62" s="7"/>
      <c r="E62" s="7"/>
      <c r="F62" s="7"/>
      <c r="G62" s="7"/>
      <c r="H62" s="7"/>
      <c r="I62" s="7"/>
      <c r="J62" s="63" t="s">
        <v>62</v>
      </c>
      <c r="K62" s="62">
        <v>0.2</v>
      </c>
      <c r="L62" s="73">
        <f>K62*$K$48</f>
        <v>1.8</v>
      </c>
      <c r="M62" s="7"/>
      <c r="N62" s="7"/>
      <c r="O62" s="7"/>
      <c r="P62" s="7"/>
    </row>
    <row r="63" spans="1:16" ht="15.75" thickBot="1" x14ac:dyDescent="0.3">
      <c r="A63" s="6" t="s">
        <v>63</v>
      </c>
      <c r="B63" s="7"/>
      <c r="C63" s="7"/>
      <c r="D63" s="7"/>
      <c r="E63" s="7"/>
      <c r="F63" s="7"/>
      <c r="G63" s="7"/>
      <c r="H63" s="7"/>
      <c r="I63" s="7"/>
      <c r="J63" s="83"/>
      <c r="K63" s="65"/>
      <c r="L63" s="76"/>
      <c r="M63" s="7"/>
      <c r="N63" s="7"/>
      <c r="O63" s="7"/>
      <c r="P63" s="7"/>
    </row>
    <row r="64" spans="1:16" ht="15.75" thickBot="1" x14ac:dyDescent="0.3">
      <c r="A64" s="6"/>
      <c r="B64" s="7"/>
      <c r="C64" s="7"/>
      <c r="D64" s="7"/>
      <c r="E64" s="7"/>
      <c r="F64" s="7"/>
      <c r="G64" s="7"/>
      <c r="H64" s="7"/>
      <c r="I64" s="7"/>
      <c r="J64" s="67" t="s">
        <v>64</v>
      </c>
      <c r="K64" s="84"/>
      <c r="L64" s="77"/>
      <c r="M64" s="7"/>
      <c r="N64" s="7"/>
      <c r="O64" s="7"/>
      <c r="P64" s="7"/>
    </row>
    <row r="65" spans="1:16" ht="26.25" x14ac:dyDescent="0.25">
      <c r="A65" s="6" t="s">
        <v>65</v>
      </c>
      <c r="B65" s="7"/>
      <c r="C65" s="7"/>
      <c r="D65" s="7"/>
      <c r="E65" s="7"/>
      <c r="F65" s="7"/>
      <c r="G65" s="7"/>
      <c r="H65" s="7"/>
      <c r="I65" s="7"/>
      <c r="J65" s="70" t="s">
        <v>66</v>
      </c>
      <c r="K65" s="71">
        <v>1</v>
      </c>
      <c r="L65" s="22">
        <f>K65*L58*1.2</f>
        <v>0.54</v>
      </c>
      <c r="M65" s="7"/>
      <c r="N65" s="7"/>
      <c r="O65" s="7"/>
      <c r="P65" s="7"/>
    </row>
    <row r="66" spans="1:16" x14ac:dyDescent="0.25">
      <c r="A66" s="6" t="s">
        <v>67</v>
      </c>
      <c r="B66" s="7"/>
      <c r="C66" s="7"/>
      <c r="D66" s="7"/>
      <c r="E66" s="7"/>
      <c r="F66" s="7"/>
      <c r="G66" s="7"/>
      <c r="H66" s="7"/>
      <c r="I66" s="7"/>
      <c r="J66" s="63" t="s">
        <v>68</v>
      </c>
      <c r="K66" s="62">
        <v>0.9</v>
      </c>
      <c r="L66" s="73">
        <f t="shared" ref="L66:L69" si="0">K66*L59</f>
        <v>0.81</v>
      </c>
      <c r="M66" s="7"/>
      <c r="N66" s="7"/>
      <c r="O66" s="7"/>
      <c r="P66" s="7"/>
    </row>
    <row r="67" spans="1:16" x14ac:dyDescent="0.25">
      <c r="A67" s="6"/>
      <c r="B67" s="7"/>
      <c r="C67" s="7"/>
      <c r="D67" s="7"/>
      <c r="E67" s="7"/>
      <c r="F67" s="7"/>
      <c r="G67" s="7"/>
      <c r="H67" s="7"/>
      <c r="I67" s="7"/>
      <c r="J67" s="63" t="s">
        <v>69</v>
      </c>
      <c r="K67" s="62">
        <v>0.3</v>
      </c>
      <c r="L67" s="73">
        <f t="shared" si="0"/>
        <v>0.67499999999999993</v>
      </c>
      <c r="M67" s="7"/>
      <c r="N67" s="7"/>
      <c r="O67" s="7"/>
      <c r="P67" s="7"/>
    </row>
    <row r="68" spans="1:16" x14ac:dyDescent="0.25">
      <c r="A68" s="6" t="s">
        <v>70</v>
      </c>
      <c r="B68" s="7"/>
      <c r="C68" s="7"/>
      <c r="D68" s="7"/>
      <c r="E68" s="7"/>
      <c r="F68" s="7"/>
      <c r="G68" s="7"/>
      <c r="H68" s="7"/>
      <c r="I68" s="7"/>
      <c r="J68" s="63" t="s">
        <v>71</v>
      </c>
      <c r="K68" s="62">
        <v>0.05</v>
      </c>
      <c r="L68" s="73">
        <f t="shared" si="0"/>
        <v>0.18000000000000002</v>
      </c>
      <c r="M68" s="7"/>
      <c r="N68" s="7"/>
      <c r="O68" s="7"/>
      <c r="P68" s="7"/>
    </row>
    <row r="69" spans="1:16" ht="15.75" thickBot="1" x14ac:dyDescent="0.3">
      <c r="A69" s="6" t="s">
        <v>72</v>
      </c>
      <c r="B69" s="7"/>
      <c r="C69" s="7"/>
      <c r="D69" s="7"/>
      <c r="E69" s="7"/>
      <c r="F69" s="7"/>
      <c r="G69" s="7"/>
      <c r="H69" s="7"/>
      <c r="I69" s="7"/>
      <c r="J69" s="85" t="s">
        <v>73</v>
      </c>
      <c r="K69" s="75">
        <v>0</v>
      </c>
      <c r="L69" s="76">
        <f t="shared" si="0"/>
        <v>0</v>
      </c>
      <c r="M69" s="7"/>
      <c r="N69" s="7"/>
      <c r="O69" s="7"/>
      <c r="P69" s="7"/>
    </row>
    <row r="70" spans="1:16" ht="15.75" customHeight="1" thickBot="1" x14ac:dyDescent="0.3">
      <c r="A70" s="6"/>
      <c r="B70" s="7"/>
      <c r="C70" s="7"/>
      <c r="D70" s="7"/>
      <c r="E70" s="7"/>
      <c r="F70" s="7"/>
      <c r="G70" s="7"/>
      <c r="H70" s="7"/>
      <c r="I70" s="7"/>
      <c r="J70" s="67" t="s">
        <v>74</v>
      </c>
      <c r="K70" s="68">
        <f>SUM(L65:L69)</f>
        <v>2.2050000000000001</v>
      </c>
      <c r="L70" s="86"/>
      <c r="M70" s="7"/>
      <c r="N70" s="7"/>
      <c r="O70" s="7"/>
      <c r="P70" s="7"/>
    </row>
    <row r="71" spans="1:16" ht="15.75" thickBot="1" x14ac:dyDescent="0.3">
      <c r="A71" s="6" t="s">
        <v>75</v>
      </c>
      <c r="B71" s="7"/>
      <c r="C71" s="7"/>
      <c r="D71" s="7"/>
      <c r="E71" s="7"/>
      <c r="F71" s="7"/>
      <c r="G71" s="7"/>
      <c r="H71" s="7"/>
      <c r="I71" s="7"/>
      <c r="J71" s="87"/>
      <c r="K71" s="30"/>
      <c r="L71" s="31"/>
      <c r="M71" s="7"/>
      <c r="N71" s="7"/>
      <c r="O71" s="7"/>
      <c r="P71" s="7"/>
    </row>
    <row r="72" spans="1:16" ht="15.75" thickBot="1" x14ac:dyDescent="0.3">
      <c r="A72" s="6" t="s">
        <v>76</v>
      </c>
      <c r="B72" s="7"/>
      <c r="C72" s="7"/>
      <c r="D72" s="7"/>
      <c r="E72" s="7"/>
      <c r="F72" s="7"/>
      <c r="G72" s="7"/>
      <c r="H72" s="7"/>
      <c r="I72" s="7"/>
      <c r="J72" s="90" t="s">
        <v>77</v>
      </c>
      <c r="K72" s="36">
        <f>K70+K55</f>
        <v>2.6082000000000001</v>
      </c>
      <c r="L72" s="37"/>
      <c r="M72" s="7"/>
      <c r="N72" s="7"/>
      <c r="O72" s="7"/>
      <c r="P72" s="7"/>
    </row>
    <row r="73" spans="1:16" ht="15.75" thickBot="1" x14ac:dyDescent="0.3">
      <c r="A73" s="6"/>
      <c r="B73" s="7"/>
      <c r="C73" s="7"/>
      <c r="D73" s="7"/>
      <c r="E73" s="7"/>
      <c r="F73" s="7"/>
      <c r="G73" s="7"/>
      <c r="H73" s="7"/>
      <c r="I73" s="7"/>
      <c r="J73" s="3"/>
      <c r="K73" s="4"/>
      <c r="L73" s="3"/>
      <c r="M73" s="7"/>
      <c r="N73" s="7"/>
      <c r="O73" s="7"/>
      <c r="P73" s="7"/>
    </row>
    <row r="74" spans="1:16" ht="15.75" thickBot="1" x14ac:dyDescent="0.3">
      <c r="A74" s="6" t="s">
        <v>78</v>
      </c>
      <c r="B74" s="7"/>
      <c r="C74" s="7"/>
      <c r="D74" s="7"/>
      <c r="E74" s="7"/>
      <c r="F74" s="7"/>
      <c r="G74" s="7"/>
      <c r="H74" s="7"/>
      <c r="I74" s="7"/>
      <c r="J74" s="8" t="s">
        <v>79</v>
      </c>
      <c r="K74" s="9"/>
      <c r="L74" s="10"/>
      <c r="M74" s="7"/>
      <c r="N74" s="7"/>
      <c r="O74" s="7"/>
      <c r="P74" s="7"/>
    </row>
    <row r="75" spans="1:16" x14ac:dyDescent="0.25">
      <c r="A75" s="6"/>
      <c r="B75" s="7"/>
      <c r="C75" s="7"/>
      <c r="D75" s="7"/>
      <c r="E75" s="7"/>
      <c r="F75" s="7"/>
      <c r="G75" s="7"/>
      <c r="H75" s="7"/>
      <c r="I75" s="7"/>
      <c r="J75" s="3"/>
      <c r="K75" s="4"/>
      <c r="L75" s="3"/>
      <c r="M75" s="7"/>
      <c r="N75" s="7"/>
      <c r="O75" s="7"/>
      <c r="P75" s="7"/>
    </row>
    <row r="76" spans="1:16" x14ac:dyDescent="0.25">
      <c r="A76" s="6" t="s">
        <v>80</v>
      </c>
      <c r="B76" s="7"/>
      <c r="C76" s="7"/>
      <c r="D76" s="7"/>
      <c r="E76" s="7"/>
      <c r="F76" s="7"/>
      <c r="G76" s="7"/>
      <c r="H76" s="7"/>
      <c r="I76" s="7"/>
      <c r="J76" s="3"/>
      <c r="K76" s="4"/>
      <c r="L76" s="3"/>
      <c r="M76" s="7"/>
      <c r="N76" s="7"/>
      <c r="O76" s="7"/>
      <c r="P76" s="7"/>
    </row>
    <row r="77" spans="1:16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88" t="s">
        <v>81</v>
      </c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</row>
  </sheetData>
  <mergeCells count="13">
    <mergeCell ref="J74:L74"/>
    <mergeCell ref="J22:L22"/>
    <mergeCell ref="J25:L25"/>
    <mergeCell ref="J27:L27"/>
    <mergeCell ref="J29:L29"/>
    <mergeCell ref="J31:L31"/>
    <mergeCell ref="K72:L72"/>
    <mergeCell ref="J2:L2"/>
    <mergeCell ref="J3:L4"/>
    <mergeCell ref="J5:L5"/>
    <mergeCell ref="J15:L15"/>
    <mergeCell ref="J16:L16"/>
    <mergeCell ref="J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Guesstimates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2018-04-17T10:09:11Z</dcterms:created>
  <dcterms:modified xsi:type="dcterms:W3CDTF">2018-04-17T10:11:14Z</dcterms:modified>
</cp:coreProperties>
</file>