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ccel" sheetId="1" state="visible" r:id="rId2"/>
    <sheet name="cruise" sheetId="2" state="visible" r:id="rId3"/>
    <sheet name="decel" sheetId="3" state="visible" r:id="rId4"/>
  </sheets>
  <definedNames>
    <definedName function="false" hidden="false" name="a" vbProcedure="false">#REF!</definedName>
    <definedName function="false" hidden="false" name="d" vbProcedure="false">accel!$B$3</definedName>
    <definedName function="false" hidden="false" name="p0" vbProcedure="false">accel!$B$4</definedName>
    <definedName function="false" hidden="false" name="s" vbProcedure="false">accel!$B$2</definedName>
    <definedName function="false" hidden="false" name="s0" vbProcedure="false">accel!$B$1</definedName>
    <definedName function="false" hidden="false" localSheetId="1" name="a" vbProcedure="false">#REF!</definedName>
    <definedName function="false" hidden="false" localSheetId="1" name="d" vbProcedure="false">cruise!$B$3</definedName>
    <definedName function="false" hidden="false" localSheetId="1" name="p0" vbProcedure="false">cruise!$B$4</definedName>
    <definedName function="false" hidden="false" localSheetId="1" name="s" vbProcedure="false">cruise!$B$2</definedName>
    <definedName function="false" hidden="false" localSheetId="1" name="s0" vbProcedure="false">cruise!$B$1</definedName>
    <definedName function="false" hidden="false" localSheetId="2" name="a" vbProcedure="false">#REF!</definedName>
    <definedName function="false" hidden="false" localSheetId="2" name="d" vbProcedure="false">decel!$B$3</definedName>
    <definedName function="false" hidden="false" localSheetId="2" name="p0" vbProcedure="false">decel!$B$4</definedName>
    <definedName function="false" hidden="false" localSheetId="2" name="s" vbProcedure="false">decel!$B$2</definedName>
    <definedName function="false" hidden="false" localSheetId="2" name="s0" vbProcedure="false">decel!$B$1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<sst xmlns="http://schemas.openxmlformats.org/spreadsheetml/2006/main" count="33" uniqueCount="11">
  <si>
    <t xml:space="preserve">s0</t>
  </si>
  <si>
    <t xml:space="preserve">s</t>
  </si>
  <si>
    <t xml:space="preserve">d</t>
  </si>
  <si>
    <t xml:space="preserve">p0</t>
  </si>
  <si>
    <t xml:space="preserve">pos(d)</t>
  </si>
  <si>
    <t xml:space="preserve">deltapos</t>
  </si>
  <si>
    <t xml:space="preserve">tdivs</t>
  </si>
  <si>
    <t xml:space="preserve">t</t>
  </si>
  <si>
    <t xml:space="preserve">accel(t)</t>
  </si>
  <si>
    <t xml:space="preserve">speed(t)</t>
  </si>
  <si>
    <t xml:space="preserve">pos(t)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</si>
</sst>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E+00"/>
    <numFmt numFmtId="167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accel(t)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accel!$B$10:$B$10</c:f>
              <c:strCache>
                <c:ptCount val="1"/>
                <c:pt idx="0">
                  <c:v>accel(t)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accel!$A$11:$A$31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accel!$B$11:$B$31</c:f>
              <c:numCache>
                <c:formatCode>General</c:formatCode>
                <c:ptCount val="21"/>
                <c:pt idx="0">
                  <c:v>0</c:v>
                </c:pt>
                <c:pt idx="1">
                  <c:v>1.95773934819386E-011</c:v>
                </c:pt>
                <c:pt idx="2">
                  <c:v>7.6393202250021E-011</c:v>
                </c:pt>
                <c:pt idx="3">
                  <c:v>1.64885899083011E-010</c:v>
                </c:pt>
                <c:pt idx="4">
                  <c:v>2.76393202250021E-010</c:v>
                </c:pt>
                <c:pt idx="5">
                  <c:v>4E-010</c:v>
                </c:pt>
                <c:pt idx="6">
                  <c:v>5.23606797749979E-010</c:v>
                </c:pt>
                <c:pt idx="7">
                  <c:v>6.35114100916989E-010</c:v>
                </c:pt>
                <c:pt idx="8">
                  <c:v>7.23606797749979E-010</c:v>
                </c:pt>
                <c:pt idx="9">
                  <c:v>7.80422606518061E-010</c:v>
                </c:pt>
                <c:pt idx="10">
                  <c:v>8E-010</c:v>
                </c:pt>
                <c:pt idx="11">
                  <c:v>7.80422606518061E-010</c:v>
                </c:pt>
                <c:pt idx="12">
                  <c:v>7.23606797749979E-010</c:v>
                </c:pt>
                <c:pt idx="13">
                  <c:v>6.35114100916989E-010</c:v>
                </c:pt>
                <c:pt idx="14">
                  <c:v>5.23606797749979E-010</c:v>
                </c:pt>
                <c:pt idx="15">
                  <c:v>4E-010</c:v>
                </c:pt>
                <c:pt idx="16">
                  <c:v>2.76393202250021E-010</c:v>
                </c:pt>
                <c:pt idx="17">
                  <c:v>1.64885899083011E-010</c:v>
                </c:pt>
                <c:pt idx="18">
                  <c:v>7.63932022500211E-011</c:v>
                </c:pt>
                <c:pt idx="19">
                  <c:v>1.95773934819386E-011</c:v>
                </c:pt>
                <c:pt idx="20">
                  <c:v>0</c:v>
                </c:pt>
              </c:numCache>
            </c:numRef>
          </c:yVal>
          <c:smooth val="0"/>
        </c:ser>
        <c:axId val="41091223"/>
        <c:axId val="46931171"/>
      </c:scatterChart>
      <c:valAx>
        <c:axId val="41091223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31171"/>
        <c:crosses val="autoZero"/>
        <c:crossBetween val="between"/>
      </c:valAx>
      <c:valAx>
        <c:axId val="469311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912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accel!$C$10:$C$10</c:f>
              <c:strCache>
                <c:ptCount val="1"/>
                <c:pt idx="0">
                  <c:v>speed(t)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accel!$A$11:$A$31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accel!$C$11:$C$31</c:f>
              <c:numCache>
                <c:formatCode>General</c:formatCode>
                <c:ptCount val="21"/>
                <c:pt idx="0">
                  <c:v>0</c:v>
                </c:pt>
                <c:pt idx="1">
                  <c:v>3.27367138330685E-007</c:v>
                </c:pt>
                <c:pt idx="2">
                  <c:v>2.58042864845444E-006</c:v>
                </c:pt>
                <c:pt idx="3">
                  <c:v>8.4963785199516E-006</c:v>
                </c:pt>
                <c:pt idx="4">
                  <c:v>1.94538617087474E-005</c:v>
                </c:pt>
                <c:pt idx="5">
                  <c:v>3.63380227632419E-005</c:v>
                </c:pt>
                <c:pt idx="6">
                  <c:v>5.94538617087474E-005</c:v>
                </c:pt>
                <c:pt idx="7">
                  <c:v>8.84963785199516E-005</c:v>
                </c:pt>
                <c:pt idx="8">
                  <c:v>0.000122580428648454</c:v>
                </c:pt>
                <c:pt idx="9">
                  <c:v>0.000160327367138331</c:v>
                </c:pt>
                <c:pt idx="10">
                  <c:v>0.0002</c:v>
                </c:pt>
                <c:pt idx="11">
                  <c:v>0.000239672632861669</c:v>
                </c:pt>
                <c:pt idx="12">
                  <c:v>0.000277419571351546</c:v>
                </c:pt>
                <c:pt idx="13">
                  <c:v>0.000311503621480048</c:v>
                </c:pt>
                <c:pt idx="14">
                  <c:v>0.000340546138291252</c:v>
                </c:pt>
                <c:pt idx="15">
                  <c:v>0.000363661977236758</c:v>
                </c:pt>
                <c:pt idx="16">
                  <c:v>0.000380546138291253</c:v>
                </c:pt>
                <c:pt idx="17">
                  <c:v>0.000391503621480048</c:v>
                </c:pt>
                <c:pt idx="18">
                  <c:v>0.000397419571351545</c:v>
                </c:pt>
                <c:pt idx="19">
                  <c:v>0.000399672632861669</c:v>
                </c:pt>
                <c:pt idx="20">
                  <c:v>0.0004</c:v>
                </c:pt>
              </c:numCache>
            </c:numRef>
          </c:yVal>
          <c:smooth val="0"/>
        </c:ser>
        <c:axId val="78877570"/>
        <c:axId val="22459815"/>
      </c:scatterChart>
      <c:valAx>
        <c:axId val="788775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59815"/>
        <c:crosses val="autoZero"/>
        <c:crossBetween val="between"/>
      </c:valAx>
      <c:valAx>
        <c:axId val="224598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775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pos(t)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accel!$D$10:$D$10</c:f>
              <c:strCache>
                <c:ptCount val="1"/>
                <c:pt idx="0">
                  <c:v>pos(t)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accel!$A$11:$A$31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accel!$D$11:$D$31</c:f>
              <c:numCache>
                <c:formatCode>General</c:formatCode>
                <c:ptCount val="21"/>
                <c:pt idx="0">
                  <c:v>0</c:v>
                </c:pt>
                <c:pt idx="1">
                  <c:v>0.00409882994455124</c:v>
                </c:pt>
                <c:pt idx="2">
                  <c:v>0.0649375814498452</c:v>
                </c:pt>
                <c:pt idx="3">
                  <c:v>0.323391384744575</c:v>
                </c:pt>
                <c:pt idx="4">
                  <c:v>0.998878399332956</c:v>
                </c:pt>
                <c:pt idx="5">
                  <c:v>2.36788163576622</c:v>
                </c:pt>
                <c:pt idx="6">
                  <c:v>4.7368848721995</c:v>
                </c:pt>
                <c:pt idx="7">
                  <c:v>8.41237188678787</c:v>
                </c:pt>
                <c:pt idx="8">
                  <c:v>13.6708256900826</c:v>
                </c:pt>
                <c:pt idx="9">
                  <c:v>20.7316644415879</c:v>
                </c:pt>
                <c:pt idx="10">
                  <c:v>29.7357632715324</c:v>
                </c:pt>
                <c:pt idx="11">
                  <c:v>40.7316644415879</c:v>
                </c:pt>
                <c:pt idx="12">
                  <c:v>53.6708256900826</c:v>
                </c:pt>
                <c:pt idx="13">
                  <c:v>68.4123718867879</c:v>
                </c:pt>
                <c:pt idx="14">
                  <c:v>84.7368848721995</c:v>
                </c:pt>
                <c:pt idx="15">
                  <c:v>102.367881635766</c:v>
                </c:pt>
                <c:pt idx="16">
                  <c:v>120.998878399333</c:v>
                </c:pt>
                <c:pt idx="17">
                  <c:v>140.323391384745</c:v>
                </c:pt>
                <c:pt idx="18">
                  <c:v>160.06493758145</c:v>
                </c:pt>
                <c:pt idx="19">
                  <c:v>180.004098829945</c:v>
                </c:pt>
                <c:pt idx="20">
                  <c:v>200</c:v>
                </c:pt>
              </c:numCache>
            </c:numRef>
          </c:yVal>
          <c:smooth val="0"/>
        </c:ser>
        <c:axId val="69556045"/>
        <c:axId val="18590978"/>
      </c:scatterChart>
      <c:valAx>
        <c:axId val="695560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90978"/>
        <c:crosses val="autoZero"/>
        <c:crossBetween val="between"/>
      </c:valAx>
      <c:valAx>
        <c:axId val="185909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560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accel(t)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cruise!$B$10:$B$10</c:f>
              <c:strCache>
                <c:ptCount val="1"/>
                <c:pt idx="0">
                  <c:v>accel(t)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cruise!$A$11:$A$31</c:f>
              <c:numCache>
                <c:formatCode>General</c:formatCode>
                <c:ptCount val="21"/>
                <c:pt idx="0">
                  <c:v>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  <c:pt idx="10">
                  <c:v>2000000</c:v>
                </c:pt>
                <c:pt idx="11">
                  <c:v>2200000</c:v>
                </c:pt>
                <c:pt idx="12">
                  <c:v>2400000</c:v>
                </c:pt>
                <c:pt idx="13">
                  <c:v>2600000</c:v>
                </c:pt>
                <c:pt idx="14">
                  <c:v>2800000</c:v>
                </c:pt>
                <c:pt idx="15">
                  <c:v>3000000</c:v>
                </c:pt>
                <c:pt idx="16">
                  <c:v>3200000</c:v>
                </c:pt>
                <c:pt idx="17">
                  <c:v>3400000</c:v>
                </c:pt>
                <c:pt idx="18">
                  <c:v>3600000</c:v>
                </c:pt>
                <c:pt idx="19">
                  <c:v>3800000</c:v>
                </c:pt>
                <c:pt idx="20">
                  <c:v>4000000</c:v>
                </c:pt>
              </c:numCache>
            </c:numRef>
          </c:xVal>
          <c:yVal>
            <c:numRef>
              <c:f>cruise!$B$11:$B$31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axId val="47811130"/>
        <c:axId val="97694137"/>
      </c:scatterChart>
      <c:valAx>
        <c:axId val="478111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94137"/>
        <c:crosses val="autoZero"/>
        <c:crossBetween val="between"/>
      </c:valAx>
      <c:valAx>
        <c:axId val="976941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111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cruise!$C$10:$C$10</c:f>
              <c:strCache>
                <c:ptCount val="1"/>
                <c:pt idx="0">
                  <c:v>speed(t)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cruise!$A$11:$A$31</c:f>
              <c:numCache>
                <c:formatCode>General</c:formatCode>
                <c:ptCount val="21"/>
                <c:pt idx="0">
                  <c:v>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  <c:pt idx="10">
                  <c:v>2000000</c:v>
                </c:pt>
                <c:pt idx="11">
                  <c:v>2200000</c:v>
                </c:pt>
                <c:pt idx="12">
                  <c:v>2400000</c:v>
                </c:pt>
                <c:pt idx="13">
                  <c:v>2600000</c:v>
                </c:pt>
                <c:pt idx="14">
                  <c:v>2800000</c:v>
                </c:pt>
                <c:pt idx="15">
                  <c:v>3000000</c:v>
                </c:pt>
                <c:pt idx="16">
                  <c:v>3200000</c:v>
                </c:pt>
                <c:pt idx="17">
                  <c:v>3400000</c:v>
                </c:pt>
                <c:pt idx="18">
                  <c:v>3600000</c:v>
                </c:pt>
                <c:pt idx="19">
                  <c:v>3800000</c:v>
                </c:pt>
                <c:pt idx="20">
                  <c:v>4000000</c:v>
                </c:pt>
              </c:numCache>
            </c:numRef>
          </c:xVal>
          <c:yVal>
            <c:numRef>
              <c:f>cruise!$C$11:$C$31</c:f>
              <c:numCache>
                <c:formatCode>General</c:formatCode>
                <c:ptCount val="21"/>
                <c:pt idx="0">
                  <c:v>0.0004</c:v>
                </c:pt>
                <c:pt idx="1">
                  <c:v>0.0004</c:v>
                </c:pt>
                <c:pt idx="2">
                  <c:v>0.0004</c:v>
                </c:pt>
                <c:pt idx="3">
                  <c:v>0.0004</c:v>
                </c:pt>
                <c:pt idx="4">
                  <c:v>0.0004</c:v>
                </c:pt>
                <c:pt idx="5">
                  <c:v>0.0004</c:v>
                </c:pt>
                <c:pt idx="6">
                  <c:v>0.0004</c:v>
                </c:pt>
                <c:pt idx="7">
                  <c:v>0.0004</c:v>
                </c:pt>
                <c:pt idx="8">
                  <c:v>0.0004</c:v>
                </c:pt>
                <c:pt idx="9">
                  <c:v>0.0004</c:v>
                </c:pt>
                <c:pt idx="10">
                  <c:v>0.0004</c:v>
                </c:pt>
                <c:pt idx="11">
                  <c:v>0.0004</c:v>
                </c:pt>
                <c:pt idx="12">
                  <c:v>0.0004</c:v>
                </c:pt>
                <c:pt idx="13">
                  <c:v>0.0004</c:v>
                </c:pt>
                <c:pt idx="14">
                  <c:v>0.0004</c:v>
                </c:pt>
                <c:pt idx="15">
                  <c:v>0.0004</c:v>
                </c:pt>
                <c:pt idx="16">
                  <c:v>0.0004</c:v>
                </c:pt>
                <c:pt idx="17">
                  <c:v>0.0004</c:v>
                </c:pt>
                <c:pt idx="18">
                  <c:v>0.0004</c:v>
                </c:pt>
                <c:pt idx="19">
                  <c:v>0.0004</c:v>
                </c:pt>
                <c:pt idx="20">
                  <c:v>0.0004</c:v>
                </c:pt>
              </c:numCache>
            </c:numRef>
          </c:yVal>
          <c:smooth val="0"/>
        </c:ser>
        <c:axId val="92003538"/>
        <c:axId val="85526478"/>
      </c:scatterChart>
      <c:valAx>
        <c:axId val="920035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26478"/>
        <c:crosses val="autoZero"/>
        <c:crossBetween val="between"/>
      </c:valAx>
      <c:valAx>
        <c:axId val="855264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035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pos(t)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cruise!$D$10:$D$10</c:f>
              <c:strCache>
                <c:ptCount val="1"/>
                <c:pt idx="0">
                  <c:v>pos(t)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cruise!$A$11:$A$31</c:f>
              <c:numCache>
                <c:formatCode>General</c:formatCode>
                <c:ptCount val="21"/>
                <c:pt idx="0">
                  <c:v>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  <c:pt idx="10">
                  <c:v>2000000</c:v>
                </c:pt>
                <c:pt idx="11">
                  <c:v>2200000</c:v>
                </c:pt>
                <c:pt idx="12">
                  <c:v>2400000</c:v>
                </c:pt>
                <c:pt idx="13">
                  <c:v>2600000</c:v>
                </c:pt>
                <c:pt idx="14">
                  <c:v>2800000</c:v>
                </c:pt>
                <c:pt idx="15">
                  <c:v>3000000</c:v>
                </c:pt>
                <c:pt idx="16">
                  <c:v>3200000</c:v>
                </c:pt>
                <c:pt idx="17">
                  <c:v>3400000</c:v>
                </c:pt>
                <c:pt idx="18">
                  <c:v>3600000</c:v>
                </c:pt>
                <c:pt idx="19">
                  <c:v>3800000</c:v>
                </c:pt>
                <c:pt idx="20">
                  <c:v>4000000</c:v>
                </c:pt>
              </c:numCache>
            </c:numRef>
          </c:xVal>
          <c:yVal>
            <c:numRef>
              <c:f>cruise!$D$11:$D$31</c:f>
              <c:numCache>
                <c:formatCode>General</c:formatCode>
                <c:ptCount val="21"/>
                <c:pt idx="0">
                  <c:v>200</c:v>
                </c:pt>
                <c:pt idx="1">
                  <c:v>280</c:v>
                </c:pt>
                <c:pt idx="2">
                  <c:v>360</c:v>
                </c:pt>
                <c:pt idx="3">
                  <c:v>440</c:v>
                </c:pt>
                <c:pt idx="4">
                  <c:v>520</c:v>
                </c:pt>
                <c:pt idx="5">
                  <c:v>600</c:v>
                </c:pt>
                <c:pt idx="6">
                  <c:v>680</c:v>
                </c:pt>
                <c:pt idx="7">
                  <c:v>760</c:v>
                </c:pt>
                <c:pt idx="8">
                  <c:v>840</c:v>
                </c:pt>
                <c:pt idx="9">
                  <c:v>920</c:v>
                </c:pt>
                <c:pt idx="10">
                  <c:v>1000</c:v>
                </c:pt>
                <c:pt idx="11">
                  <c:v>1080</c:v>
                </c:pt>
                <c:pt idx="12">
                  <c:v>1160</c:v>
                </c:pt>
                <c:pt idx="13">
                  <c:v>1240</c:v>
                </c:pt>
                <c:pt idx="14">
                  <c:v>1320</c:v>
                </c:pt>
                <c:pt idx="15">
                  <c:v>1400</c:v>
                </c:pt>
                <c:pt idx="16">
                  <c:v>1480</c:v>
                </c:pt>
                <c:pt idx="17">
                  <c:v>1560</c:v>
                </c:pt>
                <c:pt idx="18">
                  <c:v>1640</c:v>
                </c:pt>
                <c:pt idx="19">
                  <c:v>1720</c:v>
                </c:pt>
                <c:pt idx="20">
                  <c:v>1800</c:v>
                </c:pt>
              </c:numCache>
            </c:numRef>
          </c:yVal>
          <c:smooth val="0"/>
        </c:ser>
        <c:axId val="25405921"/>
        <c:axId val="94197792"/>
      </c:scatterChart>
      <c:valAx>
        <c:axId val="25405921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97792"/>
        <c:crossesAt val="0"/>
        <c:crossBetween val="between"/>
      </c:valAx>
      <c:valAx>
        <c:axId val="941977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0592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accel(t)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decel!$B$10:$B$10</c:f>
              <c:strCache>
                <c:ptCount val="1"/>
                <c:pt idx="0">
                  <c:v>accel(t)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decel!$A$11:$A$31</c:f>
              <c:numCache>
                <c:formatCode>General</c:formatCode>
                <c:ptCount val="21"/>
                <c:pt idx="0">
                  <c:v>0</c:v>
                </c:pt>
                <c:pt idx="1">
                  <c:v>107500</c:v>
                </c:pt>
                <c:pt idx="2">
                  <c:v>215000</c:v>
                </c:pt>
                <c:pt idx="3">
                  <c:v>322500</c:v>
                </c:pt>
                <c:pt idx="4">
                  <c:v>430000</c:v>
                </c:pt>
                <c:pt idx="5">
                  <c:v>537500</c:v>
                </c:pt>
                <c:pt idx="6">
                  <c:v>645000</c:v>
                </c:pt>
                <c:pt idx="7">
                  <c:v>752500</c:v>
                </c:pt>
                <c:pt idx="8">
                  <c:v>860000</c:v>
                </c:pt>
                <c:pt idx="9">
                  <c:v>967500</c:v>
                </c:pt>
                <c:pt idx="10">
                  <c:v>1075000</c:v>
                </c:pt>
                <c:pt idx="11">
                  <c:v>1182500</c:v>
                </c:pt>
                <c:pt idx="12">
                  <c:v>1290000</c:v>
                </c:pt>
                <c:pt idx="13">
                  <c:v>1397500</c:v>
                </c:pt>
                <c:pt idx="14">
                  <c:v>1505000</c:v>
                </c:pt>
                <c:pt idx="15">
                  <c:v>1612500</c:v>
                </c:pt>
                <c:pt idx="16">
                  <c:v>1720000</c:v>
                </c:pt>
                <c:pt idx="17">
                  <c:v>1827500</c:v>
                </c:pt>
                <c:pt idx="18">
                  <c:v>1935000</c:v>
                </c:pt>
                <c:pt idx="19">
                  <c:v>2042500</c:v>
                </c:pt>
                <c:pt idx="20">
                  <c:v>2150000</c:v>
                </c:pt>
              </c:numCache>
            </c:numRef>
          </c:xVal>
          <c:yVal>
            <c:numRef>
              <c:f>decel!$B$11:$B$31</c:f>
              <c:numCache>
                <c:formatCode>General</c:formatCode>
                <c:ptCount val="21"/>
                <c:pt idx="0">
                  <c:v>-0</c:v>
                </c:pt>
                <c:pt idx="1">
                  <c:v>-9.10576441020399E-012</c:v>
                </c:pt>
                <c:pt idx="2">
                  <c:v>-3.55317219767539E-011</c:v>
                </c:pt>
                <c:pt idx="3">
                  <c:v>-7.66911158525631E-011</c:v>
                </c:pt>
                <c:pt idx="4">
                  <c:v>-1.28554977790707E-010</c:v>
                </c:pt>
                <c:pt idx="5">
                  <c:v>-1.86046511627907E-010</c:v>
                </c:pt>
                <c:pt idx="6">
                  <c:v>-2.43538045465106E-010</c:v>
                </c:pt>
                <c:pt idx="7">
                  <c:v>-2.95401907403251E-010</c:v>
                </c:pt>
                <c:pt idx="8">
                  <c:v>-3.3656130127906E-010</c:v>
                </c:pt>
                <c:pt idx="9">
                  <c:v>-3.6298725884561E-010</c:v>
                </c:pt>
                <c:pt idx="10">
                  <c:v>-3.72093023255814E-010</c:v>
                </c:pt>
                <c:pt idx="11">
                  <c:v>-3.6298725884561E-010</c:v>
                </c:pt>
                <c:pt idx="12">
                  <c:v>-3.3656130127906E-010</c:v>
                </c:pt>
                <c:pt idx="13">
                  <c:v>-2.95401907403251E-010</c:v>
                </c:pt>
                <c:pt idx="14">
                  <c:v>-2.43538045465106E-010</c:v>
                </c:pt>
                <c:pt idx="15">
                  <c:v>-1.86046511627907E-010</c:v>
                </c:pt>
                <c:pt idx="16">
                  <c:v>-1.28554977790707E-010</c:v>
                </c:pt>
                <c:pt idx="17">
                  <c:v>-7.66911158525631E-011</c:v>
                </c:pt>
                <c:pt idx="18">
                  <c:v>-3.5531721976754E-011</c:v>
                </c:pt>
                <c:pt idx="19">
                  <c:v>-9.10576441020399E-012</c:v>
                </c:pt>
                <c:pt idx="20">
                  <c:v>-0</c:v>
                </c:pt>
              </c:numCache>
            </c:numRef>
          </c:yVal>
          <c:smooth val="0"/>
        </c:ser>
        <c:axId val="25845920"/>
        <c:axId val="94083608"/>
      </c:scatterChart>
      <c:valAx>
        <c:axId val="258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83608"/>
        <c:crosses val="autoZero"/>
        <c:crossBetween val="between"/>
      </c:valAx>
      <c:valAx>
        <c:axId val="940836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4592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decel!$C$10:$C$10</c:f>
              <c:strCache>
                <c:ptCount val="1"/>
                <c:pt idx="0">
                  <c:v>speed(t)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decel!$A$11:$A$31</c:f>
              <c:numCache>
                <c:formatCode>General</c:formatCode>
                <c:ptCount val="21"/>
                <c:pt idx="0">
                  <c:v>0</c:v>
                </c:pt>
                <c:pt idx="1">
                  <c:v>107500</c:v>
                </c:pt>
                <c:pt idx="2">
                  <c:v>215000</c:v>
                </c:pt>
                <c:pt idx="3">
                  <c:v>322500</c:v>
                </c:pt>
                <c:pt idx="4">
                  <c:v>430000</c:v>
                </c:pt>
                <c:pt idx="5">
                  <c:v>537500</c:v>
                </c:pt>
                <c:pt idx="6">
                  <c:v>645000</c:v>
                </c:pt>
                <c:pt idx="7">
                  <c:v>752500</c:v>
                </c:pt>
                <c:pt idx="8">
                  <c:v>860000</c:v>
                </c:pt>
                <c:pt idx="9">
                  <c:v>967500</c:v>
                </c:pt>
                <c:pt idx="10">
                  <c:v>1075000</c:v>
                </c:pt>
                <c:pt idx="11">
                  <c:v>1182500</c:v>
                </c:pt>
                <c:pt idx="12">
                  <c:v>1290000</c:v>
                </c:pt>
                <c:pt idx="13">
                  <c:v>1397500</c:v>
                </c:pt>
                <c:pt idx="14">
                  <c:v>1505000</c:v>
                </c:pt>
                <c:pt idx="15">
                  <c:v>1612500</c:v>
                </c:pt>
                <c:pt idx="16">
                  <c:v>1720000</c:v>
                </c:pt>
                <c:pt idx="17">
                  <c:v>1827500</c:v>
                </c:pt>
                <c:pt idx="18">
                  <c:v>1935000</c:v>
                </c:pt>
                <c:pt idx="19">
                  <c:v>2042500</c:v>
                </c:pt>
                <c:pt idx="20">
                  <c:v>2150000</c:v>
                </c:pt>
              </c:numCache>
            </c:numRef>
          </c:xVal>
          <c:yVal>
            <c:numRef>
              <c:f>decel!$C$11:$C$31</c:f>
              <c:numCache>
                <c:formatCode>General</c:formatCode>
                <c:ptCount val="21"/>
                <c:pt idx="0">
                  <c:v>0.0004</c:v>
                </c:pt>
                <c:pt idx="1">
                  <c:v>0.000399672632861669</c:v>
                </c:pt>
                <c:pt idx="2">
                  <c:v>0.000397419571351545</c:v>
                </c:pt>
                <c:pt idx="3">
                  <c:v>0.000391503621480048</c:v>
                </c:pt>
                <c:pt idx="4">
                  <c:v>0.000380546138291252</c:v>
                </c:pt>
                <c:pt idx="5">
                  <c:v>0.000363661977236758</c:v>
                </c:pt>
                <c:pt idx="6">
                  <c:v>0.000340546138291252</c:v>
                </c:pt>
                <c:pt idx="7">
                  <c:v>0.000311503621480048</c:v>
                </c:pt>
                <c:pt idx="8">
                  <c:v>0.000277419571351545</c:v>
                </c:pt>
                <c:pt idx="9">
                  <c:v>0.000239672632861669</c:v>
                </c:pt>
                <c:pt idx="10">
                  <c:v>0.0002</c:v>
                </c:pt>
                <c:pt idx="11">
                  <c:v>0.000160327367138331</c:v>
                </c:pt>
                <c:pt idx="12">
                  <c:v>0.000122580428648454</c:v>
                </c:pt>
                <c:pt idx="13">
                  <c:v>8.84963785199515E-005</c:v>
                </c:pt>
                <c:pt idx="14">
                  <c:v>5.94538617087474E-005</c:v>
                </c:pt>
                <c:pt idx="15">
                  <c:v>3.63380227632418E-005</c:v>
                </c:pt>
                <c:pt idx="16">
                  <c:v>1.94538617087474E-005</c:v>
                </c:pt>
                <c:pt idx="17">
                  <c:v>8.49637851995158E-006</c:v>
                </c:pt>
                <c:pt idx="18">
                  <c:v>2.58042864845437E-006</c:v>
                </c:pt>
                <c:pt idx="19">
                  <c:v>3.27367138330641E-007</c:v>
                </c:pt>
                <c:pt idx="20">
                  <c:v>0</c:v>
                </c:pt>
              </c:numCache>
            </c:numRef>
          </c:yVal>
          <c:smooth val="0"/>
        </c:ser>
        <c:axId val="70094341"/>
        <c:axId val="366318"/>
      </c:scatterChart>
      <c:valAx>
        <c:axId val="70094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318"/>
        <c:crosses val="autoZero"/>
        <c:crossBetween val="between"/>
      </c:valAx>
      <c:valAx>
        <c:axId val="3663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943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pos(t)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decel!$D$10:$D$10</c:f>
              <c:strCache>
                <c:ptCount val="1"/>
                <c:pt idx="0">
                  <c:v>pos(t)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decel!$A$11:$A$31</c:f>
              <c:numCache>
                <c:formatCode>General</c:formatCode>
                <c:ptCount val="21"/>
                <c:pt idx="0">
                  <c:v>0</c:v>
                </c:pt>
                <c:pt idx="1">
                  <c:v>107500</c:v>
                </c:pt>
                <c:pt idx="2">
                  <c:v>215000</c:v>
                </c:pt>
                <c:pt idx="3">
                  <c:v>322500</c:v>
                </c:pt>
                <c:pt idx="4">
                  <c:v>430000</c:v>
                </c:pt>
                <c:pt idx="5">
                  <c:v>537500</c:v>
                </c:pt>
                <c:pt idx="6">
                  <c:v>645000</c:v>
                </c:pt>
                <c:pt idx="7">
                  <c:v>752500</c:v>
                </c:pt>
                <c:pt idx="8">
                  <c:v>860000</c:v>
                </c:pt>
                <c:pt idx="9">
                  <c:v>967500</c:v>
                </c:pt>
                <c:pt idx="10">
                  <c:v>1075000</c:v>
                </c:pt>
                <c:pt idx="11">
                  <c:v>1182500</c:v>
                </c:pt>
                <c:pt idx="12">
                  <c:v>1290000</c:v>
                </c:pt>
                <c:pt idx="13">
                  <c:v>1397500</c:v>
                </c:pt>
                <c:pt idx="14">
                  <c:v>1505000</c:v>
                </c:pt>
                <c:pt idx="15">
                  <c:v>1612500</c:v>
                </c:pt>
                <c:pt idx="16">
                  <c:v>1720000</c:v>
                </c:pt>
                <c:pt idx="17">
                  <c:v>1827500</c:v>
                </c:pt>
                <c:pt idx="18">
                  <c:v>1935000</c:v>
                </c:pt>
                <c:pt idx="19">
                  <c:v>2042500</c:v>
                </c:pt>
                <c:pt idx="20">
                  <c:v>2150000</c:v>
                </c:pt>
              </c:numCache>
            </c:numRef>
          </c:xVal>
          <c:yVal>
            <c:numRef>
              <c:f>decel!$D$11:$D$31</c:f>
              <c:numCache>
                <c:formatCode>General</c:formatCode>
                <c:ptCount val="21"/>
                <c:pt idx="0">
                  <c:v>1800</c:v>
                </c:pt>
                <c:pt idx="1">
                  <c:v>1842.99118751562</c:v>
                </c:pt>
                <c:pt idx="2">
                  <c:v>1885.86038419988</c:v>
                </c:pt>
                <c:pt idx="3">
                  <c:v>1928.3047085228</c:v>
                </c:pt>
                <c:pt idx="4">
                  <c:v>1969.85241144143</c:v>
                </c:pt>
                <c:pt idx="5">
                  <c:v>2009.9090544831</c:v>
                </c:pt>
                <c:pt idx="6">
                  <c:v>2047.81569752477</c:v>
                </c:pt>
                <c:pt idx="7">
                  <c:v>2082.91340044341</c:v>
                </c:pt>
                <c:pt idx="8">
                  <c:v>2114.60772476632</c:v>
                </c:pt>
                <c:pt idx="9">
                  <c:v>2142.42692145058</c:v>
                </c:pt>
                <c:pt idx="10">
                  <c:v>2166.0681089662</c:v>
                </c:pt>
                <c:pt idx="11">
                  <c:v>2185.42692145059</c:v>
                </c:pt>
                <c:pt idx="12">
                  <c:v>2200.60772476632</c:v>
                </c:pt>
                <c:pt idx="13">
                  <c:v>2211.91340044341</c:v>
                </c:pt>
                <c:pt idx="14">
                  <c:v>2219.81569752477</c:v>
                </c:pt>
                <c:pt idx="15">
                  <c:v>2224.9090544831</c:v>
                </c:pt>
                <c:pt idx="16">
                  <c:v>2227.85241144143</c:v>
                </c:pt>
                <c:pt idx="17">
                  <c:v>2229.3047085228</c:v>
                </c:pt>
                <c:pt idx="18">
                  <c:v>2229.86038419988</c:v>
                </c:pt>
                <c:pt idx="19">
                  <c:v>2229.99118751562</c:v>
                </c:pt>
                <c:pt idx="20">
                  <c:v>2230</c:v>
                </c:pt>
              </c:numCache>
            </c:numRef>
          </c:yVal>
          <c:smooth val="0"/>
        </c:ser>
        <c:axId val="32974328"/>
        <c:axId val="19477150"/>
      </c:scatterChart>
      <c:valAx>
        <c:axId val="3297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77150"/>
        <c:crosses val="autoZero"/>
        <c:crossBetween val="between"/>
      </c:valAx>
      <c:valAx>
        <c:axId val="194771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743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630720</xdr:colOff>
      <xdr:row>1</xdr:row>
      <xdr:rowOff>0</xdr:rowOff>
    </xdr:from>
    <xdr:to>
      <xdr:col>8</xdr:col>
      <xdr:colOff>504720</xdr:colOff>
      <xdr:row>13</xdr:row>
      <xdr:rowOff>142200</xdr:rowOff>
    </xdr:to>
    <xdr:graphicFrame>
      <xdr:nvGraphicFramePr>
        <xdr:cNvPr id="0" name=""/>
        <xdr:cNvGraphicFramePr/>
      </xdr:nvGraphicFramePr>
      <xdr:xfrm>
        <a:off x="3881880" y="162360"/>
        <a:ext cx="31251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701640</xdr:colOff>
      <xdr:row>1</xdr:row>
      <xdr:rowOff>122400</xdr:rowOff>
    </xdr:from>
    <xdr:to>
      <xdr:col>12</xdr:col>
      <xdr:colOff>575640</xdr:colOff>
      <xdr:row>14</xdr:row>
      <xdr:rowOff>102240</xdr:rowOff>
    </xdr:to>
    <xdr:graphicFrame>
      <xdr:nvGraphicFramePr>
        <xdr:cNvPr id="1" name=""/>
        <xdr:cNvGraphicFramePr/>
      </xdr:nvGraphicFramePr>
      <xdr:xfrm>
        <a:off x="7203960" y="284760"/>
        <a:ext cx="31251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757080</xdr:colOff>
      <xdr:row>15</xdr:row>
      <xdr:rowOff>95040</xdr:rowOff>
    </xdr:from>
    <xdr:to>
      <xdr:col>8</xdr:col>
      <xdr:colOff>631080</xdr:colOff>
      <xdr:row>28</xdr:row>
      <xdr:rowOff>74880</xdr:rowOff>
    </xdr:to>
    <xdr:graphicFrame>
      <xdr:nvGraphicFramePr>
        <xdr:cNvPr id="2" name=""/>
        <xdr:cNvGraphicFramePr/>
      </xdr:nvGraphicFramePr>
      <xdr:xfrm>
        <a:off x="4008240" y="2533320"/>
        <a:ext cx="31251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630720</xdr:colOff>
      <xdr:row>1</xdr:row>
      <xdr:rowOff>0</xdr:rowOff>
    </xdr:from>
    <xdr:to>
      <xdr:col>8</xdr:col>
      <xdr:colOff>504720</xdr:colOff>
      <xdr:row>13</xdr:row>
      <xdr:rowOff>142200</xdr:rowOff>
    </xdr:to>
    <xdr:graphicFrame>
      <xdr:nvGraphicFramePr>
        <xdr:cNvPr id="3" name=""/>
        <xdr:cNvGraphicFramePr/>
      </xdr:nvGraphicFramePr>
      <xdr:xfrm>
        <a:off x="3881880" y="162360"/>
        <a:ext cx="31251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701640</xdr:colOff>
      <xdr:row>1</xdr:row>
      <xdr:rowOff>122400</xdr:rowOff>
    </xdr:from>
    <xdr:to>
      <xdr:col>12</xdr:col>
      <xdr:colOff>575640</xdr:colOff>
      <xdr:row>14</xdr:row>
      <xdr:rowOff>102240</xdr:rowOff>
    </xdr:to>
    <xdr:graphicFrame>
      <xdr:nvGraphicFramePr>
        <xdr:cNvPr id="4" name=""/>
        <xdr:cNvGraphicFramePr/>
      </xdr:nvGraphicFramePr>
      <xdr:xfrm>
        <a:off x="7203960" y="284760"/>
        <a:ext cx="31251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757080</xdr:colOff>
      <xdr:row>15</xdr:row>
      <xdr:rowOff>95040</xdr:rowOff>
    </xdr:from>
    <xdr:to>
      <xdr:col>8</xdr:col>
      <xdr:colOff>631080</xdr:colOff>
      <xdr:row>28</xdr:row>
      <xdr:rowOff>74880</xdr:rowOff>
    </xdr:to>
    <xdr:graphicFrame>
      <xdr:nvGraphicFramePr>
        <xdr:cNvPr id="5" name=""/>
        <xdr:cNvGraphicFramePr/>
      </xdr:nvGraphicFramePr>
      <xdr:xfrm>
        <a:off x="4008240" y="2533320"/>
        <a:ext cx="31251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630720</xdr:colOff>
      <xdr:row>1</xdr:row>
      <xdr:rowOff>0</xdr:rowOff>
    </xdr:from>
    <xdr:to>
      <xdr:col>8</xdr:col>
      <xdr:colOff>504720</xdr:colOff>
      <xdr:row>13</xdr:row>
      <xdr:rowOff>142200</xdr:rowOff>
    </xdr:to>
    <xdr:graphicFrame>
      <xdr:nvGraphicFramePr>
        <xdr:cNvPr id="6" name=""/>
        <xdr:cNvGraphicFramePr/>
      </xdr:nvGraphicFramePr>
      <xdr:xfrm>
        <a:off x="3881880" y="162360"/>
        <a:ext cx="31251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701640</xdr:colOff>
      <xdr:row>1</xdr:row>
      <xdr:rowOff>122400</xdr:rowOff>
    </xdr:from>
    <xdr:to>
      <xdr:col>12</xdr:col>
      <xdr:colOff>575640</xdr:colOff>
      <xdr:row>14</xdr:row>
      <xdr:rowOff>102240</xdr:rowOff>
    </xdr:to>
    <xdr:graphicFrame>
      <xdr:nvGraphicFramePr>
        <xdr:cNvPr id="7" name=""/>
        <xdr:cNvGraphicFramePr/>
      </xdr:nvGraphicFramePr>
      <xdr:xfrm>
        <a:off x="7203960" y="284760"/>
        <a:ext cx="31251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755640</xdr:colOff>
      <xdr:row>15</xdr:row>
      <xdr:rowOff>96120</xdr:rowOff>
    </xdr:from>
    <xdr:to>
      <xdr:col>8</xdr:col>
      <xdr:colOff>629640</xdr:colOff>
      <xdr:row>28</xdr:row>
      <xdr:rowOff>75960</xdr:rowOff>
    </xdr:to>
    <xdr:graphicFrame>
      <xdr:nvGraphicFramePr>
        <xdr:cNvPr id="8" name=""/>
        <xdr:cNvGraphicFramePr/>
      </xdr:nvGraphicFramePr>
      <xdr:xfrm>
        <a:off x="4006800" y="2534400"/>
        <a:ext cx="3125160" cy="209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n">
        <v>0</v>
      </c>
    </row>
    <row r="2" customFormat="false" ht="12.8" hidden="false" customHeight="false" outlineLevel="0" collapsed="false">
      <c r="A2" s="1" t="s">
        <v>1</v>
      </c>
      <c r="B2" s="2" t="n">
        <v>0.0004</v>
      </c>
    </row>
    <row r="3" customFormat="false" ht="12.8" hidden="false" customHeight="false" outlineLevel="0" collapsed="false">
      <c r="A3" s="1" t="s">
        <v>2</v>
      </c>
      <c r="B3" s="2" t="n">
        <v>1000000</v>
      </c>
    </row>
    <row r="4" customFormat="false" ht="12.8" hidden="false" customHeight="false" outlineLevel="0" collapsed="false">
      <c r="A4" s="1" t="s">
        <v>3</v>
      </c>
      <c r="B4" s="2" t="n">
        <v>0</v>
      </c>
    </row>
    <row r="6" customFormat="false" ht="12.8" hidden="false" customHeight="false" outlineLevel="0" collapsed="false">
      <c r="A6" s="1" t="s">
        <v>4</v>
      </c>
      <c r="B6" s="0" t="n">
        <f aca="false">d*(0.5*s+s0)+p0</f>
        <v>200</v>
      </c>
    </row>
    <row r="7" customFormat="false" ht="12.8" hidden="false" customHeight="false" outlineLevel="0" collapsed="false">
      <c r="A7" s="1" t="s">
        <v>5</v>
      </c>
      <c r="B7" s="0" t="n">
        <f aca="false">B6-B4</f>
        <v>200</v>
      </c>
    </row>
    <row r="8" customFormat="false" ht="12.8" hidden="false" customHeight="false" outlineLevel="0" collapsed="false">
      <c r="A8" s="1" t="s">
        <v>6</v>
      </c>
      <c r="B8" s="0" t="n">
        <v>20</v>
      </c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 t="s">
        <v>7</v>
      </c>
      <c r="B10" s="3" t="s">
        <v>8</v>
      </c>
      <c r="C10" s="3" t="s">
        <v>9</v>
      </c>
      <c r="D10" s="3" t="s">
        <v>10</v>
      </c>
      <c r="E10" s="4"/>
      <c r="F10" s="4"/>
      <c r="G10" s="4"/>
      <c r="H10" s="4"/>
      <c r="I10" s="4"/>
      <c r="J10" s="4"/>
      <c r="K10" s="4"/>
      <c r="L10" s="4"/>
    </row>
    <row r="11" customFormat="false" ht="12.8" hidden="false" customHeight="false" outlineLevel="0" collapsed="false">
      <c r="A11" s="5" t="n">
        <f aca="false">d/$B$8*COUNT(A11:$A$11)</f>
        <v>0</v>
      </c>
      <c r="B11" s="6" t="n">
        <f aca="false">s/d*(1-COS($A11/d*2*PI()))</f>
        <v>0</v>
      </c>
      <c r="C11" s="6" t="n">
        <f aca="false">-0.5*SIN(2*PI()*$A11/d)*d*s/(d*PI())+s*$A11/d+s0</f>
        <v>0</v>
      </c>
      <c r="D11" s="7" t="n">
        <f aca="false">p0+0.25*COS(2*PI()*$A11/d)*d^2*s/(d*PI()^2)+0.5*s*$A11^2/d+s0*$A11-0.25*d*s/PI()^2</f>
        <v>0</v>
      </c>
      <c r="E11" s="4"/>
      <c r="F11" s="4"/>
      <c r="G11" s="4"/>
      <c r="H11" s="4"/>
      <c r="I11" s="4"/>
      <c r="J11" s="4"/>
      <c r="K11" s="4"/>
      <c r="L11" s="4"/>
    </row>
    <row r="12" customFormat="false" ht="12.8" hidden="false" customHeight="false" outlineLevel="0" collapsed="false">
      <c r="A12" s="5" t="n">
        <f aca="false">d/$B$8*COUNT(A$11:$A12)</f>
        <v>50000</v>
      </c>
      <c r="B12" s="6" t="n">
        <f aca="false">s/d*(1-COS($A12/d*2*PI()))</f>
        <v>1.95773934819386E-011</v>
      </c>
      <c r="C12" s="6" t="n">
        <f aca="false">-0.5*SIN(2*PI()*$A12/d)*d*s/(d*PI())+s*$A12/d+s0</f>
        <v>3.27367138330685E-007</v>
      </c>
      <c r="D12" s="7" t="n">
        <f aca="false">p0+0.25*COS(2*PI()*$A12/d)*d^2*s/(d*PI()^2)+0.5*s*$A12^2/d+s0*$A12-0.25*d*s/PI()^2</f>
        <v>0.00409882994455124</v>
      </c>
      <c r="E12" s="4"/>
      <c r="F12" s="4"/>
    </row>
    <row r="13" customFormat="false" ht="12.8" hidden="false" customHeight="false" outlineLevel="0" collapsed="false">
      <c r="A13" s="5" t="n">
        <f aca="false">d/$B$8*COUNT(A$11:$A13)</f>
        <v>100000</v>
      </c>
      <c r="B13" s="6" t="n">
        <f aca="false">s/d*(1-COS($A13/d*2*PI()))</f>
        <v>7.6393202250021E-011</v>
      </c>
      <c r="C13" s="6" t="n">
        <f aca="false">-0.5*SIN(2*PI()*$A13/d)*d*s/(d*PI())+s*$A13/d+s0</f>
        <v>2.58042864845444E-006</v>
      </c>
      <c r="D13" s="7" t="n">
        <f aca="false">p0+0.25*COS(2*PI()*$A13/d)*d^2*s/(d*PI()^2)+0.5*s*$A13^2/d+s0*$A13-0.25*d*s/PI()^2</f>
        <v>0.0649375814498452</v>
      </c>
      <c r="E13" s="4"/>
      <c r="F13" s="4"/>
    </row>
    <row r="14" customFormat="false" ht="12.8" hidden="false" customHeight="false" outlineLevel="0" collapsed="false">
      <c r="A14" s="5" t="n">
        <f aca="false">d/$B$8*COUNT(A$11:$A14)</f>
        <v>150000</v>
      </c>
      <c r="B14" s="6" t="n">
        <f aca="false">s/d*(1-COS($A14/d*2*PI()))</f>
        <v>1.64885899083011E-010</v>
      </c>
      <c r="C14" s="6" t="n">
        <f aca="false">-0.5*SIN(2*PI()*$A14/d)*d*s/(d*PI())+s*$A14/d+s0</f>
        <v>8.4963785199516E-006</v>
      </c>
      <c r="D14" s="7" t="n">
        <f aca="false">p0+0.25*COS(2*PI()*$A14/d)*d^2*s/(d*PI()^2)+0.5*s*$A14^2/d+s0*$A14-0.25*d*s/PI()^2</f>
        <v>0.323391384744575</v>
      </c>
    </row>
    <row r="15" customFormat="false" ht="12.8" hidden="false" customHeight="false" outlineLevel="0" collapsed="false">
      <c r="A15" s="5" t="n">
        <f aca="false">d/$B$8*COUNT(A$11:$A15)</f>
        <v>200000</v>
      </c>
      <c r="B15" s="6" t="n">
        <f aca="false">s/d*(1-COS($A15/d*2*PI()))</f>
        <v>2.76393202250021E-010</v>
      </c>
      <c r="C15" s="6" t="n">
        <f aca="false">-0.5*SIN(2*PI()*$A15/d)*d*s/(d*PI())+s*$A15/d+s0</f>
        <v>1.94538617087474E-005</v>
      </c>
      <c r="D15" s="7" t="n">
        <f aca="false">p0+0.25*COS(2*PI()*$A15/d)*d^2*s/(d*PI()^2)+0.5*s*$A15^2/d+s0*$A15-0.25*d*s/PI()^2</f>
        <v>0.998878399332956</v>
      </c>
    </row>
    <row r="16" customFormat="false" ht="12.8" hidden="false" customHeight="false" outlineLevel="0" collapsed="false">
      <c r="A16" s="5" t="n">
        <f aca="false">d/$B$8*COUNT(A$11:$A16)</f>
        <v>250000</v>
      </c>
      <c r="B16" s="6" t="n">
        <f aca="false">s/d*(1-COS($A16/d*2*PI()))</f>
        <v>4E-010</v>
      </c>
      <c r="C16" s="6" t="n">
        <f aca="false">-0.5*SIN(2*PI()*$A16/d)*d*s/(d*PI())+s*$A16/d+s0</f>
        <v>3.63380227632419E-005</v>
      </c>
      <c r="D16" s="7" t="n">
        <f aca="false">p0+0.25*COS(2*PI()*$A16/d)*d^2*s/(d*PI()^2)+0.5*s*$A16^2/d+s0*$A16-0.25*d*s/PI()^2</f>
        <v>2.36788163576622</v>
      </c>
    </row>
    <row r="17" customFormat="false" ht="12.8" hidden="false" customHeight="false" outlineLevel="0" collapsed="false">
      <c r="A17" s="5" t="n">
        <f aca="false">d/$B$8*COUNT(A$11:$A17)</f>
        <v>300000</v>
      </c>
      <c r="B17" s="6" t="n">
        <f aca="false">s/d*(1-COS($A17/d*2*PI()))</f>
        <v>5.23606797749979E-010</v>
      </c>
      <c r="C17" s="6" t="n">
        <f aca="false">-0.5*SIN(2*PI()*$A17/d)*d*s/(d*PI())+s*$A17/d+s0</f>
        <v>5.94538617087474E-005</v>
      </c>
      <c r="D17" s="7" t="n">
        <f aca="false">p0+0.25*COS(2*PI()*$A17/d)*d^2*s/(d*PI()^2)+0.5*s*$A17^2/d+s0*$A17-0.25*d*s/PI()^2</f>
        <v>4.7368848721995</v>
      </c>
    </row>
    <row r="18" customFormat="false" ht="12.8" hidden="false" customHeight="false" outlineLevel="0" collapsed="false">
      <c r="A18" s="5" t="n">
        <f aca="false">d/$B$8*COUNT(A$11:$A18)</f>
        <v>350000</v>
      </c>
      <c r="B18" s="6" t="n">
        <f aca="false">s/d*(1-COS($A18/d*2*PI()))</f>
        <v>6.35114100916989E-010</v>
      </c>
      <c r="C18" s="6" t="n">
        <f aca="false">-0.5*SIN(2*PI()*$A18/d)*d*s/(d*PI())+s*$A18/d+s0</f>
        <v>8.84963785199516E-005</v>
      </c>
      <c r="D18" s="7" t="n">
        <f aca="false">p0+0.25*COS(2*PI()*$A18/d)*d^2*s/(d*PI()^2)+0.5*s*$A18^2/d+s0*$A18-0.25*d*s/PI()^2</f>
        <v>8.41237188678787</v>
      </c>
    </row>
    <row r="19" customFormat="false" ht="12.8" hidden="false" customHeight="false" outlineLevel="0" collapsed="false">
      <c r="A19" s="5" t="n">
        <f aca="false">d/$B$8*COUNT(A$11:$A19)</f>
        <v>400000</v>
      </c>
      <c r="B19" s="6" t="n">
        <f aca="false">s/d*(1-COS($A19/d*2*PI()))</f>
        <v>7.23606797749979E-010</v>
      </c>
      <c r="C19" s="6" t="n">
        <f aca="false">-0.5*SIN(2*PI()*$A19/d)*d*s/(d*PI())+s*$A19/d+s0</f>
        <v>0.000122580428648454</v>
      </c>
      <c r="D19" s="7" t="n">
        <f aca="false">p0+0.25*COS(2*PI()*$A19/d)*d^2*s/(d*PI()^2)+0.5*s*$A19^2/d+s0*$A19-0.25*d*s/PI()^2</f>
        <v>13.6708256900826</v>
      </c>
    </row>
    <row r="20" customFormat="false" ht="12.8" hidden="false" customHeight="false" outlineLevel="0" collapsed="false">
      <c r="A20" s="5" t="n">
        <f aca="false">d/$B$8*COUNT(A$11:$A20)</f>
        <v>450000</v>
      </c>
      <c r="B20" s="6" t="n">
        <f aca="false">s/d*(1-COS($A20/d*2*PI()))</f>
        <v>7.80422606518061E-010</v>
      </c>
      <c r="C20" s="6" t="n">
        <f aca="false">-0.5*SIN(2*PI()*$A20/d)*d*s/(d*PI())+s*$A20/d+s0</f>
        <v>0.000160327367138331</v>
      </c>
      <c r="D20" s="7" t="n">
        <f aca="false">p0+0.25*COS(2*PI()*$A20/d)*d^2*s/(d*PI()^2)+0.5*s*$A20^2/d+s0*$A20-0.25*d*s/PI()^2</f>
        <v>20.7316644415879</v>
      </c>
    </row>
    <row r="21" customFormat="false" ht="12.8" hidden="false" customHeight="false" outlineLevel="0" collapsed="false">
      <c r="A21" s="5" t="n">
        <f aca="false">d/$B$8*COUNT(A$11:$A21)</f>
        <v>500000</v>
      </c>
      <c r="B21" s="6" t="n">
        <f aca="false">s/d*(1-COS($A21/d*2*PI()))</f>
        <v>8E-010</v>
      </c>
      <c r="C21" s="6" t="n">
        <f aca="false">-0.5*SIN(2*PI()*$A21/d)*d*s/(d*PI())+s*$A21/d+s0</f>
        <v>0.0002</v>
      </c>
      <c r="D21" s="7" t="n">
        <f aca="false">p0+0.25*COS(2*PI()*$A21/d)*d^2*s/(d*PI()^2)+0.5*s*$A21^2/d+s0*$A21-0.25*d*s/PI()^2</f>
        <v>29.7357632715324</v>
      </c>
    </row>
    <row r="22" customFormat="false" ht="12.8" hidden="false" customHeight="false" outlineLevel="0" collapsed="false">
      <c r="A22" s="5" t="n">
        <f aca="false">d/$B$8*COUNT(A$11:$A22)</f>
        <v>550000</v>
      </c>
      <c r="B22" s="6" t="n">
        <f aca="false">s/d*(1-COS($A22/d*2*PI()))</f>
        <v>7.80422606518061E-010</v>
      </c>
      <c r="C22" s="6" t="n">
        <f aca="false">-0.5*SIN(2*PI()*$A22/d)*d*s/(d*PI())+s*$A22/d+s0</f>
        <v>0.000239672632861669</v>
      </c>
      <c r="D22" s="7" t="n">
        <f aca="false">p0+0.25*COS(2*PI()*$A22/d)*d^2*s/(d*PI()^2)+0.5*s*$A22^2/d+s0*$A22-0.25*d*s/PI()^2</f>
        <v>40.7316644415879</v>
      </c>
    </row>
    <row r="23" customFormat="false" ht="12.8" hidden="false" customHeight="false" outlineLevel="0" collapsed="false">
      <c r="A23" s="5" t="n">
        <f aca="false">d/$B$8*COUNT(A$11:$A23)</f>
        <v>600000</v>
      </c>
      <c r="B23" s="6" t="n">
        <f aca="false">s/d*(1-COS($A23/d*2*PI()))</f>
        <v>7.23606797749979E-010</v>
      </c>
      <c r="C23" s="6" t="n">
        <f aca="false">-0.5*SIN(2*PI()*$A23/d)*d*s/(d*PI())+s*$A23/d+s0</f>
        <v>0.000277419571351546</v>
      </c>
      <c r="D23" s="7" t="n">
        <f aca="false">p0+0.25*COS(2*PI()*$A23/d)*d^2*s/(d*PI()^2)+0.5*s*$A23^2/d+s0*$A23-0.25*d*s/PI()^2</f>
        <v>53.6708256900826</v>
      </c>
    </row>
    <row r="24" customFormat="false" ht="12.8" hidden="false" customHeight="false" outlineLevel="0" collapsed="false">
      <c r="A24" s="5" t="n">
        <f aca="false">d/$B$8*COUNT(A$11:$A24)</f>
        <v>650000</v>
      </c>
      <c r="B24" s="6" t="n">
        <f aca="false">s/d*(1-COS($A24/d*2*PI()))</f>
        <v>6.35114100916989E-010</v>
      </c>
      <c r="C24" s="6" t="n">
        <f aca="false">-0.5*SIN(2*PI()*$A24/d)*d*s/(d*PI())+s*$A24/d+s0</f>
        <v>0.000311503621480048</v>
      </c>
      <c r="D24" s="7" t="n">
        <f aca="false">p0+0.25*COS(2*PI()*$A24/d)*d^2*s/(d*PI()^2)+0.5*s*$A24^2/d+s0*$A24-0.25*d*s/PI()^2</f>
        <v>68.4123718867879</v>
      </c>
    </row>
    <row r="25" customFormat="false" ht="12.8" hidden="false" customHeight="false" outlineLevel="0" collapsed="false">
      <c r="A25" s="5" t="n">
        <f aca="false">d/$B$8*COUNT(A$11:$A25)</f>
        <v>700000</v>
      </c>
      <c r="B25" s="6" t="n">
        <f aca="false">s/d*(1-COS($A25/d*2*PI()))</f>
        <v>5.23606797749979E-010</v>
      </c>
      <c r="C25" s="6" t="n">
        <f aca="false">-0.5*SIN(2*PI()*$A25/d)*d*s/(d*PI())+s*$A25/d+s0</f>
        <v>0.000340546138291252</v>
      </c>
      <c r="D25" s="7" t="n">
        <f aca="false">p0+0.25*COS(2*PI()*$A25/d)*d^2*s/(d*PI()^2)+0.5*s*$A25^2/d+s0*$A25-0.25*d*s/PI()^2</f>
        <v>84.7368848721995</v>
      </c>
    </row>
    <row r="26" customFormat="false" ht="12.8" hidden="false" customHeight="false" outlineLevel="0" collapsed="false">
      <c r="A26" s="5" t="n">
        <f aca="false">d/$B$8*COUNT(A$11:$A26)</f>
        <v>750000</v>
      </c>
      <c r="B26" s="6" t="n">
        <f aca="false">s/d*(1-COS($A26/d*2*PI()))</f>
        <v>4E-010</v>
      </c>
      <c r="C26" s="6" t="n">
        <f aca="false">-0.5*SIN(2*PI()*$A26/d)*d*s/(d*PI())+s*$A26/d+s0</f>
        <v>0.000363661977236758</v>
      </c>
      <c r="D26" s="7" t="n">
        <f aca="false">p0+0.25*COS(2*PI()*$A26/d)*d^2*s/(d*PI()^2)+0.5*s*$A26^2/d+s0*$A26-0.25*d*s/PI()^2</f>
        <v>102.367881635766</v>
      </c>
    </row>
    <row r="27" customFormat="false" ht="12.8" hidden="false" customHeight="false" outlineLevel="0" collapsed="false">
      <c r="A27" s="5" t="n">
        <f aca="false">d/$B$8*COUNT(A$11:$A27)</f>
        <v>800000</v>
      </c>
      <c r="B27" s="6" t="n">
        <f aca="false">s/d*(1-COS($A27/d*2*PI()))</f>
        <v>2.76393202250021E-010</v>
      </c>
      <c r="C27" s="6" t="n">
        <f aca="false">-0.5*SIN(2*PI()*$A27/d)*d*s/(d*PI())+s*$A27/d+s0</f>
        <v>0.000380546138291253</v>
      </c>
      <c r="D27" s="7" t="n">
        <f aca="false">p0+0.25*COS(2*PI()*$A27/d)*d^2*s/(d*PI()^2)+0.5*s*$A27^2/d+s0*$A27-0.25*d*s/PI()^2</f>
        <v>120.998878399333</v>
      </c>
    </row>
    <row r="28" customFormat="false" ht="12.8" hidden="false" customHeight="false" outlineLevel="0" collapsed="false">
      <c r="A28" s="5" t="n">
        <f aca="false">d/$B$8*COUNT(A$11:$A28)</f>
        <v>850000</v>
      </c>
      <c r="B28" s="6" t="n">
        <f aca="false">s/d*(1-COS($A28/d*2*PI()))</f>
        <v>1.64885899083011E-010</v>
      </c>
      <c r="C28" s="6" t="n">
        <f aca="false">-0.5*SIN(2*PI()*$A28/d)*d*s/(d*PI())+s*$A28/d+s0</f>
        <v>0.000391503621480048</v>
      </c>
      <c r="D28" s="7" t="n">
        <f aca="false">p0+0.25*COS(2*PI()*$A28/d)*d^2*s/(d*PI()^2)+0.5*s*$A28^2/d+s0*$A28-0.25*d*s/PI()^2</f>
        <v>140.323391384745</v>
      </c>
    </row>
    <row r="29" customFormat="false" ht="12.8" hidden="false" customHeight="false" outlineLevel="0" collapsed="false">
      <c r="A29" s="5" t="n">
        <f aca="false">d/$B$8*COUNT(A$11:$A29)</f>
        <v>900000</v>
      </c>
      <c r="B29" s="6" t="n">
        <f aca="false">s/d*(1-COS($A29/d*2*PI()))</f>
        <v>7.63932022500211E-011</v>
      </c>
      <c r="C29" s="6" t="n">
        <f aca="false">-0.5*SIN(2*PI()*$A29/d)*d*s/(d*PI())+s*$A29/d+s0</f>
        <v>0.000397419571351545</v>
      </c>
      <c r="D29" s="7" t="n">
        <f aca="false">p0+0.25*COS(2*PI()*$A29/d)*d^2*s/(d*PI()^2)+0.5*s*$A29^2/d+s0*$A29-0.25*d*s/PI()^2</f>
        <v>160.06493758145</v>
      </c>
    </row>
    <row r="30" customFormat="false" ht="12.8" hidden="false" customHeight="false" outlineLevel="0" collapsed="false">
      <c r="A30" s="5" t="n">
        <f aca="false">d/$B$8*COUNT(A$11:$A30)</f>
        <v>950000</v>
      </c>
      <c r="B30" s="6" t="n">
        <f aca="false">s/d*(1-COS($A30/d*2*PI()))</f>
        <v>1.95773934819386E-011</v>
      </c>
      <c r="C30" s="6" t="n">
        <f aca="false">-0.5*SIN(2*PI()*$A30/d)*d*s/(d*PI())+s*$A30/d+s0</f>
        <v>0.000399672632861669</v>
      </c>
      <c r="D30" s="7" t="n">
        <f aca="false">p0+0.25*COS(2*PI()*$A30/d)*d^2*s/(d*PI()^2)+0.5*s*$A30^2/d+s0*$A30-0.25*d*s/PI()^2</f>
        <v>180.004098829945</v>
      </c>
    </row>
    <row r="31" customFormat="false" ht="12.8" hidden="false" customHeight="false" outlineLevel="0" collapsed="false">
      <c r="A31" s="5" t="n">
        <f aca="false">d/$B$8*COUNT(A$11:$A31)</f>
        <v>1000000</v>
      </c>
      <c r="B31" s="6" t="n">
        <f aca="false">s/d*(1-COS($A31/d*2*PI()))</f>
        <v>0</v>
      </c>
      <c r="C31" s="6" t="n">
        <f aca="false">-0.5*SIN(2*PI()*$A31/d)*d*s/(d*PI())+s*$A31/d+s0</f>
        <v>0.0004</v>
      </c>
      <c r="D31" s="7" t="n">
        <f aca="false">p0+0.25*COS(2*PI()*$A31/d)*d^2*s/(d*PI()^2)+0.5*s*$A31^2/d+s0*$A31-0.25*d*s/PI()^2</f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n">
        <f aca="false">accel!C31</f>
        <v>0.0004</v>
      </c>
    </row>
    <row r="2" customFormat="false" ht="12.8" hidden="false" customHeight="false" outlineLevel="0" collapsed="false">
      <c r="A2" s="1" t="s">
        <v>1</v>
      </c>
      <c r="B2" s="2" t="n">
        <v>0</v>
      </c>
    </row>
    <row r="3" customFormat="false" ht="12.8" hidden="false" customHeight="false" outlineLevel="0" collapsed="false">
      <c r="A3" s="1" t="s">
        <v>2</v>
      </c>
      <c r="B3" s="2" t="n">
        <f aca="false">5000000-accel!B3</f>
        <v>4000000</v>
      </c>
    </row>
    <row r="4" customFormat="false" ht="12.8" hidden="false" customHeight="false" outlineLevel="0" collapsed="false">
      <c r="A4" s="1" t="s">
        <v>3</v>
      </c>
      <c r="B4" s="2" t="n">
        <f aca="false">accel!D31</f>
        <v>200</v>
      </c>
    </row>
    <row r="6" customFormat="false" ht="12.8" hidden="false" customHeight="false" outlineLevel="0" collapsed="false">
      <c r="A6" s="1" t="s">
        <v>4</v>
      </c>
      <c r="B6" s="0" t="n">
        <f aca="false">d*(0.5*s+s0)+p0</f>
        <v>1800</v>
      </c>
    </row>
    <row r="7" customFormat="false" ht="12.8" hidden="false" customHeight="false" outlineLevel="0" collapsed="false">
      <c r="A7" s="1" t="s">
        <v>5</v>
      </c>
      <c r="B7" s="0" t="n">
        <f aca="false">B6-B4</f>
        <v>1600</v>
      </c>
    </row>
    <row r="8" customFormat="false" ht="12.8" hidden="false" customHeight="false" outlineLevel="0" collapsed="false">
      <c r="A8" s="1" t="s">
        <v>6</v>
      </c>
      <c r="B8" s="0" t="n">
        <v>20</v>
      </c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 t="s">
        <v>7</v>
      </c>
      <c r="B10" s="3" t="s">
        <v>8</v>
      </c>
      <c r="C10" s="3" t="s">
        <v>9</v>
      </c>
      <c r="D10" s="3" t="s">
        <v>10</v>
      </c>
      <c r="E10" s="4"/>
      <c r="F10" s="4"/>
      <c r="G10" s="4"/>
      <c r="H10" s="4"/>
      <c r="I10" s="4"/>
      <c r="J10" s="4"/>
      <c r="K10" s="4"/>
      <c r="L10" s="4"/>
    </row>
    <row r="11" customFormat="false" ht="12.8" hidden="false" customHeight="false" outlineLevel="0" collapsed="false">
      <c r="A11" s="5" t="n">
        <f aca="false">d/$B$8*COUNT(A11:$A$11)</f>
        <v>0</v>
      </c>
      <c r="B11" s="6" t="n">
        <f aca="false">s/d*(1-COS($A11/d*2*PI()))</f>
        <v>0</v>
      </c>
      <c r="C11" s="6" t="n">
        <f aca="false">-0.5*SIN(2*PI()*$A11/d)*d*s/(d*PI())+s*$A11/d+s0</f>
        <v>0.0004</v>
      </c>
      <c r="D11" s="7" t="n">
        <f aca="false">p0+0.25*COS(2*PI()*$A11/d)*d^2*s/(d*PI()^2)+0.5*s*$A11^2/d+s0*$A11-0.25*d*s/PI()^2</f>
        <v>200</v>
      </c>
      <c r="E11" s="4"/>
      <c r="F11" s="4"/>
      <c r="G11" s="4"/>
      <c r="H11" s="4"/>
      <c r="I11" s="4"/>
      <c r="J11" s="4"/>
      <c r="K11" s="4"/>
      <c r="L11" s="4"/>
    </row>
    <row r="12" customFormat="false" ht="12.8" hidden="false" customHeight="false" outlineLevel="0" collapsed="false">
      <c r="A12" s="5" t="n">
        <f aca="false">d/$B$8*COUNT(A$11:$A12)</f>
        <v>200000</v>
      </c>
      <c r="B12" s="6" t="n">
        <f aca="false">s/d*(1-COS($A12/d*2*PI()))</f>
        <v>0</v>
      </c>
      <c r="C12" s="6" t="n">
        <f aca="false">-0.5*SIN(2*PI()*$A12/d)*d*s/(d*PI())+s*$A12/d+s0</f>
        <v>0.0004</v>
      </c>
      <c r="D12" s="7" t="n">
        <f aca="false">p0+0.25*COS(2*PI()*$A12/d)*d^2*s/(d*PI()^2)+0.5*s*$A12^2/d+s0*$A12-0.25*d*s/PI()^2</f>
        <v>280</v>
      </c>
      <c r="E12" s="4"/>
      <c r="F12" s="4"/>
    </row>
    <row r="13" customFormat="false" ht="12.8" hidden="false" customHeight="false" outlineLevel="0" collapsed="false">
      <c r="A13" s="5" t="n">
        <f aca="false">d/$B$8*COUNT(A$11:$A13)</f>
        <v>400000</v>
      </c>
      <c r="B13" s="6" t="n">
        <f aca="false">s/d*(1-COS($A13/d*2*PI()))</f>
        <v>0</v>
      </c>
      <c r="C13" s="6" t="n">
        <f aca="false">-0.5*SIN(2*PI()*$A13/d)*d*s/(d*PI())+s*$A13/d+s0</f>
        <v>0.0004</v>
      </c>
      <c r="D13" s="7" t="n">
        <f aca="false">p0+0.25*COS(2*PI()*$A13/d)*d^2*s/(d*PI()^2)+0.5*s*$A13^2/d+s0*$A13-0.25*d*s/PI()^2</f>
        <v>360</v>
      </c>
      <c r="E13" s="4"/>
      <c r="F13" s="4"/>
    </row>
    <row r="14" customFormat="false" ht="12.8" hidden="false" customHeight="false" outlineLevel="0" collapsed="false">
      <c r="A14" s="5" t="n">
        <f aca="false">d/$B$8*COUNT(A$11:$A14)</f>
        <v>600000</v>
      </c>
      <c r="B14" s="6" t="n">
        <f aca="false">s/d*(1-COS($A14/d*2*PI()))</f>
        <v>0</v>
      </c>
      <c r="C14" s="6" t="n">
        <f aca="false">-0.5*SIN(2*PI()*$A14/d)*d*s/(d*PI())+s*$A14/d+s0</f>
        <v>0.0004</v>
      </c>
      <c r="D14" s="7" t="n">
        <f aca="false">p0+0.25*COS(2*PI()*$A14/d)*d^2*s/(d*PI()^2)+0.5*s*$A14^2/d+s0*$A14-0.25*d*s/PI()^2</f>
        <v>440</v>
      </c>
    </row>
    <row r="15" customFormat="false" ht="12.8" hidden="false" customHeight="false" outlineLevel="0" collapsed="false">
      <c r="A15" s="5" t="n">
        <f aca="false">d/$B$8*COUNT(A$11:$A15)</f>
        <v>800000</v>
      </c>
      <c r="B15" s="6" t="n">
        <f aca="false">s/d*(1-COS($A15/d*2*PI()))</f>
        <v>0</v>
      </c>
      <c r="C15" s="6" t="n">
        <f aca="false">-0.5*SIN(2*PI()*$A15/d)*d*s/(d*PI())+s*$A15/d+s0</f>
        <v>0.0004</v>
      </c>
      <c r="D15" s="7" t="n">
        <f aca="false">p0+0.25*COS(2*PI()*$A15/d)*d^2*s/(d*PI()^2)+0.5*s*$A15^2/d+s0*$A15-0.25*d*s/PI()^2</f>
        <v>520</v>
      </c>
    </row>
    <row r="16" customFormat="false" ht="12.8" hidden="false" customHeight="false" outlineLevel="0" collapsed="false">
      <c r="A16" s="5" t="n">
        <f aca="false">d/$B$8*COUNT(A$11:$A16)</f>
        <v>1000000</v>
      </c>
      <c r="B16" s="6" t="n">
        <f aca="false">s/d*(1-COS($A16/d*2*PI()))</f>
        <v>0</v>
      </c>
      <c r="C16" s="6" t="n">
        <f aca="false">-0.5*SIN(2*PI()*$A16/d)*d*s/(d*PI())+s*$A16/d+s0</f>
        <v>0.0004</v>
      </c>
      <c r="D16" s="7" t="n">
        <f aca="false">p0+0.25*COS(2*PI()*$A16/d)*d^2*s/(d*PI()^2)+0.5*s*$A16^2/d+s0*$A16-0.25*d*s/PI()^2</f>
        <v>600</v>
      </c>
    </row>
    <row r="17" customFormat="false" ht="12.8" hidden="false" customHeight="false" outlineLevel="0" collapsed="false">
      <c r="A17" s="5" t="n">
        <f aca="false">d/$B$8*COUNT(A$11:$A17)</f>
        <v>1200000</v>
      </c>
      <c r="B17" s="6" t="n">
        <f aca="false">s/d*(1-COS($A17/d*2*PI()))</f>
        <v>0</v>
      </c>
      <c r="C17" s="6" t="n">
        <f aca="false">-0.5*SIN(2*PI()*$A17/d)*d*s/(d*PI())+s*$A17/d+s0</f>
        <v>0.0004</v>
      </c>
      <c r="D17" s="7" t="n">
        <f aca="false">p0+0.25*COS(2*PI()*$A17/d)*d^2*s/(d*PI()^2)+0.5*s*$A17^2/d+s0*$A17-0.25*d*s/PI()^2</f>
        <v>680</v>
      </c>
    </row>
    <row r="18" customFormat="false" ht="12.8" hidden="false" customHeight="false" outlineLevel="0" collapsed="false">
      <c r="A18" s="5" t="n">
        <f aca="false">d/$B$8*COUNT(A$11:$A18)</f>
        <v>1400000</v>
      </c>
      <c r="B18" s="6" t="n">
        <f aca="false">s/d*(1-COS($A18/d*2*PI()))</f>
        <v>0</v>
      </c>
      <c r="C18" s="6" t="n">
        <f aca="false">-0.5*SIN(2*PI()*$A18/d)*d*s/(d*PI())+s*$A18/d+s0</f>
        <v>0.0004</v>
      </c>
      <c r="D18" s="7" t="n">
        <f aca="false">p0+0.25*COS(2*PI()*$A18/d)*d^2*s/(d*PI()^2)+0.5*s*$A18^2/d+s0*$A18-0.25*d*s/PI()^2</f>
        <v>760</v>
      </c>
    </row>
    <row r="19" customFormat="false" ht="12.8" hidden="false" customHeight="false" outlineLevel="0" collapsed="false">
      <c r="A19" s="5" t="n">
        <f aca="false">d/$B$8*COUNT(A$11:$A19)</f>
        <v>1600000</v>
      </c>
      <c r="B19" s="6" t="n">
        <f aca="false">s/d*(1-COS($A19/d*2*PI()))</f>
        <v>0</v>
      </c>
      <c r="C19" s="6" t="n">
        <f aca="false">-0.5*SIN(2*PI()*$A19/d)*d*s/(d*PI())+s*$A19/d+s0</f>
        <v>0.0004</v>
      </c>
      <c r="D19" s="7" t="n">
        <f aca="false">p0+0.25*COS(2*PI()*$A19/d)*d^2*s/(d*PI()^2)+0.5*s*$A19^2/d+s0*$A19-0.25*d*s/PI()^2</f>
        <v>840</v>
      </c>
    </row>
    <row r="20" customFormat="false" ht="12.8" hidden="false" customHeight="false" outlineLevel="0" collapsed="false">
      <c r="A20" s="5" t="n">
        <f aca="false">d/$B$8*COUNT(A$11:$A20)</f>
        <v>1800000</v>
      </c>
      <c r="B20" s="6" t="n">
        <f aca="false">s/d*(1-COS($A20/d*2*PI()))</f>
        <v>0</v>
      </c>
      <c r="C20" s="6" t="n">
        <f aca="false">-0.5*SIN(2*PI()*$A20/d)*d*s/(d*PI())+s*$A20/d+s0</f>
        <v>0.0004</v>
      </c>
      <c r="D20" s="7" t="n">
        <f aca="false">p0+0.25*COS(2*PI()*$A20/d)*d^2*s/(d*PI()^2)+0.5*s*$A20^2/d+s0*$A20-0.25*d*s/PI()^2</f>
        <v>920</v>
      </c>
    </row>
    <row r="21" customFormat="false" ht="12.8" hidden="false" customHeight="false" outlineLevel="0" collapsed="false">
      <c r="A21" s="5" t="n">
        <f aca="false">d/$B$8*COUNT(A$11:$A21)</f>
        <v>2000000</v>
      </c>
      <c r="B21" s="6" t="n">
        <f aca="false">s/d*(1-COS($A21/d*2*PI()))</f>
        <v>0</v>
      </c>
      <c r="C21" s="6" t="n">
        <f aca="false">-0.5*SIN(2*PI()*$A21/d)*d*s/(d*PI())+s*$A21/d+s0</f>
        <v>0.0004</v>
      </c>
      <c r="D21" s="7" t="n">
        <f aca="false">p0+0.25*COS(2*PI()*$A21/d)*d^2*s/(d*PI()^2)+0.5*s*$A21^2/d+s0*$A21-0.25*d*s/PI()^2</f>
        <v>1000</v>
      </c>
    </row>
    <row r="22" customFormat="false" ht="12.8" hidden="false" customHeight="false" outlineLevel="0" collapsed="false">
      <c r="A22" s="5" t="n">
        <f aca="false">d/$B$8*COUNT(A$11:$A22)</f>
        <v>2200000</v>
      </c>
      <c r="B22" s="6" t="n">
        <f aca="false">s/d*(1-COS($A22/d*2*PI()))</f>
        <v>0</v>
      </c>
      <c r="C22" s="6" t="n">
        <f aca="false">-0.5*SIN(2*PI()*$A22/d)*d*s/(d*PI())+s*$A22/d+s0</f>
        <v>0.0004</v>
      </c>
      <c r="D22" s="7" t="n">
        <f aca="false">p0+0.25*COS(2*PI()*$A22/d)*d^2*s/(d*PI()^2)+0.5*s*$A22^2/d+s0*$A22-0.25*d*s/PI()^2</f>
        <v>1080</v>
      </c>
    </row>
    <row r="23" customFormat="false" ht="12.8" hidden="false" customHeight="false" outlineLevel="0" collapsed="false">
      <c r="A23" s="5" t="n">
        <f aca="false">d/$B$8*COUNT(A$11:$A23)</f>
        <v>2400000</v>
      </c>
      <c r="B23" s="6" t="n">
        <f aca="false">s/d*(1-COS($A23/d*2*PI()))</f>
        <v>0</v>
      </c>
      <c r="C23" s="6" t="n">
        <f aca="false">-0.5*SIN(2*PI()*$A23/d)*d*s/(d*PI())+s*$A23/d+s0</f>
        <v>0.0004</v>
      </c>
      <c r="D23" s="7" t="n">
        <f aca="false">p0+0.25*COS(2*PI()*$A23/d)*d^2*s/(d*PI()^2)+0.5*s*$A23^2/d+s0*$A23-0.25*d*s/PI()^2</f>
        <v>1160</v>
      </c>
    </row>
    <row r="24" customFormat="false" ht="12.8" hidden="false" customHeight="false" outlineLevel="0" collapsed="false">
      <c r="A24" s="5" t="n">
        <f aca="false">d/$B$8*COUNT(A$11:$A24)</f>
        <v>2600000</v>
      </c>
      <c r="B24" s="6" t="n">
        <f aca="false">s/d*(1-COS($A24/d*2*PI()))</f>
        <v>0</v>
      </c>
      <c r="C24" s="6" t="n">
        <f aca="false">-0.5*SIN(2*PI()*$A24/d)*d*s/(d*PI())+s*$A24/d+s0</f>
        <v>0.0004</v>
      </c>
      <c r="D24" s="7" t="n">
        <f aca="false">p0+0.25*COS(2*PI()*$A24/d)*d^2*s/(d*PI()^2)+0.5*s*$A24^2/d+s0*$A24-0.25*d*s/PI()^2</f>
        <v>1240</v>
      </c>
    </row>
    <row r="25" customFormat="false" ht="12.8" hidden="false" customHeight="false" outlineLevel="0" collapsed="false">
      <c r="A25" s="5" t="n">
        <f aca="false">d/$B$8*COUNT(A$11:$A25)</f>
        <v>2800000</v>
      </c>
      <c r="B25" s="6" t="n">
        <f aca="false">s/d*(1-COS($A25/d*2*PI()))</f>
        <v>0</v>
      </c>
      <c r="C25" s="6" t="n">
        <f aca="false">-0.5*SIN(2*PI()*$A25/d)*d*s/(d*PI())+s*$A25/d+s0</f>
        <v>0.0004</v>
      </c>
      <c r="D25" s="7" t="n">
        <f aca="false">p0+0.25*COS(2*PI()*$A25/d)*d^2*s/(d*PI()^2)+0.5*s*$A25^2/d+s0*$A25-0.25*d*s/PI()^2</f>
        <v>1320</v>
      </c>
    </row>
    <row r="26" customFormat="false" ht="12.8" hidden="false" customHeight="false" outlineLevel="0" collapsed="false">
      <c r="A26" s="5" t="n">
        <f aca="false">d/$B$8*COUNT(A$11:$A26)</f>
        <v>3000000</v>
      </c>
      <c r="B26" s="6" t="n">
        <f aca="false">s/d*(1-COS($A26/d*2*PI()))</f>
        <v>0</v>
      </c>
      <c r="C26" s="6" t="n">
        <f aca="false">-0.5*SIN(2*PI()*$A26/d)*d*s/(d*PI())+s*$A26/d+s0</f>
        <v>0.0004</v>
      </c>
      <c r="D26" s="7" t="n">
        <f aca="false">p0+0.25*COS(2*PI()*$A26/d)*d^2*s/(d*PI()^2)+0.5*s*$A26^2/d+s0*$A26-0.25*d*s/PI()^2</f>
        <v>1400</v>
      </c>
    </row>
    <row r="27" customFormat="false" ht="12.8" hidden="false" customHeight="false" outlineLevel="0" collapsed="false">
      <c r="A27" s="5" t="n">
        <f aca="false">d/$B$8*COUNT(A$11:$A27)</f>
        <v>3200000</v>
      </c>
      <c r="B27" s="6" t="n">
        <f aca="false">s/d*(1-COS($A27/d*2*PI()))</f>
        <v>0</v>
      </c>
      <c r="C27" s="6" t="n">
        <f aca="false">-0.5*SIN(2*PI()*$A27/d)*d*s/(d*PI())+s*$A27/d+s0</f>
        <v>0.0004</v>
      </c>
      <c r="D27" s="7" t="n">
        <f aca="false">p0+0.25*COS(2*PI()*$A27/d)*d^2*s/(d*PI()^2)+0.5*s*$A27^2/d+s0*$A27-0.25*d*s/PI()^2</f>
        <v>1480</v>
      </c>
    </row>
    <row r="28" customFormat="false" ht="12.8" hidden="false" customHeight="false" outlineLevel="0" collapsed="false">
      <c r="A28" s="5" t="n">
        <f aca="false">d/$B$8*COUNT(A$11:$A28)</f>
        <v>3400000</v>
      </c>
      <c r="B28" s="6" t="n">
        <f aca="false">s/d*(1-COS($A28/d*2*PI()))</f>
        <v>0</v>
      </c>
      <c r="C28" s="6" t="n">
        <f aca="false">-0.5*SIN(2*PI()*$A28/d)*d*s/(d*PI())+s*$A28/d+s0</f>
        <v>0.0004</v>
      </c>
      <c r="D28" s="7" t="n">
        <f aca="false">p0+0.25*COS(2*PI()*$A28/d)*d^2*s/(d*PI()^2)+0.5*s*$A28^2/d+s0*$A28-0.25*d*s/PI()^2</f>
        <v>1560</v>
      </c>
    </row>
    <row r="29" customFormat="false" ht="12.8" hidden="false" customHeight="false" outlineLevel="0" collapsed="false">
      <c r="A29" s="5" t="n">
        <f aca="false">d/$B$8*COUNT(A$11:$A29)</f>
        <v>3600000</v>
      </c>
      <c r="B29" s="6" t="n">
        <f aca="false">s/d*(1-COS($A29/d*2*PI()))</f>
        <v>0</v>
      </c>
      <c r="C29" s="6" t="n">
        <f aca="false">-0.5*SIN(2*PI()*$A29/d)*d*s/(d*PI())+s*$A29/d+s0</f>
        <v>0.0004</v>
      </c>
      <c r="D29" s="7" t="n">
        <f aca="false">p0+0.25*COS(2*PI()*$A29/d)*d^2*s/(d*PI()^2)+0.5*s*$A29^2/d+s0*$A29-0.25*d*s/PI()^2</f>
        <v>1640</v>
      </c>
    </row>
    <row r="30" customFormat="false" ht="12.8" hidden="false" customHeight="false" outlineLevel="0" collapsed="false">
      <c r="A30" s="5" t="n">
        <f aca="false">d/$B$8*COUNT(A$11:$A30)</f>
        <v>3800000</v>
      </c>
      <c r="B30" s="6" t="n">
        <f aca="false">s/d*(1-COS($A30/d*2*PI()))</f>
        <v>0</v>
      </c>
      <c r="C30" s="6" t="n">
        <f aca="false">-0.5*SIN(2*PI()*$A30/d)*d*s/(d*PI())+s*$A30/d+s0</f>
        <v>0.0004</v>
      </c>
      <c r="D30" s="7" t="n">
        <f aca="false">p0+0.25*COS(2*PI()*$A30/d)*d^2*s/(d*PI()^2)+0.5*s*$A30^2/d+s0*$A30-0.25*d*s/PI()^2</f>
        <v>1720</v>
      </c>
    </row>
    <row r="31" customFormat="false" ht="12.8" hidden="false" customHeight="false" outlineLevel="0" collapsed="false">
      <c r="A31" s="5" t="n">
        <f aca="false">d/$B$8*COUNT(A$11:$A31)</f>
        <v>4000000</v>
      </c>
      <c r="B31" s="6" t="n">
        <f aca="false">s/d*(1-COS($A31/d*2*PI()))</f>
        <v>0</v>
      </c>
      <c r="C31" s="6" t="n">
        <f aca="false">-0.5*SIN(2*PI()*$A31/d)*d*s/(d*PI())+s*$A31/d+s0</f>
        <v>0.0004</v>
      </c>
      <c r="D31" s="7" t="n">
        <f aca="false">p0+0.25*COS(2*PI()*$A31/d)*d^2*s/(d*PI()^2)+0.5*s*$A31^2/d+s0*$A31-0.25*d*s/PI()^2</f>
        <v>1800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n">
        <v>0.0004</v>
      </c>
    </row>
    <row r="2" customFormat="false" ht="12.8" hidden="false" customHeight="false" outlineLevel="0" collapsed="false">
      <c r="A2" s="1" t="s">
        <v>1</v>
      </c>
      <c r="B2" s="2" t="n">
        <v>-0.0004</v>
      </c>
    </row>
    <row r="3" customFormat="false" ht="12.8" hidden="false" customHeight="false" outlineLevel="0" collapsed="false">
      <c r="A3" s="1" t="s">
        <v>2</v>
      </c>
      <c r="B3" s="2" t="n">
        <v>2150000</v>
      </c>
    </row>
    <row r="4" customFormat="false" ht="12.8" hidden="false" customHeight="false" outlineLevel="0" collapsed="false">
      <c r="A4" s="1" t="s">
        <v>3</v>
      </c>
      <c r="B4" s="2" t="n">
        <f aca="false">cruise!D31</f>
        <v>1800</v>
      </c>
    </row>
    <row r="6" customFormat="false" ht="12.8" hidden="false" customHeight="false" outlineLevel="0" collapsed="false">
      <c r="A6" s="1" t="s">
        <v>4</v>
      </c>
      <c r="B6" s="0" t="n">
        <f aca="false">d*(0.5*s+s0)+p0</f>
        <v>2230</v>
      </c>
    </row>
    <row r="7" customFormat="false" ht="12.8" hidden="false" customHeight="false" outlineLevel="0" collapsed="false">
      <c r="A7" s="1" t="s">
        <v>5</v>
      </c>
      <c r="B7" s="0" t="n">
        <f aca="false">B6-B4</f>
        <v>430</v>
      </c>
    </row>
    <row r="8" customFormat="false" ht="12.8" hidden="false" customHeight="false" outlineLevel="0" collapsed="false">
      <c r="A8" s="1" t="s">
        <v>6</v>
      </c>
      <c r="B8" s="0" t="n">
        <v>20</v>
      </c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 t="s">
        <v>7</v>
      </c>
      <c r="B10" s="3" t="s">
        <v>8</v>
      </c>
      <c r="C10" s="3" t="s">
        <v>9</v>
      </c>
      <c r="D10" s="3" t="s">
        <v>10</v>
      </c>
      <c r="E10" s="4"/>
      <c r="F10" s="4"/>
      <c r="G10" s="4"/>
      <c r="H10" s="4"/>
      <c r="I10" s="4"/>
      <c r="J10" s="4"/>
      <c r="K10" s="4"/>
      <c r="L10" s="4"/>
    </row>
    <row r="11" customFormat="false" ht="12.8" hidden="false" customHeight="false" outlineLevel="0" collapsed="false">
      <c r="A11" s="5" t="n">
        <f aca="false">d/$B$8*COUNT(A11:$A$11)</f>
        <v>0</v>
      </c>
      <c r="B11" s="6" t="n">
        <f aca="false">s/d*(1-COS($A11/d*2*PI()))</f>
        <v>-0</v>
      </c>
      <c r="C11" s="6" t="n">
        <f aca="false">-0.5*SIN(2*PI()*$A11/d)*d*s/(d*PI())+s*$A11/d+s0</f>
        <v>0.0004</v>
      </c>
      <c r="D11" s="7" t="n">
        <f aca="false">p0+0.25*COS(2*PI()*$A11/d)*d^2*s/(d*PI()^2)+0.5*s*$A11^2/d+s0*$A11-0.25*d*s/PI()^2</f>
        <v>1800</v>
      </c>
      <c r="E11" s="4"/>
      <c r="F11" s="4"/>
      <c r="G11" s="4"/>
      <c r="H11" s="4"/>
      <c r="I11" s="4"/>
      <c r="J11" s="4"/>
      <c r="K11" s="4"/>
      <c r="L11" s="4"/>
    </row>
    <row r="12" customFormat="false" ht="12.8" hidden="false" customHeight="false" outlineLevel="0" collapsed="false">
      <c r="A12" s="5" t="n">
        <f aca="false">d/$B$8*COUNT(A$11:$A12)</f>
        <v>107500</v>
      </c>
      <c r="B12" s="6" t="n">
        <f aca="false">s/d*(1-COS($A12/d*2*PI()))</f>
        <v>-9.10576441020399E-012</v>
      </c>
      <c r="C12" s="6" t="n">
        <f aca="false">-0.5*SIN(2*PI()*$A12/d)*d*s/(d*PI())+s*$A12/d+s0</f>
        <v>0.000399672632861669</v>
      </c>
      <c r="D12" s="7" t="n">
        <f aca="false">p0+0.25*COS(2*PI()*$A12/d)*d^2*s/(d*PI()^2)+0.5*s*$A12^2/d+s0*$A12-0.25*d*s/PI()^2</f>
        <v>1842.99118751562</v>
      </c>
      <c r="E12" s="4"/>
      <c r="F12" s="4"/>
    </row>
    <row r="13" customFormat="false" ht="12.8" hidden="false" customHeight="false" outlineLevel="0" collapsed="false">
      <c r="A13" s="5" t="n">
        <f aca="false">d/$B$8*COUNT(A$11:$A13)</f>
        <v>215000</v>
      </c>
      <c r="B13" s="6" t="n">
        <f aca="false">s/d*(1-COS($A13/d*2*PI()))</f>
        <v>-3.55317219767539E-011</v>
      </c>
      <c r="C13" s="6" t="n">
        <f aca="false">-0.5*SIN(2*PI()*$A13/d)*d*s/(d*PI())+s*$A13/d+s0</f>
        <v>0.000397419571351545</v>
      </c>
      <c r="D13" s="7" t="n">
        <f aca="false">p0+0.25*COS(2*PI()*$A13/d)*d^2*s/(d*PI()^2)+0.5*s*$A13^2/d+s0*$A13-0.25*d*s/PI()^2</f>
        <v>1885.86038419988</v>
      </c>
      <c r="E13" s="4"/>
      <c r="F13" s="4"/>
    </row>
    <row r="14" customFormat="false" ht="12.8" hidden="false" customHeight="false" outlineLevel="0" collapsed="false">
      <c r="A14" s="5" t="n">
        <f aca="false">d/$B$8*COUNT(A$11:$A14)</f>
        <v>322500</v>
      </c>
      <c r="B14" s="6" t="n">
        <f aca="false">s/d*(1-COS($A14/d*2*PI()))</f>
        <v>-7.66911158525631E-011</v>
      </c>
      <c r="C14" s="6" t="n">
        <f aca="false">-0.5*SIN(2*PI()*$A14/d)*d*s/(d*PI())+s*$A14/d+s0</f>
        <v>0.000391503621480048</v>
      </c>
      <c r="D14" s="7" t="n">
        <f aca="false">p0+0.25*COS(2*PI()*$A14/d)*d^2*s/(d*PI()^2)+0.5*s*$A14^2/d+s0*$A14-0.25*d*s/PI()^2</f>
        <v>1928.3047085228</v>
      </c>
    </row>
    <row r="15" customFormat="false" ht="12.8" hidden="false" customHeight="false" outlineLevel="0" collapsed="false">
      <c r="A15" s="5" t="n">
        <f aca="false">d/$B$8*COUNT(A$11:$A15)</f>
        <v>430000</v>
      </c>
      <c r="B15" s="6" t="n">
        <f aca="false">s/d*(1-COS($A15/d*2*PI()))</f>
        <v>-1.28554977790707E-010</v>
      </c>
      <c r="C15" s="6" t="n">
        <f aca="false">-0.5*SIN(2*PI()*$A15/d)*d*s/(d*PI())+s*$A15/d+s0</f>
        <v>0.000380546138291252</v>
      </c>
      <c r="D15" s="7" t="n">
        <f aca="false">p0+0.25*COS(2*PI()*$A15/d)*d^2*s/(d*PI()^2)+0.5*s*$A15^2/d+s0*$A15-0.25*d*s/PI()^2</f>
        <v>1969.85241144143</v>
      </c>
    </row>
    <row r="16" customFormat="false" ht="12.8" hidden="false" customHeight="false" outlineLevel="0" collapsed="false">
      <c r="A16" s="5" t="n">
        <f aca="false">d/$B$8*COUNT(A$11:$A16)</f>
        <v>537500</v>
      </c>
      <c r="B16" s="6" t="n">
        <f aca="false">s/d*(1-COS($A16/d*2*PI()))</f>
        <v>-1.86046511627907E-010</v>
      </c>
      <c r="C16" s="6" t="n">
        <f aca="false">-0.5*SIN(2*PI()*$A16/d)*d*s/(d*PI())+s*$A16/d+s0</f>
        <v>0.000363661977236758</v>
      </c>
      <c r="D16" s="7" t="n">
        <f aca="false">p0+0.25*COS(2*PI()*$A16/d)*d^2*s/(d*PI()^2)+0.5*s*$A16^2/d+s0*$A16-0.25*d*s/PI()^2</f>
        <v>2009.9090544831</v>
      </c>
    </row>
    <row r="17" customFormat="false" ht="12.8" hidden="false" customHeight="false" outlineLevel="0" collapsed="false">
      <c r="A17" s="5" t="n">
        <f aca="false">d/$B$8*COUNT(A$11:$A17)</f>
        <v>645000</v>
      </c>
      <c r="B17" s="6" t="n">
        <f aca="false">s/d*(1-COS($A17/d*2*PI()))</f>
        <v>-2.43538045465106E-010</v>
      </c>
      <c r="C17" s="6" t="n">
        <f aca="false">-0.5*SIN(2*PI()*$A17/d)*d*s/(d*PI())+s*$A17/d+s0</f>
        <v>0.000340546138291252</v>
      </c>
      <c r="D17" s="7" t="n">
        <f aca="false">p0+0.25*COS(2*PI()*$A17/d)*d^2*s/(d*PI()^2)+0.5*s*$A17^2/d+s0*$A17-0.25*d*s/PI()^2</f>
        <v>2047.81569752477</v>
      </c>
    </row>
    <row r="18" customFormat="false" ht="12.8" hidden="false" customHeight="false" outlineLevel="0" collapsed="false">
      <c r="A18" s="5" t="n">
        <f aca="false">d/$B$8*COUNT(A$11:$A18)</f>
        <v>752500</v>
      </c>
      <c r="B18" s="6" t="n">
        <f aca="false">s/d*(1-COS($A18/d*2*PI()))</f>
        <v>-2.95401907403251E-010</v>
      </c>
      <c r="C18" s="6" t="n">
        <f aca="false">-0.5*SIN(2*PI()*$A18/d)*d*s/(d*PI())+s*$A18/d+s0</f>
        <v>0.000311503621480048</v>
      </c>
      <c r="D18" s="7" t="n">
        <f aca="false">p0+0.25*COS(2*PI()*$A18/d)*d^2*s/(d*PI()^2)+0.5*s*$A18^2/d+s0*$A18-0.25*d*s/PI()^2</f>
        <v>2082.91340044341</v>
      </c>
    </row>
    <row r="19" customFormat="false" ht="12.8" hidden="false" customHeight="false" outlineLevel="0" collapsed="false">
      <c r="A19" s="5" t="n">
        <f aca="false">d/$B$8*COUNT(A$11:$A19)</f>
        <v>860000</v>
      </c>
      <c r="B19" s="6" t="n">
        <f aca="false">s/d*(1-COS($A19/d*2*PI()))</f>
        <v>-3.3656130127906E-010</v>
      </c>
      <c r="C19" s="6" t="n">
        <f aca="false">-0.5*SIN(2*PI()*$A19/d)*d*s/(d*PI())+s*$A19/d+s0</f>
        <v>0.000277419571351545</v>
      </c>
      <c r="D19" s="7" t="n">
        <f aca="false">p0+0.25*COS(2*PI()*$A19/d)*d^2*s/(d*PI()^2)+0.5*s*$A19^2/d+s0*$A19-0.25*d*s/PI()^2</f>
        <v>2114.60772476632</v>
      </c>
    </row>
    <row r="20" customFormat="false" ht="12.8" hidden="false" customHeight="false" outlineLevel="0" collapsed="false">
      <c r="A20" s="5" t="n">
        <f aca="false">d/$B$8*COUNT(A$11:$A20)</f>
        <v>967500</v>
      </c>
      <c r="B20" s="6" t="n">
        <f aca="false">s/d*(1-COS($A20/d*2*PI()))</f>
        <v>-3.6298725884561E-010</v>
      </c>
      <c r="C20" s="6" t="n">
        <f aca="false">-0.5*SIN(2*PI()*$A20/d)*d*s/(d*PI())+s*$A20/d+s0</f>
        <v>0.000239672632861669</v>
      </c>
      <c r="D20" s="7" t="n">
        <f aca="false">p0+0.25*COS(2*PI()*$A20/d)*d^2*s/(d*PI()^2)+0.5*s*$A20^2/d+s0*$A20-0.25*d*s/PI()^2</f>
        <v>2142.42692145058</v>
      </c>
    </row>
    <row r="21" customFormat="false" ht="12.8" hidden="false" customHeight="false" outlineLevel="0" collapsed="false">
      <c r="A21" s="5" t="n">
        <f aca="false">d/$B$8*COUNT(A$11:$A21)</f>
        <v>1075000</v>
      </c>
      <c r="B21" s="6" t="n">
        <f aca="false">s/d*(1-COS($A21/d*2*PI()))</f>
        <v>-3.72093023255814E-010</v>
      </c>
      <c r="C21" s="6" t="n">
        <f aca="false">-0.5*SIN(2*PI()*$A21/d)*d*s/(d*PI())+s*$A21/d+s0</f>
        <v>0.0002</v>
      </c>
      <c r="D21" s="7" t="n">
        <f aca="false">p0+0.25*COS(2*PI()*$A21/d)*d^2*s/(d*PI()^2)+0.5*s*$A21^2/d+s0*$A21-0.25*d*s/PI()^2</f>
        <v>2166.0681089662</v>
      </c>
    </row>
    <row r="22" customFormat="false" ht="12.8" hidden="false" customHeight="false" outlineLevel="0" collapsed="false">
      <c r="A22" s="5" t="n">
        <f aca="false">d/$B$8*COUNT(A$11:$A22)</f>
        <v>1182500</v>
      </c>
      <c r="B22" s="6" t="n">
        <f aca="false">s/d*(1-COS($A22/d*2*PI()))</f>
        <v>-3.6298725884561E-010</v>
      </c>
      <c r="C22" s="6" t="n">
        <f aca="false">-0.5*SIN(2*PI()*$A22/d)*d*s/(d*PI())+s*$A22/d+s0</f>
        <v>0.000160327367138331</v>
      </c>
      <c r="D22" s="7" t="n">
        <f aca="false">p0+0.25*COS(2*PI()*$A22/d)*d^2*s/(d*PI()^2)+0.5*s*$A22^2/d+s0*$A22-0.25*d*s/PI()^2</f>
        <v>2185.42692145059</v>
      </c>
    </row>
    <row r="23" customFormat="false" ht="12.8" hidden="false" customHeight="false" outlineLevel="0" collapsed="false">
      <c r="A23" s="5" t="n">
        <f aca="false">d/$B$8*COUNT(A$11:$A23)</f>
        <v>1290000</v>
      </c>
      <c r="B23" s="6" t="n">
        <f aca="false">s/d*(1-COS($A23/d*2*PI()))</f>
        <v>-3.3656130127906E-010</v>
      </c>
      <c r="C23" s="6" t="n">
        <f aca="false">-0.5*SIN(2*PI()*$A23/d)*d*s/(d*PI())+s*$A23/d+s0</f>
        <v>0.000122580428648454</v>
      </c>
      <c r="D23" s="7" t="n">
        <f aca="false">p0+0.25*COS(2*PI()*$A23/d)*d^2*s/(d*PI()^2)+0.5*s*$A23^2/d+s0*$A23-0.25*d*s/PI()^2</f>
        <v>2200.60772476632</v>
      </c>
    </row>
    <row r="24" customFormat="false" ht="12.8" hidden="false" customHeight="false" outlineLevel="0" collapsed="false">
      <c r="A24" s="5" t="n">
        <f aca="false">d/$B$8*COUNT(A$11:$A24)</f>
        <v>1397500</v>
      </c>
      <c r="B24" s="6" t="n">
        <f aca="false">s/d*(1-COS($A24/d*2*PI()))</f>
        <v>-2.95401907403251E-010</v>
      </c>
      <c r="C24" s="6" t="n">
        <f aca="false">-0.5*SIN(2*PI()*$A24/d)*d*s/(d*PI())+s*$A24/d+s0</f>
        <v>8.84963785199515E-005</v>
      </c>
      <c r="D24" s="7" t="n">
        <f aca="false">p0+0.25*COS(2*PI()*$A24/d)*d^2*s/(d*PI()^2)+0.5*s*$A24^2/d+s0*$A24-0.25*d*s/PI()^2</f>
        <v>2211.91340044341</v>
      </c>
    </row>
    <row r="25" customFormat="false" ht="12.8" hidden="false" customHeight="false" outlineLevel="0" collapsed="false">
      <c r="A25" s="5" t="n">
        <f aca="false">d/$B$8*COUNT(A$11:$A25)</f>
        <v>1505000</v>
      </c>
      <c r="B25" s="6" t="n">
        <f aca="false">s/d*(1-COS($A25/d*2*PI()))</f>
        <v>-2.43538045465106E-010</v>
      </c>
      <c r="C25" s="6" t="n">
        <f aca="false">-0.5*SIN(2*PI()*$A25/d)*d*s/(d*PI())+s*$A25/d+s0</f>
        <v>5.94538617087474E-005</v>
      </c>
      <c r="D25" s="7" t="n">
        <f aca="false">p0+0.25*COS(2*PI()*$A25/d)*d^2*s/(d*PI()^2)+0.5*s*$A25^2/d+s0*$A25-0.25*d*s/PI()^2</f>
        <v>2219.81569752477</v>
      </c>
    </row>
    <row r="26" customFormat="false" ht="12.8" hidden="false" customHeight="false" outlineLevel="0" collapsed="false">
      <c r="A26" s="5" t="n">
        <f aca="false">d/$B$8*COUNT(A$11:$A26)</f>
        <v>1612500</v>
      </c>
      <c r="B26" s="6" t="n">
        <f aca="false">s/d*(1-COS($A26/d*2*PI()))</f>
        <v>-1.86046511627907E-010</v>
      </c>
      <c r="C26" s="6" t="n">
        <f aca="false">-0.5*SIN(2*PI()*$A26/d)*d*s/(d*PI())+s*$A26/d+s0</f>
        <v>3.63380227632418E-005</v>
      </c>
      <c r="D26" s="7" t="n">
        <f aca="false">p0+0.25*COS(2*PI()*$A26/d)*d^2*s/(d*PI()^2)+0.5*s*$A26^2/d+s0*$A26-0.25*d*s/PI()^2</f>
        <v>2224.9090544831</v>
      </c>
    </row>
    <row r="27" customFormat="false" ht="12.8" hidden="false" customHeight="false" outlineLevel="0" collapsed="false">
      <c r="A27" s="5" t="n">
        <f aca="false">d/$B$8*COUNT(A$11:$A27)</f>
        <v>1720000</v>
      </c>
      <c r="B27" s="6" t="n">
        <f aca="false">s/d*(1-COS($A27/d*2*PI()))</f>
        <v>-1.28554977790707E-010</v>
      </c>
      <c r="C27" s="6" t="n">
        <f aca="false">-0.5*SIN(2*PI()*$A27/d)*d*s/(d*PI())+s*$A27/d+s0</f>
        <v>1.94538617087474E-005</v>
      </c>
      <c r="D27" s="7" t="n">
        <f aca="false">p0+0.25*COS(2*PI()*$A27/d)*d^2*s/(d*PI()^2)+0.5*s*$A27^2/d+s0*$A27-0.25*d*s/PI()^2</f>
        <v>2227.85241144143</v>
      </c>
    </row>
    <row r="28" customFormat="false" ht="12.8" hidden="false" customHeight="false" outlineLevel="0" collapsed="false">
      <c r="A28" s="5" t="n">
        <f aca="false">d/$B$8*COUNT(A$11:$A28)</f>
        <v>1827500</v>
      </c>
      <c r="B28" s="6" t="n">
        <f aca="false">s/d*(1-COS($A28/d*2*PI()))</f>
        <v>-7.66911158525631E-011</v>
      </c>
      <c r="C28" s="6" t="n">
        <f aca="false">-0.5*SIN(2*PI()*$A28/d)*d*s/(d*PI())+s*$A28/d+s0</f>
        <v>8.49637851995158E-006</v>
      </c>
      <c r="D28" s="7" t="n">
        <f aca="false">p0+0.25*COS(2*PI()*$A28/d)*d^2*s/(d*PI()^2)+0.5*s*$A28^2/d+s0*$A28-0.25*d*s/PI()^2</f>
        <v>2229.3047085228</v>
      </c>
    </row>
    <row r="29" customFormat="false" ht="12.8" hidden="false" customHeight="false" outlineLevel="0" collapsed="false">
      <c r="A29" s="5" t="n">
        <f aca="false">d/$B$8*COUNT(A$11:$A29)</f>
        <v>1935000</v>
      </c>
      <c r="B29" s="6" t="n">
        <f aca="false">s/d*(1-COS($A29/d*2*PI()))</f>
        <v>-3.5531721976754E-011</v>
      </c>
      <c r="C29" s="6" t="n">
        <f aca="false">-0.5*SIN(2*PI()*$A29/d)*d*s/(d*PI())+s*$A29/d+s0</f>
        <v>2.58042864845437E-006</v>
      </c>
      <c r="D29" s="7" t="n">
        <f aca="false">p0+0.25*COS(2*PI()*$A29/d)*d^2*s/(d*PI()^2)+0.5*s*$A29^2/d+s0*$A29-0.25*d*s/PI()^2</f>
        <v>2229.86038419988</v>
      </c>
    </row>
    <row r="30" customFormat="false" ht="12.8" hidden="false" customHeight="false" outlineLevel="0" collapsed="false">
      <c r="A30" s="5" t="n">
        <f aca="false">d/$B$8*COUNT(A$11:$A30)</f>
        <v>2042500</v>
      </c>
      <c r="B30" s="6" t="n">
        <f aca="false">s/d*(1-COS($A30/d*2*PI()))</f>
        <v>-9.10576441020399E-012</v>
      </c>
      <c r="C30" s="6" t="n">
        <f aca="false">-0.5*SIN(2*PI()*$A30/d)*d*s/(d*PI())+s*$A30/d+s0</f>
        <v>3.27367138330641E-007</v>
      </c>
      <c r="D30" s="7" t="n">
        <f aca="false">p0+0.25*COS(2*PI()*$A30/d)*d^2*s/(d*PI()^2)+0.5*s*$A30^2/d+s0*$A30-0.25*d*s/PI()^2</f>
        <v>2229.99118751562</v>
      </c>
    </row>
    <row r="31" customFormat="false" ht="12.8" hidden="false" customHeight="false" outlineLevel="0" collapsed="false">
      <c r="A31" s="5" t="n">
        <f aca="false">d/$B$8*COUNT(A$11:$A31)</f>
        <v>2150000</v>
      </c>
      <c r="B31" s="6" t="n">
        <f aca="false">s/d*(1-COS($A31/d*2*PI()))</f>
        <v>-0</v>
      </c>
      <c r="C31" s="6" t="n">
        <f aca="false">-0.5*SIN(2*PI()*$A31/d)*d*s/(d*PI())+s*$A31/d+s0</f>
        <v>0</v>
      </c>
      <c r="D31" s="7" t="n">
        <f aca="false">p0+0.25*COS(2*PI()*$A31/d)*d^2*s/(d*PI()^2)+0.5*s*$A31^2/d+s0*$A31-0.25*d*s/PI()^2</f>
        <v>2230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2021-01-01T08:08:04Z</dcterms:created>
  <dc:creator/>
  <dc:description/>
  <dc:language>en-GB</dc:language>
  <cp:lastModifiedBy/>
  <dcterms:modified xsi:type="dcterms:W3CDTF">2021-01-01T08:57:03Z</dcterms:modified>
  <cp:revision>13</cp:revision>
  <dc:subject/>
  <dc:title/>
</cp:coreProperties>
</file>