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/>
  <mc:AlternateContent xmlns:mc="http://schemas.openxmlformats.org/markup-compatibility/2006">
    <mc:Choice Requires="x15">
      <x15ac:absPath xmlns:x15ac="http://schemas.microsoft.com/office/spreadsheetml/2010/11/ac" url="F:\Data Visualization\Excel\"/>
    </mc:Choice>
  </mc:AlternateContent>
  <xr:revisionPtr revIDLastSave="0" documentId="13_ncr:1_{4AD58289-5C63-45F6-ACCD-D68FD84EC4F7}" xr6:coauthVersionLast="36" xr6:coauthVersionMax="36" xr10:uidLastSave="{00000000-0000-0000-0000-000000000000}"/>
  <bookViews>
    <workbookView xWindow="0" yWindow="0" windowWidth="20490" windowHeight="813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P29" i="1" l="1"/>
  <c r="P28" i="1"/>
  <c r="P27" i="1"/>
  <c r="P26" i="1"/>
  <c r="P25" i="1"/>
  <c r="P22" i="1"/>
  <c r="P21" i="1"/>
  <c r="P20" i="1"/>
  <c r="P19" i="1"/>
  <c r="P18" i="1"/>
  <c r="P13" i="1"/>
  <c r="P14" i="1"/>
  <c r="P15" i="1"/>
  <c r="P12" i="1"/>
  <c r="P8" i="1"/>
  <c r="P7" i="1"/>
  <c r="P6" i="1"/>
  <c r="P5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2" i="1"/>
</calcChain>
</file>

<file path=xl/sharedStrings.xml><?xml version="1.0" encoding="utf-8"?>
<sst xmlns="http://schemas.openxmlformats.org/spreadsheetml/2006/main" count="329" uniqueCount="134">
  <si>
    <t>Name</t>
  </si>
  <si>
    <t>Region</t>
  </si>
  <si>
    <t>Product</t>
  </si>
  <si>
    <t>Sales</t>
  </si>
  <si>
    <t>Marks</t>
  </si>
  <si>
    <t>Scholarship</t>
  </si>
  <si>
    <t>Grade</t>
  </si>
  <si>
    <t>Arjun Gupta</t>
  </si>
  <si>
    <t>West</t>
  </si>
  <si>
    <t>Marker</t>
  </si>
  <si>
    <t>Kabir Reddy</t>
  </si>
  <si>
    <t>North</t>
  </si>
  <si>
    <t>Pencil</t>
  </si>
  <si>
    <t>Ankit Mishra</t>
  </si>
  <si>
    <t>East</t>
  </si>
  <si>
    <t>Eraser</t>
  </si>
  <si>
    <t>Shreya Das</t>
  </si>
  <si>
    <t>Shreya Tripathi</t>
  </si>
  <si>
    <t>Scale</t>
  </si>
  <si>
    <t>Gaurav Chatterjee</t>
  </si>
  <si>
    <t>Notebook</t>
  </si>
  <si>
    <t>Saanvi Menon</t>
  </si>
  <si>
    <t>Pen</t>
  </si>
  <si>
    <t>Komal Khan</t>
  </si>
  <si>
    <t>South</t>
  </si>
  <si>
    <t>Aditya Mehta</t>
  </si>
  <si>
    <t>Saurabh Sharma</t>
  </si>
  <si>
    <t>Bag</t>
  </si>
  <si>
    <t>Manish Roy</t>
  </si>
  <si>
    <t>Suresh Naidu</t>
  </si>
  <si>
    <t>Arjun Kulkarni</t>
  </si>
  <si>
    <t>Krishna Kulkarni</t>
  </si>
  <si>
    <t>Sai Mukherjee</t>
  </si>
  <si>
    <t>Shreya Iyer</t>
  </si>
  <si>
    <t>Harsh Mukherjee</t>
  </si>
  <si>
    <t>Neha Singh</t>
  </si>
  <si>
    <t>Saanvi Tripathi</t>
  </si>
  <si>
    <t>Pooja Chatterjee</t>
  </si>
  <si>
    <t>Saanvi Kulkarni</t>
  </si>
  <si>
    <t>Vivaan Iyer</t>
  </si>
  <si>
    <t>Komal Singh</t>
  </si>
  <si>
    <t>Saurabh Rao</t>
  </si>
  <si>
    <t>Ankit Bhat</t>
  </si>
  <si>
    <t>Neha Naidu</t>
  </si>
  <si>
    <t>Vivaan Kulkarni</t>
  </si>
  <si>
    <t>Vikram Naidu</t>
  </si>
  <si>
    <t>Ananya Singh</t>
  </si>
  <si>
    <t>Vivek Naidu</t>
  </si>
  <si>
    <t>Saanvi Rao</t>
  </si>
  <si>
    <t>Alok Joshi</t>
  </si>
  <si>
    <t>Arjun Tripathi</t>
  </si>
  <si>
    <t>Komal Gupta</t>
  </si>
  <si>
    <t>Ananya Khan</t>
  </si>
  <si>
    <t>Prashant Saxena</t>
  </si>
  <si>
    <t>Vikram Kulkarni</t>
  </si>
  <si>
    <t>Priya Rao</t>
  </si>
  <si>
    <t>Manish Tripathi</t>
  </si>
  <si>
    <t>Riya Agarwal</t>
  </si>
  <si>
    <t>Sneha Naidu</t>
  </si>
  <si>
    <t>Kabir Roy</t>
  </si>
  <si>
    <t>Aditya Naidu</t>
  </si>
  <si>
    <t>Aarav Reddy</t>
  </si>
  <si>
    <t>Yash Gupta</t>
  </si>
  <si>
    <t>Vikram Verma</t>
  </si>
  <si>
    <t>Ankit Gupta</t>
  </si>
  <si>
    <t>Rohan Yadav</t>
  </si>
  <si>
    <t>Arjun Iyer</t>
  </si>
  <si>
    <t>Komal Patel</t>
  </si>
  <si>
    <t>Isha Saxena</t>
  </si>
  <si>
    <t>Aarav Rao</t>
  </si>
  <si>
    <t>Kabir Pillai</t>
  </si>
  <si>
    <t>Saurabh Saxena</t>
  </si>
  <si>
    <t>Diya Chatterjee</t>
  </si>
  <si>
    <t>Vivek Sharma</t>
  </si>
  <si>
    <t>Sai Sharma</t>
  </si>
  <si>
    <t>Kiran Patel</t>
  </si>
  <si>
    <t>Riya Gupta</t>
  </si>
  <si>
    <t>Shreya Saxena</t>
  </si>
  <si>
    <t>Meera Rastogi</t>
  </si>
  <si>
    <t>Deepak Kulkarni</t>
  </si>
  <si>
    <t>Yash Tiwari</t>
  </si>
  <si>
    <t>Neha Mukherjee</t>
  </si>
  <si>
    <t>Yash Pandey</t>
  </si>
  <si>
    <t>Manish Rastogi</t>
  </si>
  <si>
    <t>Kiran Rastogi</t>
  </si>
  <si>
    <t>Aryan Das</t>
  </si>
  <si>
    <t>Harsh Bhat</t>
  </si>
  <si>
    <t>Aryan Reddy</t>
  </si>
  <si>
    <t>Saurabh Gupta</t>
  </si>
  <si>
    <t>Ankit Verma</t>
  </si>
  <si>
    <t>Kavya Tripathi</t>
  </si>
  <si>
    <t>Suresh Pillai</t>
  </si>
  <si>
    <t>Sai Banerjee</t>
  </si>
  <si>
    <t>Sai Agarwal</t>
  </si>
  <si>
    <t>Ravi Mishra</t>
  </si>
  <si>
    <t>Alok Iyer</t>
  </si>
  <si>
    <t>Neha Joshi</t>
  </si>
  <si>
    <t>Vivaan Agarwal</t>
  </si>
  <si>
    <t>Harsh Mishra</t>
  </si>
  <si>
    <t>Nisha Verma</t>
  </si>
  <si>
    <t>Ankit Chopra</t>
  </si>
  <si>
    <t>Saurabh Yadav</t>
  </si>
  <si>
    <t>Rahul Tiwari</t>
  </si>
  <si>
    <t>Harsh Chatterjee</t>
  </si>
  <si>
    <t>Alok Gupta</t>
  </si>
  <si>
    <t>Priya Mehta</t>
  </si>
  <si>
    <t>Sai Rao</t>
  </si>
  <si>
    <t>Komal Joshi</t>
  </si>
  <si>
    <t>Manish Pandey</t>
  </si>
  <si>
    <t>Krishna Khan</t>
  </si>
  <si>
    <t>Yash Singh</t>
  </si>
  <si>
    <t>Kavya Gupta</t>
  </si>
  <si>
    <t>Calculate the total sales for the product pencil</t>
  </si>
  <si>
    <t>Find the total sales of all students who students more than 50 marks</t>
  </si>
  <si>
    <t>Find the total sales of all students in the north region</t>
  </si>
  <si>
    <t>Find the total sales of all students with scholarship = Eligible</t>
  </si>
  <si>
    <t>Calculate the total sales for the product Notebook only in the North region</t>
  </si>
  <si>
    <t>SUM IFS</t>
  </si>
  <si>
    <t>Find the total sales of students in the west region who scored more than 60 marks</t>
  </si>
  <si>
    <t>Calculate the total sales for the product Pen only in the South region</t>
  </si>
  <si>
    <t>Find the total sales of students in the East region who got Scholarship = Eligible</t>
  </si>
  <si>
    <t>Count if</t>
  </si>
  <si>
    <t>Count how many students are from the East Region</t>
  </si>
  <si>
    <t>Count how many students purchased the product Pen</t>
  </si>
  <si>
    <t>Count how many students scored more than 60 marks</t>
  </si>
  <si>
    <t>Count how many students are Eligible for scholarship</t>
  </si>
  <si>
    <t>Count how many students purchased a Notebook</t>
  </si>
  <si>
    <t>Sum if</t>
  </si>
  <si>
    <t>Count ifs</t>
  </si>
  <si>
    <t>How many students in the East region scored an A+ grade</t>
  </si>
  <si>
    <t>How many Pen products were sold in the West region to students eligible for scholarship</t>
  </si>
  <si>
    <t>How many students scored between 70-89 marks (B and A grades) in the North region</t>
  </si>
  <si>
    <t>How many Notebook sales were made by students who are NOT eligible for scholarship</t>
  </si>
  <si>
    <t>How many students in the South region sold either Pen or Pencil and scored above 50 marks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</si>
</sst>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  <scheme val="minor"/>
    </font>
    <font>
      <b/>
      <sz val="11"/>
      <color rgb="FF000000"/>
      <name val="Calibri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1"/>
      <color rgb="FF000000"/>
      <name val="Calibri"/>
    </font>
    <font>
      <b/>
      <sz val="12"/>
      <color theme="1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F1115"/>
      <name val="Arial"/>
      <family val="2"/>
      <scheme val="maj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 applyFont="1" applyAlignment="1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wrapText="1"/>
    </xf>
    <xf numFmtId="0" fontId="4" fillId="0" borderId="0" xfId="0" applyFont="1" applyAlignment="1"/>
    <xf numFmtId="0" fontId="5" fillId="0" borderId="0" xfId="0" applyFont="1" applyAlignment="1">
      <alignment wrapText="1"/>
    </xf>
    <xf numFmtId="0" fontId="5" fillId="0" borderId="0" xfId="0" applyFont="1"/>
    <xf numFmtId="0" fontId="3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1" fillId="0" borderId="1" xfId="0" applyFont="1" applyBorder="1" applyAlignment="1">
      <alignment horizontal="left" vertical="top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7" fillId="0" borderId="0" xfId="0" applyFont="1" applyAlignment="1">
      <alignment wrapText="1"/>
    </xf>
    <xf numFmtId="0" fontId="8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P1000"/>
  <sheetViews>
    <sheetView tabSelected="1" workbookViewId="0">
      <pane ySplit="1" topLeftCell="A12" activePane="bottomLeft" state="frozen"/>
      <selection pane="bottomLeft" activeCell="P30" sqref="P30"/>
    </sheetView>
  </sheetViews>
  <sheetFormatPr defaultColWidth="12.5703125" defaultRowHeight="15.75" customHeight="1" x14ac:dyDescent="0.2"/>
  <cols>
    <col min="1" max="1" width="17.28515625" bestFit="1" customWidth="1"/>
    <col min="2" max="2" width="7.140625" style="17" bestFit="1" customWidth="1"/>
    <col min="3" max="3" width="9.85546875" style="17" bestFit="1" customWidth="1"/>
    <col min="4" max="4" width="5.5703125" style="12" bestFit="1" customWidth="1"/>
    <col min="5" max="5" width="6.42578125" style="12" bestFit="1" customWidth="1"/>
    <col min="6" max="6" width="11.7109375" style="17" bestFit="1" customWidth="1"/>
    <col min="7" max="7" width="6.5703125" style="12" bestFit="1" customWidth="1"/>
    <col min="8" max="8" width="13.7109375" style="17" bestFit="1" customWidth="1"/>
    <col min="9" max="9" width="11.7109375" style="17" bestFit="1" customWidth="1"/>
    <col min="10" max="10" width="6.5703125" style="17" bestFit="1" customWidth="1"/>
  </cols>
  <sheetData>
    <row r="1" spans="1:16" ht="15" x14ac:dyDescent="0.2">
      <c r="A1" s="1" t="s">
        <v>0</v>
      </c>
      <c r="B1" s="13" t="s">
        <v>1</v>
      </c>
      <c r="C1" s="13" t="s">
        <v>2</v>
      </c>
      <c r="D1" s="1" t="s">
        <v>3</v>
      </c>
      <c r="E1" s="1" t="s">
        <v>4</v>
      </c>
      <c r="F1" s="14" t="s">
        <v>5</v>
      </c>
      <c r="G1" s="9" t="s">
        <v>6</v>
      </c>
      <c r="H1" s="14"/>
      <c r="I1" s="15"/>
      <c r="K1" s="2"/>
    </row>
    <row r="2" spans="1:16" ht="15.75" customHeight="1" x14ac:dyDescent="0.25">
      <c r="A2" s="3" t="s">
        <v>7</v>
      </c>
      <c r="B2" s="16" t="s">
        <v>8</v>
      </c>
      <c r="C2" s="16" t="s">
        <v>9</v>
      </c>
      <c r="D2" s="11">
        <v>463</v>
      </c>
      <c r="E2" s="11">
        <v>45</v>
      </c>
      <c r="F2" s="15" t="str">
        <f>IF(E2&gt;45,"Eligible","Not Eligible")</f>
        <v>Not Eligible</v>
      </c>
      <c r="G2" s="10" t="str">
        <f>_xlfn.IFS(E2&gt;=90,"A+",E2&gt;=80,"A",E2&gt;=70,"B",E2&gt;=60,"C",E2&gt;=50,"D",E2&gt;=40,"E",E2&lt;40,"F")</f>
        <v>E</v>
      </c>
      <c r="K2" s="2"/>
    </row>
    <row r="3" spans="1:16" ht="15.75" customHeight="1" x14ac:dyDescent="0.25">
      <c r="A3" s="3" t="s">
        <v>10</v>
      </c>
      <c r="B3" s="16" t="s">
        <v>11</v>
      </c>
      <c r="C3" s="16" t="s">
        <v>12</v>
      </c>
      <c r="D3" s="11">
        <v>820</v>
      </c>
      <c r="E3" s="11">
        <v>26</v>
      </c>
      <c r="F3" s="15" t="str">
        <f t="shared" ref="F3:F66" si="0">IF(E3&gt;45,"Eligible","Not Eligible")</f>
        <v>Not Eligible</v>
      </c>
      <c r="G3" s="10" t="str">
        <f t="shared" ref="G3:G66" si="1">_xlfn.IFS(E3&gt;=90,"A+",E3&gt;=80,"A",E3&gt;=70,"B",E3&gt;=60,"C",E3&gt;=50,"D",E3&gt;=40,"E",E3&lt;40,"F")</f>
        <v>F</v>
      </c>
      <c r="K3" s="4"/>
      <c r="L3" s="5"/>
    </row>
    <row r="4" spans="1:16" ht="15.75" customHeight="1" x14ac:dyDescent="0.25">
      <c r="A4" s="3" t="s">
        <v>13</v>
      </c>
      <c r="B4" s="16" t="s">
        <v>14</v>
      </c>
      <c r="C4" s="16" t="s">
        <v>15</v>
      </c>
      <c r="D4" s="11">
        <v>265</v>
      </c>
      <c r="E4" s="11">
        <v>35</v>
      </c>
      <c r="F4" s="15" t="str">
        <f t="shared" si="0"/>
        <v>Not Eligible</v>
      </c>
      <c r="G4" s="10" t="str">
        <f t="shared" si="1"/>
        <v>F</v>
      </c>
      <c r="J4" s="18"/>
      <c r="K4" s="19" t="s">
        <v>127</v>
      </c>
      <c r="L4" s="5"/>
    </row>
    <row r="5" spans="1:16" ht="15.75" customHeight="1" x14ac:dyDescent="0.25">
      <c r="A5" s="3" t="s">
        <v>16</v>
      </c>
      <c r="B5" s="16" t="s">
        <v>14</v>
      </c>
      <c r="C5" s="16" t="s">
        <v>9</v>
      </c>
      <c r="D5" s="11">
        <v>141</v>
      </c>
      <c r="E5" s="11">
        <v>64</v>
      </c>
      <c r="F5" s="15" t="str">
        <f t="shared" si="0"/>
        <v>Eligible</v>
      </c>
      <c r="G5" s="10" t="str">
        <f t="shared" si="1"/>
        <v>C</v>
      </c>
      <c r="I5" s="17" t="s">
        <v>114</v>
      </c>
      <c r="K5" s="6"/>
      <c r="P5">
        <f>SUMIF(B2:B101,"North",D2:D101)</f>
        <v>17184</v>
      </c>
    </row>
    <row r="6" spans="1:16" ht="15.75" customHeight="1" x14ac:dyDescent="0.25">
      <c r="A6" s="3" t="s">
        <v>17</v>
      </c>
      <c r="B6" s="16" t="s">
        <v>14</v>
      </c>
      <c r="C6" s="16" t="s">
        <v>18</v>
      </c>
      <c r="D6" s="11">
        <v>631</v>
      </c>
      <c r="E6" s="11">
        <v>90</v>
      </c>
      <c r="F6" s="15" t="str">
        <f t="shared" si="0"/>
        <v>Eligible</v>
      </c>
      <c r="G6" s="10" t="str">
        <f t="shared" si="1"/>
        <v>A+</v>
      </c>
      <c r="I6" s="17" t="s">
        <v>112</v>
      </c>
      <c r="K6" s="6"/>
      <c r="P6">
        <f>SUMIF(C2:C101, "Pencil", D2:D101)</f>
        <v>10223</v>
      </c>
    </row>
    <row r="7" spans="1:16" ht="15.75" customHeight="1" x14ac:dyDescent="0.25">
      <c r="A7" s="3" t="s">
        <v>19</v>
      </c>
      <c r="B7" s="16" t="s">
        <v>11</v>
      </c>
      <c r="C7" s="16" t="s">
        <v>20</v>
      </c>
      <c r="D7" s="11">
        <v>1187</v>
      </c>
      <c r="E7" s="11">
        <v>46</v>
      </c>
      <c r="F7" s="15" t="str">
        <f t="shared" si="0"/>
        <v>Eligible</v>
      </c>
      <c r="G7" s="10" t="str">
        <f t="shared" si="1"/>
        <v>E</v>
      </c>
      <c r="I7" s="17" t="s">
        <v>113</v>
      </c>
      <c r="K7" s="6"/>
      <c r="P7">
        <f>SUMIF(E2:E101, "&gt;50", D2:D101)</f>
        <v>41735</v>
      </c>
    </row>
    <row r="8" spans="1:16" ht="15.75" customHeight="1" x14ac:dyDescent="0.25">
      <c r="A8" s="3" t="s">
        <v>21</v>
      </c>
      <c r="B8" s="16" t="s">
        <v>8</v>
      </c>
      <c r="C8" s="16" t="s">
        <v>22</v>
      </c>
      <c r="D8" s="11">
        <v>952</v>
      </c>
      <c r="E8" s="11">
        <v>51</v>
      </c>
      <c r="F8" s="15" t="str">
        <f t="shared" si="0"/>
        <v>Eligible</v>
      </c>
      <c r="G8" s="10" t="str">
        <f t="shared" si="1"/>
        <v>D</v>
      </c>
      <c r="I8" s="17" t="s">
        <v>115</v>
      </c>
      <c r="K8" s="6"/>
      <c r="P8">
        <f>SUMIF(F2:F101, "Eligible", D2:D101)</f>
        <v>46833</v>
      </c>
    </row>
    <row r="9" spans="1:16" ht="15.75" customHeight="1" x14ac:dyDescent="0.25">
      <c r="A9" s="3" t="s">
        <v>23</v>
      </c>
      <c r="B9" s="16" t="s">
        <v>24</v>
      </c>
      <c r="C9" s="16" t="s">
        <v>22</v>
      </c>
      <c r="D9" s="11">
        <v>254</v>
      </c>
      <c r="E9" s="11">
        <v>69</v>
      </c>
      <c r="F9" s="15" t="str">
        <f t="shared" si="0"/>
        <v>Eligible</v>
      </c>
      <c r="G9" s="10" t="str">
        <f t="shared" si="1"/>
        <v>C</v>
      </c>
      <c r="K9" s="6"/>
    </row>
    <row r="10" spans="1:16" ht="15.75" customHeight="1" x14ac:dyDescent="0.25">
      <c r="A10" s="3" t="s">
        <v>25</v>
      </c>
      <c r="B10" s="16" t="s">
        <v>14</v>
      </c>
      <c r="C10" s="16" t="s">
        <v>22</v>
      </c>
      <c r="D10" s="11">
        <v>162</v>
      </c>
      <c r="E10" s="11">
        <v>89</v>
      </c>
      <c r="F10" s="15" t="str">
        <f t="shared" si="0"/>
        <v>Eligible</v>
      </c>
      <c r="G10" s="10" t="str">
        <f t="shared" si="1"/>
        <v>A</v>
      </c>
      <c r="K10" s="7"/>
      <c r="L10" s="8"/>
    </row>
    <row r="11" spans="1:16" ht="15.75" customHeight="1" x14ac:dyDescent="0.25">
      <c r="A11" s="3" t="s">
        <v>26</v>
      </c>
      <c r="B11" s="16" t="s">
        <v>24</v>
      </c>
      <c r="C11" s="16" t="s">
        <v>22</v>
      </c>
      <c r="D11" s="11">
        <v>498</v>
      </c>
      <c r="E11" s="11">
        <v>48</v>
      </c>
      <c r="F11" s="15" t="str">
        <f t="shared" si="0"/>
        <v>Eligible</v>
      </c>
      <c r="G11" s="10" t="str">
        <f t="shared" si="1"/>
        <v>E</v>
      </c>
      <c r="K11" s="2" t="s">
        <v>117</v>
      </c>
    </row>
    <row r="12" spans="1:16" ht="15.75" customHeight="1" x14ac:dyDescent="0.25">
      <c r="A12" s="3" t="s">
        <v>25</v>
      </c>
      <c r="B12" s="16" t="s">
        <v>8</v>
      </c>
      <c r="C12" s="16" t="s">
        <v>27</v>
      </c>
      <c r="D12" s="11">
        <v>1112</v>
      </c>
      <c r="E12" s="11">
        <v>46</v>
      </c>
      <c r="F12" s="15" t="str">
        <f t="shared" si="0"/>
        <v>Eligible</v>
      </c>
      <c r="G12" s="10" t="str">
        <f t="shared" si="1"/>
        <v>E</v>
      </c>
      <c r="I12" s="17" t="s">
        <v>116</v>
      </c>
      <c r="K12" s="2"/>
      <c r="P12">
        <f>SUMIFS(D2:D101, C2:C101,"Notebook",B2:B101, "North")</f>
        <v>3671</v>
      </c>
    </row>
    <row r="13" spans="1:16" ht="15.75" customHeight="1" x14ac:dyDescent="0.25">
      <c r="A13" s="3" t="s">
        <v>28</v>
      </c>
      <c r="B13" s="16" t="s">
        <v>8</v>
      </c>
      <c r="C13" s="16" t="s">
        <v>18</v>
      </c>
      <c r="D13" s="11">
        <v>521</v>
      </c>
      <c r="E13" s="11">
        <v>30</v>
      </c>
      <c r="F13" s="15" t="str">
        <f t="shared" si="0"/>
        <v>Not Eligible</v>
      </c>
      <c r="G13" s="10" t="str">
        <f t="shared" si="1"/>
        <v>F</v>
      </c>
      <c r="I13" s="17" t="s">
        <v>118</v>
      </c>
      <c r="K13" s="2"/>
      <c r="P13">
        <f>SUMIFS(D2:D101,B2:B101,"West",E2:E101,"&gt;60")</f>
        <v>8899</v>
      </c>
    </row>
    <row r="14" spans="1:16" ht="15.75" customHeight="1" x14ac:dyDescent="0.25">
      <c r="A14" s="3" t="s">
        <v>29</v>
      </c>
      <c r="B14" s="16" t="s">
        <v>14</v>
      </c>
      <c r="C14" s="16" t="s">
        <v>15</v>
      </c>
      <c r="D14" s="11">
        <v>172</v>
      </c>
      <c r="E14" s="11">
        <v>28</v>
      </c>
      <c r="F14" s="15" t="str">
        <f t="shared" si="0"/>
        <v>Not Eligible</v>
      </c>
      <c r="G14" s="10" t="str">
        <f t="shared" si="1"/>
        <v>F</v>
      </c>
      <c r="I14" s="17" t="s">
        <v>119</v>
      </c>
      <c r="K14" s="2"/>
      <c r="P14">
        <f>SUMIFS(D2:D101,C2:C101,"Pen",B2:B101,"South")</f>
        <v>2253</v>
      </c>
    </row>
    <row r="15" spans="1:16" ht="15.75" customHeight="1" x14ac:dyDescent="0.25">
      <c r="A15" s="3" t="s">
        <v>30</v>
      </c>
      <c r="B15" s="16" t="s">
        <v>11</v>
      </c>
      <c r="C15" s="16" t="s">
        <v>27</v>
      </c>
      <c r="D15" s="11">
        <v>959</v>
      </c>
      <c r="E15" s="11">
        <v>50</v>
      </c>
      <c r="F15" s="15" t="str">
        <f t="shared" si="0"/>
        <v>Eligible</v>
      </c>
      <c r="G15" s="10" t="str">
        <f t="shared" si="1"/>
        <v>D</v>
      </c>
      <c r="I15" s="17" t="s">
        <v>120</v>
      </c>
      <c r="K15" s="2"/>
      <c r="P15">
        <f>SUMIFS(D2:D101,B2:B101,"East",F2:F101,"Eligible")</f>
        <v>11985</v>
      </c>
    </row>
    <row r="16" spans="1:16" ht="15.75" customHeight="1" x14ac:dyDescent="0.25">
      <c r="A16" s="3" t="s">
        <v>31</v>
      </c>
      <c r="B16" s="16" t="s">
        <v>8</v>
      </c>
      <c r="C16" s="16" t="s">
        <v>15</v>
      </c>
      <c r="D16" s="11">
        <v>326</v>
      </c>
      <c r="E16" s="11">
        <v>27</v>
      </c>
      <c r="F16" s="15" t="str">
        <f t="shared" si="0"/>
        <v>Not Eligible</v>
      </c>
      <c r="G16" s="10" t="str">
        <f t="shared" si="1"/>
        <v>F</v>
      </c>
      <c r="K16" s="2"/>
    </row>
    <row r="17" spans="1:16" ht="15.75" customHeight="1" x14ac:dyDescent="0.25">
      <c r="A17" s="3" t="s">
        <v>32</v>
      </c>
      <c r="B17" s="16" t="s">
        <v>8</v>
      </c>
      <c r="C17" s="16" t="s">
        <v>12</v>
      </c>
      <c r="D17" s="11">
        <v>405</v>
      </c>
      <c r="E17" s="11">
        <v>69</v>
      </c>
      <c r="F17" s="15" t="str">
        <f t="shared" si="0"/>
        <v>Eligible</v>
      </c>
      <c r="G17" s="10" t="str">
        <f t="shared" si="1"/>
        <v>C</v>
      </c>
      <c r="K17" s="2" t="s">
        <v>121</v>
      </c>
    </row>
    <row r="18" spans="1:16" ht="15.75" customHeight="1" x14ac:dyDescent="0.25">
      <c r="A18" s="3" t="s">
        <v>33</v>
      </c>
      <c r="B18" s="16" t="s">
        <v>8</v>
      </c>
      <c r="C18" s="16" t="s">
        <v>20</v>
      </c>
      <c r="D18" s="11">
        <v>860</v>
      </c>
      <c r="E18" s="11">
        <v>89</v>
      </c>
      <c r="F18" s="15" t="str">
        <f t="shared" si="0"/>
        <v>Eligible</v>
      </c>
      <c r="G18" s="10" t="str">
        <f t="shared" si="1"/>
        <v>A</v>
      </c>
      <c r="I18" s="17" t="s">
        <v>122</v>
      </c>
      <c r="K18" s="2"/>
      <c r="P18">
        <f>COUNTIF(B2:B101, "East")</f>
        <v>28</v>
      </c>
    </row>
    <row r="19" spans="1:16" ht="15.75" customHeight="1" x14ac:dyDescent="0.25">
      <c r="A19" s="3" t="s">
        <v>34</v>
      </c>
      <c r="B19" s="16" t="s">
        <v>14</v>
      </c>
      <c r="C19" s="16" t="s">
        <v>9</v>
      </c>
      <c r="D19" s="11">
        <v>978</v>
      </c>
      <c r="E19" s="11">
        <v>59</v>
      </c>
      <c r="F19" s="15" t="str">
        <f t="shared" si="0"/>
        <v>Eligible</v>
      </c>
      <c r="G19" s="10" t="str">
        <f t="shared" si="1"/>
        <v>D</v>
      </c>
      <c r="I19" s="17" t="s">
        <v>123</v>
      </c>
      <c r="K19" s="2"/>
      <c r="P19">
        <f>COUNTIF(C2:C101, "Pen")</f>
        <v>18</v>
      </c>
    </row>
    <row r="20" spans="1:16" ht="15.75" customHeight="1" x14ac:dyDescent="0.25">
      <c r="A20" s="3" t="s">
        <v>35</v>
      </c>
      <c r="B20" s="16" t="s">
        <v>8</v>
      </c>
      <c r="C20" s="16" t="s">
        <v>20</v>
      </c>
      <c r="D20" s="11">
        <v>890</v>
      </c>
      <c r="E20" s="11">
        <v>59</v>
      </c>
      <c r="F20" s="15" t="str">
        <f t="shared" si="0"/>
        <v>Eligible</v>
      </c>
      <c r="G20" s="10" t="str">
        <f t="shared" si="1"/>
        <v>D</v>
      </c>
      <c r="I20" s="17" t="s">
        <v>124</v>
      </c>
      <c r="K20" s="2"/>
      <c r="P20">
        <f>COUNTIF(E2:E101, "&gt;60")</f>
        <v>57</v>
      </c>
    </row>
    <row r="21" spans="1:16" ht="15.75" customHeight="1" x14ac:dyDescent="0.25">
      <c r="A21" s="3" t="s">
        <v>36</v>
      </c>
      <c r="B21" s="16" t="s">
        <v>8</v>
      </c>
      <c r="C21" s="16" t="s">
        <v>22</v>
      </c>
      <c r="D21" s="11">
        <v>1025</v>
      </c>
      <c r="E21" s="11">
        <v>92</v>
      </c>
      <c r="F21" s="15" t="str">
        <f t="shared" si="0"/>
        <v>Eligible</v>
      </c>
      <c r="G21" s="10" t="str">
        <f t="shared" si="1"/>
        <v>A+</v>
      </c>
      <c r="I21" s="17" t="s">
        <v>125</v>
      </c>
      <c r="K21" s="2"/>
      <c r="P21">
        <f>COUNTIF(F2:F101, "Eligible")</f>
        <v>74</v>
      </c>
    </row>
    <row r="22" spans="1:16" ht="15.75" customHeight="1" x14ac:dyDescent="0.25">
      <c r="A22" s="3" t="s">
        <v>37</v>
      </c>
      <c r="B22" s="16" t="s">
        <v>24</v>
      </c>
      <c r="C22" s="16" t="s">
        <v>15</v>
      </c>
      <c r="D22" s="11">
        <v>1101</v>
      </c>
      <c r="E22" s="11">
        <v>69</v>
      </c>
      <c r="F22" s="15" t="str">
        <f t="shared" si="0"/>
        <v>Eligible</v>
      </c>
      <c r="G22" s="10" t="str">
        <f t="shared" si="1"/>
        <v>C</v>
      </c>
      <c r="I22" s="17" t="s">
        <v>126</v>
      </c>
      <c r="K22" s="2"/>
      <c r="P22">
        <f>COUNTIF(C2:C101, "Notebook")</f>
        <v>15</v>
      </c>
    </row>
    <row r="23" spans="1:16" ht="15.75" customHeight="1" x14ac:dyDescent="0.25">
      <c r="A23" s="3" t="s">
        <v>38</v>
      </c>
      <c r="B23" s="16" t="s">
        <v>11</v>
      </c>
      <c r="C23" s="16" t="s">
        <v>15</v>
      </c>
      <c r="D23" s="11">
        <v>604</v>
      </c>
      <c r="E23" s="11">
        <v>72</v>
      </c>
      <c r="F23" s="15" t="str">
        <f t="shared" si="0"/>
        <v>Eligible</v>
      </c>
      <c r="G23" s="10" t="str">
        <f t="shared" si="1"/>
        <v>B</v>
      </c>
      <c r="K23" s="2"/>
    </row>
    <row r="24" spans="1:16" ht="15.75" customHeight="1" x14ac:dyDescent="0.25">
      <c r="A24" s="3" t="s">
        <v>39</v>
      </c>
      <c r="B24" s="16" t="s">
        <v>14</v>
      </c>
      <c r="C24" s="16" t="s">
        <v>15</v>
      </c>
      <c r="D24" s="11">
        <v>723</v>
      </c>
      <c r="E24" s="11">
        <v>59</v>
      </c>
      <c r="F24" s="15" t="str">
        <f t="shared" si="0"/>
        <v>Eligible</v>
      </c>
      <c r="G24" s="10" t="str">
        <f t="shared" si="1"/>
        <v>D</v>
      </c>
      <c r="K24" s="19" t="s">
        <v>128</v>
      </c>
    </row>
    <row r="25" spans="1:16" ht="15.75" customHeight="1" x14ac:dyDescent="0.25">
      <c r="A25" s="3" t="s">
        <v>34</v>
      </c>
      <c r="B25" s="16" t="s">
        <v>14</v>
      </c>
      <c r="C25" s="16" t="s">
        <v>12</v>
      </c>
      <c r="D25" s="11">
        <v>807</v>
      </c>
      <c r="E25" s="11">
        <v>64</v>
      </c>
      <c r="F25" s="15" t="str">
        <f t="shared" si="0"/>
        <v>Eligible</v>
      </c>
      <c r="G25" s="10" t="str">
        <f t="shared" si="1"/>
        <v>C</v>
      </c>
      <c r="I25" s="20" t="s">
        <v>129</v>
      </c>
      <c r="K25" s="2"/>
      <c r="P25">
        <f>COUNTIFS(B2:B101, "East", G2:G101, "A+")</f>
        <v>4</v>
      </c>
    </row>
    <row r="26" spans="1:16" ht="15.75" customHeight="1" x14ac:dyDescent="0.25">
      <c r="A26" s="3" t="s">
        <v>40</v>
      </c>
      <c r="B26" s="16" t="s">
        <v>14</v>
      </c>
      <c r="C26" s="16" t="s">
        <v>18</v>
      </c>
      <c r="D26" s="11">
        <v>719</v>
      </c>
      <c r="E26" s="11">
        <v>51</v>
      </c>
      <c r="F26" s="15" t="str">
        <f t="shared" si="0"/>
        <v>Eligible</v>
      </c>
      <c r="G26" s="10" t="str">
        <f t="shared" si="1"/>
        <v>D</v>
      </c>
      <c r="I26" s="20" t="s">
        <v>130</v>
      </c>
      <c r="K26" s="2"/>
      <c r="P26">
        <f>COUNTIFS(B2:B101, "West",C2:C101, "Pen", F2:F101, "Eligible")</f>
        <v>5</v>
      </c>
    </row>
    <row r="27" spans="1:16" ht="15" x14ac:dyDescent="0.25">
      <c r="A27" s="3" t="s">
        <v>41</v>
      </c>
      <c r="B27" s="16" t="s">
        <v>8</v>
      </c>
      <c r="C27" s="16" t="s">
        <v>18</v>
      </c>
      <c r="D27" s="11">
        <v>515</v>
      </c>
      <c r="E27" s="11">
        <v>80</v>
      </c>
      <c r="F27" s="15" t="str">
        <f t="shared" si="0"/>
        <v>Eligible</v>
      </c>
      <c r="G27" s="10" t="str">
        <f t="shared" si="1"/>
        <v>A</v>
      </c>
      <c r="I27" s="20" t="s">
        <v>131</v>
      </c>
      <c r="K27" s="2"/>
      <c r="P27">
        <f>COUNTIFS(B2:B101, "North", E2:E101, "&gt;=70", E2:E101, "&lt;=89")</f>
        <v>7</v>
      </c>
    </row>
    <row r="28" spans="1:16" ht="15" x14ac:dyDescent="0.25">
      <c r="A28" s="3" t="s">
        <v>42</v>
      </c>
      <c r="B28" s="16" t="s">
        <v>11</v>
      </c>
      <c r="C28" s="16" t="s">
        <v>20</v>
      </c>
      <c r="D28" s="11">
        <v>864</v>
      </c>
      <c r="E28" s="11">
        <v>100</v>
      </c>
      <c r="F28" s="15" t="str">
        <f t="shared" si="0"/>
        <v>Eligible</v>
      </c>
      <c r="G28" s="10" t="str">
        <f t="shared" si="1"/>
        <v>A+</v>
      </c>
      <c r="I28" s="20" t="s">
        <v>132</v>
      </c>
      <c r="K28" s="2"/>
      <c r="P28">
        <f>COUNTIFS(C2:C101, "Notebook", F2:F101, "Not Eligible")</f>
        <v>2</v>
      </c>
    </row>
    <row r="29" spans="1:16" ht="15" x14ac:dyDescent="0.25">
      <c r="A29" s="3" t="s">
        <v>43</v>
      </c>
      <c r="B29" s="16" t="s">
        <v>11</v>
      </c>
      <c r="C29" s="16" t="s">
        <v>18</v>
      </c>
      <c r="D29" s="11">
        <v>1156</v>
      </c>
      <c r="E29" s="11">
        <v>98</v>
      </c>
      <c r="F29" s="15" t="str">
        <f t="shared" si="0"/>
        <v>Eligible</v>
      </c>
      <c r="G29" s="10" t="str">
        <f t="shared" si="1"/>
        <v>A+</v>
      </c>
      <c r="I29" s="20" t="s">
        <v>133</v>
      </c>
      <c r="K29" s="2"/>
      <c r="P29">
        <f>COUNTIFS(B2:B101, "South", C2:C101, "Pen", E2:E101, "&gt;=50") + COUNTIFS(B2:B101, "South", C2:C101, "Pencil", E2:E101, "&gt;=50")</f>
        <v>6</v>
      </c>
    </row>
    <row r="30" spans="1:16" ht="15" x14ac:dyDescent="0.25">
      <c r="A30" s="3" t="s">
        <v>44</v>
      </c>
      <c r="B30" s="16" t="s">
        <v>24</v>
      </c>
      <c r="C30" s="16" t="s">
        <v>9</v>
      </c>
      <c r="D30" s="11">
        <v>1113</v>
      </c>
      <c r="E30" s="11">
        <v>66</v>
      </c>
      <c r="F30" s="15" t="str">
        <f t="shared" si="0"/>
        <v>Eligible</v>
      </c>
      <c r="G30" s="10" t="str">
        <f t="shared" si="1"/>
        <v>C</v>
      </c>
      <c r="K30" s="2"/>
    </row>
    <row r="31" spans="1:16" ht="15" x14ac:dyDescent="0.25">
      <c r="A31" s="3" t="s">
        <v>45</v>
      </c>
      <c r="B31" s="16" t="s">
        <v>11</v>
      </c>
      <c r="C31" s="16" t="s">
        <v>22</v>
      </c>
      <c r="D31" s="11">
        <v>366</v>
      </c>
      <c r="E31" s="11">
        <v>93</v>
      </c>
      <c r="F31" s="15" t="str">
        <f t="shared" si="0"/>
        <v>Eligible</v>
      </c>
      <c r="G31" s="10" t="str">
        <f t="shared" si="1"/>
        <v>A+</v>
      </c>
      <c r="K31" s="2"/>
    </row>
    <row r="32" spans="1:16" ht="15" x14ac:dyDescent="0.25">
      <c r="A32" s="3" t="s">
        <v>46</v>
      </c>
      <c r="B32" s="16" t="s">
        <v>8</v>
      </c>
      <c r="C32" s="16" t="s">
        <v>27</v>
      </c>
      <c r="D32" s="11">
        <v>969</v>
      </c>
      <c r="E32" s="11">
        <v>95</v>
      </c>
      <c r="F32" s="15" t="str">
        <f t="shared" si="0"/>
        <v>Eligible</v>
      </c>
      <c r="G32" s="10" t="str">
        <f t="shared" si="1"/>
        <v>A+</v>
      </c>
      <c r="K32" s="2"/>
    </row>
    <row r="33" spans="1:11" ht="15" x14ac:dyDescent="0.25">
      <c r="A33" s="3" t="s">
        <v>47</v>
      </c>
      <c r="B33" s="16" t="s">
        <v>11</v>
      </c>
      <c r="C33" s="16" t="s">
        <v>20</v>
      </c>
      <c r="D33" s="11">
        <v>461</v>
      </c>
      <c r="E33" s="11">
        <v>83</v>
      </c>
      <c r="F33" s="15" t="str">
        <f t="shared" si="0"/>
        <v>Eligible</v>
      </c>
      <c r="G33" s="10" t="str">
        <f t="shared" si="1"/>
        <v>A</v>
      </c>
      <c r="K33" s="2"/>
    </row>
    <row r="34" spans="1:11" ht="15" x14ac:dyDescent="0.25">
      <c r="A34" s="3" t="s">
        <v>48</v>
      </c>
      <c r="B34" s="16" t="s">
        <v>14</v>
      </c>
      <c r="C34" s="16" t="s">
        <v>18</v>
      </c>
      <c r="D34" s="11">
        <v>267</v>
      </c>
      <c r="E34" s="11">
        <v>55</v>
      </c>
      <c r="F34" s="15" t="str">
        <f t="shared" si="0"/>
        <v>Eligible</v>
      </c>
      <c r="G34" s="10" t="str">
        <f t="shared" si="1"/>
        <v>D</v>
      </c>
      <c r="K34" s="2"/>
    </row>
    <row r="35" spans="1:11" ht="15" x14ac:dyDescent="0.25">
      <c r="A35" s="3" t="s">
        <v>49</v>
      </c>
      <c r="B35" s="16" t="s">
        <v>14</v>
      </c>
      <c r="C35" s="16" t="s">
        <v>12</v>
      </c>
      <c r="D35" s="11">
        <v>819</v>
      </c>
      <c r="E35" s="11">
        <v>91</v>
      </c>
      <c r="F35" s="15" t="str">
        <f t="shared" si="0"/>
        <v>Eligible</v>
      </c>
      <c r="G35" s="10" t="str">
        <f t="shared" si="1"/>
        <v>A+</v>
      </c>
      <c r="K35" s="2"/>
    </row>
    <row r="36" spans="1:11" ht="15" x14ac:dyDescent="0.25">
      <c r="A36" s="3" t="s">
        <v>50</v>
      </c>
      <c r="B36" s="16" t="s">
        <v>24</v>
      </c>
      <c r="C36" s="16" t="s">
        <v>12</v>
      </c>
      <c r="D36" s="11">
        <v>282</v>
      </c>
      <c r="E36" s="11">
        <v>76</v>
      </c>
      <c r="F36" s="15" t="str">
        <f t="shared" si="0"/>
        <v>Eligible</v>
      </c>
      <c r="G36" s="10" t="str">
        <f t="shared" si="1"/>
        <v>B</v>
      </c>
      <c r="K36" s="2"/>
    </row>
    <row r="37" spans="1:11" ht="15" x14ac:dyDescent="0.25">
      <c r="A37" s="3" t="s">
        <v>51</v>
      </c>
      <c r="B37" s="16" t="s">
        <v>24</v>
      </c>
      <c r="C37" s="16" t="s">
        <v>20</v>
      </c>
      <c r="D37" s="11">
        <v>739</v>
      </c>
      <c r="E37" s="11">
        <v>97</v>
      </c>
      <c r="F37" s="15" t="str">
        <f t="shared" si="0"/>
        <v>Eligible</v>
      </c>
      <c r="G37" s="10" t="str">
        <f t="shared" si="1"/>
        <v>A+</v>
      </c>
      <c r="K37" s="2"/>
    </row>
    <row r="38" spans="1:11" ht="15" x14ac:dyDescent="0.25">
      <c r="A38" s="3" t="s">
        <v>52</v>
      </c>
      <c r="B38" s="16" t="s">
        <v>11</v>
      </c>
      <c r="C38" s="16" t="s">
        <v>22</v>
      </c>
      <c r="D38" s="11">
        <v>834</v>
      </c>
      <c r="E38" s="11">
        <v>97</v>
      </c>
      <c r="F38" s="15" t="str">
        <f t="shared" si="0"/>
        <v>Eligible</v>
      </c>
      <c r="G38" s="10" t="str">
        <f t="shared" si="1"/>
        <v>A+</v>
      </c>
      <c r="K38" s="2"/>
    </row>
    <row r="39" spans="1:11" ht="15" x14ac:dyDescent="0.25">
      <c r="A39" s="3" t="s">
        <v>53</v>
      </c>
      <c r="B39" s="16" t="s">
        <v>14</v>
      </c>
      <c r="C39" s="16" t="s">
        <v>15</v>
      </c>
      <c r="D39" s="11">
        <v>694</v>
      </c>
      <c r="E39" s="11">
        <v>88</v>
      </c>
      <c r="F39" s="15" t="str">
        <f t="shared" si="0"/>
        <v>Eligible</v>
      </c>
      <c r="G39" s="10" t="str">
        <f t="shared" si="1"/>
        <v>A</v>
      </c>
      <c r="K39" s="2"/>
    </row>
    <row r="40" spans="1:11" ht="15" x14ac:dyDescent="0.25">
      <c r="A40" s="3" t="s">
        <v>54</v>
      </c>
      <c r="B40" s="16" t="s">
        <v>24</v>
      </c>
      <c r="C40" s="16" t="s">
        <v>20</v>
      </c>
      <c r="D40" s="11">
        <v>262</v>
      </c>
      <c r="E40" s="11">
        <v>77</v>
      </c>
      <c r="F40" s="15" t="str">
        <f t="shared" si="0"/>
        <v>Eligible</v>
      </c>
      <c r="G40" s="10" t="str">
        <f t="shared" si="1"/>
        <v>B</v>
      </c>
      <c r="K40" s="2"/>
    </row>
    <row r="41" spans="1:11" ht="15" x14ac:dyDescent="0.25">
      <c r="A41" s="3" t="s">
        <v>55</v>
      </c>
      <c r="B41" s="16" t="s">
        <v>8</v>
      </c>
      <c r="C41" s="16" t="s">
        <v>15</v>
      </c>
      <c r="D41" s="11">
        <v>745</v>
      </c>
      <c r="E41" s="11">
        <v>35</v>
      </c>
      <c r="F41" s="15" t="str">
        <f t="shared" si="0"/>
        <v>Not Eligible</v>
      </c>
      <c r="G41" s="10" t="str">
        <f t="shared" si="1"/>
        <v>F</v>
      </c>
      <c r="K41" s="2"/>
    </row>
    <row r="42" spans="1:11" ht="15" x14ac:dyDescent="0.25">
      <c r="A42" s="3" t="s">
        <v>56</v>
      </c>
      <c r="B42" s="16" t="s">
        <v>11</v>
      </c>
      <c r="C42" s="16" t="s">
        <v>15</v>
      </c>
      <c r="D42" s="11">
        <v>1067</v>
      </c>
      <c r="E42" s="11">
        <v>71</v>
      </c>
      <c r="F42" s="15" t="str">
        <f t="shared" si="0"/>
        <v>Eligible</v>
      </c>
      <c r="G42" s="10" t="str">
        <f t="shared" si="1"/>
        <v>B</v>
      </c>
      <c r="K42" s="2"/>
    </row>
    <row r="43" spans="1:11" ht="15" x14ac:dyDescent="0.25">
      <c r="A43" s="3" t="s">
        <v>57</v>
      </c>
      <c r="B43" s="16" t="s">
        <v>8</v>
      </c>
      <c r="C43" s="16" t="s">
        <v>20</v>
      </c>
      <c r="D43" s="11">
        <v>514</v>
      </c>
      <c r="E43" s="11">
        <v>97</v>
      </c>
      <c r="F43" s="15" t="str">
        <f t="shared" si="0"/>
        <v>Eligible</v>
      </c>
      <c r="G43" s="10" t="str">
        <f t="shared" si="1"/>
        <v>A+</v>
      </c>
      <c r="K43" s="2"/>
    </row>
    <row r="44" spans="1:11" ht="15" x14ac:dyDescent="0.25">
      <c r="A44" s="3" t="s">
        <v>58</v>
      </c>
      <c r="B44" s="16" t="s">
        <v>11</v>
      </c>
      <c r="C44" s="16" t="s">
        <v>12</v>
      </c>
      <c r="D44" s="11">
        <v>1094</v>
      </c>
      <c r="E44" s="11">
        <v>36</v>
      </c>
      <c r="F44" s="15" t="str">
        <f t="shared" si="0"/>
        <v>Not Eligible</v>
      </c>
      <c r="G44" s="10" t="str">
        <f t="shared" si="1"/>
        <v>F</v>
      </c>
      <c r="K44" s="2"/>
    </row>
    <row r="45" spans="1:11" ht="15" x14ac:dyDescent="0.25">
      <c r="A45" s="3" t="s">
        <v>50</v>
      </c>
      <c r="B45" s="16" t="s">
        <v>11</v>
      </c>
      <c r="C45" s="16" t="s">
        <v>12</v>
      </c>
      <c r="D45" s="11">
        <v>716</v>
      </c>
      <c r="E45" s="11">
        <v>90</v>
      </c>
      <c r="F45" s="15" t="str">
        <f t="shared" si="0"/>
        <v>Eligible</v>
      </c>
      <c r="G45" s="10" t="str">
        <f t="shared" si="1"/>
        <v>A+</v>
      </c>
      <c r="K45" s="2"/>
    </row>
    <row r="46" spans="1:11" ht="15" x14ac:dyDescent="0.25">
      <c r="A46" s="3" t="s">
        <v>59</v>
      </c>
      <c r="B46" s="16" t="s">
        <v>11</v>
      </c>
      <c r="C46" s="16" t="s">
        <v>12</v>
      </c>
      <c r="D46" s="11">
        <v>974</v>
      </c>
      <c r="E46" s="11">
        <v>86</v>
      </c>
      <c r="F46" s="15" t="str">
        <f t="shared" si="0"/>
        <v>Eligible</v>
      </c>
      <c r="G46" s="10" t="str">
        <f t="shared" si="1"/>
        <v>A</v>
      </c>
      <c r="K46" s="2"/>
    </row>
    <row r="47" spans="1:11" ht="15" x14ac:dyDescent="0.25">
      <c r="A47" s="3" t="s">
        <v>60</v>
      </c>
      <c r="B47" s="16" t="s">
        <v>8</v>
      </c>
      <c r="C47" s="16" t="s">
        <v>9</v>
      </c>
      <c r="D47" s="11">
        <v>371</v>
      </c>
      <c r="E47" s="11">
        <v>61</v>
      </c>
      <c r="F47" s="15" t="str">
        <f t="shared" si="0"/>
        <v>Eligible</v>
      </c>
      <c r="G47" s="10" t="str">
        <f t="shared" si="1"/>
        <v>C</v>
      </c>
      <c r="K47" s="2"/>
    </row>
    <row r="48" spans="1:11" ht="15" x14ac:dyDescent="0.25">
      <c r="A48" s="3" t="s">
        <v>61</v>
      </c>
      <c r="B48" s="16" t="s">
        <v>11</v>
      </c>
      <c r="C48" s="16" t="s">
        <v>27</v>
      </c>
      <c r="D48" s="11">
        <v>282</v>
      </c>
      <c r="E48" s="11">
        <v>86</v>
      </c>
      <c r="F48" s="15" t="str">
        <f t="shared" si="0"/>
        <v>Eligible</v>
      </c>
      <c r="G48" s="10" t="str">
        <f t="shared" si="1"/>
        <v>A</v>
      </c>
      <c r="K48" s="2"/>
    </row>
    <row r="49" spans="1:11" ht="15" x14ac:dyDescent="0.25">
      <c r="A49" s="3" t="s">
        <v>62</v>
      </c>
      <c r="B49" s="16" t="s">
        <v>8</v>
      </c>
      <c r="C49" s="16" t="s">
        <v>22</v>
      </c>
      <c r="D49" s="11">
        <v>1029</v>
      </c>
      <c r="E49" s="11">
        <v>36</v>
      </c>
      <c r="F49" s="15" t="str">
        <f t="shared" si="0"/>
        <v>Not Eligible</v>
      </c>
      <c r="G49" s="10" t="str">
        <f t="shared" si="1"/>
        <v>F</v>
      </c>
      <c r="K49" s="2"/>
    </row>
    <row r="50" spans="1:11" ht="15" x14ac:dyDescent="0.25">
      <c r="A50" s="3" t="s">
        <v>63</v>
      </c>
      <c r="B50" s="16" t="s">
        <v>14</v>
      </c>
      <c r="C50" s="16" t="s">
        <v>27</v>
      </c>
      <c r="D50" s="11">
        <v>128</v>
      </c>
      <c r="E50" s="11">
        <v>88</v>
      </c>
      <c r="F50" s="15" t="str">
        <f t="shared" si="0"/>
        <v>Eligible</v>
      </c>
      <c r="G50" s="10" t="str">
        <f t="shared" si="1"/>
        <v>A</v>
      </c>
      <c r="K50" s="2"/>
    </row>
    <row r="51" spans="1:11" ht="15" x14ac:dyDescent="0.25">
      <c r="A51" s="3" t="s">
        <v>64</v>
      </c>
      <c r="B51" s="16" t="s">
        <v>8</v>
      </c>
      <c r="C51" s="16" t="s">
        <v>20</v>
      </c>
      <c r="D51" s="11">
        <v>289</v>
      </c>
      <c r="E51" s="11">
        <v>50</v>
      </c>
      <c r="F51" s="15" t="str">
        <f t="shared" si="0"/>
        <v>Eligible</v>
      </c>
      <c r="G51" s="10" t="str">
        <f t="shared" si="1"/>
        <v>D</v>
      </c>
      <c r="K51" s="2"/>
    </row>
    <row r="52" spans="1:11" ht="15" x14ac:dyDescent="0.25">
      <c r="A52" s="3" t="s">
        <v>65</v>
      </c>
      <c r="B52" s="16" t="s">
        <v>24</v>
      </c>
      <c r="C52" s="16" t="s">
        <v>27</v>
      </c>
      <c r="D52" s="11">
        <v>831</v>
      </c>
      <c r="E52" s="11">
        <v>30</v>
      </c>
      <c r="F52" s="15" t="str">
        <f t="shared" si="0"/>
        <v>Not Eligible</v>
      </c>
      <c r="G52" s="10" t="str">
        <f t="shared" si="1"/>
        <v>F</v>
      </c>
      <c r="K52" s="2"/>
    </row>
    <row r="53" spans="1:11" ht="15" x14ac:dyDescent="0.25">
      <c r="A53" s="3" t="s">
        <v>62</v>
      </c>
      <c r="B53" s="16" t="s">
        <v>24</v>
      </c>
      <c r="C53" s="16" t="s">
        <v>22</v>
      </c>
      <c r="D53" s="11">
        <v>991</v>
      </c>
      <c r="E53" s="11">
        <v>71</v>
      </c>
      <c r="F53" s="15" t="str">
        <f t="shared" si="0"/>
        <v>Eligible</v>
      </c>
      <c r="G53" s="10" t="str">
        <f t="shared" si="1"/>
        <v>B</v>
      </c>
      <c r="K53" s="2"/>
    </row>
    <row r="54" spans="1:11" ht="15" x14ac:dyDescent="0.25">
      <c r="A54" s="3" t="s">
        <v>66</v>
      </c>
      <c r="B54" s="16" t="s">
        <v>11</v>
      </c>
      <c r="C54" s="16" t="s">
        <v>22</v>
      </c>
      <c r="D54" s="11">
        <v>386</v>
      </c>
      <c r="E54" s="11">
        <v>85</v>
      </c>
      <c r="F54" s="15" t="str">
        <f t="shared" si="0"/>
        <v>Eligible</v>
      </c>
      <c r="G54" s="10" t="str">
        <f t="shared" si="1"/>
        <v>A</v>
      </c>
      <c r="K54" s="2"/>
    </row>
    <row r="55" spans="1:11" ht="15" x14ac:dyDescent="0.25">
      <c r="A55" s="3" t="s">
        <v>67</v>
      </c>
      <c r="B55" s="16" t="s">
        <v>24</v>
      </c>
      <c r="C55" s="16" t="s">
        <v>27</v>
      </c>
      <c r="D55" s="11">
        <v>1189</v>
      </c>
      <c r="E55" s="11">
        <v>30</v>
      </c>
      <c r="F55" s="15" t="str">
        <f t="shared" si="0"/>
        <v>Not Eligible</v>
      </c>
      <c r="G55" s="10" t="str">
        <f t="shared" si="1"/>
        <v>F</v>
      </c>
      <c r="K55" s="2"/>
    </row>
    <row r="56" spans="1:11" ht="15" x14ac:dyDescent="0.25">
      <c r="A56" s="3" t="s">
        <v>68</v>
      </c>
      <c r="B56" s="16" t="s">
        <v>11</v>
      </c>
      <c r="C56" s="16" t="s">
        <v>15</v>
      </c>
      <c r="D56" s="11">
        <v>861</v>
      </c>
      <c r="E56" s="11">
        <v>94</v>
      </c>
      <c r="F56" s="15" t="str">
        <f t="shared" si="0"/>
        <v>Eligible</v>
      </c>
      <c r="G56" s="10" t="str">
        <f t="shared" si="1"/>
        <v>A+</v>
      </c>
      <c r="K56" s="2"/>
    </row>
    <row r="57" spans="1:11" ht="15" x14ac:dyDescent="0.25">
      <c r="A57" s="3" t="s">
        <v>69</v>
      </c>
      <c r="B57" s="16" t="s">
        <v>8</v>
      </c>
      <c r="C57" s="16" t="s">
        <v>15</v>
      </c>
      <c r="D57" s="11">
        <v>647</v>
      </c>
      <c r="E57" s="11">
        <v>49</v>
      </c>
      <c r="F57" s="15" t="str">
        <f t="shared" si="0"/>
        <v>Eligible</v>
      </c>
      <c r="G57" s="10" t="str">
        <f t="shared" si="1"/>
        <v>E</v>
      </c>
      <c r="K57" s="2"/>
    </row>
    <row r="58" spans="1:11" ht="15" x14ac:dyDescent="0.25">
      <c r="A58" s="3" t="s">
        <v>70</v>
      </c>
      <c r="B58" s="16" t="s">
        <v>8</v>
      </c>
      <c r="C58" s="16" t="s">
        <v>12</v>
      </c>
      <c r="D58" s="11">
        <v>1108</v>
      </c>
      <c r="E58" s="11">
        <v>64</v>
      </c>
      <c r="F58" s="15" t="str">
        <f t="shared" si="0"/>
        <v>Eligible</v>
      </c>
      <c r="G58" s="10" t="str">
        <f t="shared" si="1"/>
        <v>C</v>
      </c>
      <c r="K58" s="2"/>
    </row>
    <row r="59" spans="1:11" ht="15" x14ac:dyDescent="0.25">
      <c r="A59" s="3" t="s">
        <v>71</v>
      </c>
      <c r="B59" s="16" t="s">
        <v>14</v>
      </c>
      <c r="C59" s="16" t="s">
        <v>9</v>
      </c>
      <c r="D59" s="11">
        <v>806</v>
      </c>
      <c r="E59" s="11">
        <v>36</v>
      </c>
      <c r="F59" s="15" t="str">
        <f t="shared" si="0"/>
        <v>Not Eligible</v>
      </c>
      <c r="G59" s="10" t="str">
        <f t="shared" si="1"/>
        <v>F</v>
      </c>
      <c r="K59" s="2"/>
    </row>
    <row r="60" spans="1:11" ht="15" x14ac:dyDescent="0.25">
      <c r="A60" s="3" t="s">
        <v>72</v>
      </c>
      <c r="B60" s="16" t="s">
        <v>14</v>
      </c>
      <c r="C60" s="16" t="s">
        <v>9</v>
      </c>
      <c r="D60" s="11">
        <v>315</v>
      </c>
      <c r="E60" s="11">
        <v>75</v>
      </c>
      <c r="F60" s="15" t="str">
        <f t="shared" si="0"/>
        <v>Eligible</v>
      </c>
      <c r="G60" s="10" t="str">
        <f t="shared" si="1"/>
        <v>B</v>
      </c>
      <c r="K60" s="2"/>
    </row>
    <row r="61" spans="1:11" ht="15" x14ac:dyDescent="0.25">
      <c r="A61" s="3" t="s">
        <v>73</v>
      </c>
      <c r="B61" s="16" t="s">
        <v>8</v>
      </c>
      <c r="C61" s="16" t="s">
        <v>22</v>
      </c>
      <c r="D61" s="11">
        <v>512</v>
      </c>
      <c r="E61" s="11">
        <v>71</v>
      </c>
      <c r="F61" s="15" t="str">
        <f t="shared" si="0"/>
        <v>Eligible</v>
      </c>
      <c r="G61" s="10" t="str">
        <f t="shared" si="1"/>
        <v>B</v>
      </c>
      <c r="K61" s="2"/>
    </row>
    <row r="62" spans="1:11" ht="15" x14ac:dyDescent="0.25">
      <c r="A62" s="3" t="s">
        <v>41</v>
      </c>
      <c r="B62" s="16" t="s">
        <v>11</v>
      </c>
      <c r="C62" s="16" t="s">
        <v>20</v>
      </c>
      <c r="D62" s="11">
        <v>993</v>
      </c>
      <c r="E62" s="11">
        <v>28</v>
      </c>
      <c r="F62" s="15" t="str">
        <f t="shared" si="0"/>
        <v>Not Eligible</v>
      </c>
      <c r="G62" s="10" t="str">
        <f t="shared" si="1"/>
        <v>F</v>
      </c>
      <c r="K62" s="2"/>
    </row>
    <row r="63" spans="1:11" ht="15" x14ac:dyDescent="0.25">
      <c r="A63" s="3" t="s">
        <v>74</v>
      </c>
      <c r="B63" s="16" t="s">
        <v>8</v>
      </c>
      <c r="C63" s="16" t="s">
        <v>9</v>
      </c>
      <c r="D63" s="11">
        <v>270</v>
      </c>
      <c r="E63" s="11">
        <v>98</v>
      </c>
      <c r="F63" s="15" t="str">
        <f t="shared" si="0"/>
        <v>Eligible</v>
      </c>
      <c r="G63" s="10" t="str">
        <f t="shared" si="1"/>
        <v>A+</v>
      </c>
      <c r="K63" s="2"/>
    </row>
    <row r="64" spans="1:11" ht="15" x14ac:dyDescent="0.25">
      <c r="A64" s="3" t="s">
        <v>75</v>
      </c>
      <c r="B64" s="16" t="s">
        <v>8</v>
      </c>
      <c r="C64" s="16" t="s">
        <v>20</v>
      </c>
      <c r="D64" s="11">
        <v>102</v>
      </c>
      <c r="E64" s="11">
        <v>81</v>
      </c>
      <c r="F64" s="15" t="str">
        <f t="shared" si="0"/>
        <v>Eligible</v>
      </c>
      <c r="G64" s="10" t="str">
        <f t="shared" si="1"/>
        <v>A</v>
      </c>
      <c r="K64" s="2"/>
    </row>
    <row r="65" spans="1:11" ht="15" x14ac:dyDescent="0.25">
      <c r="A65" s="3" t="s">
        <v>76</v>
      </c>
      <c r="B65" s="16" t="s">
        <v>14</v>
      </c>
      <c r="C65" s="16" t="s">
        <v>20</v>
      </c>
      <c r="D65" s="11">
        <v>687</v>
      </c>
      <c r="E65" s="11">
        <v>84</v>
      </c>
      <c r="F65" s="15" t="str">
        <f t="shared" si="0"/>
        <v>Eligible</v>
      </c>
      <c r="G65" s="10" t="str">
        <f t="shared" si="1"/>
        <v>A</v>
      </c>
      <c r="K65" s="2"/>
    </row>
    <row r="66" spans="1:11" ht="15" x14ac:dyDescent="0.25">
      <c r="A66" s="3" t="s">
        <v>77</v>
      </c>
      <c r="B66" s="16" t="s">
        <v>8</v>
      </c>
      <c r="C66" s="16" t="s">
        <v>12</v>
      </c>
      <c r="D66" s="11">
        <v>903</v>
      </c>
      <c r="E66" s="11">
        <v>25</v>
      </c>
      <c r="F66" s="15" t="str">
        <f t="shared" si="0"/>
        <v>Not Eligible</v>
      </c>
      <c r="G66" s="10" t="str">
        <f t="shared" si="1"/>
        <v>F</v>
      </c>
      <c r="K66" s="2"/>
    </row>
    <row r="67" spans="1:11" ht="15" x14ac:dyDescent="0.25">
      <c r="A67" s="3" t="s">
        <v>78</v>
      </c>
      <c r="B67" s="16" t="s">
        <v>14</v>
      </c>
      <c r="C67" s="16" t="s">
        <v>15</v>
      </c>
      <c r="D67" s="11">
        <v>123</v>
      </c>
      <c r="E67" s="11">
        <v>79</v>
      </c>
      <c r="F67" s="15" t="str">
        <f t="shared" ref="F67:F101" si="2">IF(E67&gt;45,"Eligible","Not Eligible")</f>
        <v>Eligible</v>
      </c>
      <c r="G67" s="10" t="str">
        <f t="shared" ref="G67:G101" si="3">_xlfn.IFS(E67&gt;=90,"A+",E67&gt;=80,"A",E67&gt;=70,"B",E67&gt;=60,"C",E67&gt;=50,"D",E67&gt;=40,"E",E67&lt;40,"F")</f>
        <v>B</v>
      </c>
      <c r="K67" s="2"/>
    </row>
    <row r="68" spans="1:11" ht="15" x14ac:dyDescent="0.25">
      <c r="A68" s="3" t="s">
        <v>79</v>
      </c>
      <c r="B68" s="16" t="s">
        <v>14</v>
      </c>
      <c r="C68" s="16" t="s">
        <v>27</v>
      </c>
      <c r="D68" s="11">
        <v>591</v>
      </c>
      <c r="E68" s="11">
        <v>91</v>
      </c>
      <c r="F68" s="15" t="str">
        <f t="shared" si="2"/>
        <v>Eligible</v>
      </c>
      <c r="G68" s="10" t="str">
        <f t="shared" si="3"/>
        <v>A+</v>
      </c>
      <c r="K68" s="2"/>
    </row>
    <row r="69" spans="1:11" ht="15" x14ac:dyDescent="0.25">
      <c r="A69" s="3" t="s">
        <v>80</v>
      </c>
      <c r="B69" s="16" t="s">
        <v>11</v>
      </c>
      <c r="C69" s="16" t="s">
        <v>9</v>
      </c>
      <c r="D69" s="11">
        <v>879</v>
      </c>
      <c r="E69" s="11">
        <v>37</v>
      </c>
      <c r="F69" s="15" t="str">
        <f t="shared" si="2"/>
        <v>Not Eligible</v>
      </c>
      <c r="G69" s="10" t="str">
        <f t="shared" si="3"/>
        <v>F</v>
      </c>
      <c r="K69" s="2"/>
    </row>
    <row r="70" spans="1:11" ht="15" x14ac:dyDescent="0.25">
      <c r="A70" s="3" t="s">
        <v>81</v>
      </c>
      <c r="B70" s="16" t="s">
        <v>11</v>
      </c>
      <c r="C70" s="16" t="s">
        <v>15</v>
      </c>
      <c r="D70" s="11">
        <v>257</v>
      </c>
      <c r="E70" s="11">
        <v>94</v>
      </c>
      <c r="F70" s="15" t="str">
        <f t="shared" si="2"/>
        <v>Eligible</v>
      </c>
      <c r="G70" s="10" t="str">
        <f t="shared" si="3"/>
        <v>A+</v>
      </c>
      <c r="K70" s="2"/>
    </row>
    <row r="71" spans="1:11" ht="15" x14ac:dyDescent="0.25">
      <c r="A71" s="3" t="s">
        <v>82</v>
      </c>
      <c r="B71" s="16" t="s">
        <v>11</v>
      </c>
      <c r="C71" s="16" t="s">
        <v>15</v>
      </c>
      <c r="D71" s="11">
        <v>269</v>
      </c>
      <c r="E71" s="11">
        <v>62</v>
      </c>
      <c r="F71" s="15" t="str">
        <f t="shared" si="2"/>
        <v>Eligible</v>
      </c>
      <c r="G71" s="10" t="str">
        <f t="shared" si="3"/>
        <v>C</v>
      </c>
      <c r="K71" s="2"/>
    </row>
    <row r="72" spans="1:11" ht="15" x14ac:dyDescent="0.25">
      <c r="A72" s="3" t="s">
        <v>83</v>
      </c>
      <c r="B72" s="16" t="s">
        <v>14</v>
      </c>
      <c r="C72" s="16" t="s">
        <v>15</v>
      </c>
      <c r="D72" s="11">
        <v>303</v>
      </c>
      <c r="E72" s="11">
        <v>43</v>
      </c>
      <c r="F72" s="15" t="str">
        <f t="shared" si="2"/>
        <v>Not Eligible</v>
      </c>
      <c r="G72" s="10" t="str">
        <f t="shared" si="3"/>
        <v>E</v>
      </c>
      <c r="K72" s="2"/>
    </row>
    <row r="73" spans="1:11" ht="15" x14ac:dyDescent="0.25">
      <c r="A73" s="3" t="s">
        <v>84</v>
      </c>
      <c r="B73" s="16" t="s">
        <v>14</v>
      </c>
      <c r="C73" s="16" t="s">
        <v>27</v>
      </c>
      <c r="D73" s="11">
        <v>608</v>
      </c>
      <c r="E73" s="11">
        <v>44</v>
      </c>
      <c r="F73" s="15" t="str">
        <f t="shared" si="2"/>
        <v>Not Eligible</v>
      </c>
      <c r="G73" s="10" t="str">
        <f t="shared" si="3"/>
        <v>E</v>
      </c>
      <c r="K73" s="2"/>
    </row>
    <row r="74" spans="1:11" ht="15" x14ac:dyDescent="0.25">
      <c r="A74" s="3" t="s">
        <v>85</v>
      </c>
      <c r="B74" s="16" t="s">
        <v>14</v>
      </c>
      <c r="C74" s="16" t="s">
        <v>22</v>
      </c>
      <c r="D74" s="11">
        <v>1054</v>
      </c>
      <c r="E74" s="11">
        <v>29</v>
      </c>
      <c r="F74" s="15" t="str">
        <f t="shared" si="2"/>
        <v>Not Eligible</v>
      </c>
      <c r="G74" s="10" t="str">
        <f t="shared" si="3"/>
        <v>F</v>
      </c>
      <c r="K74" s="2"/>
    </row>
    <row r="75" spans="1:11" ht="15" x14ac:dyDescent="0.25">
      <c r="A75" s="3" t="s">
        <v>86</v>
      </c>
      <c r="B75" s="16" t="s">
        <v>24</v>
      </c>
      <c r="C75" s="16" t="s">
        <v>22</v>
      </c>
      <c r="D75" s="11">
        <v>207</v>
      </c>
      <c r="E75" s="11">
        <v>99</v>
      </c>
      <c r="F75" s="15" t="str">
        <f t="shared" si="2"/>
        <v>Eligible</v>
      </c>
      <c r="G75" s="10" t="str">
        <f t="shared" si="3"/>
        <v>A+</v>
      </c>
      <c r="K75" s="2"/>
    </row>
    <row r="76" spans="1:11" ht="15" x14ac:dyDescent="0.25">
      <c r="A76" s="3" t="s">
        <v>87</v>
      </c>
      <c r="B76" s="16" t="s">
        <v>14</v>
      </c>
      <c r="C76" s="16" t="s">
        <v>18</v>
      </c>
      <c r="D76" s="11">
        <v>913</v>
      </c>
      <c r="E76" s="11">
        <v>29</v>
      </c>
      <c r="F76" s="15" t="str">
        <f t="shared" si="2"/>
        <v>Not Eligible</v>
      </c>
      <c r="G76" s="10" t="str">
        <f t="shared" si="3"/>
        <v>F</v>
      </c>
      <c r="K76" s="2"/>
    </row>
    <row r="77" spans="1:11" ht="15" x14ac:dyDescent="0.25">
      <c r="A77" s="3" t="s">
        <v>88</v>
      </c>
      <c r="B77" s="16" t="s">
        <v>24</v>
      </c>
      <c r="C77" s="16" t="s">
        <v>22</v>
      </c>
      <c r="D77" s="11">
        <v>303</v>
      </c>
      <c r="E77" s="11">
        <v>73</v>
      </c>
      <c r="F77" s="15" t="str">
        <f t="shared" si="2"/>
        <v>Eligible</v>
      </c>
      <c r="G77" s="10" t="str">
        <f t="shared" si="3"/>
        <v>B</v>
      </c>
      <c r="K77" s="2"/>
    </row>
    <row r="78" spans="1:11" ht="15" x14ac:dyDescent="0.25">
      <c r="A78" s="3" t="s">
        <v>89</v>
      </c>
      <c r="B78" s="16" t="s">
        <v>11</v>
      </c>
      <c r="C78" s="16" t="s">
        <v>9</v>
      </c>
      <c r="D78" s="11">
        <v>540</v>
      </c>
      <c r="E78" s="11">
        <v>29</v>
      </c>
      <c r="F78" s="15" t="str">
        <f t="shared" si="2"/>
        <v>Not Eligible</v>
      </c>
      <c r="G78" s="10" t="str">
        <f t="shared" si="3"/>
        <v>F</v>
      </c>
      <c r="K78" s="2"/>
    </row>
    <row r="79" spans="1:11" ht="15" x14ac:dyDescent="0.25">
      <c r="A79" s="3" t="s">
        <v>90</v>
      </c>
      <c r="B79" s="16" t="s">
        <v>8</v>
      </c>
      <c r="C79" s="16" t="s">
        <v>22</v>
      </c>
      <c r="D79" s="11">
        <v>406</v>
      </c>
      <c r="E79" s="11">
        <v>49</v>
      </c>
      <c r="F79" s="15" t="str">
        <f t="shared" si="2"/>
        <v>Eligible</v>
      </c>
      <c r="G79" s="10" t="str">
        <f t="shared" si="3"/>
        <v>E</v>
      </c>
      <c r="K79" s="2"/>
    </row>
    <row r="80" spans="1:11" ht="15" x14ac:dyDescent="0.25">
      <c r="A80" s="3" t="s">
        <v>91</v>
      </c>
      <c r="B80" s="16" t="s">
        <v>8</v>
      </c>
      <c r="C80" s="16" t="s">
        <v>27</v>
      </c>
      <c r="D80" s="11">
        <v>1131</v>
      </c>
      <c r="E80" s="11">
        <v>63</v>
      </c>
      <c r="F80" s="15" t="str">
        <f t="shared" si="2"/>
        <v>Eligible</v>
      </c>
      <c r="G80" s="10" t="str">
        <f t="shared" si="3"/>
        <v>C</v>
      </c>
      <c r="K80" s="2"/>
    </row>
    <row r="81" spans="1:11" ht="15" x14ac:dyDescent="0.25">
      <c r="A81" s="3" t="s">
        <v>92</v>
      </c>
      <c r="B81" s="16" t="s">
        <v>14</v>
      </c>
      <c r="C81" s="16" t="s">
        <v>22</v>
      </c>
      <c r="D81" s="11">
        <v>1076</v>
      </c>
      <c r="E81" s="11">
        <v>94</v>
      </c>
      <c r="F81" s="15" t="str">
        <f t="shared" si="2"/>
        <v>Eligible</v>
      </c>
      <c r="G81" s="10" t="str">
        <f t="shared" si="3"/>
        <v>A+</v>
      </c>
      <c r="K81" s="2"/>
    </row>
    <row r="82" spans="1:11" ht="15" x14ac:dyDescent="0.25">
      <c r="A82" s="3" t="s">
        <v>93</v>
      </c>
      <c r="B82" s="16" t="s">
        <v>24</v>
      </c>
      <c r="C82" s="16" t="s">
        <v>15</v>
      </c>
      <c r="D82" s="11">
        <v>870</v>
      </c>
      <c r="E82" s="11">
        <v>82</v>
      </c>
      <c r="F82" s="15" t="str">
        <f t="shared" si="2"/>
        <v>Eligible</v>
      </c>
      <c r="G82" s="10" t="str">
        <f t="shared" si="3"/>
        <v>A</v>
      </c>
      <c r="K82" s="2"/>
    </row>
    <row r="83" spans="1:11" ht="15" x14ac:dyDescent="0.25">
      <c r="A83" s="3" t="s">
        <v>94</v>
      </c>
      <c r="B83" s="16" t="s">
        <v>24</v>
      </c>
      <c r="C83" s="16" t="s">
        <v>12</v>
      </c>
      <c r="D83" s="11">
        <v>1068</v>
      </c>
      <c r="E83" s="11">
        <v>28</v>
      </c>
      <c r="F83" s="15" t="str">
        <f t="shared" si="2"/>
        <v>Not Eligible</v>
      </c>
      <c r="G83" s="10" t="str">
        <f t="shared" si="3"/>
        <v>F</v>
      </c>
      <c r="K83" s="2"/>
    </row>
    <row r="84" spans="1:11" ht="15" x14ac:dyDescent="0.25">
      <c r="A84" s="3" t="s">
        <v>95</v>
      </c>
      <c r="B84" s="16" t="s">
        <v>24</v>
      </c>
      <c r="C84" s="16" t="s">
        <v>9</v>
      </c>
      <c r="D84" s="11">
        <v>997</v>
      </c>
      <c r="E84" s="11">
        <v>53</v>
      </c>
      <c r="F84" s="15" t="str">
        <f t="shared" si="2"/>
        <v>Eligible</v>
      </c>
      <c r="G84" s="10" t="str">
        <f t="shared" si="3"/>
        <v>D</v>
      </c>
      <c r="K84" s="2"/>
    </row>
    <row r="85" spans="1:11" ht="15" x14ac:dyDescent="0.25">
      <c r="A85" s="3" t="s">
        <v>96</v>
      </c>
      <c r="B85" s="16" t="s">
        <v>24</v>
      </c>
      <c r="C85" s="16" t="s">
        <v>20</v>
      </c>
      <c r="D85" s="11">
        <v>353</v>
      </c>
      <c r="E85" s="11">
        <v>70</v>
      </c>
      <c r="F85" s="15" t="str">
        <f t="shared" si="2"/>
        <v>Eligible</v>
      </c>
      <c r="G85" s="10" t="str">
        <f t="shared" si="3"/>
        <v>B</v>
      </c>
      <c r="K85" s="2"/>
    </row>
    <row r="86" spans="1:11" ht="15" x14ac:dyDescent="0.25">
      <c r="A86" s="3" t="s">
        <v>97</v>
      </c>
      <c r="B86" s="16" t="s">
        <v>11</v>
      </c>
      <c r="C86" s="16" t="s">
        <v>9</v>
      </c>
      <c r="D86" s="11">
        <v>986</v>
      </c>
      <c r="E86" s="11">
        <v>82</v>
      </c>
      <c r="F86" s="15" t="str">
        <f t="shared" si="2"/>
        <v>Eligible</v>
      </c>
      <c r="G86" s="10" t="str">
        <f t="shared" si="3"/>
        <v>A</v>
      </c>
      <c r="K86" s="2"/>
    </row>
    <row r="87" spans="1:11" ht="15" x14ac:dyDescent="0.25">
      <c r="A87" s="3" t="s">
        <v>98</v>
      </c>
      <c r="B87" s="16" t="s">
        <v>24</v>
      </c>
      <c r="C87" s="16" t="s">
        <v>9</v>
      </c>
      <c r="D87" s="11">
        <v>631</v>
      </c>
      <c r="E87" s="11">
        <v>62</v>
      </c>
      <c r="F87" s="15" t="str">
        <f t="shared" si="2"/>
        <v>Eligible</v>
      </c>
      <c r="G87" s="10" t="str">
        <f t="shared" si="3"/>
        <v>C</v>
      </c>
      <c r="K87" s="2"/>
    </row>
    <row r="88" spans="1:11" ht="15" x14ac:dyDescent="0.25">
      <c r="A88" s="3" t="s">
        <v>99</v>
      </c>
      <c r="B88" s="16" t="s">
        <v>14</v>
      </c>
      <c r="C88" s="16" t="s">
        <v>12</v>
      </c>
      <c r="D88" s="11">
        <v>627</v>
      </c>
      <c r="E88" s="11">
        <v>67</v>
      </c>
      <c r="F88" s="15" t="str">
        <f t="shared" si="2"/>
        <v>Eligible</v>
      </c>
      <c r="G88" s="10" t="str">
        <f t="shared" si="3"/>
        <v>C</v>
      </c>
      <c r="K88" s="2"/>
    </row>
    <row r="89" spans="1:11" ht="15" x14ac:dyDescent="0.25">
      <c r="A89" s="3" t="s">
        <v>100</v>
      </c>
      <c r="B89" s="16" t="s">
        <v>14</v>
      </c>
      <c r="C89" s="16" t="s">
        <v>22</v>
      </c>
      <c r="D89" s="11">
        <v>1122</v>
      </c>
      <c r="E89" s="11">
        <v>63</v>
      </c>
      <c r="F89" s="15" t="str">
        <f t="shared" si="2"/>
        <v>Eligible</v>
      </c>
      <c r="G89" s="10" t="str">
        <f t="shared" si="3"/>
        <v>C</v>
      </c>
      <c r="K89" s="2"/>
    </row>
    <row r="90" spans="1:11" ht="15" x14ac:dyDescent="0.25">
      <c r="A90" s="3" t="s">
        <v>101</v>
      </c>
      <c r="B90" s="16" t="s">
        <v>24</v>
      </c>
      <c r="C90" s="16" t="s">
        <v>12</v>
      </c>
      <c r="D90" s="11">
        <v>114</v>
      </c>
      <c r="E90" s="11">
        <v>72</v>
      </c>
      <c r="F90" s="15" t="str">
        <f t="shared" si="2"/>
        <v>Eligible</v>
      </c>
      <c r="G90" s="10" t="str">
        <f t="shared" si="3"/>
        <v>B</v>
      </c>
      <c r="K90" s="2"/>
    </row>
    <row r="91" spans="1:11" ht="15" x14ac:dyDescent="0.25">
      <c r="A91" s="3" t="s">
        <v>102</v>
      </c>
      <c r="B91" s="16" t="s">
        <v>24</v>
      </c>
      <c r="C91" s="16" t="s">
        <v>18</v>
      </c>
      <c r="D91" s="11">
        <v>301</v>
      </c>
      <c r="E91" s="11">
        <v>44</v>
      </c>
      <c r="F91" s="15" t="str">
        <f t="shared" si="2"/>
        <v>Not Eligible</v>
      </c>
      <c r="G91" s="10" t="str">
        <f t="shared" si="3"/>
        <v>E</v>
      </c>
      <c r="K91" s="2"/>
    </row>
    <row r="92" spans="1:11" ht="15" x14ac:dyDescent="0.25">
      <c r="A92" s="3" t="s">
        <v>103</v>
      </c>
      <c r="B92" s="16" t="s">
        <v>11</v>
      </c>
      <c r="C92" s="16" t="s">
        <v>20</v>
      </c>
      <c r="D92" s="11">
        <v>166</v>
      </c>
      <c r="E92" s="11">
        <v>31</v>
      </c>
      <c r="F92" s="15" t="str">
        <f t="shared" si="2"/>
        <v>Not Eligible</v>
      </c>
      <c r="G92" s="10" t="str">
        <f t="shared" si="3"/>
        <v>F</v>
      </c>
      <c r="K92" s="2"/>
    </row>
    <row r="93" spans="1:11" ht="15" x14ac:dyDescent="0.25">
      <c r="A93" s="3" t="s">
        <v>54</v>
      </c>
      <c r="B93" s="16" t="s">
        <v>14</v>
      </c>
      <c r="C93" s="16" t="s">
        <v>18</v>
      </c>
      <c r="D93" s="11">
        <v>1152</v>
      </c>
      <c r="E93" s="11">
        <v>54</v>
      </c>
      <c r="F93" s="15" t="str">
        <f t="shared" si="2"/>
        <v>Eligible</v>
      </c>
      <c r="G93" s="10" t="str">
        <f t="shared" si="3"/>
        <v>D</v>
      </c>
      <c r="K93" s="2"/>
    </row>
    <row r="94" spans="1:11" ht="15" x14ac:dyDescent="0.25">
      <c r="A94" s="3" t="s">
        <v>104</v>
      </c>
      <c r="B94" s="16" t="s">
        <v>11</v>
      </c>
      <c r="C94" s="16" t="s">
        <v>9</v>
      </c>
      <c r="D94" s="11">
        <v>463</v>
      </c>
      <c r="E94" s="11">
        <v>33</v>
      </c>
      <c r="F94" s="15" t="str">
        <f t="shared" si="2"/>
        <v>Not Eligible</v>
      </c>
      <c r="G94" s="10" t="str">
        <f t="shared" si="3"/>
        <v>F</v>
      </c>
      <c r="K94" s="2"/>
    </row>
    <row r="95" spans="1:11" ht="15" x14ac:dyDescent="0.25">
      <c r="A95" s="3" t="s">
        <v>105</v>
      </c>
      <c r="B95" s="16" t="s">
        <v>8</v>
      </c>
      <c r="C95" s="16" t="s">
        <v>22</v>
      </c>
      <c r="D95" s="11">
        <v>854</v>
      </c>
      <c r="E95" s="11">
        <v>89</v>
      </c>
      <c r="F95" s="15" t="str">
        <f t="shared" si="2"/>
        <v>Eligible</v>
      </c>
      <c r="G95" s="10" t="str">
        <f t="shared" si="3"/>
        <v>A</v>
      </c>
      <c r="K95" s="2"/>
    </row>
    <row r="96" spans="1:11" ht="15" x14ac:dyDescent="0.25">
      <c r="A96" s="3" t="s">
        <v>106</v>
      </c>
      <c r="B96" s="16" t="s">
        <v>14</v>
      </c>
      <c r="C96" s="16" t="s">
        <v>12</v>
      </c>
      <c r="D96" s="11">
        <v>223</v>
      </c>
      <c r="E96" s="11">
        <v>62</v>
      </c>
      <c r="F96" s="15" t="str">
        <f t="shared" si="2"/>
        <v>Eligible</v>
      </c>
      <c r="G96" s="10" t="str">
        <f t="shared" si="3"/>
        <v>C</v>
      </c>
      <c r="K96" s="2"/>
    </row>
    <row r="97" spans="1:11" ht="15" x14ac:dyDescent="0.25">
      <c r="A97" s="3" t="s">
        <v>107</v>
      </c>
      <c r="B97" s="16" t="s">
        <v>14</v>
      </c>
      <c r="C97" s="16" t="s">
        <v>18</v>
      </c>
      <c r="D97" s="11">
        <v>468</v>
      </c>
      <c r="E97" s="11">
        <v>43</v>
      </c>
      <c r="F97" s="15" t="str">
        <f t="shared" si="2"/>
        <v>Not Eligible</v>
      </c>
      <c r="G97" s="10" t="str">
        <f t="shared" si="3"/>
        <v>E</v>
      </c>
      <c r="K97" s="2"/>
    </row>
    <row r="98" spans="1:11" ht="15" x14ac:dyDescent="0.25">
      <c r="A98" s="3" t="s">
        <v>108</v>
      </c>
      <c r="B98" s="16" t="s">
        <v>8</v>
      </c>
      <c r="C98" s="16" t="s">
        <v>15</v>
      </c>
      <c r="D98" s="11">
        <v>682</v>
      </c>
      <c r="E98" s="11">
        <v>36</v>
      </c>
      <c r="F98" s="15" t="str">
        <f t="shared" si="2"/>
        <v>Not Eligible</v>
      </c>
      <c r="G98" s="10" t="str">
        <f t="shared" si="3"/>
        <v>F</v>
      </c>
      <c r="K98" s="2"/>
    </row>
    <row r="99" spans="1:11" ht="15" x14ac:dyDescent="0.25">
      <c r="A99" s="3" t="s">
        <v>109</v>
      </c>
      <c r="B99" s="16" t="s">
        <v>8</v>
      </c>
      <c r="C99" s="16" t="s">
        <v>20</v>
      </c>
      <c r="D99" s="11">
        <v>464</v>
      </c>
      <c r="E99" s="11">
        <v>60</v>
      </c>
      <c r="F99" s="15" t="str">
        <f t="shared" si="2"/>
        <v>Eligible</v>
      </c>
      <c r="G99" s="10" t="str">
        <f t="shared" si="3"/>
        <v>C</v>
      </c>
      <c r="K99" s="2"/>
    </row>
    <row r="100" spans="1:11" ht="15" x14ac:dyDescent="0.25">
      <c r="A100" s="3" t="s">
        <v>110</v>
      </c>
      <c r="B100" s="16" t="s">
        <v>8</v>
      </c>
      <c r="C100" s="16" t="s">
        <v>12</v>
      </c>
      <c r="D100" s="11">
        <v>263</v>
      </c>
      <c r="E100" s="11">
        <v>99</v>
      </c>
      <c r="F100" s="15" t="str">
        <f t="shared" si="2"/>
        <v>Eligible</v>
      </c>
      <c r="G100" s="10" t="str">
        <f t="shared" si="3"/>
        <v>A+</v>
      </c>
      <c r="K100" s="2"/>
    </row>
    <row r="101" spans="1:11" ht="15" x14ac:dyDescent="0.25">
      <c r="A101" s="3" t="s">
        <v>111</v>
      </c>
      <c r="B101" s="16" t="s">
        <v>8</v>
      </c>
      <c r="C101" s="16" t="s">
        <v>15</v>
      </c>
      <c r="D101" s="11">
        <v>245</v>
      </c>
      <c r="E101" s="11">
        <v>52</v>
      </c>
      <c r="F101" s="15" t="str">
        <f t="shared" si="2"/>
        <v>Eligible</v>
      </c>
      <c r="G101" s="10" t="str">
        <f t="shared" si="3"/>
        <v>D</v>
      </c>
      <c r="K101" s="2"/>
    </row>
    <row r="102" spans="1:11" ht="12.75" x14ac:dyDescent="0.2">
      <c r="K102" s="2"/>
    </row>
    <row r="103" spans="1:11" ht="12.75" x14ac:dyDescent="0.2">
      <c r="K103" s="2"/>
    </row>
    <row r="104" spans="1:11" ht="12.75" x14ac:dyDescent="0.2">
      <c r="K104" s="2"/>
    </row>
    <row r="105" spans="1:11" ht="12.75" x14ac:dyDescent="0.2">
      <c r="K105" s="2"/>
    </row>
    <row r="106" spans="1:11" ht="12.75" x14ac:dyDescent="0.2">
      <c r="K106" s="2"/>
    </row>
    <row r="107" spans="1:11" ht="12.75" x14ac:dyDescent="0.2">
      <c r="K107" s="2"/>
    </row>
    <row r="108" spans="1:11" ht="12.75" x14ac:dyDescent="0.2">
      <c r="K108" s="2"/>
    </row>
    <row r="109" spans="1:11" ht="12.75" x14ac:dyDescent="0.2">
      <c r="K109" s="2"/>
    </row>
    <row r="110" spans="1:11" ht="12.75" x14ac:dyDescent="0.2">
      <c r="K110" s="2"/>
    </row>
    <row r="111" spans="1:11" ht="12.75" x14ac:dyDescent="0.2">
      <c r="K111" s="2"/>
    </row>
    <row r="112" spans="1:11" ht="12.75" x14ac:dyDescent="0.2">
      <c r="K112" s="2"/>
    </row>
    <row r="113" spans="11:11" ht="12.75" x14ac:dyDescent="0.2">
      <c r="K113" s="2"/>
    </row>
    <row r="114" spans="11:11" ht="12.75" x14ac:dyDescent="0.2">
      <c r="K114" s="2"/>
    </row>
    <row r="115" spans="11:11" ht="12.75" x14ac:dyDescent="0.2">
      <c r="K115" s="2"/>
    </row>
    <row r="116" spans="11:11" ht="12.75" x14ac:dyDescent="0.2">
      <c r="K116" s="2"/>
    </row>
    <row r="117" spans="11:11" ht="12.75" x14ac:dyDescent="0.2">
      <c r="K117" s="2"/>
    </row>
    <row r="118" spans="11:11" ht="12.75" x14ac:dyDescent="0.2">
      <c r="K118" s="2"/>
    </row>
    <row r="119" spans="11:11" ht="12.75" x14ac:dyDescent="0.2">
      <c r="K119" s="2"/>
    </row>
    <row r="120" spans="11:11" ht="12.75" x14ac:dyDescent="0.2">
      <c r="K120" s="2"/>
    </row>
    <row r="121" spans="11:11" ht="12.75" x14ac:dyDescent="0.2">
      <c r="K121" s="2"/>
    </row>
    <row r="122" spans="11:11" ht="12.75" x14ac:dyDescent="0.2">
      <c r="K122" s="2"/>
    </row>
    <row r="123" spans="11:11" ht="12.75" x14ac:dyDescent="0.2">
      <c r="K123" s="2"/>
    </row>
    <row r="124" spans="11:11" ht="12.75" x14ac:dyDescent="0.2">
      <c r="K124" s="2"/>
    </row>
    <row r="125" spans="11:11" ht="12.75" x14ac:dyDescent="0.2">
      <c r="K125" s="2"/>
    </row>
    <row r="126" spans="11:11" ht="12.75" x14ac:dyDescent="0.2">
      <c r="K126" s="2"/>
    </row>
    <row r="127" spans="11:11" ht="12.75" x14ac:dyDescent="0.2">
      <c r="K127" s="2"/>
    </row>
    <row r="128" spans="11:11" ht="12.75" x14ac:dyDescent="0.2">
      <c r="K128" s="2"/>
    </row>
    <row r="129" spans="11:11" ht="12.75" x14ac:dyDescent="0.2">
      <c r="K129" s="2"/>
    </row>
    <row r="130" spans="11:11" ht="12.75" x14ac:dyDescent="0.2">
      <c r="K130" s="2"/>
    </row>
    <row r="131" spans="11:11" ht="12.75" x14ac:dyDescent="0.2">
      <c r="K131" s="2"/>
    </row>
    <row r="132" spans="11:11" ht="12.75" x14ac:dyDescent="0.2">
      <c r="K132" s="2"/>
    </row>
    <row r="133" spans="11:11" ht="12.75" x14ac:dyDescent="0.2">
      <c r="K133" s="2"/>
    </row>
    <row r="134" spans="11:11" ht="12.75" x14ac:dyDescent="0.2">
      <c r="K134" s="2"/>
    </row>
    <row r="135" spans="11:11" ht="12.75" x14ac:dyDescent="0.2">
      <c r="K135" s="2"/>
    </row>
    <row r="136" spans="11:11" ht="12.75" x14ac:dyDescent="0.2">
      <c r="K136" s="2"/>
    </row>
    <row r="137" spans="11:11" ht="12.75" x14ac:dyDescent="0.2">
      <c r="K137" s="2"/>
    </row>
    <row r="138" spans="11:11" ht="12.75" x14ac:dyDescent="0.2">
      <c r="K138" s="2"/>
    </row>
    <row r="139" spans="11:11" ht="12.75" x14ac:dyDescent="0.2">
      <c r="K139" s="2"/>
    </row>
    <row r="140" spans="11:11" ht="12.75" x14ac:dyDescent="0.2">
      <c r="K140" s="2"/>
    </row>
    <row r="141" spans="11:11" ht="12.75" x14ac:dyDescent="0.2">
      <c r="K141" s="2"/>
    </row>
    <row r="142" spans="11:11" ht="12.75" x14ac:dyDescent="0.2">
      <c r="K142" s="2"/>
    </row>
    <row r="143" spans="11:11" ht="12.75" x14ac:dyDescent="0.2">
      <c r="K143" s="2"/>
    </row>
    <row r="144" spans="11:11" ht="12.75" x14ac:dyDescent="0.2">
      <c r="K144" s="2"/>
    </row>
    <row r="145" spans="11:11" ht="12.75" x14ac:dyDescent="0.2">
      <c r="K145" s="2"/>
    </row>
    <row r="146" spans="11:11" ht="12.75" x14ac:dyDescent="0.2">
      <c r="K146" s="2"/>
    </row>
    <row r="147" spans="11:11" ht="12.75" x14ac:dyDescent="0.2">
      <c r="K147" s="2"/>
    </row>
    <row r="148" spans="11:11" ht="12.75" x14ac:dyDescent="0.2">
      <c r="K148" s="2"/>
    </row>
    <row r="149" spans="11:11" ht="12.75" x14ac:dyDescent="0.2">
      <c r="K149" s="2"/>
    </row>
    <row r="150" spans="11:11" ht="12.75" x14ac:dyDescent="0.2">
      <c r="K150" s="2"/>
    </row>
    <row r="151" spans="11:11" ht="12.75" x14ac:dyDescent="0.2">
      <c r="K151" s="2"/>
    </row>
    <row r="152" spans="11:11" ht="12.75" x14ac:dyDescent="0.2">
      <c r="K152" s="2"/>
    </row>
    <row r="153" spans="11:11" ht="12.75" x14ac:dyDescent="0.2">
      <c r="K153" s="2"/>
    </row>
    <row r="154" spans="11:11" ht="12.75" x14ac:dyDescent="0.2">
      <c r="K154" s="2"/>
    </row>
    <row r="155" spans="11:11" ht="12.75" x14ac:dyDescent="0.2">
      <c r="K155" s="2"/>
    </row>
    <row r="156" spans="11:11" ht="12.75" x14ac:dyDescent="0.2">
      <c r="K156" s="2"/>
    </row>
    <row r="157" spans="11:11" ht="12.75" x14ac:dyDescent="0.2">
      <c r="K157" s="2"/>
    </row>
    <row r="158" spans="11:11" ht="12.75" x14ac:dyDescent="0.2">
      <c r="K158" s="2"/>
    </row>
    <row r="159" spans="11:11" ht="12.75" x14ac:dyDescent="0.2">
      <c r="K159" s="2"/>
    </row>
    <row r="160" spans="11:11" ht="12.75" x14ac:dyDescent="0.2">
      <c r="K160" s="2"/>
    </row>
    <row r="161" spans="11:11" ht="12.75" x14ac:dyDescent="0.2">
      <c r="K161" s="2"/>
    </row>
    <row r="162" spans="11:11" ht="12.75" x14ac:dyDescent="0.2">
      <c r="K162" s="2"/>
    </row>
    <row r="163" spans="11:11" ht="12.75" x14ac:dyDescent="0.2">
      <c r="K163" s="2"/>
    </row>
    <row r="164" spans="11:11" ht="12.75" x14ac:dyDescent="0.2">
      <c r="K164" s="2"/>
    </row>
    <row r="165" spans="11:11" ht="12.75" x14ac:dyDescent="0.2">
      <c r="K165" s="2"/>
    </row>
    <row r="166" spans="11:11" ht="12.75" x14ac:dyDescent="0.2">
      <c r="K166" s="2"/>
    </row>
    <row r="167" spans="11:11" ht="12.75" x14ac:dyDescent="0.2">
      <c r="K167" s="2"/>
    </row>
    <row r="168" spans="11:11" ht="12.75" x14ac:dyDescent="0.2">
      <c r="K168" s="2"/>
    </row>
    <row r="169" spans="11:11" ht="12.75" x14ac:dyDescent="0.2">
      <c r="K169" s="2"/>
    </row>
    <row r="170" spans="11:11" ht="12.75" x14ac:dyDescent="0.2">
      <c r="K170" s="2"/>
    </row>
    <row r="171" spans="11:11" ht="12.75" x14ac:dyDescent="0.2">
      <c r="K171" s="2"/>
    </row>
    <row r="172" spans="11:11" ht="12.75" x14ac:dyDescent="0.2">
      <c r="K172" s="2"/>
    </row>
    <row r="173" spans="11:11" ht="12.75" x14ac:dyDescent="0.2">
      <c r="K173" s="2"/>
    </row>
    <row r="174" spans="11:11" ht="12.75" x14ac:dyDescent="0.2">
      <c r="K174" s="2"/>
    </row>
    <row r="175" spans="11:11" ht="12.75" x14ac:dyDescent="0.2">
      <c r="K175" s="2"/>
    </row>
    <row r="176" spans="11:11" ht="12.75" x14ac:dyDescent="0.2">
      <c r="K176" s="2"/>
    </row>
    <row r="177" spans="11:11" ht="12.75" x14ac:dyDescent="0.2">
      <c r="K177" s="2"/>
    </row>
    <row r="178" spans="11:11" ht="12.75" x14ac:dyDescent="0.2">
      <c r="K178" s="2"/>
    </row>
    <row r="179" spans="11:11" ht="12.75" x14ac:dyDescent="0.2">
      <c r="K179" s="2"/>
    </row>
    <row r="180" spans="11:11" ht="12.75" x14ac:dyDescent="0.2">
      <c r="K180" s="2"/>
    </row>
    <row r="181" spans="11:11" ht="12.75" x14ac:dyDescent="0.2">
      <c r="K181" s="2"/>
    </row>
    <row r="182" spans="11:11" ht="12.75" x14ac:dyDescent="0.2">
      <c r="K182" s="2"/>
    </row>
    <row r="183" spans="11:11" ht="12.75" x14ac:dyDescent="0.2">
      <c r="K183" s="2"/>
    </row>
    <row r="184" spans="11:11" ht="12.75" x14ac:dyDescent="0.2">
      <c r="K184" s="2"/>
    </row>
    <row r="185" spans="11:11" ht="12.75" x14ac:dyDescent="0.2">
      <c r="K185" s="2"/>
    </row>
    <row r="186" spans="11:11" ht="12.75" x14ac:dyDescent="0.2">
      <c r="K186" s="2"/>
    </row>
    <row r="187" spans="11:11" ht="12.75" x14ac:dyDescent="0.2">
      <c r="K187" s="2"/>
    </row>
    <row r="188" spans="11:11" ht="12.75" x14ac:dyDescent="0.2">
      <c r="K188" s="2"/>
    </row>
    <row r="189" spans="11:11" ht="12.75" x14ac:dyDescent="0.2">
      <c r="K189" s="2"/>
    </row>
    <row r="190" spans="11:11" ht="12.75" x14ac:dyDescent="0.2">
      <c r="K190" s="2"/>
    </row>
    <row r="191" spans="11:11" ht="12.75" x14ac:dyDescent="0.2">
      <c r="K191" s="2"/>
    </row>
    <row r="192" spans="11:11" ht="12.75" x14ac:dyDescent="0.2">
      <c r="K192" s="2"/>
    </row>
    <row r="193" spans="11:11" ht="12.75" x14ac:dyDescent="0.2">
      <c r="K193" s="2"/>
    </row>
    <row r="194" spans="11:11" ht="12.75" x14ac:dyDescent="0.2">
      <c r="K194" s="2"/>
    </row>
    <row r="195" spans="11:11" ht="12.75" x14ac:dyDescent="0.2">
      <c r="K195" s="2"/>
    </row>
    <row r="196" spans="11:11" ht="12.75" x14ac:dyDescent="0.2">
      <c r="K196" s="2"/>
    </row>
    <row r="197" spans="11:11" ht="12.75" x14ac:dyDescent="0.2">
      <c r="K197" s="2"/>
    </row>
    <row r="198" spans="11:11" ht="12.75" x14ac:dyDescent="0.2">
      <c r="K198" s="2"/>
    </row>
    <row r="199" spans="11:11" ht="12.75" x14ac:dyDescent="0.2">
      <c r="K199" s="2"/>
    </row>
    <row r="200" spans="11:11" ht="12.75" x14ac:dyDescent="0.2">
      <c r="K200" s="2"/>
    </row>
    <row r="201" spans="11:11" ht="12.75" x14ac:dyDescent="0.2">
      <c r="K201" s="2"/>
    </row>
    <row r="202" spans="11:11" ht="12.75" x14ac:dyDescent="0.2">
      <c r="K202" s="2"/>
    </row>
    <row r="203" spans="11:11" ht="12.75" x14ac:dyDescent="0.2">
      <c r="K203" s="2"/>
    </row>
    <row r="204" spans="11:11" ht="12.75" x14ac:dyDescent="0.2">
      <c r="K204" s="2"/>
    </row>
    <row r="205" spans="11:11" ht="12.75" x14ac:dyDescent="0.2">
      <c r="K205" s="2"/>
    </row>
    <row r="206" spans="11:11" ht="12.75" x14ac:dyDescent="0.2">
      <c r="K206" s="2"/>
    </row>
    <row r="207" spans="11:11" ht="12.75" x14ac:dyDescent="0.2">
      <c r="K207" s="2"/>
    </row>
    <row r="208" spans="11:11" ht="12.75" x14ac:dyDescent="0.2">
      <c r="K208" s="2"/>
    </row>
    <row r="209" spans="11:11" ht="12.75" x14ac:dyDescent="0.2">
      <c r="K209" s="2"/>
    </row>
    <row r="210" spans="11:11" ht="12.75" x14ac:dyDescent="0.2">
      <c r="K210" s="2"/>
    </row>
    <row r="211" spans="11:11" ht="12.75" x14ac:dyDescent="0.2">
      <c r="K211" s="2"/>
    </row>
    <row r="212" spans="11:11" ht="12.75" x14ac:dyDescent="0.2">
      <c r="K212" s="2"/>
    </row>
    <row r="213" spans="11:11" ht="12.75" x14ac:dyDescent="0.2">
      <c r="K213" s="2"/>
    </row>
    <row r="214" spans="11:11" ht="12.75" x14ac:dyDescent="0.2">
      <c r="K214" s="2"/>
    </row>
    <row r="215" spans="11:11" ht="12.75" x14ac:dyDescent="0.2">
      <c r="K215" s="2"/>
    </row>
    <row r="216" spans="11:11" ht="12.75" x14ac:dyDescent="0.2">
      <c r="K216" s="2"/>
    </row>
    <row r="217" spans="11:11" ht="12.75" x14ac:dyDescent="0.2">
      <c r="K217" s="2"/>
    </row>
    <row r="218" spans="11:11" ht="12.75" x14ac:dyDescent="0.2">
      <c r="K218" s="2"/>
    </row>
    <row r="219" spans="11:11" ht="12.75" x14ac:dyDescent="0.2">
      <c r="K219" s="2"/>
    </row>
    <row r="220" spans="11:11" ht="12.75" x14ac:dyDescent="0.2">
      <c r="K220" s="2"/>
    </row>
    <row r="221" spans="11:11" ht="12.75" x14ac:dyDescent="0.2">
      <c r="K221" s="2"/>
    </row>
    <row r="222" spans="11:11" ht="12.75" x14ac:dyDescent="0.2">
      <c r="K222" s="2"/>
    </row>
    <row r="223" spans="11:11" ht="12.75" x14ac:dyDescent="0.2">
      <c r="K223" s="2"/>
    </row>
    <row r="224" spans="11:11" ht="12.75" x14ac:dyDescent="0.2">
      <c r="K224" s="2"/>
    </row>
    <row r="225" spans="11:11" ht="12.75" x14ac:dyDescent="0.2">
      <c r="K225" s="2"/>
    </row>
    <row r="226" spans="11:11" ht="12.75" x14ac:dyDescent="0.2">
      <c r="K226" s="2"/>
    </row>
    <row r="227" spans="11:11" ht="12.75" x14ac:dyDescent="0.2">
      <c r="K227" s="2"/>
    </row>
    <row r="228" spans="11:11" ht="12.75" x14ac:dyDescent="0.2">
      <c r="K228" s="2"/>
    </row>
    <row r="229" spans="11:11" ht="12.75" x14ac:dyDescent="0.2">
      <c r="K229" s="2"/>
    </row>
    <row r="230" spans="11:11" ht="12.75" x14ac:dyDescent="0.2">
      <c r="K230" s="2"/>
    </row>
    <row r="231" spans="11:11" ht="12.75" x14ac:dyDescent="0.2">
      <c r="K231" s="2"/>
    </row>
    <row r="232" spans="11:11" ht="12.75" x14ac:dyDescent="0.2">
      <c r="K232" s="2"/>
    </row>
    <row r="233" spans="11:11" ht="12.75" x14ac:dyDescent="0.2">
      <c r="K233" s="2"/>
    </row>
    <row r="234" spans="11:11" ht="12.75" x14ac:dyDescent="0.2">
      <c r="K234" s="2"/>
    </row>
    <row r="235" spans="11:11" ht="12.75" x14ac:dyDescent="0.2">
      <c r="K235" s="2"/>
    </row>
    <row r="236" spans="11:11" ht="12.75" x14ac:dyDescent="0.2">
      <c r="K236" s="2"/>
    </row>
    <row r="237" spans="11:11" ht="12.75" x14ac:dyDescent="0.2">
      <c r="K237" s="2"/>
    </row>
    <row r="238" spans="11:11" ht="12.75" x14ac:dyDescent="0.2">
      <c r="K238" s="2"/>
    </row>
    <row r="239" spans="11:11" ht="12.75" x14ac:dyDescent="0.2">
      <c r="K239" s="2"/>
    </row>
    <row r="240" spans="11:11" ht="12.75" x14ac:dyDescent="0.2">
      <c r="K240" s="2"/>
    </row>
    <row r="241" spans="11:11" ht="12.75" x14ac:dyDescent="0.2">
      <c r="K241" s="2"/>
    </row>
    <row r="242" spans="11:11" ht="12.75" x14ac:dyDescent="0.2">
      <c r="K242" s="2"/>
    </row>
    <row r="243" spans="11:11" ht="12.75" x14ac:dyDescent="0.2">
      <c r="K243" s="2"/>
    </row>
    <row r="244" spans="11:11" ht="12.75" x14ac:dyDescent="0.2">
      <c r="K244" s="2"/>
    </row>
    <row r="245" spans="11:11" ht="12.75" x14ac:dyDescent="0.2">
      <c r="K245" s="2"/>
    </row>
    <row r="246" spans="11:11" ht="12.75" x14ac:dyDescent="0.2">
      <c r="K246" s="2"/>
    </row>
    <row r="247" spans="11:11" ht="12.75" x14ac:dyDescent="0.2">
      <c r="K247" s="2"/>
    </row>
    <row r="248" spans="11:11" ht="12.75" x14ac:dyDescent="0.2">
      <c r="K248" s="2"/>
    </row>
    <row r="249" spans="11:11" ht="12.75" x14ac:dyDescent="0.2">
      <c r="K249" s="2"/>
    </row>
    <row r="250" spans="11:11" ht="12.75" x14ac:dyDescent="0.2">
      <c r="K250" s="2"/>
    </row>
    <row r="251" spans="11:11" ht="12.75" x14ac:dyDescent="0.2">
      <c r="K251" s="2"/>
    </row>
    <row r="252" spans="11:11" ht="12.75" x14ac:dyDescent="0.2">
      <c r="K252" s="2"/>
    </row>
    <row r="253" spans="11:11" ht="12.75" x14ac:dyDescent="0.2">
      <c r="K253" s="2"/>
    </row>
    <row r="254" spans="11:11" ht="12.75" x14ac:dyDescent="0.2">
      <c r="K254" s="2"/>
    </row>
    <row r="255" spans="11:11" ht="12.75" x14ac:dyDescent="0.2">
      <c r="K255" s="2"/>
    </row>
    <row r="256" spans="11:11" ht="12.75" x14ac:dyDescent="0.2">
      <c r="K256" s="2"/>
    </row>
    <row r="257" spans="11:11" ht="12.75" x14ac:dyDescent="0.2">
      <c r="K257" s="2"/>
    </row>
    <row r="258" spans="11:11" ht="12.75" x14ac:dyDescent="0.2">
      <c r="K258" s="2"/>
    </row>
    <row r="259" spans="11:11" ht="12.75" x14ac:dyDescent="0.2">
      <c r="K259" s="2"/>
    </row>
    <row r="260" spans="11:11" ht="12.75" x14ac:dyDescent="0.2">
      <c r="K260" s="2"/>
    </row>
    <row r="261" spans="11:11" ht="12.75" x14ac:dyDescent="0.2">
      <c r="K261" s="2"/>
    </row>
    <row r="262" spans="11:11" ht="12.75" x14ac:dyDescent="0.2">
      <c r="K262" s="2"/>
    </row>
    <row r="263" spans="11:11" ht="12.75" x14ac:dyDescent="0.2">
      <c r="K263" s="2"/>
    </row>
    <row r="264" spans="11:11" ht="12.75" x14ac:dyDescent="0.2">
      <c r="K264" s="2"/>
    </row>
    <row r="265" spans="11:11" ht="12.75" x14ac:dyDescent="0.2">
      <c r="K265" s="2"/>
    </row>
    <row r="266" spans="11:11" ht="12.75" x14ac:dyDescent="0.2">
      <c r="K266" s="2"/>
    </row>
    <row r="267" spans="11:11" ht="12.75" x14ac:dyDescent="0.2">
      <c r="K267" s="2"/>
    </row>
    <row r="268" spans="11:11" ht="12.75" x14ac:dyDescent="0.2">
      <c r="K268" s="2"/>
    </row>
    <row r="269" spans="11:11" ht="12.75" x14ac:dyDescent="0.2">
      <c r="K269" s="2"/>
    </row>
    <row r="270" spans="11:11" ht="12.75" x14ac:dyDescent="0.2">
      <c r="K270" s="2"/>
    </row>
    <row r="271" spans="11:11" ht="12.75" x14ac:dyDescent="0.2">
      <c r="K271" s="2"/>
    </row>
    <row r="272" spans="11:11" ht="12.75" x14ac:dyDescent="0.2">
      <c r="K272" s="2"/>
    </row>
    <row r="273" spans="11:11" ht="12.75" x14ac:dyDescent="0.2">
      <c r="K273" s="2"/>
    </row>
    <row r="274" spans="11:11" ht="12.75" x14ac:dyDescent="0.2">
      <c r="K274" s="2"/>
    </row>
    <row r="275" spans="11:11" ht="12.75" x14ac:dyDescent="0.2">
      <c r="K275" s="2"/>
    </row>
    <row r="276" spans="11:11" ht="12.75" x14ac:dyDescent="0.2">
      <c r="K276" s="2"/>
    </row>
    <row r="277" spans="11:11" ht="12.75" x14ac:dyDescent="0.2">
      <c r="K277" s="2"/>
    </row>
    <row r="278" spans="11:11" ht="12.75" x14ac:dyDescent="0.2">
      <c r="K278" s="2"/>
    </row>
    <row r="279" spans="11:11" ht="12.75" x14ac:dyDescent="0.2">
      <c r="K279" s="2"/>
    </row>
    <row r="280" spans="11:11" ht="12.75" x14ac:dyDescent="0.2">
      <c r="K280" s="2"/>
    </row>
    <row r="281" spans="11:11" ht="12.75" x14ac:dyDescent="0.2">
      <c r="K281" s="2"/>
    </row>
    <row r="282" spans="11:11" ht="12.75" x14ac:dyDescent="0.2">
      <c r="K282" s="2"/>
    </row>
    <row r="283" spans="11:11" ht="12.75" x14ac:dyDescent="0.2">
      <c r="K283" s="2"/>
    </row>
    <row r="284" spans="11:11" ht="12.75" x14ac:dyDescent="0.2">
      <c r="K284" s="2"/>
    </row>
    <row r="285" spans="11:11" ht="12.75" x14ac:dyDescent="0.2">
      <c r="K285" s="2"/>
    </row>
    <row r="286" spans="11:11" ht="12.75" x14ac:dyDescent="0.2">
      <c r="K286" s="2"/>
    </row>
    <row r="287" spans="11:11" ht="12.75" x14ac:dyDescent="0.2">
      <c r="K287" s="2"/>
    </row>
    <row r="288" spans="11:11" ht="12.75" x14ac:dyDescent="0.2">
      <c r="K288" s="2"/>
    </row>
    <row r="289" spans="11:11" ht="12.75" x14ac:dyDescent="0.2">
      <c r="K289" s="2"/>
    </row>
    <row r="290" spans="11:11" ht="12.75" x14ac:dyDescent="0.2">
      <c r="K290" s="2"/>
    </row>
    <row r="291" spans="11:11" ht="12.75" x14ac:dyDescent="0.2">
      <c r="K291" s="2"/>
    </row>
    <row r="292" spans="11:11" ht="12.75" x14ac:dyDescent="0.2">
      <c r="K292" s="2"/>
    </row>
    <row r="293" spans="11:11" ht="12.75" x14ac:dyDescent="0.2">
      <c r="K293" s="2"/>
    </row>
    <row r="294" spans="11:11" ht="12.75" x14ac:dyDescent="0.2">
      <c r="K294" s="2"/>
    </row>
    <row r="295" spans="11:11" ht="12.75" x14ac:dyDescent="0.2">
      <c r="K295" s="2"/>
    </row>
    <row r="296" spans="11:11" ht="12.75" x14ac:dyDescent="0.2">
      <c r="K296" s="2"/>
    </row>
    <row r="297" spans="11:11" ht="12.75" x14ac:dyDescent="0.2">
      <c r="K297" s="2"/>
    </row>
    <row r="298" spans="11:11" ht="12.75" x14ac:dyDescent="0.2">
      <c r="K298" s="2"/>
    </row>
    <row r="299" spans="11:11" ht="12.75" x14ac:dyDescent="0.2">
      <c r="K299" s="2"/>
    </row>
    <row r="300" spans="11:11" ht="12.75" x14ac:dyDescent="0.2">
      <c r="K300" s="2"/>
    </row>
    <row r="301" spans="11:11" ht="12.75" x14ac:dyDescent="0.2">
      <c r="K301" s="2"/>
    </row>
    <row r="302" spans="11:11" ht="12.75" x14ac:dyDescent="0.2">
      <c r="K302" s="2"/>
    </row>
    <row r="303" spans="11:11" ht="12.75" x14ac:dyDescent="0.2">
      <c r="K303" s="2"/>
    </row>
    <row r="304" spans="11:11" ht="12.75" x14ac:dyDescent="0.2">
      <c r="K304" s="2"/>
    </row>
    <row r="305" spans="11:11" ht="12.75" x14ac:dyDescent="0.2">
      <c r="K305" s="2"/>
    </row>
    <row r="306" spans="11:11" ht="12.75" x14ac:dyDescent="0.2">
      <c r="K306" s="2"/>
    </row>
    <row r="307" spans="11:11" ht="12.75" x14ac:dyDescent="0.2">
      <c r="K307" s="2"/>
    </row>
    <row r="308" spans="11:11" ht="12.75" x14ac:dyDescent="0.2">
      <c r="K308" s="2"/>
    </row>
    <row r="309" spans="11:11" ht="12.75" x14ac:dyDescent="0.2">
      <c r="K309" s="2"/>
    </row>
    <row r="310" spans="11:11" ht="12.75" x14ac:dyDescent="0.2">
      <c r="K310" s="2"/>
    </row>
    <row r="311" spans="11:11" ht="12.75" x14ac:dyDescent="0.2">
      <c r="K311" s="2"/>
    </row>
    <row r="312" spans="11:11" ht="12.75" x14ac:dyDescent="0.2">
      <c r="K312" s="2"/>
    </row>
    <row r="313" spans="11:11" ht="12.75" x14ac:dyDescent="0.2">
      <c r="K313" s="2"/>
    </row>
    <row r="314" spans="11:11" ht="12.75" x14ac:dyDescent="0.2">
      <c r="K314" s="2"/>
    </row>
    <row r="315" spans="11:11" ht="12.75" x14ac:dyDescent="0.2">
      <c r="K315" s="2"/>
    </row>
    <row r="316" spans="11:11" ht="12.75" x14ac:dyDescent="0.2">
      <c r="K316" s="2"/>
    </row>
    <row r="317" spans="11:11" ht="12.75" x14ac:dyDescent="0.2">
      <c r="K317" s="2"/>
    </row>
    <row r="318" spans="11:11" ht="12.75" x14ac:dyDescent="0.2">
      <c r="K318" s="2"/>
    </row>
    <row r="319" spans="11:11" ht="12.75" x14ac:dyDescent="0.2">
      <c r="K319" s="2"/>
    </row>
    <row r="320" spans="11:11" ht="12.75" x14ac:dyDescent="0.2">
      <c r="K320" s="2"/>
    </row>
    <row r="321" spans="11:11" ht="12.75" x14ac:dyDescent="0.2">
      <c r="K321" s="2"/>
    </row>
    <row r="322" spans="11:11" ht="12.75" x14ac:dyDescent="0.2">
      <c r="K322" s="2"/>
    </row>
    <row r="323" spans="11:11" ht="12.75" x14ac:dyDescent="0.2">
      <c r="K323" s="2"/>
    </row>
    <row r="324" spans="11:11" ht="12.75" x14ac:dyDescent="0.2">
      <c r="K324" s="2"/>
    </row>
    <row r="325" spans="11:11" ht="12.75" x14ac:dyDescent="0.2">
      <c r="K325" s="2"/>
    </row>
    <row r="326" spans="11:11" ht="12.75" x14ac:dyDescent="0.2">
      <c r="K326" s="2"/>
    </row>
    <row r="327" spans="11:11" ht="12.75" x14ac:dyDescent="0.2">
      <c r="K327" s="2"/>
    </row>
    <row r="328" spans="11:11" ht="12.75" x14ac:dyDescent="0.2">
      <c r="K328" s="2"/>
    </row>
    <row r="329" spans="11:11" ht="12.75" x14ac:dyDescent="0.2">
      <c r="K329" s="2"/>
    </row>
    <row r="330" spans="11:11" ht="12.75" x14ac:dyDescent="0.2">
      <c r="K330" s="2"/>
    </row>
    <row r="331" spans="11:11" ht="12.75" x14ac:dyDescent="0.2">
      <c r="K331" s="2"/>
    </row>
    <row r="332" spans="11:11" ht="12.75" x14ac:dyDescent="0.2">
      <c r="K332" s="2"/>
    </row>
    <row r="333" spans="11:11" ht="12.75" x14ac:dyDescent="0.2">
      <c r="K333" s="2"/>
    </row>
    <row r="334" spans="11:11" ht="12.75" x14ac:dyDescent="0.2">
      <c r="K334" s="2"/>
    </row>
    <row r="335" spans="11:11" ht="12.75" x14ac:dyDescent="0.2">
      <c r="K335" s="2"/>
    </row>
    <row r="336" spans="11:11" ht="12.75" x14ac:dyDescent="0.2">
      <c r="K336" s="2"/>
    </row>
    <row r="337" spans="11:11" ht="12.75" x14ac:dyDescent="0.2">
      <c r="K337" s="2"/>
    </row>
    <row r="338" spans="11:11" ht="12.75" x14ac:dyDescent="0.2">
      <c r="K338" s="2"/>
    </row>
    <row r="339" spans="11:11" ht="12.75" x14ac:dyDescent="0.2">
      <c r="K339" s="2"/>
    </row>
    <row r="340" spans="11:11" ht="12.75" x14ac:dyDescent="0.2">
      <c r="K340" s="2"/>
    </row>
    <row r="341" spans="11:11" ht="12.75" x14ac:dyDescent="0.2">
      <c r="K341" s="2"/>
    </row>
    <row r="342" spans="11:11" ht="12.75" x14ac:dyDescent="0.2">
      <c r="K342" s="2"/>
    </row>
    <row r="343" spans="11:11" ht="12.75" x14ac:dyDescent="0.2">
      <c r="K343" s="2"/>
    </row>
    <row r="344" spans="11:11" ht="12.75" x14ac:dyDescent="0.2">
      <c r="K344" s="2"/>
    </row>
    <row r="345" spans="11:11" ht="12.75" x14ac:dyDescent="0.2">
      <c r="K345" s="2"/>
    </row>
    <row r="346" spans="11:11" ht="12.75" x14ac:dyDescent="0.2">
      <c r="K346" s="2"/>
    </row>
    <row r="347" spans="11:11" ht="12.75" x14ac:dyDescent="0.2">
      <c r="K347" s="2"/>
    </row>
    <row r="348" spans="11:11" ht="12.75" x14ac:dyDescent="0.2">
      <c r="K348" s="2"/>
    </row>
    <row r="349" spans="11:11" ht="12.75" x14ac:dyDescent="0.2">
      <c r="K349" s="2"/>
    </row>
    <row r="350" spans="11:11" ht="12.75" x14ac:dyDescent="0.2">
      <c r="K350" s="2"/>
    </row>
    <row r="351" spans="11:11" ht="12.75" x14ac:dyDescent="0.2">
      <c r="K351" s="2"/>
    </row>
    <row r="352" spans="11:11" ht="12.75" x14ac:dyDescent="0.2">
      <c r="K352" s="2"/>
    </row>
    <row r="353" spans="11:11" ht="12.75" x14ac:dyDescent="0.2">
      <c r="K353" s="2"/>
    </row>
    <row r="354" spans="11:11" ht="12.75" x14ac:dyDescent="0.2">
      <c r="K354" s="2"/>
    </row>
    <row r="355" spans="11:11" ht="12.75" x14ac:dyDescent="0.2">
      <c r="K355" s="2"/>
    </row>
    <row r="356" spans="11:11" ht="12.75" x14ac:dyDescent="0.2">
      <c r="K356" s="2"/>
    </row>
    <row r="357" spans="11:11" ht="12.75" x14ac:dyDescent="0.2">
      <c r="K357" s="2"/>
    </row>
    <row r="358" spans="11:11" ht="12.75" x14ac:dyDescent="0.2">
      <c r="K358" s="2"/>
    </row>
    <row r="359" spans="11:11" ht="12.75" x14ac:dyDescent="0.2">
      <c r="K359" s="2"/>
    </row>
    <row r="360" spans="11:11" ht="12.75" x14ac:dyDescent="0.2">
      <c r="K360" s="2"/>
    </row>
    <row r="361" spans="11:11" ht="12.75" x14ac:dyDescent="0.2">
      <c r="K361" s="2"/>
    </row>
    <row r="362" spans="11:11" ht="12.75" x14ac:dyDescent="0.2">
      <c r="K362" s="2"/>
    </row>
    <row r="363" spans="11:11" ht="12.75" x14ac:dyDescent="0.2">
      <c r="K363" s="2"/>
    </row>
    <row r="364" spans="11:11" ht="12.75" x14ac:dyDescent="0.2">
      <c r="K364" s="2"/>
    </row>
    <row r="365" spans="11:11" ht="12.75" x14ac:dyDescent="0.2">
      <c r="K365" s="2"/>
    </row>
    <row r="366" spans="11:11" ht="12.75" x14ac:dyDescent="0.2">
      <c r="K366" s="2"/>
    </row>
    <row r="367" spans="11:11" ht="12.75" x14ac:dyDescent="0.2">
      <c r="K367" s="2"/>
    </row>
    <row r="368" spans="11:11" ht="12.75" x14ac:dyDescent="0.2">
      <c r="K368" s="2"/>
    </row>
    <row r="369" spans="11:11" ht="12.75" x14ac:dyDescent="0.2">
      <c r="K369" s="2"/>
    </row>
    <row r="370" spans="11:11" ht="12.75" x14ac:dyDescent="0.2">
      <c r="K370" s="2"/>
    </row>
    <row r="371" spans="11:11" ht="12.75" x14ac:dyDescent="0.2">
      <c r="K371" s="2"/>
    </row>
    <row r="372" spans="11:11" ht="12.75" x14ac:dyDescent="0.2">
      <c r="K372" s="2"/>
    </row>
    <row r="373" spans="11:11" ht="12.75" x14ac:dyDescent="0.2">
      <c r="K373" s="2"/>
    </row>
    <row r="374" spans="11:11" ht="12.75" x14ac:dyDescent="0.2">
      <c r="K374" s="2"/>
    </row>
    <row r="375" spans="11:11" ht="12.75" x14ac:dyDescent="0.2">
      <c r="K375" s="2"/>
    </row>
    <row r="376" spans="11:11" ht="12.75" x14ac:dyDescent="0.2">
      <c r="K376" s="2"/>
    </row>
    <row r="377" spans="11:11" ht="12.75" x14ac:dyDescent="0.2">
      <c r="K377" s="2"/>
    </row>
    <row r="378" spans="11:11" ht="12.75" x14ac:dyDescent="0.2">
      <c r="K378" s="2"/>
    </row>
    <row r="379" spans="11:11" ht="12.75" x14ac:dyDescent="0.2">
      <c r="K379" s="2"/>
    </row>
    <row r="380" spans="11:11" ht="12.75" x14ac:dyDescent="0.2">
      <c r="K380" s="2"/>
    </row>
    <row r="381" spans="11:11" ht="12.75" x14ac:dyDescent="0.2">
      <c r="K381" s="2"/>
    </row>
    <row r="382" spans="11:11" ht="12.75" x14ac:dyDescent="0.2">
      <c r="K382" s="2"/>
    </row>
    <row r="383" spans="11:11" ht="12.75" x14ac:dyDescent="0.2">
      <c r="K383" s="2"/>
    </row>
    <row r="384" spans="11:11" ht="12.75" x14ac:dyDescent="0.2">
      <c r="K384" s="2"/>
    </row>
    <row r="385" spans="11:11" ht="12.75" x14ac:dyDescent="0.2">
      <c r="K385" s="2"/>
    </row>
    <row r="386" spans="11:11" ht="12.75" x14ac:dyDescent="0.2">
      <c r="K386" s="2"/>
    </row>
    <row r="387" spans="11:11" ht="12.75" x14ac:dyDescent="0.2">
      <c r="K387" s="2"/>
    </row>
    <row r="388" spans="11:11" ht="12.75" x14ac:dyDescent="0.2">
      <c r="K388" s="2"/>
    </row>
    <row r="389" spans="11:11" ht="12.75" x14ac:dyDescent="0.2">
      <c r="K389" s="2"/>
    </row>
    <row r="390" spans="11:11" ht="12.75" x14ac:dyDescent="0.2">
      <c r="K390" s="2"/>
    </row>
    <row r="391" spans="11:11" ht="12.75" x14ac:dyDescent="0.2">
      <c r="K391" s="2"/>
    </row>
    <row r="392" spans="11:11" ht="12.75" x14ac:dyDescent="0.2">
      <c r="K392" s="2"/>
    </row>
    <row r="393" spans="11:11" ht="12.75" x14ac:dyDescent="0.2">
      <c r="K393" s="2"/>
    </row>
    <row r="394" spans="11:11" ht="12.75" x14ac:dyDescent="0.2">
      <c r="K394" s="2"/>
    </row>
    <row r="395" spans="11:11" ht="12.75" x14ac:dyDescent="0.2">
      <c r="K395" s="2"/>
    </row>
    <row r="396" spans="11:11" ht="12.75" x14ac:dyDescent="0.2">
      <c r="K396" s="2"/>
    </row>
    <row r="397" spans="11:11" ht="12.75" x14ac:dyDescent="0.2">
      <c r="K397" s="2"/>
    </row>
    <row r="398" spans="11:11" ht="12.75" x14ac:dyDescent="0.2">
      <c r="K398" s="2"/>
    </row>
    <row r="399" spans="11:11" ht="12.75" x14ac:dyDescent="0.2">
      <c r="K399" s="2"/>
    </row>
    <row r="400" spans="11:11" ht="12.75" x14ac:dyDescent="0.2">
      <c r="K400" s="2"/>
    </row>
    <row r="401" spans="11:11" ht="12.75" x14ac:dyDescent="0.2">
      <c r="K401" s="2"/>
    </row>
    <row r="402" spans="11:11" ht="12.75" x14ac:dyDescent="0.2">
      <c r="K402" s="2"/>
    </row>
    <row r="403" spans="11:11" ht="12.75" x14ac:dyDescent="0.2">
      <c r="K403" s="2"/>
    </row>
    <row r="404" spans="11:11" ht="12.75" x14ac:dyDescent="0.2">
      <c r="K404" s="2"/>
    </row>
    <row r="405" spans="11:11" ht="12.75" x14ac:dyDescent="0.2">
      <c r="K405" s="2"/>
    </row>
    <row r="406" spans="11:11" ht="12.75" x14ac:dyDescent="0.2">
      <c r="K406" s="2"/>
    </row>
    <row r="407" spans="11:11" ht="12.75" x14ac:dyDescent="0.2">
      <c r="K407" s="2"/>
    </row>
    <row r="408" spans="11:11" ht="12.75" x14ac:dyDescent="0.2">
      <c r="K408" s="2"/>
    </row>
    <row r="409" spans="11:11" ht="12.75" x14ac:dyDescent="0.2">
      <c r="K409" s="2"/>
    </row>
    <row r="410" spans="11:11" ht="12.75" x14ac:dyDescent="0.2">
      <c r="K410" s="2"/>
    </row>
    <row r="411" spans="11:11" ht="12.75" x14ac:dyDescent="0.2">
      <c r="K411" s="2"/>
    </row>
    <row r="412" spans="11:11" ht="12.75" x14ac:dyDescent="0.2">
      <c r="K412" s="2"/>
    </row>
    <row r="413" spans="11:11" ht="12.75" x14ac:dyDescent="0.2">
      <c r="K413" s="2"/>
    </row>
    <row r="414" spans="11:11" ht="12.75" x14ac:dyDescent="0.2">
      <c r="K414" s="2"/>
    </row>
    <row r="415" spans="11:11" ht="12.75" x14ac:dyDescent="0.2">
      <c r="K415" s="2"/>
    </row>
    <row r="416" spans="11:11" ht="12.75" x14ac:dyDescent="0.2">
      <c r="K416" s="2"/>
    </row>
    <row r="417" spans="11:11" ht="12.75" x14ac:dyDescent="0.2">
      <c r="K417" s="2"/>
    </row>
    <row r="418" spans="11:11" ht="12.75" x14ac:dyDescent="0.2">
      <c r="K418" s="2"/>
    </row>
    <row r="419" spans="11:11" ht="12.75" x14ac:dyDescent="0.2">
      <c r="K419" s="2"/>
    </row>
    <row r="420" spans="11:11" ht="12.75" x14ac:dyDescent="0.2">
      <c r="K420" s="2"/>
    </row>
    <row r="421" spans="11:11" ht="12.75" x14ac:dyDescent="0.2">
      <c r="K421" s="2"/>
    </row>
    <row r="422" spans="11:11" ht="12.75" x14ac:dyDescent="0.2">
      <c r="K422" s="2"/>
    </row>
    <row r="423" spans="11:11" ht="12.75" x14ac:dyDescent="0.2">
      <c r="K423" s="2"/>
    </row>
    <row r="424" spans="11:11" ht="12.75" x14ac:dyDescent="0.2">
      <c r="K424" s="2"/>
    </row>
    <row r="425" spans="11:11" ht="12.75" x14ac:dyDescent="0.2">
      <c r="K425" s="2"/>
    </row>
    <row r="426" spans="11:11" ht="12.75" x14ac:dyDescent="0.2">
      <c r="K426" s="2"/>
    </row>
    <row r="427" spans="11:11" ht="12.75" x14ac:dyDescent="0.2">
      <c r="K427" s="2"/>
    </row>
    <row r="428" spans="11:11" ht="12.75" x14ac:dyDescent="0.2">
      <c r="K428" s="2"/>
    </row>
    <row r="429" spans="11:11" ht="12.75" x14ac:dyDescent="0.2">
      <c r="K429" s="2"/>
    </row>
    <row r="430" spans="11:11" ht="12.75" x14ac:dyDescent="0.2">
      <c r="K430" s="2"/>
    </row>
    <row r="431" spans="11:11" ht="12.75" x14ac:dyDescent="0.2">
      <c r="K431" s="2"/>
    </row>
    <row r="432" spans="11:11" ht="12.75" x14ac:dyDescent="0.2">
      <c r="K432" s="2"/>
    </row>
    <row r="433" spans="11:11" ht="12.75" x14ac:dyDescent="0.2">
      <c r="K433" s="2"/>
    </row>
    <row r="434" spans="11:11" ht="12.75" x14ac:dyDescent="0.2">
      <c r="K434" s="2"/>
    </row>
    <row r="435" spans="11:11" ht="12.75" x14ac:dyDescent="0.2">
      <c r="K435" s="2"/>
    </row>
    <row r="436" spans="11:11" ht="12.75" x14ac:dyDescent="0.2">
      <c r="K436" s="2"/>
    </row>
    <row r="437" spans="11:11" ht="12.75" x14ac:dyDescent="0.2">
      <c r="K437" s="2"/>
    </row>
    <row r="438" spans="11:11" ht="12.75" x14ac:dyDescent="0.2">
      <c r="K438" s="2"/>
    </row>
    <row r="439" spans="11:11" ht="12.75" x14ac:dyDescent="0.2">
      <c r="K439" s="2"/>
    </row>
    <row r="440" spans="11:11" ht="12.75" x14ac:dyDescent="0.2">
      <c r="K440" s="2"/>
    </row>
    <row r="441" spans="11:11" ht="12.75" x14ac:dyDescent="0.2">
      <c r="K441" s="2"/>
    </row>
    <row r="442" spans="11:11" ht="12.75" x14ac:dyDescent="0.2">
      <c r="K442" s="2"/>
    </row>
    <row r="443" spans="11:11" ht="12.75" x14ac:dyDescent="0.2">
      <c r="K443" s="2"/>
    </row>
    <row r="444" spans="11:11" ht="12.75" x14ac:dyDescent="0.2">
      <c r="K444" s="2"/>
    </row>
    <row r="445" spans="11:11" ht="12.75" x14ac:dyDescent="0.2">
      <c r="K445" s="2"/>
    </row>
    <row r="446" spans="11:11" ht="12.75" x14ac:dyDescent="0.2">
      <c r="K446" s="2"/>
    </row>
    <row r="447" spans="11:11" ht="12.75" x14ac:dyDescent="0.2">
      <c r="K447" s="2"/>
    </row>
    <row r="448" spans="11:11" ht="12.75" x14ac:dyDescent="0.2">
      <c r="K448" s="2"/>
    </row>
    <row r="449" spans="11:11" ht="12.75" x14ac:dyDescent="0.2">
      <c r="K449" s="2"/>
    </row>
    <row r="450" spans="11:11" ht="12.75" x14ac:dyDescent="0.2">
      <c r="K450" s="2"/>
    </row>
    <row r="451" spans="11:11" ht="12.75" x14ac:dyDescent="0.2">
      <c r="K451" s="2"/>
    </row>
    <row r="452" spans="11:11" ht="12.75" x14ac:dyDescent="0.2">
      <c r="K452" s="2"/>
    </row>
    <row r="453" spans="11:11" ht="12.75" x14ac:dyDescent="0.2">
      <c r="K453" s="2"/>
    </row>
    <row r="454" spans="11:11" ht="12.75" x14ac:dyDescent="0.2">
      <c r="K454" s="2"/>
    </row>
    <row r="455" spans="11:11" ht="12.75" x14ac:dyDescent="0.2">
      <c r="K455" s="2"/>
    </row>
    <row r="456" spans="11:11" ht="12.75" x14ac:dyDescent="0.2">
      <c r="K456" s="2"/>
    </row>
    <row r="457" spans="11:11" ht="12.75" x14ac:dyDescent="0.2">
      <c r="K457" s="2"/>
    </row>
    <row r="458" spans="11:11" ht="12.75" x14ac:dyDescent="0.2">
      <c r="K458" s="2"/>
    </row>
    <row r="459" spans="11:11" ht="12.75" x14ac:dyDescent="0.2">
      <c r="K459" s="2"/>
    </row>
    <row r="460" spans="11:11" ht="12.75" x14ac:dyDescent="0.2">
      <c r="K460" s="2"/>
    </row>
    <row r="461" spans="11:11" ht="12.75" x14ac:dyDescent="0.2">
      <c r="K461" s="2"/>
    </row>
    <row r="462" spans="11:11" ht="12.75" x14ac:dyDescent="0.2">
      <c r="K462" s="2"/>
    </row>
    <row r="463" spans="11:11" ht="12.75" x14ac:dyDescent="0.2">
      <c r="K463" s="2"/>
    </row>
    <row r="464" spans="11:11" ht="12.75" x14ac:dyDescent="0.2">
      <c r="K464" s="2"/>
    </row>
    <row r="465" spans="11:11" ht="12.75" x14ac:dyDescent="0.2">
      <c r="K465" s="2"/>
    </row>
    <row r="466" spans="11:11" ht="12.75" x14ac:dyDescent="0.2">
      <c r="K466" s="2"/>
    </row>
    <row r="467" spans="11:11" ht="12.75" x14ac:dyDescent="0.2">
      <c r="K467" s="2"/>
    </row>
    <row r="468" spans="11:11" ht="12.75" x14ac:dyDescent="0.2">
      <c r="K468" s="2"/>
    </row>
    <row r="469" spans="11:11" ht="12.75" x14ac:dyDescent="0.2">
      <c r="K469" s="2"/>
    </row>
    <row r="470" spans="11:11" ht="12.75" x14ac:dyDescent="0.2">
      <c r="K470" s="2"/>
    </row>
    <row r="471" spans="11:11" ht="12.75" x14ac:dyDescent="0.2">
      <c r="K471" s="2"/>
    </row>
    <row r="472" spans="11:11" ht="12.75" x14ac:dyDescent="0.2">
      <c r="K472" s="2"/>
    </row>
    <row r="473" spans="11:11" ht="12.75" x14ac:dyDescent="0.2">
      <c r="K473" s="2"/>
    </row>
    <row r="474" spans="11:11" ht="12.75" x14ac:dyDescent="0.2">
      <c r="K474" s="2"/>
    </row>
    <row r="475" spans="11:11" ht="12.75" x14ac:dyDescent="0.2">
      <c r="K475" s="2"/>
    </row>
    <row r="476" spans="11:11" ht="12.75" x14ac:dyDescent="0.2">
      <c r="K476" s="2"/>
    </row>
    <row r="477" spans="11:11" ht="12.75" x14ac:dyDescent="0.2">
      <c r="K477" s="2"/>
    </row>
    <row r="478" spans="11:11" ht="12.75" x14ac:dyDescent="0.2">
      <c r="K478" s="2"/>
    </row>
    <row r="479" spans="11:11" ht="12.75" x14ac:dyDescent="0.2">
      <c r="K479" s="2"/>
    </row>
    <row r="480" spans="11:11" ht="12.75" x14ac:dyDescent="0.2">
      <c r="K480" s="2"/>
    </row>
    <row r="481" spans="11:11" ht="12.75" x14ac:dyDescent="0.2">
      <c r="K481" s="2"/>
    </row>
    <row r="482" spans="11:11" ht="12.75" x14ac:dyDescent="0.2">
      <c r="K482" s="2"/>
    </row>
    <row r="483" spans="11:11" ht="12.75" x14ac:dyDescent="0.2">
      <c r="K483" s="2"/>
    </row>
    <row r="484" spans="11:11" ht="12.75" x14ac:dyDescent="0.2">
      <c r="K484" s="2"/>
    </row>
    <row r="485" spans="11:11" ht="12.75" x14ac:dyDescent="0.2">
      <c r="K485" s="2"/>
    </row>
    <row r="486" spans="11:11" ht="12.75" x14ac:dyDescent="0.2">
      <c r="K486" s="2"/>
    </row>
    <row r="487" spans="11:11" ht="12.75" x14ac:dyDescent="0.2">
      <c r="K487" s="2"/>
    </row>
    <row r="488" spans="11:11" ht="12.75" x14ac:dyDescent="0.2">
      <c r="K488" s="2"/>
    </row>
    <row r="489" spans="11:11" ht="12.75" x14ac:dyDescent="0.2">
      <c r="K489" s="2"/>
    </row>
    <row r="490" spans="11:11" ht="12.75" x14ac:dyDescent="0.2">
      <c r="K490" s="2"/>
    </row>
    <row r="491" spans="11:11" ht="12.75" x14ac:dyDescent="0.2">
      <c r="K491" s="2"/>
    </row>
    <row r="492" spans="11:11" ht="12.75" x14ac:dyDescent="0.2">
      <c r="K492" s="2"/>
    </row>
    <row r="493" spans="11:11" ht="12.75" x14ac:dyDescent="0.2">
      <c r="K493" s="2"/>
    </row>
    <row r="494" spans="11:11" ht="12.75" x14ac:dyDescent="0.2">
      <c r="K494" s="2"/>
    </row>
    <row r="495" spans="11:11" ht="12.75" x14ac:dyDescent="0.2">
      <c r="K495" s="2"/>
    </row>
    <row r="496" spans="11:11" ht="12.75" x14ac:dyDescent="0.2">
      <c r="K496" s="2"/>
    </row>
    <row r="497" spans="11:11" ht="12.75" x14ac:dyDescent="0.2">
      <c r="K497" s="2"/>
    </row>
    <row r="498" spans="11:11" ht="12.75" x14ac:dyDescent="0.2">
      <c r="K498" s="2"/>
    </row>
    <row r="499" spans="11:11" ht="12.75" x14ac:dyDescent="0.2">
      <c r="K499" s="2"/>
    </row>
    <row r="500" spans="11:11" ht="12.75" x14ac:dyDescent="0.2">
      <c r="K500" s="2"/>
    </row>
    <row r="501" spans="11:11" ht="12.75" x14ac:dyDescent="0.2">
      <c r="K501" s="2"/>
    </row>
    <row r="502" spans="11:11" ht="12.75" x14ac:dyDescent="0.2">
      <c r="K502" s="2"/>
    </row>
    <row r="503" spans="11:11" ht="12.75" x14ac:dyDescent="0.2">
      <c r="K503" s="2"/>
    </row>
    <row r="504" spans="11:11" ht="12.75" x14ac:dyDescent="0.2">
      <c r="K504" s="2"/>
    </row>
    <row r="505" spans="11:11" ht="12.75" x14ac:dyDescent="0.2">
      <c r="K505" s="2"/>
    </row>
    <row r="506" spans="11:11" ht="12.75" x14ac:dyDescent="0.2">
      <c r="K506" s="2"/>
    </row>
    <row r="507" spans="11:11" ht="12.75" x14ac:dyDescent="0.2">
      <c r="K507" s="2"/>
    </row>
    <row r="508" spans="11:11" ht="12.75" x14ac:dyDescent="0.2">
      <c r="K508" s="2"/>
    </row>
    <row r="509" spans="11:11" ht="12.75" x14ac:dyDescent="0.2">
      <c r="K509" s="2"/>
    </row>
    <row r="510" spans="11:11" ht="12.75" x14ac:dyDescent="0.2">
      <c r="K510" s="2"/>
    </row>
    <row r="511" spans="11:11" ht="12.75" x14ac:dyDescent="0.2">
      <c r="K511" s="2"/>
    </row>
    <row r="512" spans="11:11" ht="12.75" x14ac:dyDescent="0.2">
      <c r="K512" s="2"/>
    </row>
    <row r="513" spans="11:11" ht="12.75" x14ac:dyDescent="0.2">
      <c r="K513" s="2"/>
    </row>
    <row r="514" spans="11:11" ht="12.75" x14ac:dyDescent="0.2">
      <c r="K514" s="2"/>
    </row>
    <row r="515" spans="11:11" ht="12.75" x14ac:dyDescent="0.2">
      <c r="K515" s="2"/>
    </row>
    <row r="516" spans="11:11" ht="12.75" x14ac:dyDescent="0.2">
      <c r="K516" s="2"/>
    </row>
    <row r="517" spans="11:11" ht="12.75" x14ac:dyDescent="0.2">
      <c r="K517" s="2"/>
    </row>
    <row r="518" spans="11:11" ht="12.75" x14ac:dyDescent="0.2">
      <c r="K518" s="2"/>
    </row>
    <row r="519" spans="11:11" ht="12.75" x14ac:dyDescent="0.2">
      <c r="K519" s="2"/>
    </row>
    <row r="520" spans="11:11" ht="12.75" x14ac:dyDescent="0.2">
      <c r="K520" s="2"/>
    </row>
    <row r="521" spans="11:11" ht="12.75" x14ac:dyDescent="0.2">
      <c r="K521" s="2"/>
    </row>
    <row r="522" spans="11:11" ht="12.75" x14ac:dyDescent="0.2">
      <c r="K522" s="2"/>
    </row>
    <row r="523" spans="11:11" ht="12.75" x14ac:dyDescent="0.2">
      <c r="K523" s="2"/>
    </row>
    <row r="524" spans="11:11" ht="12.75" x14ac:dyDescent="0.2">
      <c r="K524" s="2"/>
    </row>
    <row r="525" spans="11:11" ht="12.75" x14ac:dyDescent="0.2">
      <c r="K525" s="2"/>
    </row>
    <row r="526" spans="11:11" ht="12.75" x14ac:dyDescent="0.2">
      <c r="K526" s="2"/>
    </row>
    <row r="527" spans="11:11" ht="12.75" x14ac:dyDescent="0.2">
      <c r="K527" s="2"/>
    </row>
    <row r="528" spans="11:11" ht="12.75" x14ac:dyDescent="0.2">
      <c r="K528" s="2"/>
    </row>
    <row r="529" spans="11:11" ht="12.75" x14ac:dyDescent="0.2">
      <c r="K529" s="2"/>
    </row>
    <row r="530" spans="11:11" ht="12.75" x14ac:dyDescent="0.2">
      <c r="K530" s="2"/>
    </row>
    <row r="531" spans="11:11" ht="12.75" x14ac:dyDescent="0.2">
      <c r="K531" s="2"/>
    </row>
    <row r="532" spans="11:11" ht="12.75" x14ac:dyDescent="0.2">
      <c r="K532" s="2"/>
    </row>
    <row r="533" spans="11:11" ht="12.75" x14ac:dyDescent="0.2">
      <c r="K533" s="2"/>
    </row>
    <row r="534" spans="11:11" ht="12.75" x14ac:dyDescent="0.2">
      <c r="K534" s="2"/>
    </row>
    <row r="535" spans="11:11" ht="12.75" x14ac:dyDescent="0.2">
      <c r="K535" s="2"/>
    </row>
    <row r="536" spans="11:11" ht="12.75" x14ac:dyDescent="0.2">
      <c r="K536" s="2"/>
    </row>
    <row r="537" spans="11:11" ht="12.75" x14ac:dyDescent="0.2">
      <c r="K537" s="2"/>
    </row>
    <row r="538" spans="11:11" ht="12.75" x14ac:dyDescent="0.2">
      <c r="K538" s="2"/>
    </row>
    <row r="539" spans="11:11" ht="12.75" x14ac:dyDescent="0.2">
      <c r="K539" s="2"/>
    </row>
    <row r="540" spans="11:11" ht="12.75" x14ac:dyDescent="0.2">
      <c r="K540" s="2"/>
    </row>
    <row r="541" spans="11:11" ht="12.75" x14ac:dyDescent="0.2">
      <c r="K541" s="2"/>
    </row>
    <row r="542" spans="11:11" ht="12.75" x14ac:dyDescent="0.2">
      <c r="K542" s="2"/>
    </row>
    <row r="543" spans="11:11" ht="12.75" x14ac:dyDescent="0.2">
      <c r="K543" s="2"/>
    </row>
    <row r="544" spans="11:11" ht="12.75" x14ac:dyDescent="0.2">
      <c r="K544" s="2"/>
    </row>
    <row r="545" spans="11:11" ht="12.75" x14ac:dyDescent="0.2">
      <c r="K545" s="2"/>
    </row>
    <row r="546" spans="11:11" ht="12.75" x14ac:dyDescent="0.2">
      <c r="K546" s="2"/>
    </row>
    <row r="547" spans="11:11" ht="12.75" x14ac:dyDescent="0.2">
      <c r="K547" s="2"/>
    </row>
    <row r="548" spans="11:11" ht="12.75" x14ac:dyDescent="0.2">
      <c r="K548" s="2"/>
    </row>
    <row r="549" spans="11:11" ht="12.75" x14ac:dyDescent="0.2">
      <c r="K549" s="2"/>
    </row>
    <row r="550" spans="11:11" ht="12.75" x14ac:dyDescent="0.2">
      <c r="K550" s="2"/>
    </row>
    <row r="551" spans="11:11" ht="12.75" x14ac:dyDescent="0.2">
      <c r="K551" s="2"/>
    </row>
    <row r="552" spans="11:11" ht="12.75" x14ac:dyDescent="0.2">
      <c r="K552" s="2"/>
    </row>
    <row r="553" spans="11:11" ht="12.75" x14ac:dyDescent="0.2">
      <c r="K553" s="2"/>
    </row>
    <row r="554" spans="11:11" ht="12.75" x14ac:dyDescent="0.2">
      <c r="K554" s="2"/>
    </row>
    <row r="555" spans="11:11" ht="12.75" x14ac:dyDescent="0.2">
      <c r="K555" s="2"/>
    </row>
    <row r="556" spans="11:11" ht="12.75" x14ac:dyDescent="0.2">
      <c r="K556" s="2"/>
    </row>
    <row r="557" spans="11:11" ht="12.75" x14ac:dyDescent="0.2">
      <c r="K557" s="2"/>
    </row>
    <row r="558" spans="11:11" ht="12.75" x14ac:dyDescent="0.2">
      <c r="K558" s="2"/>
    </row>
    <row r="559" spans="11:11" ht="12.75" x14ac:dyDescent="0.2">
      <c r="K559" s="2"/>
    </row>
    <row r="560" spans="11:11" ht="12.75" x14ac:dyDescent="0.2">
      <c r="K560" s="2"/>
    </row>
    <row r="561" spans="11:11" ht="12.75" x14ac:dyDescent="0.2">
      <c r="K561" s="2"/>
    </row>
    <row r="562" spans="11:11" ht="12.75" x14ac:dyDescent="0.2">
      <c r="K562" s="2"/>
    </row>
    <row r="563" spans="11:11" ht="12.75" x14ac:dyDescent="0.2">
      <c r="K563" s="2"/>
    </row>
    <row r="564" spans="11:11" ht="12.75" x14ac:dyDescent="0.2">
      <c r="K564" s="2"/>
    </row>
    <row r="565" spans="11:11" ht="12.75" x14ac:dyDescent="0.2">
      <c r="K565" s="2"/>
    </row>
    <row r="566" spans="11:11" ht="12.75" x14ac:dyDescent="0.2">
      <c r="K566" s="2"/>
    </row>
    <row r="567" spans="11:11" ht="12.75" x14ac:dyDescent="0.2">
      <c r="K567" s="2"/>
    </row>
    <row r="568" spans="11:11" ht="12.75" x14ac:dyDescent="0.2">
      <c r="K568" s="2"/>
    </row>
    <row r="569" spans="11:11" ht="12.75" x14ac:dyDescent="0.2">
      <c r="K569" s="2"/>
    </row>
    <row r="570" spans="11:11" ht="12.75" x14ac:dyDescent="0.2">
      <c r="K570" s="2"/>
    </row>
    <row r="571" spans="11:11" ht="12.75" x14ac:dyDescent="0.2">
      <c r="K571" s="2"/>
    </row>
    <row r="572" spans="11:11" ht="12.75" x14ac:dyDescent="0.2">
      <c r="K572" s="2"/>
    </row>
    <row r="573" spans="11:11" ht="12.75" x14ac:dyDescent="0.2">
      <c r="K573" s="2"/>
    </row>
    <row r="574" spans="11:11" ht="12.75" x14ac:dyDescent="0.2">
      <c r="K574" s="2"/>
    </row>
    <row r="575" spans="11:11" ht="12.75" x14ac:dyDescent="0.2">
      <c r="K575" s="2"/>
    </row>
    <row r="576" spans="11:11" ht="12.75" x14ac:dyDescent="0.2">
      <c r="K576" s="2"/>
    </row>
    <row r="577" spans="11:11" ht="12.75" x14ac:dyDescent="0.2">
      <c r="K577" s="2"/>
    </row>
    <row r="578" spans="11:11" ht="12.75" x14ac:dyDescent="0.2">
      <c r="K578" s="2"/>
    </row>
    <row r="579" spans="11:11" ht="12.75" x14ac:dyDescent="0.2">
      <c r="K579" s="2"/>
    </row>
    <row r="580" spans="11:11" ht="12.75" x14ac:dyDescent="0.2">
      <c r="K580" s="2"/>
    </row>
    <row r="581" spans="11:11" ht="12.75" x14ac:dyDescent="0.2">
      <c r="K581" s="2"/>
    </row>
    <row r="582" spans="11:11" ht="12.75" x14ac:dyDescent="0.2">
      <c r="K582" s="2"/>
    </row>
    <row r="583" spans="11:11" ht="12.75" x14ac:dyDescent="0.2">
      <c r="K583" s="2"/>
    </row>
    <row r="584" spans="11:11" ht="12.75" x14ac:dyDescent="0.2">
      <c r="K584" s="2"/>
    </row>
    <row r="585" spans="11:11" ht="12.75" x14ac:dyDescent="0.2">
      <c r="K585" s="2"/>
    </row>
    <row r="586" spans="11:11" ht="12.75" x14ac:dyDescent="0.2">
      <c r="K586" s="2"/>
    </row>
    <row r="587" spans="11:11" ht="12.75" x14ac:dyDescent="0.2">
      <c r="K587" s="2"/>
    </row>
    <row r="588" spans="11:11" ht="12.75" x14ac:dyDescent="0.2">
      <c r="K588" s="2"/>
    </row>
    <row r="589" spans="11:11" ht="12.75" x14ac:dyDescent="0.2">
      <c r="K589" s="2"/>
    </row>
    <row r="590" spans="11:11" ht="12.75" x14ac:dyDescent="0.2">
      <c r="K590" s="2"/>
    </row>
    <row r="591" spans="11:11" ht="12.75" x14ac:dyDescent="0.2">
      <c r="K591" s="2"/>
    </row>
    <row r="592" spans="11:11" ht="12.75" x14ac:dyDescent="0.2">
      <c r="K592" s="2"/>
    </row>
    <row r="593" spans="11:11" ht="12.75" x14ac:dyDescent="0.2">
      <c r="K593" s="2"/>
    </row>
    <row r="594" spans="11:11" ht="12.75" x14ac:dyDescent="0.2">
      <c r="K594" s="2"/>
    </row>
    <row r="595" spans="11:11" ht="12.75" x14ac:dyDescent="0.2">
      <c r="K595" s="2"/>
    </row>
    <row r="596" spans="11:11" ht="12.75" x14ac:dyDescent="0.2">
      <c r="K596" s="2"/>
    </row>
    <row r="597" spans="11:11" ht="12.75" x14ac:dyDescent="0.2">
      <c r="K597" s="2"/>
    </row>
    <row r="598" spans="11:11" ht="12.75" x14ac:dyDescent="0.2">
      <c r="K598" s="2"/>
    </row>
    <row r="599" spans="11:11" ht="12.75" x14ac:dyDescent="0.2">
      <c r="K599" s="2"/>
    </row>
    <row r="600" spans="11:11" ht="12.75" x14ac:dyDescent="0.2">
      <c r="K600" s="2"/>
    </row>
    <row r="601" spans="11:11" ht="12.75" x14ac:dyDescent="0.2">
      <c r="K601" s="2"/>
    </row>
    <row r="602" spans="11:11" ht="12.75" x14ac:dyDescent="0.2">
      <c r="K602" s="2"/>
    </row>
    <row r="603" spans="11:11" ht="12.75" x14ac:dyDescent="0.2">
      <c r="K603" s="2"/>
    </row>
    <row r="604" spans="11:11" ht="12.75" x14ac:dyDescent="0.2">
      <c r="K604" s="2"/>
    </row>
    <row r="605" spans="11:11" ht="12.75" x14ac:dyDescent="0.2">
      <c r="K605" s="2"/>
    </row>
    <row r="606" spans="11:11" ht="12.75" x14ac:dyDescent="0.2">
      <c r="K606" s="2"/>
    </row>
    <row r="607" spans="11:11" ht="12.75" x14ac:dyDescent="0.2">
      <c r="K607" s="2"/>
    </row>
    <row r="608" spans="11:11" ht="12.75" x14ac:dyDescent="0.2">
      <c r="K608" s="2"/>
    </row>
    <row r="609" spans="11:11" ht="12.75" x14ac:dyDescent="0.2">
      <c r="K609" s="2"/>
    </row>
    <row r="610" spans="11:11" ht="12.75" x14ac:dyDescent="0.2">
      <c r="K610" s="2"/>
    </row>
    <row r="611" spans="11:11" ht="12.75" x14ac:dyDescent="0.2">
      <c r="K611" s="2"/>
    </row>
    <row r="612" spans="11:11" ht="12.75" x14ac:dyDescent="0.2">
      <c r="K612" s="2"/>
    </row>
    <row r="613" spans="11:11" ht="12.75" x14ac:dyDescent="0.2">
      <c r="K613" s="2"/>
    </row>
    <row r="614" spans="11:11" ht="12.75" x14ac:dyDescent="0.2">
      <c r="K614" s="2"/>
    </row>
    <row r="615" spans="11:11" ht="12.75" x14ac:dyDescent="0.2">
      <c r="K615" s="2"/>
    </row>
    <row r="616" spans="11:11" ht="12.75" x14ac:dyDescent="0.2">
      <c r="K616" s="2"/>
    </row>
    <row r="617" spans="11:11" ht="12.75" x14ac:dyDescent="0.2">
      <c r="K617" s="2"/>
    </row>
    <row r="618" spans="11:11" ht="12.75" x14ac:dyDescent="0.2">
      <c r="K618" s="2"/>
    </row>
    <row r="619" spans="11:11" ht="12.75" x14ac:dyDescent="0.2">
      <c r="K619" s="2"/>
    </row>
    <row r="620" spans="11:11" ht="12.75" x14ac:dyDescent="0.2">
      <c r="K620" s="2"/>
    </row>
    <row r="621" spans="11:11" ht="12.75" x14ac:dyDescent="0.2">
      <c r="K621" s="2"/>
    </row>
    <row r="622" spans="11:11" ht="12.75" x14ac:dyDescent="0.2">
      <c r="K622" s="2"/>
    </row>
    <row r="623" spans="11:11" ht="12.75" x14ac:dyDescent="0.2">
      <c r="K623" s="2"/>
    </row>
    <row r="624" spans="11:11" ht="12.75" x14ac:dyDescent="0.2">
      <c r="K624" s="2"/>
    </row>
    <row r="625" spans="11:11" ht="12.75" x14ac:dyDescent="0.2">
      <c r="K625" s="2"/>
    </row>
    <row r="626" spans="11:11" ht="12.75" x14ac:dyDescent="0.2">
      <c r="K626" s="2"/>
    </row>
    <row r="627" spans="11:11" ht="12.75" x14ac:dyDescent="0.2">
      <c r="K627" s="2"/>
    </row>
    <row r="628" spans="11:11" ht="12.75" x14ac:dyDescent="0.2">
      <c r="K628" s="2"/>
    </row>
    <row r="629" spans="11:11" ht="12.75" x14ac:dyDescent="0.2">
      <c r="K629" s="2"/>
    </row>
    <row r="630" spans="11:11" ht="12.75" x14ac:dyDescent="0.2">
      <c r="K630" s="2"/>
    </row>
    <row r="631" spans="11:11" ht="12.75" x14ac:dyDescent="0.2">
      <c r="K631" s="2"/>
    </row>
    <row r="632" spans="11:11" ht="12.75" x14ac:dyDescent="0.2">
      <c r="K632" s="2"/>
    </row>
    <row r="633" spans="11:11" ht="12.75" x14ac:dyDescent="0.2">
      <c r="K633" s="2"/>
    </row>
    <row r="634" spans="11:11" ht="12.75" x14ac:dyDescent="0.2">
      <c r="K634" s="2"/>
    </row>
    <row r="635" spans="11:11" ht="12.75" x14ac:dyDescent="0.2">
      <c r="K635" s="2"/>
    </row>
    <row r="636" spans="11:11" ht="12.75" x14ac:dyDescent="0.2">
      <c r="K636" s="2"/>
    </row>
    <row r="637" spans="11:11" ht="12.75" x14ac:dyDescent="0.2">
      <c r="K637" s="2"/>
    </row>
    <row r="638" spans="11:11" ht="12.75" x14ac:dyDescent="0.2">
      <c r="K638" s="2"/>
    </row>
    <row r="639" spans="11:11" ht="12.75" x14ac:dyDescent="0.2">
      <c r="K639" s="2"/>
    </row>
    <row r="640" spans="11:11" ht="12.75" x14ac:dyDescent="0.2">
      <c r="K640" s="2"/>
    </row>
    <row r="641" spans="11:11" ht="12.75" x14ac:dyDescent="0.2">
      <c r="K641" s="2"/>
    </row>
    <row r="642" spans="11:11" ht="12.75" x14ac:dyDescent="0.2">
      <c r="K642" s="2"/>
    </row>
    <row r="643" spans="11:11" ht="12.75" x14ac:dyDescent="0.2">
      <c r="K643" s="2"/>
    </row>
    <row r="644" spans="11:11" ht="12.75" x14ac:dyDescent="0.2">
      <c r="K644" s="2"/>
    </row>
    <row r="645" spans="11:11" ht="12.75" x14ac:dyDescent="0.2">
      <c r="K645" s="2"/>
    </row>
    <row r="646" spans="11:11" ht="12.75" x14ac:dyDescent="0.2">
      <c r="K646" s="2"/>
    </row>
    <row r="647" spans="11:11" ht="12.75" x14ac:dyDescent="0.2">
      <c r="K647" s="2"/>
    </row>
    <row r="648" spans="11:11" ht="12.75" x14ac:dyDescent="0.2">
      <c r="K648" s="2"/>
    </row>
    <row r="649" spans="11:11" ht="12.75" x14ac:dyDescent="0.2">
      <c r="K649" s="2"/>
    </row>
    <row r="650" spans="11:11" ht="12.75" x14ac:dyDescent="0.2">
      <c r="K650" s="2"/>
    </row>
    <row r="651" spans="11:11" ht="12.75" x14ac:dyDescent="0.2">
      <c r="K651" s="2"/>
    </row>
    <row r="652" spans="11:11" ht="12.75" x14ac:dyDescent="0.2">
      <c r="K652" s="2"/>
    </row>
    <row r="653" spans="11:11" ht="12.75" x14ac:dyDescent="0.2">
      <c r="K653" s="2"/>
    </row>
    <row r="654" spans="11:11" ht="12.75" x14ac:dyDescent="0.2">
      <c r="K654" s="2"/>
    </row>
    <row r="655" spans="11:11" ht="12.75" x14ac:dyDescent="0.2">
      <c r="K655" s="2"/>
    </row>
    <row r="656" spans="11:11" ht="12.75" x14ac:dyDescent="0.2">
      <c r="K656" s="2"/>
    </row>
    <row r="657" spans="11:11" ht="12.75" x14ac:dyDescent="0.2">
      <c r="K657" s="2"/>
    </row>
    <row r="658" spans="11:11" ht="12.75" x14ac:dyDescent="0.2">
      <c r="K658" s="2"/>
    </row>
    <row r="659" spans="11:11" ht="12.75" x14ac:dyDescent="0.2">
      <c r="K659" s="2"/>
    </row>
    <row r="660" spans="11:11" ht="12.75" x14ac:dyDescent="0.2">
      <c r="K660" s="2"/>
    </row>
    <row r="661" spans="11:11" ht="12.75" x14ac:dyDescent="0.2">
      <c r="K661" s="2"/>
    </row>
    <row r="662" spans="11:11" ht="12.75" x14ac:dyDescent="0.2">
      <c r="K662" s="2"/>
    </row>
    <row r="663" spans="11:11" ht="12.75" x14ac:dyDescent="0.2">
      <c r="K663" s="2"/>
    </row>
    <row r="664" spans="11:11" ht="12.75" x14ac:dyDescent="0.2">
      <c r="K664" s="2"/>
    </row>
    <row r="665" spans="11:11" ht="12.75" x14ac:dyDescent="0.2">
      <c r="K665" s="2"/>
    </row>
    <row r="666" spans="11:11" ht="12.75" x14ac:dyDescent="0.2">
      <c r="K666" s="2"/>
    </row>
    <row r="667" spans="11:11" ht="12.75" x14ac:dyDescent="0.2">
      <c r="K667" s="2"/>
    </row>
    <row r="668" spans="11:11" ht="12.75" x14ac:dyDescent="0.2">
      <c r="K668" s="2"/>
    </row>
    <row r="669" spans="11:11" ht="12.75" x14ac:dyDescent="0.2">
      <c r="K669" s="2"/>
    </row>
    <row r="670" spans="11:11" ht="12.75" x14ac:dyDescent="0.2">
      <c r="K670" s="2"/>
    </row>
    <row r="671" spans="11:11" ht="12.75" x14ac:dyDescent="0.2">
      <c r="K671" s="2"/>
    </row>
    <row r="672" spans="11:11" ht="12.75" x14ac:dyDescent="0.2">
      <c r="K672" s="2"/>
    </row>
    <row r="673" spans="11:11" ht="12.75" x14ac:dyDescent="0.2">
      <c r="K673" s="2"/>
    </row>
    <row r="674" spans="11:11" ht="12.75" x14ac:dyDescent="0.2">
      <c r="K674" s="2"/>
    </row>
    <row r="675" spans="11:11" ht="12.75" x14ac:dyDescent="0.2">
      <c r="K675" s="2"/>
    </row>
    <row r="676" spans="11:11" ht="12.75" x14ac:dyDescent="0.2">
      <c r="K676" s="2"/>
    </row>
    <row r="677" spans="11:11" ht="12.75" x14ac:dyDescent="0.2">
      <c r="K677" s="2"/>
    </row>
    <row r="678" spans="11:11" ht="12.75" x14ac:dyDescent="0.2">
      <c r="K678" s="2"/>
    </row>
    <row r="679" spans="11:11" ht="12.75" x14ac:dyDescent="0.2">
      <c r="K679" s="2"/>
    </row>
    <row r="680" spans="11:11" ht="12.75" x14ac:dyDescent="0.2">
      <c r="K680" s="2"/>
    </row>
    <row r="681" spans="11:11" ht="12.75" x14ac:dyDescent="0.2">
      <c r="K681" s="2"/>
    </row>
    <row r="682" spans="11:11" ht="12.75" x14ac:dyDescent="0.2">
      <c r="K682" s="2"/>
    </row>
    <row r="683" spans="11:11" ht="12.75" x14ac:dyDescent="0.2">
      <c r="K683" s="2"/>
    </row>
    <row r="684" spans="11:11" ht="12.75" x14ac:dyDescent="0.2">
      <c r="K684" s="2"/>
    </row>
    <row r="685" spans="11:11" ht="12.75" x14ac:dyDescent="0.2">
      <c r="K685" s="2"/>
    </row>
    <row r="686" spans="11:11" ht="12.75" x14ac:dyDescent="0.2">
      <c r="K686" s="2"/>
    </row>
    <row r="687" spans="11:11" ht="12.75" x14ac:dyDescent="0.2">
      <c r="K687" s="2"/>
    </row>
    <row r="688" spans="11:11" ht="12.75" x14ac:dyDescent="0.2">
      <c r="K688" s="2"/>
    </row>
    <row r="689" spans="11:11" ht="12.75" x14ac:dyDescent="0.2">
      <c r="K689" s="2"/>
    </row>
    <row r="690" spans="11:11" ht="12.75" x14ac:dyDescent="0.2">
      <c r="K690" s="2"/>
    </row>
    <row r="691" spans="11:11" ht="12.75" x14ac:dyDescent="0.2">
      <c r="K691" s="2"/>
    </row>
    <row r="692" spans="11:11" ht="12.75" x14ac:dyDescent="0.2">
      <c r="K692" s="2"/>
    </row>
    <row r="693" spans="11:11" ht="12.75" x14ac:dyDescent="0.2">
      <c r="K693" s="2"/>
    </row>
    <row r="694" spans="11:11" ht="12.75" x14ac:dyDescent="0.2">
      <c r="K694" s="2"/>
    </row>
    <row r="695" spans="11:11" ht="12.75" x14ac:dyDescent="0.2">
      <c r="K695" s="2"/>
    </row>
    <row r="696" spans="11:11" ht="12.75" x14ac:dyDescent="0.2">
      <c r="K696" s="2"/>
    </row>
    <row r="697" spans="11:11" ht="12.75" x14ac:dyDescent="0.2">
      <c r="K697" s="2"/>
    </row>
    <row r="698" spans="11:11" ht="12.75" x14ac:dyDescent="0.2">
      <c r="K698" s="2"/>
    </row>
    <row r="699" spans="11:11" ht="12.75" x14ac:dyDescent="0.2">
      <c r="K699" s="2"/>
    </row>
    <row r="700" spans="11:11" ht="12.75" x14ac:dyDescent="0.2">
      <c r="K700" s="2"/>
    </row>
    <row r="701" spans="11:11" ht="12.75" x14ac:dyDescent="0.2">
      <c r="K701" s="2"/>
    </row>
    <row r="702" spans="11:11" ht="12.75" x14ac:dyDescent="0.2">
      <c r="K702" s="2"/>
    </row>
    <row r="703" spans="11:11" ht="12.75" x14ac:dyDescent="0.2">
      <c r="K703" s="2"/>
    </row>
    <row r="704" spans="11:11" ht="12.75" x14ac:dyDescent="0.2">
      <c r="K704" s="2"/>
    </row>
    <row r="705" spans="11:11" ht="12.75" x14ac:dyDescent="0.2">
      <c r="K705" s="2"/>
    </row>
    <row r="706" spans="11:11" ht="12.75" x14ac:dyDescent="0.2">
      <c r="K706" s="2"/>
    </row>
    <row r="707" spans="11:11" ht="12.75" x14ac:dyDescent="0.2">
      <c r="K707" s="2"/>
    </row>
    <row r="708" spans="11:11" ht="12.75" x14ac:dyDescent="0.2">
      <c r="K708" s="2"/>
    </row>
    <row r="709" spans="11:11" ht="12.75" x14ac:dyDescent="0.2">
      <c r="K709" s="2"/>
    </row>
    <row r="710" spans="11:11" ht="12.75" x14ac:dyDescent="0.2">
      <c r="K710" s="2"/>
    </row>
    <row r="711" spans="11:11" ht="12.75" x14ac:dyDescent="0.2">
      <c r="K711" s="2"/>
    </row>
    <row r="712" spans="11:11" ht="12.75" x14ac:dyDescent="0.2">
      <c r="K712" s="2"/>
    </row>
    <row r="713" spans="11:11" ht="12.75" x14ac:dyDescent="0.2">
      <c r="K713" s="2"/>
    </row>
    <row r="714" spans="11:11" ht="12.75" x14ac:dyDescent="0.2">
      <c r="K714" s="2"/>
    </row>
    <row r="715" spans="11:11" ht="12.75" x14ac:dyDescent="0.2">
      <c r="K715" s="2"/>
    </row>
    <row r="716" spans="11:11" ht="12.75" x14ac:dyDescent="0.2">
      <c r="K716" s="2"/>
    </row>
    <row r="717" spans="11:11" ht="12.75" x14ac:dyDescent="0.2">
      <c r="K717" s="2"/>
    </row>
    <row r="718" spans="11:11" ht="12.75" x14ac:dyDescent="0.2">
      <c r="K718" s="2"/>
    </row>
    <row r="719" spans="11:11" ht="12.75" x14ac:dyDescent="0.2">
      <c r="K719" s="2"/>
    </row>
    <row r="720" spans="11:11" ht="12.75" x14ac:dyDescent="0.2">
      <c r="K720" s="2"/>
    </row>
    <row r="721" spans="11:11" ht="12.75" x14ac:dyDescent="0.2">
      <c r="K721" s="2"/>
    </row>
    <row r="722" spans="11:11" ht="12.75" x14ac:dyDescent="0.2">
      <c r="K722" s="2"/>
    </row>
    <row r="723" spans="11:11" ht="12.75" x14ac:dyDescent="0.2">
      <c r="K723" s="2"/>
    </row>
    <row r="724" spans="11:11" ht="12.75" x14ac:dyDescent="0.2">
      <c r="K724" s="2"/>
    </row>
    <row r="725" spans="11:11" ht="12.75" x14ac:dyDescent="0.2">
      <c r="K725" s="2"/>
    </row>
    <row r="726" spans="11:11" ht="12.75" x14ac:dyDescent="0.2">
      <c r="K726" s="2"/>
    </row>
    <row r="727" spans="11:11" ht="12.75" x14ac:dyDescent="0.2">
      <c r="K727" s="2"/>
    </row>
    <row r="728" spans="11:11" ht="12.75" x14ac:dyDescent="0.2">
      <c r="K728" s="2"/>
    </row>
    <row r="729" spans="11:11" ht="12.75" x14ac:dyDescent="0.2">
      <c r="K729" s="2"/>
    </row>
    <row r="730" spans="11:11" ht="12.75" x14ac:dyDescent="0.2">
      <c r="K730" s="2"/>
    </row>
    <row r="731" spans="11:11" ht="12.75" x14ac:dyDescent="0.2">
      <c r="K731" s="2"/>
    </row>
    <row r="732" spans="11:11" ht="12.75" x14ac:dyDescent="0.2">
      <c r="K732" s="2"/>
    </row>
    <row r="733" spans="11:11" ht="12.75" x14ac:dyDescent="0.2">
      <c r="K733" s="2"/>
    </row>
    <row r="734" spans="11:11" ht="12.75" x14ac:dyDescent="0.2">
      <c r="K734" s="2"/>
    </row>
    <row r="735" spans="11:11" ht="12.75" x14ac:dyDescent="0.2">
      <c r="K735" s="2"/>
    </row>
    <row r="736" spans="11:11" ht="12.75" x14ac:dyDescent="0.2">
      <c r="K736" s="2"/>
    </row>
    <row r="737" spans="11:11" ht="12.75" x14ac:dyDescent="0.2">
      <c r="K737" s="2"/>
    </row>
    <row r="738" spans="11:11" ht="12.75" x14ac:dyDescent="0.2">
      <c r="K738" s="2"/>
    </row>
    <row r="739" spans="11:11" ht="12.75" x14ac:dyDescent="0.2">
      <c r="K739" s="2"/>
    </row>
    <row r="740" spans="11:11" ht="12.75" x14ac:dyDescent="0.2">
      <c r="K740" s="2"/>
    </row>
    <row r="741" spans="11:11" ht="12.75" x14ac:dyDescent="0.2">
      <c r="K741" s="2"/>
    </row>
    <row r="742" spans="11:11" ht="12.75" x14ac:dyDescent="0.2">
      <c r="K742" s="2"/>
    </row>
    <row r="743" spans="11:11" ht="12.75" x14ac:dyDescent="0.2">
      <c r="K743" s="2"/>
    </row>
    <row r="744" spans="11:11" ht="12.75" x14ac:dyDescent="0.2">
      <c r="K744" s="2"/>
    </row>
    <row r="745" spans="11:11" ht="12.75" x14ac:dyDescent="0.2">
      <c r="K745" s="2"/>
    </row>
    <row r="746" spans="11:11" ht="12.75" x14ac:dyDescent="0.2">
      <c r="K746" s="2"/>
    </row>
    <row r="747" spans="11:11" ht="12.75" x14ac:dyDescent="0.2">
      <c r="K747" s="2"/>
    </row>
    <row r="748" spans="11:11" ht="12.75" x14ac:dyDescent="0.2">
      <c r="K748" s="2"/>
    </row>
    <row r="749" spans="11:11" ht="12.75" x14ac:dyDescent="0.2">
      <c r="K749" s="2"/>
    </row>
    <row r="750" spans="11:11" ht="12.75" x14ac:dyDescent="0.2">
      <c r="K750" s="2"/>
    </row>
    <row r="751" spans="11:11" ht="12.75" x14ac:dyDescent="0.2">
      <c r="K751" s="2"/>
    </row>
    <row r="752" spans="11:11" ht="12.75" x14ac:dyDescent="0.2">
      <c r="K752" s="2"/>
    </row>
    <row r="753" spans="11:11" ht="12.75" x14ac:dyDescent="0.2">
      <c r="K753" s="2"/>
    </row>
    <row r="754" spans="11:11" ht="12.75" x14ac:dyDescent="0.2">
      <c r="K754" s="2"/>
    </row>
    <row r="755" spans="11:11" ht="12.75" x14ac:dyDescent="0.2">
      <c r="K755" s="2"/>
    </row>
    <row r="756" spans="11:11" ht="12.75" x14ac:dyDescent="0.2">
      <c r="K756" s="2"/>
    </row>
    <row r="757" spans="11:11" ht="12.75" x14ac:dyDescent="0.2">
      <c r="K757" s="2"/>
    </row>
    <row r="758" spans="11:11" ht="12.75" x14ac:dyDescent="0.2">
      <c r="K758" s="2"/>
    </row>
    <row r="759" spans="11:11" ht="12.75" x14ac:dyDescent="0.2">
      <c r="K759" s="2"/>
    </row>
    <row r="760" spans="11:11" ht="12.75" x14ac:dyDescent="0.2">
      <c r="K760" s="2"/>
    </row>
    <row r="761" spans="11:11" ht="12.75" x14ac:dyDescent="0.2">
      <c r="K761" s="2"/>
    </row>
    <row r="762" spans="11:11" ht="12.75" x14ac:dyDescent="0.2">
      <c r="K762" s="2"/>
    </row>
    <row r="763" spans="11:11" ht="12.75" x14ac:dyDescent="0.2">
      <c r="K763" s="2"/>
    </row>
    <row r="764" spans="11:11" ht="12.75" x14ac:dyDescent="0.2">
      <c r="K764" s="2"/>
    </row>
    <row r="765" spans="11:11" ht="12.75" x14ac:dyDescent="0.2">
      <c r="K765" s="2"/>
    </row>
    <row r="766" spans="11:11" ht="12.75" x14ac:dyDescent="0.2">
      <c r="K766" s="2"/>
    </row>
    <row r="767" spans="11:11" ht="12.75" x14ac:dyDescent="0.2">
      <c r="K767" s="2"/>
    </row>
    <row r="768" spans="11:11" ht="12.75" x14ac:dyDescent="0.2">
      <c r="K768" s="2"/>
    </row>
    <row r="769" spans="11:11" ht="12.75" x14ac:dyDescent="0.2">
      <c r="K769" s="2"/>
    </row>
    <row r="770" spans="11:11" ht="12.75" x14ac:dyDescent="0.2">
      <c r="K770" s="2"/>
    </row>
    <row r="771" spans="11:11" ht="12.75" x14ac:dyDescent="0.2">
      <c r="K771" s="2"/>
    </row>
    <row r="772" spans="11:11" ht="12.75" x14ac:dyDescent="0.2">
      <c r="K772" s="2"/>
    </row>
    <row r="773" spans="11:11" ht="12.75" x14ac:dyDescent="0.2">
      <c r="K773" s="2"/>
    </row>
    <row r="774" spans="11:11" ht="12.75" x14ac:dyDescent="0.2">
      <c r="K774" s="2"/>
    </row>
    <row r="775" spans="11:11" ht="12.75" x14ac:dyDescent="0.2">
      <c r="K775" s="2"/>
    </row>
    <row r="776" spans="11:11" ht="12.75" x14ac:dyDescent="0.2">
      <c r="K776" s="2"/>
    </row>
    <row r="777" spans="11:11" ht="12.75" x14ac:dyDescent="0.2">
      <c r="K777" s="2"/>
    </row>
    <row r="778" spans="11:11" ht="12.75" x14ac:dyDescent="0.2">
      <c r="K778" s="2"/>
    </row>
    <row r="779" spans="11:11" ht="12.75" x14ac:dyDescent="0.2">
      <c r="K779" s="2"/>
    </row>
    <row r="780" spans="11:11" ht="12.75" x14ac:dyDescent="0.2">
      <c r="K780" s="2"/>
    </row>
    <row r="781" spans="11:11" ht="12.75" x14ac:dyDescent="0.2">
      <c r="K781" s="2"/>
    </row>
    <row r="782" spans="11:11" ht="12.75" x14ac:dyDescent="0.2">
      <c r="K782" s="2"/>
    </row>
    <row r="783" spans="11:11" ht="12.75" x14ac:dyDescent="0.2">
      <c r="K783" s="2"/>
    </row>
    <row r="784" spans="11:11" ht="12.75" x14ac:dyDescent="0.2">
      <c r="K784" s="2"/>
    </row>
    <row r="785" spans="11:11" ht="12.75" x14ac:dyDescent="0.2">
      <c r="K785" s="2"/>
    </row>
    <row r="786" spans="11:11" ht="12.75" x14ac:dyDescent="0.2">
      <c r="K786" s="2"/>
    </row>
    <row r="787" spans="11:11" ht="12.75" x14ac:dyDescent="0.2">
      <c r="K787" s="2"/>
    </row>
    <row r="788" spans="11:11" ht="12.75" x14ac:dyDescent="0.2">
      <c r="K788" s="2"/>
    </row>
    <row r="789" spans="11:11" ht="12.75" x14ac:dyDescent="0.2">
      <c r="K789" s="2"/>
    </row>
    <row r="790" spans="11:11" ht="12.75" x14ac:dyDescent="0.2">
      <c r="K790" s="2"/>
    </row>
    <row r="791" spans="11:11" ht="12.75" x14ac:dyDescent="0.2">
      <c r="K791" s="2"/>
    </row>
    <row r="792" spans="11:11" ht="12.75" x14ac:dyDescent="0.2">
      <c r="K792" s="2"/>
    </row>
    <row r="793" spans="11:11" ht="12.75" x14ac:dyDescent="0.2">
      <c r="K793" s="2"/>
    </row>
    <row r="794" spans="11:11" ht="12.75" x14ac:dyDescent="0.2">
      <c r="K794" s="2"/>
    </row>
    <row r="795" spans="11:11" ht="12.75" x14ac:dyDescent="0.2">
      <c r="K795" s="2"/>
    </row>
    <row r="796" spans="11:11" ht="12.75" x14ac:dyDescent="0.2">
      <c r="K796" s="2"/>
    </row>
    <row r="797" spans="11:11" ht="12.75" x14ac:dyDescent="0.2">
      <c r="K797" s="2"/>
    </row>
    <row r="798" spans="11:11" ht="12.75" x14ac:dyDescent="0.2">
      <c r="K798" s="2"/>
    </row>
    <row r="799" spans="11:11" ht="12.75" x14ac:dyDescent="0.2">
      <c r="K799" s="2"/>
    </row>
    <row r="800" spans="11:11" ht="12.75" x14ac:dyDescent="0.2">
      <c r="K800" s="2"/>
    </row>
    <row r="801" spans="11:11" ht="12.75" x14ac:dyDescent="0.2">
      <c r="K801" s="2"/>
    </row>
    <row r="802" spans="11:11" ht="12.75" x14ac:dyDescent="0.2">
      <c r="K802" s="2"/>
    </row>
    <row r="803" spans="11:11" ht="12.75" x14ac:dyDescent="0.2">
      <c r="K803" s="2"/>
    </row>
    <row r="804" spans="11:11" ht="12.75" x14ac:dyDescent="0.2">
      <c r="K804" s="2"/>
    </row>
    <row r="805" spans="11:11" ht="12.75" x14ac:dyDescent="0.2">
      <c r="K805" s="2"/>
    </row>
    <row r="806" spans="11:11" ht="12.75" x14ac:dyDescent="0.2">
      <c r="K806" s="2"/>
    </row>
    <row r="807" spans="11:11" ht="12.75" x14ac:dyDescent="0.2">
      <c r="K807" s="2"/>
    </row>
    <row r="808" spans="11:11" ht="12.75" x14ac:dyDescent="0.2">
      <c r="K808" s="2"/>
    </row>
    <row r="809" spans="11:11" ht="12.75" x14ac:dyDescent="0.2">
      <c r="K809" s="2"/>
    </row>
    <row r="810" spans="11:11" ht="12.75" x14ac:dyDescent="0.2">
      <c r="K810" s="2"/>
    </row>
    <row r="811" spans="11:11" ht="12.75" x14ac:dyDescent="0.2">
      <c r="K811" s="2"/>
    </row>
    <row r="812" spans="11:11" ht="12.75" x14ac:dyDescent="0.2">
      <c r="K812" s="2"/>
    </row>
    <row r="813" spans="11:11" ht="12.75" x14ac:dyDescent="0.2">
      <c r="K813" s="2"/>
    </row>
    <row r="814" spans="11:11" ht="12.75" x14ac:dyDescent="0.2">
      <c r="K814" s="2"/>
    </row>
    <row r="815" spans="11:11" ht="12.75" x14ac:dyDescent="0.2">
      <c r="K815" s="2"/>
    </row>
    <row r="816" spans="11:11" ht="12.75" x14ac:dyDescent="0.2">
      <c r="K816" s="2"/>
    </row>
    <row r="817" spans="11:11" ht="12.75" x14ac:dyDescent="0.2">
      <c r="K817" s="2"/>
    </row>
    <row r="818" spans="11:11" ht="12.75" x14ac:dyDescent="0.2">
      <c r="K818" s="2"/>
    </row>
    <row r="819" spans="11:11" ht="12.75" x14ac:dyDescent="0.2">
      <c r="K819" s="2"/>
    </row>
    <row r="820" spans="11:11" ht="12.75" x14ac:dyDescent="0.2">
      <c r="K820" s="2"/>
    </row>
    <row r="821" spans="11:11" ht="12.75" x14ac:dyDescent="0.2">
      <c r="K821" s="2"/>
    </row>
    <row r="822" spans="11:11" ht="12.75" x14ac:dyDescent="0.2">
      <c r="K822" s="2"/>
    </row>
    <row r="823" spans="11:11" ht="12.75" x14ac:dyDescent="0.2">
      <c r="K823" s="2"/>
    </row>
    <row r="824" spans="11:11" ht="12.75" x14ac:dyDescent="0.2">
      <c r="K824" s="2"/>
    </row>
    <row r="825" spans="11:11" ht="12.75" x14ac:dyDescent="0.2">
      <c r="K825" s="2"/>
    </row>
    <row r="826" spans="11:11" ht="12.75" x14ac:dyDescent="0.2">
      <c r="K826" s="2"/>
    </row>
    <row r="827" spans="11:11" ht="12.75" x14ac:dyDescent="0.2">
      <c r="K827" s="2"/>
    </row>
    <row r="828" spans="11:11" ht="12.75" x14ac:dyDescent="0.2">
      <c r="K828" s="2"/>
    </row>
    <row r="829" spans="11:11" ht="12.75" x14ac:dyDescent="0.2">
      <c r="K829" s="2"/>
    </row>
    <row r="830" spans="11:11" ht="12.75" x14ac:dyDescent="0.2">
      <c r="K830" s="2"/>
    </row>
    <row r="831" spans="11:11" ht="12.75" x14ac:dyDescent="0.2">
      <c r="K831" s="2"/>
    </row>
    <row r="832" spans="11:11" ht="12.75" x14ac:dyDescent="0.2">
      <c r="K832" s="2"/>
    </row>
    <row r="833" spans="11:11" ht="12.75" x14ac:dyDescent="0.2">
      <c r="K833" s="2"/>
    </row>
    <row r="834" spans="11:11" ht="12.75" x14ac:dyDescent="0.2">
      <c r="K834" s="2"/>
    </row>
    <row r="835" spans="11:11" ht="12.75" x14ac:dyDescent="0.2">
      <c r="K835" s="2"/>
    </row>
    <row r="836" spans="11:11" ht="12.75" x14ac:dyDescent="0.2">
      <c r="K836" s="2"/>
    </row>
    <row r="837" spans="11:11" ht="12.75" x14ac:dyDescent="0.2">
      <c r="K837" s="2"/>
    </row>
    <row r="838" spans="11:11" ht="12.75" x14ac:dyDescent="0.2">
      <c r="K838" s="2"/>
    </row>
    <row r="839" spans="11:11" ht="12.75" x14ac:dyDescent="0.2">
      <c r="K839" s="2"/>
    </row>
    <row r="840" spans="11:11" ht="12.75" x14ac:dyDescent="0.2">
      <c r="K840" s="2"/>
    </row>
    <row r="841" spans="11:11" ht="12.75" x14ac:dyDescent="0.2">
      <c r="K841" s="2"/>
    </row>
    <row r="842" spans="11:11" ht="12.75" x14ac:dyDescent="0.2">
      <c r="K842" s="2"/>
    </row>
    <row r="843" spans="11:11" ht="12.75" x14ac:dyDescent="0.2">
      <c r="K843" s="2"/>
    </row>
    <row r="844" spans="11:11" ht="12.75" x14ac:dyDescent="0.2">
      <c r="K844" s="2"/>
    </row>
    <row r="845" spans="11:11" ht="12.75" x14ac:dyDescent="0.2">
      <c r="K845" s="2"/>
    </row>
    <row r="846" spans="11:11" ht="12.75" x14ac:dyDescent="0.2">
      <c r="K846" s="2"/>
    </row>
    <row r="847" spans="11:11" ht="12.75" x14ac:dyDescent="0.2">
      <c r="K847" s="2"/>
    </row>
    <row r="848" spans="11:11" ht="12.75" x14ac:dyDescent="0.2">
      <c r="K848" s="2"/>
    </row>
    <row r="849" spans="11:11" ht="12.75" x14ac:dyDescent="0.2">
      <c r="K849" s="2"/>
    </row>
    <row r="850" spans="11:11" ht="12.75" x14ac:dyDescent="0.2">
      <c r="K850" s="2"/>
    </row>
    <row r="851" spans="11:11" ht="12.75" x14ac:dyDescent="0.2">
      <c r="K851" s="2"/>
    </row>
    <row r="852" spans="11:11" ht="12.75" x14ac:dyDescent="0.2">
      <c r="K852" s="2"/>
    </row>
    <row r="853" spans="11:11" ht="12.75" x14ac:dyDescent="0.2">
      <c r="K853" s="2"/>
    </row>
    <row r="854" spans="11:11" ht="12.75" x14ac:dyDescent="0.2">
      <c r="K854" s="2"/>
    </row>
    <row r="855" spans="11:11" ht="12.75" x14ac:dyDescent="0.2">
      <c r="K855" s="2"/>
    </row>
    <row r="856" spans="11:11" ht="12.75" x14ac:dyDescent="0.2">
      <c r="K856" s="2"/>
    </row>
    <row r="857" spans="11:11" ht="12.75" x14ac:dyDescent="0.2">
      <c r="K857" s="2"/>
    </row>
    <row r="858" spans="11:11" ht="12.75" x14ac:dyDescent="0.2">
      <c r="K858" s="2"/>
    </row>
    <row r="859" spans="11:11" ht="12.75" x14ac:dyDescent="0.2">
      <c r="K859" s="2"/>
    </row>
    <row r="860" spans="11:11" ht="12.75" x14ac:dyDescent="0.2">
      <c r="K860" s="2"/>
    </row>
    <row r="861" spans="11:11" ht="12.75" x14ac:dyDescent="0.2">
      <c r="K861" s="2"/>
    </row>
    <row r="862" spans="11:11" ht="12.75" x14ac:dyDescent="0.2">
      <c r="K862" s="2"/>
    </row>
    <row r="863" spans="11:11" ht="12.75" x14ac:dyDescent="0.2">
      <c r="K863" s="2"/>
    </row>
    <row r="864" spans="11:11" ht="12.75" x14ac:dyDescent="0.2">
      <c r="K864" s="2"/>
    </row>
    <row r="865" spans="11:11" ht="12.75" x14ac:dyDescent="0.2">
      <c r="K865" s="2"/>
    </row>
    <row r="866" spans="11:11" ht="12.75" x14ac:dyDescent="0.2">
      <c r="K866" s="2"/>
    </row>
    <row r="867" spans="11:11" ht="12.75" x14ac:dyDescent="0.2">
      <c r="K867" s="2"/>
    </row>
    <row r="868" spans="11:11" ht="12.75" x14ac:dyDescent="0.2">
      <c r="K868" s="2"/>
    </row>
    <row r="869" spans="11:11" ht="12.75" x14ac:dyDescent="0.2">
      <c r="K869" s="2"/>
    </row>
    <row r="870" spans="11:11" ht="12.75" x14ac:dyDescent="0.2">
      <c r="K870" s="2"/>
    </row>
    <row r="871" spans="11:11" ht="12.75" x14ac:dyDescent="0.2">
      <c r="K871" s="2"/>
    </row>
    <row r="872" spans="11:11" ht="12.75" x14ac:dyDescent="0.2">
      <c r="K872" s="2"/>
    </row>
    <row r="873" spans="11:11" ht="12.75" x14ac:dyDescent="0.2">
      <c r="K873" s="2"/>
    </row>
    <row r="874" spans="11:11" ht="12.75" x14ac:dyDescent="0.2">
      <c r="K874" s="2"/>
    </row>
    <row r="875" spans="11:11" ht="12.75" x14ac:dyDescent="0.2">
      <c r="K875" s="2"/>
    </row>
    <row r="876" spans="11:11" ht="12.75" x14ac:dyDescent="0.2">
      <c r="K876" s="2"/>
    </row>
    <row r="877" spans="11:11" ht="12.75" x14ac:dyDescent="0.2">
      <c r="K877" s="2"/>
    </row>
    <row r="878" spans="11:11" ht="12.75" x14ac:dyDescent="0.2">
      <c r="K878" s="2"/>
    </row>
    <row r="879" spans="11:11" ht="12.75" x14ac:dyDescent="0.2">
      <c r="K879" s="2"/>
    </row>
    <row r="880" spans="11:11" ht="12.75" x14ac:dyDescent="0.2">
      <c r="K880" s="2"/>
    </row>
    <row r="881" spans="11:11" ht="12.75" x14ac:dyDescent="0.2">
      <c r="K881" s="2"/>
    </row>
    <row r="882" spans="11:11" ht="12.75" x14ac:dyDescent="0.2">
      <c r="K882" s="2"/>
    </row>
    <row r="883" spans="11:11" ht="12.75" x14ac:dyDescent="0.2">
      <c r="K883" s="2"/>
    </row>
    <row r="884" spans="11:11" ht="12.75" x14ac:dyDescent="0.2">
      <c r="K884" s="2"/>
    </row>
    <row r="885" spans="11:11" ht="12.75" x14ac:dyDescent="0.2">
      <c r="K885" s="2"/>
    </row>
    <row r="886" spans="11:11" ht="12.75" x14ac:dyDescent="0.2">
      <c r="K886" s="2"/>
    </row>
    <row r="887" spans="11:11" ht="12.75" x14ac:dyDescent="0.2">
      <c r="K887" s="2"/>
    </row>
    <row r="888" spans="11:11" ht="12.75" x14ac:dyDescent="0.2">
      <c r="K888" s="2"/>
    </row>
    <row r="889" spans="11:11" ht="12.75" x14ac:dyDescent="0.2">
      <c r="K889" s="2"/>
    </row>
    <row r="890" spans="11:11" ht="12.75" x14ac:dyDescent="0.2">
      <c r="K890" s="2"/>
    </row>
    <row r="891" spans="11:11" ht="12.75" x14ac:dyDescent="0.2">
      <c r="K891" s="2"/>
    </row>
    <row r="892" spans="11:11" ht="12.75" x14ac:dyDescent="0.2">
      <c r="K892" s="2"/>
    </row>
    <row r="893" spans="11:11" ht="12.75" x14ac:dyDescent="0.2">
      <c r="K893" s="2"/>
    </row>
    <row r="894" spans="11:11" ht="12.75" x14ac:dyDescent="0.2">
      <c r="K894" s="2"/>
    </row>
    <row r="895" spans="11:11" ht="12.75" x14ac:dyDescent="0.2">
      <c r="K895" s="2"/>
    </row>
    <row r="896" spans="11:11" ht="12.75" x14ac:dyDescent="0.2">
      <c r="K896" s="2"/>
    </row>
    <row r="897" spans="11:11" ht="12.75" x14ac:dyDescent="0.2">
      <c r="K897" s="2"/>
    </row>
    <row r="898" spans="11:11" ht="12.75" x14ac:dyDescent="0.2">
      <c r="K898" s="2"/>
    </row>
    <row r="899" spans="11:11" ht="12.75" x14ac:dyDescent="0.2">
      <c r="K899" s="2"/>
    </row>
    <row r="900" spans="11:11" ht="12.75" x14ac:dyDescent="0.2">
      <c r="K900" s="2"/>
    </row>
    <row r="901" spans="11:11" ht="12.75" x14ac:dyDescent="0.2">
      <c r="K901" s="2"/>
    </row>
    <row r="902" spans="11:11" ht="12.75" x14ac:dyDescent="0.2">
      <c r="K902" s="2"/>
    </row>
    <row r="903" spans="11:11" ht="12.75" x14ac:dyDescent="0.2">
      <c r="K903" s="2"/>
    </row>
    <row r="904" spans="11:11" ht="12.75" x14ac:dyDescent="0.2">
      <c r="K904" s="2"/>
    </row>
    <row r="905" spans="11:11" ht="12.75" x14ac:dyDescent="0.2">
      <c r="K905" s="2"/>
    </row>
    <row r="906" spans="11:11" ht="12.75" x14ac:dyDescent="0.2">
      <c r="K906" s="2"/>
    </row>
    <row r="907" spans="11:11" ht="12.75" x14ac:dyDescent="0.2">
      <c r="K907" s="2"/>
    </row>
    <row r="908" spans="11:11" ht="12.75" x14ac:dyDescent="0.2">
      <c r="K908" s="2"/>
    </row>
    <row r="909" spans="11:11" ht="12.75" x14ac:dyDescent="0.2">
      <c r="K909" s="2"/>
    </row>
    <row r="910" spans="11:11" ht="12.75" x14ac:dyDescent="0.2">
      <c r="K910" s="2"/>
    </row>
    <row r="911" spans="11:11" ht="12.75" x14ac:dyDescent="0.2">
      <c r="K911" s="2"/>
    </row>
    <row r="912" spans="11:11" ht="12.75" x14ac:dyDescent="0.2">
      <c r="K912" s="2"/>
    </row>
    <row r="913" spans="11:11" ht="12.75" x14ac:dyDescent="0.2">
      <c r="K913" s="2"/>
    </row>
    <row r="914" spans="11:11" ht="12.75" x14ac:dyDescent="0.2">
      <c r="K914" s="2"/>
    </row>
    <row r="915" spans="11:11" ht="12.75" x14ac:dyDescent="0.2">
      <c r="K915" s="2"/>
    </row>
    <row r="916" spans="11:11" ht="12.75" x14ac:dyDescent="0.2">
      <c r="K916" s="2"/>
    </row>
    <row r="917" spans="11:11" ht="12.75" x14ac:dyDescent="0.2">
      <c r="K917" s="2"/>
    </row>
    <row r="918" spans="11:11" ht="12.75" x14ac:dyDescent="0.2">
      <c r="K918" s="2"/>
    </row>
    <row r="919" spans="11:11" ht="12.75" x14ac:dyDescent="0.2">
      <c r="K919" s="2"/>
    </row>
    <row r="920" spans="11:11" ht="12.75" x14ac:dyDescent="0.2">
      <c r="K920" s="2"/>
    </row>
    <row r="921" spans="11:11" ht="12.75" x14ac:dyDescent="0.2">
      <c r="K921" s="2"/>
    </row>
    <row r="922" spans="11:11" ht="12.75" x14ac:dyDescent="0.2">
      <c r="K922" s="2"/>
    </row>
    <row r="923" spans="11:11" ht="12.75" x14ac:dyDescent="0.2">
      <c r="K923" s="2"/>
    </row>
    <row r="924" spans="11:11" ht="12.75" x14ac:dyDescent="0.2">
      <c r="K924" s="2"/>
    </row>
    <row r="925" spans="11:11" ht="12.75" x14ac:dyDescent="0.2">
      <c r="K925" s="2"/>
    </row>
    <row r="926" spans="11:11" ht="12.75" x14ac:dyDescent="0.2">
      <c r="K926" s="2"/>
    </row>
    <row r="927" spans="11:11" ht="12.75" x14ac:dyDescent="0.2">
      <c r="K927" s="2"/>
    </row>
    <row r="928" spans="11:11" ht="12.75" x14ac:dyDescent="0.2">
      <c r="K928" s="2"/>
    </row>
    <row r="929" spans="11:11" ht="12.75" x14ac:dyDescent="0.2">
      <c r="K929" s="2"/>
    </row>
    <row r="930" spans="11:11" ht="12.75" x14ac:dyDescent="0.2">
      <c r="K930" s="2"/>
    </row>
    <row r="931" spans="11:11" ht="12.75" x14ac:dyDescent="0.2">
      <c r="K931" s="2"/>
    </row>
    <row r="932" spans="11:11" ht="12.75" x14ac:dyDescent="0.2">
      <c r="K932" s="2"/>
    </row>
    <row r="933" spans="11:11" ht="12.75" x14ac:dyDescent="0.2">
      <c r="K933" s="2"/>
    </row>
    <row r="934" spans="11:11" ht="12.75" x14ac:dyDescent="0.2">
      <c r="K934" s="2"/>
    </row>
    <row r="935" spans="11:11" ht="12.75" x14ac:dyDescent="0.2">
      <c r="K935" s="2"/>
    </row>
    <row r="936" spans="11:11" ht="12.75" x14ac:dyDescent="0.2">
      <c r="K936" s="2"/>
    </row>
    <row r="937" spans="11:11" ht="12.75" x14ac:dyDescent="0.2">
      <c r="K937" s="2"/>
    </row>
    <row r="938" spans="11:11" ht="12.75" x14ac:dyDescent="0.2">
      <c r="K938" s="2"/>
    </row>
    <row r="939" spans="11:11" ht="12.75" x14ac:dyDescent="0.2">
      <c r="K939" s="2"/>
    </row>
    <row r="940" spans="11:11" ht="12.75" x14ac:dyDescent="0.2">
      <c r="K940" s="2"/>
    </row>
    <row r="941" spans="11:11" ht="12.75" x14ac:dyDescent="0.2">
      <c r="K941" s="2"/>
    </row>
    <row r="942" spans="11:11" ht="12.75" x14ac:dyDescent="0.2">
      <c r="K942" s="2"/>
    </row>
    <row r="943" spans="11:11" ht="12.75" x14ac:dyDescent="0.2">
      <c r="K943" s="2"/>
    </row>
    <row r="944" spans="11:11" ht="12.75" x14ac:dyDescent="0.2">
      <c r="K944" s="2"/>
    </row>
    <row r="945" spans="11:11" ht="12.75" x14ac:dyDescent="0.2">
      <c r="K945" s="2"/>
    </row>
    <row r="946" spans="11:11" ht="12.75" x14ac:dyDescent="0.2">
      <c r="K946" s="2"/>
    </row>
    <row r="947" spans="11:11" ht="12.75" x14ac:dyDescent="0.2">
      <c r="K947" s="2"/>
    </row>
    <row r="948" spans="11:11" ht="12.75" x14ac:dyDescent="0.2">
      <c r="K948" s="2"/>
    </row>
    <row r="949" spans="11:11" ht="12.75" x14ac:dyDescent="0.2">
      <c r="K949" s="2"/>
    </row>
    <row r="950" spans="11:11" ht="12.75" x14ac:dyDescent="0.2">
      <c r="K950" s="2"/>
    </row>
    <row r="951" spans="11:11" ht="12.75" x14ac:dyDescent="0.2">
      <c r="K951" s="2"/>
    </row>
    <row r="952" spans="11:11" ht="12.75" x14ac:dyDescent="0.2">
      <c r="K952" s="2"/>
    </row>
    <row r="953" spans="11:11" ht="12.75" x14ac:dyDescent="0.2">
      <c r="K953" s="2"/>
    </row>
    <row r="954" spans="11:11" ht="12.75" x14ac:dyDescent="0.2">
      <c r="K954" s="2"/>
    </row>
    <row r="955" spans="11:11" ht="12.75" x14ac:dyDescent="0.2">
      <c r="K955" s="2"/>
    </row>
    <row r="956" spans="11:11" ht="12.75" x14ac:dyDescent="0.2">
      <c r="K956" s="2"/>
    </row>
    <row r="957" spans="11:11" ht="12.75" x14ac:dyDescent="0.2">
      <c r="K957" s="2"/>
    </row>
    <row r="958" spans="11:11" ht="12.75" x14ac:dyDescent="0.2">
      <c r="K958" s="2"/>
    </row>
    <row r="959" spans="11:11" ht="12.75" x14ac:dyDescent="0.2">
      <c r="K959" s="2"/>
    </row>
    <row r="960" spans="11:11" ht="12.75" x14ac:dyDescent="0.2">
      <c r="K960" s="2"/>
    </row>
    <row r="961" spans="11:11" ht="12.75" x14ac:dyDescent="0.2">
      <c r="K961" s="2"/>
    </row>
    <row r="962" spans="11:11" ht="12.75" x14ac:dyDescent="0.2">
      <c r="K962" s="2"/>
    </row>
    <row r="963" spans="11:11" ht="12.75" x14ac:dyDescent="0.2">
      <c r="K963" s="2"/>
    </row>
    <row r="964" spans="11:11" ht="12.75" x14ac:dyDescent="0.2">
      <c r="K964" s="2"/>
    </row>
    <row r="965" spans="11:11" ht="12.75" x14ac:dyDescent="0.2">
      <c r="K965" s="2"/>
    </row>
    <row r="966" spans="11:11" ht="12.75" x14ac:dyDescent="0.2">
      <c r="K966" s="2"/>
    </row>
    <row r="967" spans="11:11" ht="12.75" x14ac:dyDescent="0.2">
      <c r="K967" s="2"/>
    </row>
    <row r="968" spans="11:11" ht="12.75" x14ac:dyDescent="0.2">
      <c r="K968" s="2"/>
    </row>
    <row r="969" spans="11:11" ht="12.75" x14ac:dyDescent="0.2">
      <c r="K969" s="2"/>
    </row>
    <row r="970" spans="11:11" ht="12.75" x14ac:dyDescent="0.2">
      <c r="K970" s="2"/>
    </row>
    <row r="971" spans="11:11" ht="12.75" x14ac:dyDescent="0.2">
      <c r="K971" s="2"/>
    </row>
    <row r="972" spans="11:11" ht="12.75" x14ac:dyDescent="0.2">
      <c r="K972" s="2"/>
    </row>
    <row r="973" spans="11:11" ht="12.75" x14ac:dyDescent="0.2">
      <c r="K973" s="2"/>
    </row>
    <row r="974" spans="11:11" ht="12.75" x14ac:dyDescent="0.2">
      <c r="K974" s="2"/>
    </row>
    <row r="975" spans="11:11" ht="12.75" x14ac:dyDescent="0.2">
      <c r="K975" s="2"/>
    </row>
    <row r="976" spans="11:11" ht="12.75" x14ac:dyDescent="0.2">
      <c r="K976" s="2"/>
    </row>
    <row r="977" spans="11:11" ht="12.75" x14ac:dyDescent="0.2">
      <c r="K977" s="2"/>
    </row>
    <row r="978" spans="11:11" ht="12.75" x14ac:dyDescent="0.2">
      <c r="K978" s="2"/>
    </row>
    <row r="979" spans="11:11" ht="12.75" x14ac:dyDescent="0.2">
      <c r="K979" s="2"/>
    </row>
    <row r="980" spans="11:11" ht="12.75" x14ac:dyDescent="0.2">
      <c r="K980" s="2"/>
    </row>
    <row r="981" spans="11:11" ht="12.75" x14ac:dyDescent="0.2">
      <c r="K981" s="2"/>
    </row>
    <row r="982" spans="11:11" ht="12.75" x14ac:dyDescent="0.2">
      <c r="K982" s="2"/>
    </row>
    <row r="983" spans="11:11" ht="12.75" x14ac:dyDescent="0.2">
      <c r="K983" s="2"/>
    </row>
    <row r="984" spans="11:11" ht="12.75" x14ac:dyDescent="0.2">
      <c r="K984" s="2"/>
    </row>
    <row r="985" spans="11:11" ht="12.75" x14ac:dyDescent="0.2">
      <c r="K985" s="2"/>
    </row>
    <row r="986" spans="11:11" ht="12.75" x14ac:dyDescent="0.2">
      <c r="K986" s="2"/>
    </row>
    <row r="987" spans="11:11" ht="12.75" x14ac:dyDescent="0.2">
      <c r="K987" s="2"/>
    </row>
    <row r="988" spans="11:11" ht="12.75" x14ac:dyDescent="0.2">
      <c r="K988" s="2"/>
    </row>
    <row r="989" spans="11:11" ht="12.75" x14ac:dyDescent="0.2">
      <c r="K989" s="2"/>
    </row>
    <row r="990" spans="11:11" ht="12.75" x14ac:dyDescent="0.2">
      <c r="K990" s="2"/>
    </row>
    <row r="991" spans="11:11" ht="12.75" x14ac:dyDescent="0.2">
      <c r="K991" s="2"/>
    </row>
    <row r="992" spans="11:11" ht="12.75" x14ac:dyDescent="0.2">
      <c r="K992" s="2"/>
    </row>
    <row r="993" spans="11:11" ht="12.75" x14ac:dyDescent="0.2">
      <c r="K993" s="2"/>
    </row>
    <row r="994" spans="11:11" ht="12.75" x14ac:dyDescent="0.2">
      <c r="K994" s="2"/>
    </row>
    <row r="995" spans="11:11" ht="12.75" x14ac:dyDescent="0.2">
      <c r="K995" s="2"/>
    </row>
    <row r="996" spans="11:11" ht="12.75" x14ac:dyDescent="0.2">
      <c r="K996" s="2"/>
    </row>
    <row r="997" spans="11:11" ht="12.75" x14ac:dyDescent="0.2">
      <c r="K997" s="2"/>
    </row>
    <row r="998" spans="11:11" ht="12.75" x14ac:dyDescent="0.2">
      <c r="K998" s="2"/>
    </row>
    <row r="999" spans="11:11" ht="12.75" x14ac:dyDescent="0.2">
      <c r="K999" s="2"/>
    </row>
    <row r="1000" spans="11:11" ht="12.75" x14ac:dyDescent="0.2">
      <c r="K1000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Aaditya Rajput</cp:lastModifiedBy>
  <dcterms:modified xsi:type="dcterms:W3CDTF">2025-09-26T07:14:48Z</dcterms:modified>
</cp:coreProperties>
</file>