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HIL SINGH\Downloads\"/>
    </mc:Choice>
  </mc:AlternateContent>
  <xr:revisionPtr revIDLastSave="0" documentId="13_ncr:1_{03197ED9-B1F4-4421-9144-2A0CA739BD3B}" xr6:coauthVersionLast="47" xr6:coauthVersionMax="47" xr10:uidLastSave="{00000000-0000-0000-0000-000000000000}"/>
  <bookViews>
    <workbookView xWindow="-108" yWindow="-108" windowWidth="23256" windowHeight="12456" firstSheet="4" activeTab="6" xr2:uid="{00000000-000D-0000-FFFF-FFFF00000000}"/>
  </bookViews>
  <sheets>
    <sheet name="The Production Budget" sheetId="1" r:id="rId1"/>
    <sheet name="The Sales Budgets" sheetId="2" r:id="rId2"/>
    <sheet name="The Materials Purchase Budget" sheetId="3" r:id="rId3"/>
    <sheet name="The direct labour Budget" sheetId="4" r:id="rId4"/>
    <sheet name="The Overhead Budget " sheetId="5" r:id="rId5"/>
    <sheet name="Cash Budget forecasting" sheetId="6" r:id="rId6"/>
    <sheet name="Forecasted income statemen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7" l="1"/>
  <c r="N7" i="7" s="1"/>
  <c r="C8" i="7"/>
  <c r="C11" i="7" s="1"/>
  <c r="D8" i="7"/>
  <c r="D11" i="7" s="1"/>
  <c r="E8" i="7"/>
  <c r="E11" i="7" s="1"/>
  <c r="F8" i="7"/>
  <c r="F11" i="7" s="1"/>
  <c r="G8" i="7"/>
  <c r="G11" i="7" s="1"/>
  <c r="H8" i="7"/>
  <c r="H11" i="7" s="1"/>
  <c r="I8" i="7"/>
  <c r="I11" i="7" s="1"/>
  <c r="J8" i="7"/>
  <c r="J11" i="7" s="1"/>
  <c r="K8" i="7"/>
  <c r="K11" i="7" s="1"/>
  <c r="L8" i="7"/>
  <c r="L11" i="7" s="1"/>
  <c r="M8" i="7"/>
  <c r="M11" i="7" s="1"/>
  <c r="B8" i="7"/>
  <c r="B11" i="7" s="1"/>
  <c r="Q11" i="6"/>
  <c r="R11" i="6"/>
  <c r="S11" i="6"/>
  <c r="T11" i="6"/>
  <c r="U11" i="6"/>
  <c r="V11" i="6"/>
  <c r="P11" i="6"/>
  <c r="P7" i="6"/>
  <c r="Q7" i="6" s="1"/>
  <c r="P8" i="6"/>
  <c r="P9" i="6" s="1"/>
  <c r="P10" i="6" s="1"/>
  <c r="Q6" i="6"/>
  <c r="R6" i="6" s="1"/>
  <c r="P6" i="6"/>
  <c r="O6" i="7" l="1"/>
  <c r="N8" i="7"/>
  <c r="Q8" i="6"/>
  <c r="Q9" i="6" s="1"/>
  <c r="Q10" i="6" s="1"/>
  <c r="R7" i="6"/>
  <c r="S7" i="6" s="1"/>
  <c r="S6" i="6"/>
  <c r="T6" i="6" s="1"/>
  <c r="P6" i="7" l="1"/>
  <c r="Q6" i="7" s="1"/>
  <c r="O7" i="7"/>
  <c r="O8" i="7" s="1"/>
  <c r="N9" i="7"/>
  <c r="N10" i="7" s="1"/>
  <c r="R8" i="6"/>
  <c r="R9" i="6" s="1"/>
  <c r="R10" i="6" s="1"/>
  <c r="T7" i="6"/>
  <c r="U6" i="6"/>
  <c r="V6" i="6" s="1"/>
  <c r="Q7" i="7" l="1"/>
  <c r="Q8" i="7" s="1"/>
  <c r="O9" i="7"/>
  <c r="O10" i="7" s="1"/>
  <c r="R6" i="7"/>
  <c r="N11" i="7"/>
  <c r="P7" i="7"/>
  <c r="P8" i="7" s="1"/>
  <c r="V7" i="6"/>
  <c r="U7" i="6"/>
  <c r="S8" i="6"/>
  <c r="S9" i="6" s="1"/>
  <c r="S10" i="6" s="1"/>
  <c r="P9" i="7" l="1"/>
  <c r="P10" i="7" s="1"/>
  <c r="Q9" i="7"/>
  <c r="Q10" i="7" s="1"/>
  <c r="S6" i="7"/>
  <c r="R7" i="7"/>
  <c r="R8" i="7" s="1"/>
  <c r="O11" i="7"/>
  <c r="T6" i="7"/>
  <c r="T8" i="6"/>
  <c r="T9" i="6" s="1"/>
  <c r="T10" i="6" s="1"/>
  <c r="R9" i="7" l="1"/>
  <c r="R10" i="7" s="1"/>
  <c r="Q11" i="7"/>
  <c r="U6" i="7"/>
  <c r="S7" i="7"/>
  <c r="T7" i="7" s="1"/>
  <c r="P11" i="7"/>
  <c r="U8" i="6"/>
  <c r="U9" i="6" s="1"/>
  <c r="U10" i="6" s="1"/>
  <c r="U7" i="7" l="1"/>
  <c r="U8" i="7" s="1"/>
  <c r="T8" i="7"/>
  <c r="V6" i="7"/>
  <c r="S8" i="7"/>
  <c r="R11" i="7"/>
  <c r="V8" i="6"/>
  <c r="V9" i="6" s="1"/>
  <c r="V10" i="6" s="1"/>
  <c r="T9" i="7" l="1"/>
  <c r="T10" i="7" s="1"/>
  <c r="W6" i="7"/>
  <c r="V7" i="7"/>
  <c r="V8" i="7" s="1"/>
  <c r="S11" i="7"/>
  <c r="S9" i="7"/>
  <c r="S10" i="7" s="1"/>
  <c r="U9" i="7" l="1"/>
  <c r="V9" i="7" s="1"/>
  <c r="T11" i="7"/>
  <c r="X6" i="7"/>
  <c r="W7" i="7"/>
  <c r="X7" i="7" s="1"/>
  <c r="Y6" i="7" l="1"/>
  <c r="X8" i="7"/>
  <c r="U10" i="7"/>
  <c r="V10" i="7" s="1"/>
  <c r="V11" i="7" s="1"/>
  <c r="W8" i="7"/>
  <c r="U11" i="7" l="1"/>
  <c r="Y7" i="7"/>
  <c r="Y8" i="7" s="1"/>
  <c r="W9" i="7"/>
  <c r="W10" i="7" s="1"/>
  <c r="X9" i="7" l="1"/>
  <c r="Y9" i="7" s="1"/>
  <c r="W11" i="7"/>
  <c r="X10" i="7" l="1"/>
  <c r="Y10" i="7" s="1"/>
  <c r="Y11" i="7" s="1"/>
  <c r="X11" i="7" l="1"/>
</calcChain>
</file>

<file path=xl/sharedStrings.xml><?xml version="1.0" encoding="utf-8"?>
<sst xmlns="http://schemas.openxmlformats.org/spreadsheetml/2006/main" count="70" uniqueCount="49">
  <si>
    <t>The Product Budeget (in Units)</t>
  </si>
  <si>
    <t>Below Formula used in production budegt</t>
  </si>
  <si>
    <t>Budeget for Production of Units = Expected sales in units + Planned Ending inventory - Beginning Inventory.</t>
  </si>
  <si>
    <t>Ending Inventory = 10% of next month sales (For Mar'21 it is 170 (10% of 1700 units of Apr'21)</t>
  </si>
  <si>
    <t>Beginning Inventory = Previous month ending Inventory (For Apr 2020 is zero due to start of company )</t>
  </si>
  <si>
    <t>Particulars</t>
  </si>
  <si>
    <t>Total year</t>
  </si>
  <si>
    <t>Expected sales in Units</t>
  </si>
  <si>
    <t>Planned Ending Inventory</t>
  </si>
  <si>
    <t>Beginning Inventory</t>
  </si>
  <si>
    <t>Production of Units</t>
  </si>
  <si>
    <t>The Sales Budget (in Euro)</t>
  </si>
  <si>
    <t>Below formulas used in production budget</t>
  </si>
  <si>
    <t>Budgeted sales Revenue = Expected Sales in Units * Per units selling price</t>
  </si>
  <si>
    <t>Expected Sales in Unnits</t>
  </si>
  <si>
    <t>Selling Price Per Units</t>
  </si>
  <si>
    <t>Sales Revenue</t>
  </si>
  <si>
    <t>iii) The Materials Purchase Budget (in euro)</t>
  </si>
  <si>
    <t>Below formulas used in materials Purchase budget</t>
  </si>
  <si>
    <t>Materials to be purchased = Production of Units</t>
  </si>
  <si>
    <t>Cost of Materials Purchased = Materials to be purchased * direct material ccost per unit</t>
  </si>
  <si>
    <t>Payment of purchase = Paid in Next month (For Apr'20 it is zero)</t>
  </si>
  <si>
    <t>Direct Material Cost per Units</t>
  </si>
  <si>
    <t>Payment of Purchase</t>
  </si>
  <si>
    <t>Below formula used in labour Budget</t>
  </si>
  <si>
    <t>Total Required Hours (Apr &amp; May 20) = Production for the month * 5 hours</t>
  </si>
  <si>
    <t>Total Required Hours (June'20 to Msr'21) = Production for the month * 4 hours</t>
  </si>
  <si>
    <t>Total Labour Charge = Total Required Hoours * Rate per hours</t>
  </si>
  <si>
    <t>Production of the Units</t>
  </si>
  <si>
    <t>Total Requied hours</t>
  </si>
  <si>
    <t>Rate Per  hour</t>
  </si>
  <si>
    <t>Direct labour Cos</t>
  </si>
  <si>
    <t>iv) The Overhead Budget (in Euro)</t>
  </si>
  <si>
    <t>Below Formula usedd in verhead budget</t>
  </si>
  <si>
    <t>Variable Overhead = Total Required Labor Hours * Rate per Labor Hour</t>
  </si>
  <si>
    <t>Fixed Monthly Overhead = Yearly Overhead / 12 Months = 115000/12 = 9583.33</t>
  </si>
  <si>
    <t xml:space="preserve">We Use 9583 for just 8 months and 9584 for last 4 months </t>
  </si>
  <si>
    <t>As equipment used for the IT department hence not considered in verhead Budget</t>
  </si>
  <si>
    <t>Variable verheads</t>
  </si>
  <si>
    <t>Total Required labor Hours</t>
  </si>
  <si>
    <t>Rate Per Hour</t>
  </si>
  <si>
    <t>Total Variable overhead</t>
  </si>
  <si>
    <t>Fixed Overheads</t>
  </si>
  <si>
    <t>Total Overheads</t>
  </si>
  <si>
    <t>Cash budget forecasting</t>
  </si>
  <si>
    <t>Cost of goods sold</t>
  </si>
  <si>
    <t>Gross profit</t>
  </si>
  <si>
    <t>Net profit</t>
  </si>
  <si>
    <t>Forecasted Income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</si>
</sst>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7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7" fontId="3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1" xfId="0" applyFill="1" applyBorder="1"/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Y15"/>
  <sheetViews>
    <sheetView topLeftCell="J1" workbookViewId="0">
      <selection activeCell="L11" sqref="L11:Y15"/>
    </sheetView>
  </sheetViews>
  <sheetFormatPr defaultRowHeight="14.4" x14ac:dyDescent="0.3"/>
  <cols>
    <col min="12" max="12" width="24.109375" bestFit="1" customWidth="1"/>
  </cols>
  <sheetData>
    <row r="2" spans="2:25" x14ac:dyDescent="0.3">
      <c r="B2" t="s">
        <v>0</v>
      </c>
    </row>
    <row r="3" spans="2:25" x14ac:dyDescent="0.3">
      <c r="B3" t="s">
        <v>1</v>
      </c>
    </row>
    <row r="4" spans="2:25" x14ac:dyDescent="0.3">
      <c r="B4" t="s">
        <v>2</v>
      </c>
    </row>
    <row r="5" spans="2:25" x14ac:dyDescent="0.3">
      <c r="B5" t="s">
        <v>3</v>
      </c>
    </row>
    <row r="6" spans="2:25" x14ac:dyDescent="0.3">
      <c r="B6" t="s">
        <v>4</v>
      </c>
    </row>
    <row r="11" spans="2:25" x14ac:dyDescent="0.3">
      <c r="L11" s="1" t="s">
        <v>5</v>
      </c>
      <c r="M11" s="1">
        <v>43922</v>
      </c>
      <c r="N11" s="1">
        <v>43952</v>
      </c>
      <c r="O11" s="1">
        <v>43983</v>
      </c>
      <c r="P11" s="1">
        <v>44013</v>
      </c>
      <c r="Q11" s="1">
        <v>44044</v>
      </c>
      <c r="R11" s="1">
        <v>44075</v>
      </c>
      <c r="S11" s="1">
        <v>44105</v>
      </c>
      <c r="T11" s="1">
        <v>44136</v>
      </c>
      <c r="U11" s="1">
        <v>44166</v>
      </c>
      <c r="V11" s="1">
        <v>44197</v>
      </c>
      <c r="W11" s="1">
        <v>44228</v>
      </c>
      <c r="X11" s="1">
        <v>44256</v>
      </c>
      <c r="Y11" s="2" t="s">
        <v>6</v>
      </c>
    </row>
    <row r="12" spans="2:25" x14ac:dyDescent="0.3">
      <c r="L12" s="3" t="s">
        <v>7</v>
      </c>
      <c r="M12" s="4">
        <v>1200</v>
      </c>
      <c r="N12" s="4">
        <v>1400</v>
      </c>
      <c r="O12" s="4">
        <v>1500</v>
      </c>
      <c r="P12" s="4">
        <v>1900</v>
      </c>
      <c r="Q12" s="4">
        <v>2000</v>
      </c>
      <c r="R12" s="4">
        <v>2000</v>
      </c>
      <c r="S12" s="4">
        <v>2100</v>
      </c>
      <c r="T12" s="4">
        <v>2200</v>
      </c>
      <c r="U12" s="4">
        <v>2000</v>
      </c>
      <c r="V12" s="4">
        <v>1800</v>
      </c>
      <c r="W12" s="4">
        <v>1800</v>
      </c>
      <c r="X12" s="4">
        <v>1900</v>
      </c>
      <c r="Y12" s="4">
        <v>21800</v>
      </c>
    </row>
    <row r="13" spans="2:25" x14ac:dyDescent="0.3">
      <c r="L13" s="3" t="s">
        <v>8</v>
      </c>
      <c r="M13" s="4">
        <v>140</v>
      </c>
      <c r="N13" s="4">
        <v>150</v>
      </c>
      <c r="O13" s="4">
        <v>190</v>
      </c>
      <c r="P13" s="4">
        <v>200</v>
      </c>
      <c r="Q13" s="4">
        <v>200</v>
      </c>
      <c r="R13" s="4">
        <v>210</v>
      </c>
      <c r="S13" s="4">
        <v>220</v>
      </c>
      <c r="T13" s="4">
        <v>200</v>
      </c>
      <c r="U13" s="4">
        <v>180</v>
      </c>
      <c r="V13" s="4">
        <v>180</v>
      </c>
      <c r="W13" s="4">
        <v>190</v>
      </c>
      <c r="X13" s="4">
        <v>170</v>
      </c>
      <c r="Y13" s="4">
        <v>170</v>
      </c>
    </row>
    <row r="14" spans="2:25" x14ac:dyDescent="0.3">
      <c r="L14" s="3" t="s">
        <v>9</v>
      </c>
      <c r="M14" s="4">
        <v>0</v>
      </c>
      <c r="N14" s="4">
        <v>140</v>
      </c>
      <c r="O14" s="4">
        <v>150</v>
      </c>
      <c r="P14" s="4">
        <v>190</v>
      </c>
      <c r="Q14" s="4">
        <v>200</v>
      </c>
      <c r="R14" s="4">
        <v>200</v>
      </c>
      <c r="S14" s="4">
        <v>210</v>
      </c>
      <c r="T14" s="4">
        <v>220</v>
      </c>
      <c r="U14" s="4">
        <v>200</v>
      </c>
      <c r="V14" s="4">
        <v>180</v>
      </c>
      <c r="W14" s="4">
        <v>180</v>
      </c>
      <c r="X14" s="4">
        <v>190</v>
      </c>
      <c r="Y14" s="4">
        <v>0</v>
      </c>
    </row>
    <row r="15" spans="2:25" x14ac:dyDescent="0.3">
      <c r="L15" s="3" t="s">
        <v>10</v>
      </c>
      <c r="M15" s="4">
        <v>1340</v>
      </c>
      <c r="N15" s="4">
        <v>1410</v>
      </c>
      <c r="O15" s="4">
        <v>1540</v>
      </c>
      <c r="P15" s="4">
        <v>1910</v>
      </c>
      <c r="Q15" s="4">
        <v>2000</v>
      </c>
      <c r="R15" s="4">
        <v>2010</v>
      </c>
      <c r="S15" s="4">
        <v>2110</v>
      </c>
      <c r="T15" s="4">
        <v>2180</v>
      </c>
      <c r="U15" s="4">
        <v>1980</v>
      </c>
      <c r="V15" s="4">
        <v>1800</v>
      </c>
      <c r="W15" s="4">
        <v>1810</v>
      </c>
      <c r="X15" s="4">
        <v>1880</v>
      </c>
      <c r="Y15" s="5">
        <v>21970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V10"/>
  <sheetViews>
    <sheetView topLeftCell="F1" workbookViewId="0">
      <selection activeCell="I10" activeCellId="1" sqref="I7:U7 I10:U10"/>
    </sheetView>
  </sheetViews>
  <sheetFormatPr defaultRowHeight="14.4" x14ac:dyDescent="0.3"/>
  <cols>
    <col min="9" max="9" width="22.88671875" bestFit="1" customWidth="1"/>
  </cols>
  <sheetData>
    <row r="3" spans="2:22" x14ac:dyDescent="0.3">
      <c r="B3" t="s">
        <v>11</v>
      </c>
    </row>
    <row r="4" spans="2:22" x14ac:dyDescent="0.3">
      <c r="B4" t="s">
        <v>12</v>
      </c>
    </row>
    <row r="5" spans="2:22" x14ac:dyDescent="0.3">
      <c r="B5" t="s">
        <v>13</v>
      </c>
    </row>
    <row r="7" spans="2:22" x14ac:dyDescent="0.3">
      <c r="I7" s="2" t="s">
        <v>5</v>
      </c>
      <c r="J7" s="1">
        <v>43922</v>
      </c>
      <c r="K7" s="1">
        <v>43952</v>
      </c>
      <c r="L7" s="1">
        <v>43983</v>
      </c>
      <c r="M7" s="1">
        <v>44013</v>
      </c>
      <c r="N7" s="1">
        <v>44044</v>
      </c>
      <c r="O7" s="1">
        <v>44075</v>
      </c>
      <c r="P7" s="1">
        <v>44105</v>
      </c>
      <c r="Q7" s="1">
        <v>44136</v>
      </c>
      <c r="R7" s="1">
        <v>44166</v>
      </c>
      <c r="S7" s="1">
        <v>44197</v>
      </c>
      <c r="T7" s="1">
        <v>44228</v>
      </c>
      <c r="U7" s="1">
        <v>44256</v>
      </c>
      <c r="V7" s="2" t="s">
        <v>6</v>
      </c>
    </row>
    <row r="8" spans="2:22" x14ac:dyDescent="0.3">
      <c r="I8" s="3" t="s">
        <v>14</v>
      </c>
      <c r="J8" s="4">
        <v>1200</v>
      </c>
      <c r="K8" s="4">
        <v>1400</v>
      </c>
      <c r="L8" s="4">
        <v>1500</v>
      </c>
      <c r="M8" s="4">
        <v>1900</v>
      </c>
      <c r="N8" s="4">
        <v>2000</v>
      </c>
      <c r="O8" s="4">
        <v>2000</v>
      </c>
      <c r="P8" s="4">
        <v>2100</v>
      </c>
      <c r="Q8" s="4">
        <v>2200</v>
      </c>
      <c r="R8" s="4">
        <v>2000</v>
      </c>
      <c r="S8" s="4">
        <v>1800</v>
      </c>
      <c r="T8" s="4">
        <v>1800</v>
      </c>
      <c r="U8" s="4">
        <v>1900</v>
      </c>
      <c r="V8" s="4">
        <v>21800</v>
      </c>
    </row>
    <row r="9" spans="2:22" x14ac:dyDescent="0.3">
      <c r="I9" s="3" t="s">
        <v>15</v>
      </c>
      <c r="J9" s="4">
        <v>275</v>
      </c>
      <c r="K9" s="4">
        <v>275</v>
      </c>
      <c r="L9" s="4">
        <v>275</v>
      </c>
      <c r="M9" s="4">
        <v>275</v>
      </c>
      <c r="N9" s="4">
        <v>275</v>
      </c>
      <c r="O9" s="4">
        <v>275</v>
      </c>
      <c r="P9" s="4">
        <v>275</v>
      </c>
      <c r="Q9" s="4">
        <v>275</v>
      </c>
      <c r="R9" s="4">
        <v>275</v>
      </c>
      <c r="S9" s="4">
        <v>275</v>
      </c>
      <c r="T9" s="4">
        <v>275</v>
      </c>
      <c r="U9" s="4">
        <v>275</v>
      </c>
      <c r="V9" s="4">
        <v>275</v>
      </c>
    </row>
    <row r="10" spans="2:22" x14ac:dyDescent="0.3">
      <c r="I10" s="3" t="s">
        <v>16</v>
      </c>
      <c r="J10" s="4">
        <v>330000</v>
      </c>
      <c r="K10" s="4">
        <v>385000</v>
      </c>
      <c r="L10" s="4">
        <v>412500</v>
      </c>
      <c r="M10" s="4">
        <v>522500</v>
      </c>
      <c r="N10" s="4">
        <v>550000</v>
      </c>
      <c r="O10" s="4">
        <v>550000</v>
      </c>
      <c r="P10" s="4">
        <v>577500</v>
      </c>
      <c r="Q10" s="4">
        <v>605000</v>
      </c>
      <c r="R10" s="4">
        <v>550000</v>
      </c>
      <c r="S10" s="4">
        <v>495000</v>
      </c>
      <c r="T10" s="4">
        <v>495000</v>
      </c>
      <c r="U10" s="4">
        <v>522500</v>
      </c>
      <c r="V10" s="4">
        <v>5995000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V14"/>
  <sheetViews>
    <sheetView topLeftCell="H1" workbookViewId="0">
      <selection activeCell="J13" sqref="J13:U13"/>
    </sheetView>
  </sheetViews>
  <sheetFormatPr defaultRowHeight="14.4" x14ac:dyDescent="0.3"/>
  <cols>
    <col min="9" max="9" width="27.44140625" bestFit="1" customWidth="1"/>
  </cols>
  <sheetData>
    <row r="3" spans="2:22" x14ac:dyDescent="0.3">
      <c r="B3" t="s">
        <v>17</v>
      </c>
    </row>
    <row r="4" spans="2:22" x14ac:dyDescent="0.3">
      <c r="B4" t="s">
        <v>18</v>
      </c>
    </row>
    <row r="5" spans="2:22" x14ac:dyDescent="0.3">
      <c r="B5" t="s">
        <v>19</v>
      </c>
    </row>
    <row r="6" spans="2:22" x14ac:dyDescent="0.3">
      <c r="B6" t="s">
        <v>20</v>
      </c>
    </row>
    <row r="7" spans="2:22" x14ac:dyDescent="0.3">
      <c r="B7" t="s">
        <v>21</v>
      </c>
    </row>
    <row r="10" spans="2:22" x14ac:dyDescent="0.3">
      <c r="I10" s="2" t="s">
        <v>5</v>
      </c>
      <c r="J10" s="1">
        <v>43922</v>
      </c>
      <c r="K10" s="1">
        <v>43952</v>
      </c>
      <c r="L10" s="1">
        <v>43983</v>
      </c>
      <c r="M10" s="1">
        <v>44013</v>
      </c>
      <c r="N10" s="1">
        <v>44044</v>
      </c>
      <c r="O10" s="1">
        <v>44075</v>
      </c>
      <c r="P10" s="1">
        <v>44105</v>
      </c>
      <c r="Q10" s="1">
        <v>44136</v>
      </c>
      <c r="R10" s="1">
        <v>44166</v>
      </c>
      <c r="S10" s="1">
        <v>44197</v>
      </c>
      <c r="T10" s="1">
        <v>44228</v>
      </c>
      <c r="U10" s="1">
        <v>44256</v>
      </c>
      <c r="V10" s="2" t="s">
        <v>6</v>
      </c>
    </row>
    <row r="11" spans="2:22" x14ac:dyDescent="0.3">
      <c r="I11" s="3" t="s">
        <v>10</v>
      </c>
      <c r="J11" s="4">
        <v>1340</v>
      </c>
      <c r="K11" s="4">
        <v>1410</v>
      </c>
      <c r="L11" s="4">
        <v>1540</v>
      </c>
      <c r="M11" s="4">
        <v>1910</v>
      </c>
      <c r="N11" s="4">
        <v>2000</v>
      </c>
      <c r="O11" s="4">
        <v>2010</v>
      </c>
      <c r="P11" s="4">
        <v>2110</v>
      </c>
      <c r="Q11" s="4">
        <v>2180</v>
      </c>
      <c r="R11" s="4">
        <v>1980</v>
      </c>
      <c r="S11" s="4">
        <v>1800</v>
      </c>
      <c r="T11" s="4">
        <v>1810</v>
      </c>
      <c r="U11" s="4">
        <v>1880</v>
      </c>
      <c r="V11" s="5">
        <v>21970</v>
      </c>
    </row>
    <row r="12" spans="2:22" x14ac:dyDescent="0.3">
      <c r="I12" s="3" t="s">
        <v>22</v>
      </c>
      <c r="J12" s="4">
        <v>75</v>
      </c>
      <c r="K12" s="4">
        <v>75</v>
      </c>
      <c r="L12" s="4">
        <v>75</v>
      </c>
      <c r="M12" s="4">
        <v>75</v>
      </c>
      <c r="N12" s="4">
        <v>75</v>
      </c>
      <c r="O12" s="4">
        <v>75</v>
      </c>
      <c r="P12" s="4">
        <v>75</v>
      </c>
      <c r="Q12" s="4">
        <v>75</v>
      </c>
      <c r="R12" s="4">
        <v>75</v>
      </c>
      <c r="S12" s="4">
        <v>75</v>
      </c>
      <c r="T12" s="4">
        <v>75</v>
      </c>
      <c r="U12" s="4">
        <v>75</v>
      </c>
      <c r="V12" s="4">
        <v>75</v>
      </c>
    </row>
    <row r="13" spans="2:22" x14ac:dyDescent="0.3">
      <c r="I13" s="3" t="s">
        <v>22</v>
      </c>
      <c r="J13" s="4">
        <v>100500</v>
      </c>
      <c r="K13" s="4">
        <v>105750</v>
      </c>
      <c r="L13" s="4">
        <v>115500</v>
      </c>
      <c r="M13" s="4">
        <v>143250</v>
      </c>
      <c r="N13" s="4">
        <v>150000</v>
      </c>
      <c r="O13" s="4">
        <v>150750</v>
      </c>
      <c r="P13" s="4">
        <v>158250</v>
      </c>
      <c r="Q13" s="4">
        <v>163500</v>
      </c>
      <c r="R13" s="4">
        <v>148500</v>
      </c>
      <c r="S13" s="4">
        <v>13500</v>
      </c>
      <c r="T13" s="4">
        <v>135750</v>
      </c>
      <c r="U13" s="4">
        <v>141000</v>
      </c>
      <c r="V13" s="4">
        <v>1647750</v>
      </c>
    </row>
    <row r="14" spans="2:22" x14ac:dyDescent="0.3">
      <c r="I14" s="3" t="s">
        <v>23</v>
      </c>
      <c r="J14" s="4">
        <v>0</v>
      </c>
      <c r="K14" s="4">
        <v>100500</v>
      </c>
      <c r="L14" s="4">
        <v>105750</v>
      </c>
      <c r="M14" s="4">
        <v>115500</v>
      </c>
      <c r="N14" s="4">
        <v>143250</v>
      </c>
      <c r="O14" s="4">
        <v>150000</v>
      </c>
      <c r="P14" s="4">
        <v>150750</v>
      </c>
      <c r="Q14" s="4">
        <v>158250</v>
      </c>
      <c r="R14" s="4">
        <v>163500</v>
      </c>
      <c r="S14" s="4">
        <v>148500</v>
      </c>
      <c r="T14" s="4">
        <v>135750</v>
      </c>
      <c r="U14" s="4">
        <v>135750</v>
      </c>
      <c r="V14" s="4">
        <v>1506750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T12"/>
  <sheetViews>
    <sheetView topLeftCell="C1" workbookViewId="0">
      <selection activeCell="G12" sqref="G12:S12"/>
    </sheetView>
  </sheetViews>
  <sheetFormatPr defaultRowHeight="14.4" x14ac:dyDescent="0.3"/>
  <cols>
    <col min="7" max="7" width="21.88671875" bestFit="1" customWidth="1"/>
  </cols>
  <sheetData>
    <row r="3" spans="2:20" x14ac:dyDescent="0.3">
      <c r="B3" t="s">
        <v>24</v>
      </c>
    </row>
    <row r="4" spans="2:20" x14ac:dyDescent="0.3">
      <c r="B4" t="s">
        <v>25</v>
      </c>
    </row>
    <row r="5" spans="2:20" x14ac:dyDescent="0.3">
      <c r="B5" t="s">
        <v>26</v>
      </c>
    </row>
    <row r="6" spans="2:20" x14ac:dyDescent="0.3">
      <c r="B6" t="s">
        <v>27</v>
      </c>
    </row>
    <row r="8" spans="2:20" x14ac:dyDescent="0.3">
      <c r="G8" s="2" t="s">
        <v>5</v>
      </c>
      <c r="H8" s="1">
        <v>43922</v>
      </c>
      <c r="I8" s="1">
        <v>43952</v>
      </c>
      <c r="J8" s="1">
        <v>43983</v>
      </c>
      <c r="K8" s="1">
        <v>44013</v>
      </c>
      <c r="L8" s="1">
        <v>44044</v>
      </c>
      <c r="M8" s="1">
        <v>44075</v>
      </c>
      <c r="N8" s="1">
        <v>44105</v>
      </c>
      <c r="O8" s="1">
        <v>44136</v>
      </c>
      <c r="P8" s="1">
        <v>44166</v>
      </c>
      <c r="Q8" s="1">
        <v>44197</v>
      </c>
      <c r="R8" s="1">
        <v>44228</v>
      </c>
      <c r="S8" s="1">
        <v>44256</v>
      </c>
      <c r="T8" s="2" t="s">
        <v>6</v>
      </c>
    </row>
    <row r="9" spans="2:20" x14ac:dyDescent="0.3">
      <c r="G9" s="3" t="s">
        <v>28</v>
      </c>
      <c r="H9" s="4">
        <v>1340</v>
      </c>
      <c r="I9" s="4">
        <v>1410</v>
      </c>
      <c r="J9" s="4">
        <v>1540</v>
      </c>
      <c r="K9" s="4">
        <v>1910</v>
      </c>
      <c r="L9" s="4">
        <v>2000</v>
      </c>
      <c r="M9" s="4">
        <v>2010</v>
      </c>
      <c r="N9" s="4">
        <v>2110</v>
      </c>
      <c r="O9" s="4">
        <v>2180</v>
      </c>
      <c r="P9" s="4">
        <v>1980</v>
      </c>
      <c r="Q9" s="4">
        <v>1800</v>
      </c>
      <c r="R9" s="4">
        <v>1810</v>
      </c>
      <c r="S9" s="4">
        <v>1880</v>
      </c>
      <c r="T9" s="4">
        <v>21970</v>
      </c>
    </row>
    <row r="10" spans="2:20" x14ac:dyDescent="0.3">
      <c r="G10" s="3" t="s">
        <v>29</v>
      </c>
      <c r="H10" s="4">
        <v>6700</v>
      </c>
      <c r="I10" s="4">
        <v>7050</v>
      </c>
      <c r="J10" s="4">
        <v>6160</v>
      </c>
      <c r="K10" s="4">
        <v>7640</v>
      </c>
      <c r="L10" s="4">
        <v>8000</v>
      </c>
      <c r="M10" s="4">
        <v>8040</v>
      </c>
      <c r="N10" s="4">
        <v>8440</v>
      </c>
      <c r="O10" s="4">
        <v>5720</v>
      </c>
      <c r="P10" s="4">
        <v>7920</v>
      </c>
      <c r="Q10" s="4">
        <v>7200</v>
      </c>
      <c r="R10" s="4">
        <v>7240</v>
      </c>
      <c r="S10" s="4">
        <v>7520</v>
      </c>
      <c r="T10" s="4">
        <v>90630</v>
      </c>
    </row>
    <row r="11" spans="2:20" x14ac:dyDescent="0.3">
      <c r="G11" s="3" t="s">
        <v>30</v>
      </c>
      <c r="H11" s="4">
        <v>12</v>
      </c>
      <c r="I11" s="4">
        <v>12</v>
      </c>
      <c r="J11" s="4">
        <v>12</v>
      </c>
      <c r="K11" s="4">
        <v>12</v>
      </c>
      <c r="L11" s="4">
        <v>12</v>
      </c>
      <c r="M11" s="4">
        <v>12</v>
      </c>
      <c r="N11" s="4">
        <v>12</v>
      </c>
      <c r="O11" s="4">
        <v>12</v>
      </c>
      <c r="P11" s="4">
        <v>12</v>
      </c>
      <c r="Q11" s="4">
        <v>12</v>
      </c>
      <c r="R11" s="4">
        <v>12</v>
      </c>
      <c r="S11" s="4">
        <v>12</v>
      </c>
      <c r="T11" s="4">
        <v>12</v>
      </c>
    </row>
    <row r="12" spans="2:20" x14ac:dyDescent="0.3">
      <c r="G12" s="3" t="s">
        <v>31</v>
      </c>
      <c r="H12" s="4">
        <v>80400</v>
      </c>
      <c r="I12" s="4">
        <v>84600</v>
      </c>
      <c r="J12" s="4">
        <v>73920</v>
      </c>
      <c r="K12" s="4">
        <v>91680</v>
      </c>
      <c r="L12" s="4">
        <v>96000</v>
      </c>
      <c r="M12" s="4">
        <v>96480</v>
      </c>
      <c r="N12" s="4">
        <v>101280</v>
      </c>
      <c r="O12" s="4">
        <v>104640</v>
      </c>
      <c r="P12" s="4">
        <v>95040</v>
      </c>
      <c r="Q12" s="4">
        <v>86400</v>
      </c>
      <c r="R12" s="4">
        <v>86880</v>
      </c>
      <c r="S12" s="4">
        <v>90240</v>
      </c>
      <c r="T12" s="4">
        <v>1087560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W17"/>
  <sheetViews>
    <sheetView topLeftCell="F1" workbookViewId="0">
      <selection activeCell="J17" sqref="J17:V17"/>
    </sheetView>
  </sheetViews>
  <sheetFormatPr defaultRowHeight="14.4" x14ac:dyDescent="0.3"/>
  <cols>
    <col min="10" max="10" width="25" bestFit="1" customWidth="1"/>
  </cols>
  <sheetData>
    <row r="3" spans="2:23" x14ac:dyDescent="0.3">
      <c r="B3" t="s">
        <v>32</v>
      </c>
    </row>
    <row r="4" spans="2:23" x14ac:dyDescent="0.3">
      <c r="B4" t="s">
        <v>33</v>
      </c>
    </row>
    <row r="5" spans="2:23" x14ac:dyDescent="0.3">
      <c r="B5" t="s">
        <v>34</v>
      </c>
    </row>
    <row r="6" spans="2:23" x14ac:dyDescent="0.3">
      <c r="B6" t="s">
        <v>35</v>
      </c>
    </row>
    <row r="7" spans="2:23" x14ac:dyDescent="0.3">
      <c r="B7" t="s">
        <v>36</v>
      </c>
    </row>
    <row r="8" spans="2:23" x14ac:dyDescent="0.3">
      <c r="B8" t="s">
        <v>37</v>
      </c>
    </row>
    <row r="11" spans="2:23" x14ac:dyDescent="0.3">
      <c r="J11" s="2" t="s">
        <v>5</v>
      </c>
      <c r="K11" s="1">
        <v>43922</v>
      </c>
      <c r="L11" s="1">
        <v>43952</v>
      </c>
      <c r="M11" s="1">
        <v>43983</v>
      </c>
      <c r="N11" s="1">
        <v>44013</v>
      </c>
      <c r="O11" s="1">
        <v>44044</v>
      </c>
      <c r="P11" s="1">
        <v>44075</v>
      </c>
      <c r="Q11" s="1">
        <v>44105</v>
      </c>
      <c r="R11" s="1">
        <v>44136</v>
      </c>
      <c r="S11" s="1">
        <v>44166</v>
      </c>
      <c r="T11" s="1">
        <v>44197</v>
      </c>
      <c r="U11" s="1">
        <v>44228</v>
      </c>
      <c r="V11" s="1">
        <v>44256</v>
      </c>
      <c r="W11" s="2" t="s">
        <v>6</v>
      </c>
    </row>
    <row r="12" spans="2:23" x14ac:dyDescent="0.3">
      <c r="J12" s="3" t="s">
        <v>38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2:23" x14ac:dyDescent="0.3">
      <c r="J13" s="3" t="s">
        <v>39</v>
      </c>
      <c r="K13" s="4">
        <v>6700</v>
      </c>
      <c r="L13" s="4">
        <v>7050</v>
      </c>
      <c r="M13" s="4">
        <v>6160</v>
      </c>
      <c r="N13" s="4">
        <v>7640</v>
      </c>
      <c r="O13" s="4">
        <v>8000</v>
      </c>
      <c r="P13" s="4">
        <v>8040</v>
      </c>
      <c r="Q13" s="4">
        <v>8440</v>
      </c>
      <c r="R13" s="4">
        <v>8720</v>
      </c>
      <c r="S13" s="4">
        <v>7920</v>
      </c>
      <c r="T13" s="4">
        <v>7200</v>
      </c>
      <c r="U13" s="4">
        <v>7240</v>
      </c>
      <c r="V13" s="4">
        <v>7520</v>
      </c>
      <c r="W13" s="4">
        <v>90630</v>
      </c>
    </row>
    <row r="14" spans="2:23" x14ac:dyDescent="0.3">
      <c r="J14" s="3" t="s">
        <v>40</v>
      </c>
      <c r="K14" s="4">
        <v>12</v>
      </c>
      <c r="L14" s="4">
        <v>12</v>
      </c>
      <c r="M14" s="4">
        <v>12</v>
      </c>
      <c r="N14" s="4">
        <v>12</v>
      </c>
      <c r="O14" s="4">
        <v>12</v>
      </c>
      <c r="P14" s="4">
        <v>12</v>
      </c>
      <c r="Q14" s="4">
        <v>12</v>
      </c>
      <c r="R14" s="4">
        <v>12</v>
      </c>
      <c r="S14" s="4">
        <v>12</v>
      </c>
      <c r="T14" s="4">
        <v>12</v>
      </c>
      <c r="U14" s="4">
        <v>12</v>
      </c>
      <c r="V14" s="4">
        <v>12</v>
      </c>
      <c r="W14" s="4">
        <v>12</v>
      </c>
    </row>
    <row r="15" spans="2:23" x14ac:dyDescent="0.3">
      <c r="J15" s="3" t="s">
        <v>41</v>
      </c>
      <c r="K15" s="5">
        <v>80400</v>
      </c>
      <c r="L15" s="4">
        <v>84600</v>
      </c>
      <c r="M15" s="4">
        <v>73920</v>
      </c>
      <c r="N15" s="4">
        <v>91680</v>
      </c>
      <c r="O15" s="4">
        <v>96000</v>
      </c>
      <c r="P15" s="4">
        <v>96480</v>
      </c>
      <c r="Q15" s="4">
        <v>101280</v>
      </c>
      <c r="R15" s="4">
        <v>104640</v>
      </c>
      <c r="S15" s="4">
        <v>95040</v>
      </c>
      <c r="T15" s="4">
        <v>86400</v>
      </c>
      <c r="U15" s="4">
        <v>86880</v>
      </c>
      <c r="V15" s="4">
        <v>90240</v>
      </c>
      <c r="W15" s="4">
        <v>1087560</v>
      </c>
    </row>
    <row r="16" spans="2:23" x14ac:dyDescent="0.3">
      <c r="J16" s="3" t="s">
        <v>42</v>
      </c>
      <c r="K16" s="4">
        <v>9583</v>
      </c>
      <c r="L16" s="4">
        <v>9583</v>
      </c>
      <c r="M16" s="4">
        <v>9583</v>
      </c>
      <c r="N16" s="4">
        <v>9583</v>
      </c>
      <c r="O16" s="4">
        <v>9583</v>
      </c>
      <c r="P16" s="4">
        <v>9583</v>
      </c>
      <c r="Q16" s="4">
        <v>9583</v>
      </c>
      <c r="R16" s="4">
        <v>9583</v>
      </c>
      <c r="S16" s="4">
        <v>9584</v>
      </c>
      <c r="T16" s="4">
        <v>9584</v>
      </c>
      <c r="U16" s="4">
        <v>9584</v>
      </c>
      <c r="V16" s="4">
        <v>9584</v>
      </c>
      <c r="W16" s="4">
        <v>115000</v>
      </c>
    </row>
    <row r="17" spans="10:23" x14ac:dyDescent="0.3">
      <c r="J17" s="3" t="s">
        <v>43</v>
      </c>
      <c r="K17" s="4">
        <v>89983</v>
      </c>
      <c r="L17" s="4">
        <v>94183</v>
      </c>
      <c r="M17" s="4">
        <v>83503</v>
      </c>
      <c r="N17" s="4">
        <v>101263</v>
      </c>
      <c r="O17" s="4">
        <v>105583</v>
      </c>
      <c r="P17" s="4">
        <v>106063</v>
      </c>
      <c r="Q17" s="4">
        <v>110863</v>
      </c>
      <c r="R17" s="4">
        <v>114223</v>
      </c>
      <c r="S17" s="4">
        <v>104624</v>
      </c>
      <c r="T17" s="4">
        <v>95984</v>
      </c>
      <c r="U17" s="4">
        <v>96464</v>
      </c>
      <c r="V17" s="4">
        <v>99824</v>
      </c>
      <c r="W17" s="4">
        <v>1202560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1BD46-EB2E-4636-8E6A-346339E8EAD3}">
  <dimension ref="C3:V11"/>
  <sheetViews>
    <sheetView topLeftCell="B1" workbookViewId="0">
      <selection activeCell="O19" sqref="O19"/>
    </sheetView>
  </sheetViews>
  <sheetFormatPr defaultRowHeight="14.4" x14ac:dyDescent="0.3"/>
  <cols>
    <col min="3" max="3" width="21.77734375" bestFit="1" customWidth="1"/>
    <col min="16" max="16" width="9.5546875" bestFit="1" customWidth="1"/>
  </cols>
  <sheetData>
    <row r="3" spans="3:22" x14ac:dyDescent="0.3">
      <c r="C3" s="8" t="s">
        <v>44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3:22" x14ac:dyDescent="0.3"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</row>
    <row r="5" spans="3:22" x14ac:dyDescent="0.3">
      <c r="C5" s="1" t="s">
        <v>5</v>
      </c>
      <c r="D5" s="1">
        <v>43922</v>
      </c>
      <c r="E5" s="1">
        <v>43952</v>
      </c>
      <c r="F5" s="1">
        <v>43983</v>
      </c>
      <c r="G5" s="1">
        <v>44013</v>
      </c>
      <c r="H5" s="1">
        <v>44044</v>
      </c>
      <c r="I5" s="1">
        <v>44075</v>
      </c>
      <c r="J5" s="1">
        <v>44105</v>
      </c>
      <c r="K5" s="1">
        <v>44136</v>
      </c>
      <c r="L5" s="1">
        <v>44166</v>
      </c>
      <c r="M5" s="1">
        <v>44197</v>
      </c>
      <c r="N5" s="1">
        <v>44228</v>
      </c>
      <c r="O5" s="1">
        <v>44256</v>
      </c>
      <c r="P5" s="7">
        <v>44287</v>
      </c>
      <c r="Q5" s="7">
        <v>44317</v>
      </c>
      <c r="R5" s="7">
        <v>44348</v>
      </c>
      <c r="S5" s="7">
        <v>44378</v>
      </c>
      <c r="T5" s="7">
        <v>44409</v>
      </c>
      <c r="U5" s="7">
        <v>44440</v>
      </c>
      <c r="V5" s="7">
        <v>44470</v>
      </c>
    </row>
    <row r="6" spans="3:22" x14ac:dyDescent="0.3">
      <c r="C6" s="3" t="s">
        <v>7</v>
      </c>
      <c r="D6" s="4">
        <v>1200</v>
      </c>
      <c r="E6" s="4">
        <v>1400</v>
      </c>
      <c r="F6" s="4">
        <v>1500</v>
      </c>
      <c r="G6" s="4">
        <v>1900</v>
      </c>
      <c r="H6" s="4">
        <v>2000</v>
      </c>
      <c r="I6" s="4">
        <v>2000</v>
      </c>
      <c r="J6" s="4">
        <v>2100</v>
      </c>
      <c r="K6" s="4">
        <v>2200</v>
      </c>
      <c r="L6" s="4">
        <v>2000</v>
      </c>
      <c r="M6" s="4">
        <v>1800</v>
      </c>
      <c r="N6" s="4">
        <v>1800</v>
      </c>
      <c r="O6" s="4">
        <v>1900</v>
      </c>
      <c r="P6" s="6">
        <f>_xlfn.FORECAST.LINEAR(P5,D6:O6,D5:O5)</f>
        <v>2146.9418779379776</v>
      </c>
      <c r="Q6" s="6">
        <f t="shared" ref="Q6:V6" si="0">_xlfn.FORECAST.LINEAR(Q5,E6:P6,E5:P5)</f>
        <v>2126.5425550593282</v>
      </c>
      <c r="R6" s="6">
        <f t="shared" si="0"/>
        <v>2099.3121166911951</v>
      </c>
      <c r="S6" s="6">
        <f t="shared" si="0"/>
        <v>2050.0605727759948</v>
      </c>
      <c r="T6" s="6">
        <f t="shared" si="0"/>
        <v>2042.2517283499283</v>
      </c>
      <c r="U6" s="6">
        <f t="shared" si="0"/>
        <v>2046.2883290699474</v>
      </c>
      <c r="V6" s="6">
        <f t="shared" si="0"/>
        <v>2049.5847005091146</v>
      </c>
    </row>
    <row r="7" spans="3:22" x14ac:dyDescent="0.3">
      <c r="C7" s="3" t="s">
        <v>8</v>
      </c>
      <c r="D7" s="4">
        <v>140</v>
      </c>
      <c r="E7" s="4">
        <v>150</v>
      </c>
      <c r="F7" s="4">
        <v>190</v>
      </c>
      <c r="G7" s="4">
        <v>200</v>
      </c>
      <c r="H7" s="4">
        <v>200</v>
      </c>
      <c r="I7" s="4">
        <v>210</v>
      </c>
      <c r="J7" s="4">
        <v>220</v>
      </c>
      <c r="K7" s="4">
        <v>200</v>
      </c>
      <c r="L7" s="4">
        <v>180</v>
      </c>
      <c r="M7" s="4">
        <v>180</v>
      </c>
      <c r="N7" s="4">
        <v>190</v>
      </c>
      <c r="O7" s="4">
        <v>170</v>
      </c>
      <c r="P7" s="6">
        <f t="shared" ref="P7:P11" si="1">_xlfn.FORECAST.LINEAR(P6,D7:O7,D6:O6)</f>
        <v>206.65503143522034</v>
      </c>
      <c r="Q7" s="6">
        <f t="shared" ref="Q7:Q11" si="2">_xlfn.FORECAST.LINEAR(Q6,E7:P7,E6:P6)</f>
        <v>204.23129753570495</v>
      </c>
      <c r="R7" s="6">
        <f t="shared" ref="R7:R11" si="3">_xlfn.FORECAST.LINEAR(R6,F7:Q7,F6:Q6)</f>
        <v>201.21269297702509</v>
      </c>
      <c r="S7" s="6">
        <f t="shared" ref="S7:S11" si="4">_xlfn.FORECAST.LINEAR(S6,G7:R7,G6:R6)</f>
        <v>199.71393413480615</v>
      </c>
      <c r="T7" s="6">
        <f t="shared" ref="T7:T11" si="5">_xlfn.FORECAST.LINEAR(T6,H7:S7,H6:S6)</f>
        <v>198.51616762705834</v>
      </c>
      <c r="U7" s="6">
        <f t="shared" ref="U7:U11" si="6">_xlfn.FORECAST.LINEAR(U6,I7:T7,I6:T6)</f>
        <v>198.44247731193065</v>
      </c>
      <c r="V7" s="6">
        <f t="shared" ref="V7:V11" si="7">_xlfn.FORECAST.LINEAR(V6,J7:U7,J6:U6)</f>
        <v>197.48800016735265</v>
      </c>
    </row>
    <row r="8" spans="3:22" x14ac:dyDescent="0.3">
      <c r="C8" s="3" t="s">
        <v>9</v>
      </c>
      <c r="D8" s="4">
        <v>0</v>
      </c>
      <c r="E8" s="4">
        <v>140</v>
      </c>
      <c r="F8" s="4">
        <v>150</v>
      </c>
      <c r="G8" s="4">
        <v>190</v>
      </c>
      <c r="H8" s="4">
        <v>200</v>
      </c>
      <c r="I8" s="4">
        <v>200</v>
      </c>
      <c r="J8" s="4">
        <v>210</v>
      </c>
      <c r="K8" s="4">
        <v>220</v>
      </c>
      <c r="L8" s="4">
        <v>200</v>
      </c>
      <c r="M8" s="4">
        <v>180</v>
      </c>
      <c r="N8" s="4">
        <v>180</v>
      </c>
      <c r="O8" s="4">
        <v>190</v>
      </c>
      <c r="P8" s="6">
        <f t="shared" si="1"/>
        <v>211.94283782407874</v>
      </c>
      <c r="Q8" s="6">
        <f t="shared" si="2"/>
        <v>200.65887334844601</v>
      </c>
      <c r="R8" s="6">
        <f t="shared" si="3"/>
        <v>197.68341506681136</v>
      </c>
      <c r="S8" s="6">
        <f t="shared" si="4"/>
        <v>199.78713993827489</v>
      </c>
      <c r="T8" s="6">
        <f t="shared" si="5"/>
        <v>200.04221063976695</v>
      </c>
      <c r="U8" s="6">
        <f t="shared" si="6"/>
        <v>200.07338080446766</v>
      </c>
      <c r="V8" s="6">
        <f t="shared" si="7"/>
        <v>200.15737475094105</v>
      </c>
    </row>
    <row r="9" spans="3:22" x14ac:dyDescent="0.3">
      <c r="C9" s="3" t="s">
        <v>10</v>
      </c>
      <c r="D9" s="4">
        <v>1340</v>
      </c>
      <c r="E9" s="4">
        <v>1410</v>
      </c>
      <c r="F9" s="4">
        <v>1540</v>
      </c>
      <c r="G9" s="4">
        <v>1910</v>
      </c>
      <c r="H9" s="4">
        <v>2000</v>
      </c>
      <c r="I9" s="4">
        <v>2010</v>
      </c>
      <c r="J9" s="4">
        <v>2110</v>
      </c>
      <c r="K9" s="4">
        <v>2180</v>
      </c>
      <c r="L9" s="4">
        <v>1980</v>
      </c>
      <c r="M9" s="4">
        <v>1800</v>
      </c>
      <c r="N9" s="4">
        <v>1810</v>
      </c>
      <c r="O9" s="4">
        <v>1880</v>
      </c>
      <c r="P9" s="6">
        <f t="shared" si="1"/>
        <v>1987.2880473684252</v>
      </c>
      <c r="Q9" s="6">
        <f t="shared" si="2"/>
        <v>1988.0047897545376</v>
      </c>
      <c r="R9" s="6">
        <f t="shared" si="3"/>
        <v>1961.7989351938677</v>
      </c>
      <c r="S9" s="6">
        <f t="shared" si="4"/>
        <v>1980.3909075848878</v>
      </c>
      <c r="T9" s="6">
        <f t="shared" si="5"/>
        <v>1981.5071103888054</v>
      </c>
      <c r="U9" s="6">
        <f t="shared" si="6"/>
        <v>1980.1970998958968</v>
      </c>
      <c r="V9" s="6">
        <f t="shared" si="7"/>
        <v>1978.3732220954262</v>
      </c>
    </row>
    <row r="10" spans="3:22" x14ac:dyDescent="0.3">
      <c r="C10" s="3" t="s">
        <v>15</v>
      </c>
      <c r="D10" s="4">
        <v>275</v>
      </c>
      <c r="E10" s="4">
        <v>275</v>
      </c>
      <c r="F10" s="4">
        <v>275</v>
      </c>
      <c r="G10" s="4">
        <v>275</v>
      </c>
      <c r="H10" s="4">
        <v>275</v>
      </c>
      <c r="I10" s="4">
        <v>275</v>
      </c>
      <c r="J10" s="4">
        <v>275</v>
      </c>
      <c r="K10" s="4">
        <v>275</v>
      </c>
      <c r="L10" s="4">
        <v>275</v>
      </c>
      <c r="M10" s="4">
        <v>275</v>
      </c>
      <c r="N10" s="4">
        <v>275</v>
      </c>
      <c r="O10" s="4">
        <v>275</v>
      </c>
      <c r="P10" s="6">
        <f t="shared" si="1"/>
        <v>275</v>
      </c>
      <c r="Q10" s="6">
        <f t="shared" si="2"/>
        <v>275</v>
      </c>
      <c r="R10" s="6">
        <f t="shared" si="3"/>
        <v>275</v>
      </c>
      <c r="S10" s="6">
        <f t="shared" si="4"/>
        <v>275</v>
      </c>
      <c r="T10" s="6">
        <f t="shared" si="5"/>
        <v>275</v>
      </c>
      <c r="U10" s="6">
        <f t="shared" si="6"/>
        <v>275</v>
      </c>
      <c r="V10" s="6">
        <f t="shared" si="7"/>
        <v>275</v>
      </c>
    </row>
    <row r="11" spans="3:22" x14ac:dyDescent="0.3">
      <c r="C11" s="3" t="s">
        <v>16</v>
      </c>
      <c r="D11" s="4">
        <v>330000</v>
      </c>
      <c r="E11" s="4">
        <v>385000</v>
      </c>
      <c r="F11" s="4">
        <v>412500</v>
      </c>
      <c r="G11" s="4">
        <v>522500</v>
      </c>
      <c r="H11" s="4">
        <v>550000</v>
      </c>
      <c r="I11" s="4">
        <v>550000</v>
      </c>
      <c r="J11" s="4">
        <v>577500</v>
      </c>
      <c r="K11" s="4">
        <v>605000</v>
      </c>
      <c r="L11" s="4">
        <v>550000</v>
      </c>
      <c r="M11" s="4">
        <v>495000</v>
      </c>
      <c r="N11" s="4">
        <v>495000</v>
      </c>
      <c r="O11" s="4">
        <v>522500</v>
      </c>
      <c r="P11" s="6">
        <f>P9*P10</f>
        <v>546504.21302631695</v>
      </c>
      <c r="Q11" s="6">
        <f t="shared" ref="Q11:V11" si="8">Q9*Q10</f>
        <v>546701.31718249782</v>
      </c>
      <c r="R11" s="6">
        <f t="shared" si="8"/>
        <v>539494.70717831363</v>
      </c>
      <c r="S11" s="6">
        <f t="shared" si="8"/>
        <v>544607.49958584411</v>
      </c>
      <c r="T11" s="6">
        <f t="shared" si="8"/>
        <v>544914.45535692142</v>
      </c>
      <c r="U11" s="6">
        <f t="shared" si="8"/>
        <v>544554.20247137162</v>
      </c>
      <c r="V11" s="6">
        <f t="shared" si="8"/>
        <v>544052.6360762422</v>
      </c>
    </row>
  </sheetData>
  <mergeCells count="1">
    <mergeCell ref="C3:V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5C2CE-6213-4523-9D8A-82F0A465C875}">
  <dimension ref="A3:Y11"/>
  <sheetViews>
    <sheetView tabSelected="1" workbookViewId="0">
      <selection activeCell="F18" sqref="F18"/>
    </sheetView>
  </sheetViews>
  <sheetFormatPr defaultRowHeight="14.4" x14ac:dyDescent="0.3"/>
  <cols>
    <col min="1" max="1" width="21.6640625" customWidth="1"/>
    <col min="4" max="4" width="7.77734375" customWidth="1"/>
    <col min="17" max="28" width="9.5546875" bestFit="1" customWidth="1"/>
  </cols>
  <sheetData>
    <row r="3" spans="1:25" ht="18" x14ac:dyDescent="0.3">
      <c r="A3" s="10" t="s">
        <v>48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 ht="18" x14ac:dyDescent="0.3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x14ac:dyDescent="0.3">
      <c r="A5" s="2" t="s">
        <v>5</v>
      </c>
      <c r="B5" s="1">
        <v>43922</v>
      </c>
      <c r="C5" s="1">
        <v>43952</v>
      </c>
      <c r="D5" s="1">
        <v>43983</v>
      </c>
      <c r="E5" s="1">
        <v>44013</v>
      </c>
      <c r="F5" s="1">
        <v>44044</v>
      </c>
      <c r="G5" s="1">
        <v>44075</v>
      </c>
      <c r="H5" s="1">
        <v>44105</v>
      </c>
      <c r="I5" s="1">
        <v>44136</v>
      </c>
      <c r="J5" s="1">
        <v>44166</v>
      </c>
      <c r="K5" s="1">
        <v>44197</v>
      </c>
      <c r="L5" s="1">
        <v>44228</v>
      </c>
      <c r="M5" s="1">
        <v>44256</v>
      </c>
      <c r="N5" s="7">
        <v>44287</v>
      </c>
      <c r="O5" s="7">
        <v>44317</v>
      </c>
      <c r="P5" s="7">
        <v>44348</v>
      </c>
      <c r="Q5" s="7">
        <v>44378</v>
      </c>
      <c r="R5" s="7">
        <v>44409</v>
      </c>
      <c r="S5" s="7">
        <v>44440</v>
      </c>
      <c r="T5" s="7">
        <v>44470</v>
      </c>
      <c r="U5" s="7">
        <v>44501</v>
      </c>
      <c r="V5" s="7">
        <v>44531</v>
      </c>
      <c r="W5" s="7">
        <v>44562</v>
      </c>
      <c r="X5" s="7">
        <v>44593</v>
      </c>
      <c r="Y5" s="7">
        <v>44621</v>
      </c>
    </row>
    <row r="6" spans="1:25" x14ac:dyDescent="0.3">
      <c r="A6" s="3" t="s">
        <v>16</v>
      </c>
      <c r="B6" s="4">
        <v>330000</v>
      </c>
      <c r="C6" s="4">
        <v>385000</v>
      </c>
      <c r="D6" s="4">
        <v>412500</v>
      </c>
      <c r="E6" s="4">
        <v>522500</v>
      </c>
      <c r="F6" s="4">
        <v>550000</v>
      </c>
      <c r="G6" s="4">
        <v>550000</v>
      </c>
      <c r="H6" s="4">
        <v>577500</v>
      </c>
      <c r="I6" s="4">
        <v>605000</v>
      </c>
      <c r="J6" s="4">
        <v>550000</v>
      </c>
      <c r="K6" s="4">
        <v>495000</v>
      </c>
      <c r="L6" s="4">
        <v>495000</v>
      </c>
      <c r="M6" s="4">
        <v>522500</v>
      </c>
      <c r="N6" s="6">
        <f>_xlfn.FORECAST.LINEAR(N5,B6:M6,B5:M5)</f>
        <v>590409.01643294096</v>
      </c>
      <c r="O6" s="6">
        <f t="shared" ref="O6:Y6" si="0">_xlfn.FORECAST.LINEAR(O5,C6:N6,C5:N5)</f>
        <v>584799.2026413139</v>
      </c>
      <c r="P6" s="6">
        <f t="shared" si="0"/>
        <v>577310.83209007606</v>
      </c>
      <c r="Q6" s="6">
        <f t="shared" si="0"/>
        <v>563766.65751339635</v>
      </c>
      <c r="R6" s="6">
        <f t="shared" si="0"/>
        <v>561619.22529622796</v>
      </c>
      <c r="S6" s="6">
        <f t="shared" si="0"/>
        <v>562729.2904942329</v>
      </c>
      <c r="T6" s="6">
        <f t="shared" si="0"/>
        <v>563635.79264000326</v>
      </c>
      <c r="U6" s="6">
        <f t="shared" si="0"/>
        <v>570196.46765130153</v>
      </c>
      <c r="V6" s="6">
        <f t="shared" si="0"/>
        <v>585257.13822883554</v>
      </c>
      <c r="W6" s="6">
        <f t="shared" si="0"/>
        <v>595424.86752215121</v>
      </c>
      <c r="X6" s="6">
        <f t="shared" si="0"/>
        <v>595660.83759787679</v>
      </c>
      <c r="Y6" s="6">
        <f t="shared" si="0"/>
        <v>591177.62922489643</v>
      </c>
    </row>
    <row r="7" spans="1:25" x14ac:dyDescent="0.3">
      <c r="A7" s="3" t="s">
        <v>45</v>
      </c>
      <c r="B7" s="4">
        <v>100500</v>
      </c>
      <c r="C7" s="4">
        <v>105750</v>
      </c>
      <c r="D7" s="4">
        <v>115500</v>
      </c>
      <c r="E7" s="4">
        <v>143250</v>
      </c>
      <c r="F7" s="4">
        <v>150000</v>
      </c>
      <c r="G7" s="4">
        <v>150750</v>
      </c>
      <c r="H7" s="4">
        <v>158250</v>
      </c>
      <c r="I7" s="4">
        <v>163500</v>
      </c>
      <c r="J7" s="4">
        <v>148500</v>
      </c>
      <c r="K7" s="4">
        <v>13500</v>
      </c>
      <c r="L7" s="4">
        <v>135750</v>
      </c>
      <c r="M7" s="4">
        <v>141000</v>
      </c>
      <c r="N7" s="6">
        <f>_xlfn.FORECAST.LINEAR(N6,B7:M7,B6:M6)</f>
        <v>149874.5902859479</v>
      </c>
      <c r="O7" s="6">
        <f t="shared" ref="O7" si="1">_xlfn.FORECAST.LINEAR(O6,C7:N7,C6:N6)</f>
        <v>151036.41424528338</v>
      </c>
      <c r="P7" s="6">
        <f t="shared" ref="P7" si="2">_xlfn.FORECAST.LINEAR(P6,D7:O7,D6:O6)</f>
        <v>150536.32611639009</v>
      </c>
      <c r="Q7" s="6">
        <f t="shared" ref="Q7" si="3">_xlfn.FORECAST.LINEAR(Q6,E7:P7,E6:P6)</f>
        <v>146098.8132398884</v>
      </c>
      <c r="R7" s="6">
        <f t="shared" ref="R7" si="4">_xlfn.FORECAST.LINEAR(R6,F7:Q7,F6:Q6)</f>
        <v>142969.20282233658</v>
      </c>
      <c r="S7" s="6">
        <f t="shared" ref="S7" si="5">_xlfn.FORECAST.LINEAR(S6,G7:R7,G6:R6)</f>
        <v>142530.94596438383</v>
      </c>
      <c r="T7" s="6">
        <f t="shared" ref="T7" si="6">_xlfn.FORECAST.LINEAR(T6,H7:S7,H6:S6)</f>
        <v>141790.75733614858</v>
      </c>
      <c r="U7" s="6">
        <f t="shared" ref="U7" si="7">_xlfn.FORECAST.LINEAR(U6,I7:T7,I6:T6)</f>
        <v>146013.50282550784</v>
      </c>
      <c r="V7" s="6">
        <f t="shared" ref="V7" si="8">_xlfn.FORECAST.LINEAR(V6,J7:U7,J6:U6)</f>
        <v>158906.13197419414</v>
      </c>
      <c r="W7" s="6">
        <f t="shared" ref="W7" si="9">_xlfn.FORECAST.LINEAR(W6,K7:V7,K6:V6)</f>
        <v>165662.55557690276</v>
      </c>
      <c r="X7" s="6">
        <f t="shared" ref="X7" si="10">_xlfn.FORECAST.LINEAR(X6,L7:W7,L6:W6)</f>
        <v>154694.44172961963</v>
      </c>
      <c r="Y7" s="6">
        <f t="shared" ref="Y7" si="11">_xlfn.FORECAST.LINEAR(Y6,M7:X7,M6:X6)</f>
        <v>154517.79890671207</v>
      </c>
    </row>
    <row r="8" spans="1:25" x14ac:dyDescent="0.3">
      <c r="A8" s="3" t="s">
        <v>46</v>
      </c>
      <c r="B8" s="3">
        <f>B6-B7</f>
        <v>229500</v>
      </c>
      <c r="C8" s="3">
        <f t="shared" ref="C8:M8" si="12">C6-C7</f>
        <v>279250</v>
      </c>
      <c r="D8" s="3">
        <f t="shared" si="12"/>
        <v>297000</v>
      </c>
      <c r="E8" s="3">
        <f t="shared" si="12"/>
        <v>379250</v>
      </c>
      <c r="F8" s="3">
        <f t="shared" si="12"/>
        <v>400000</v>
      </c>
      <c r="G8" s="3">
        <f t="shared" si="12"/>
        <v>399250</v>
      </c>
      <c r="H8" s="3">
        <f t="shared" si="12"/>
        <v>419250</v>
      </c>
      <c r="I8" s="3">
        <f t="shared" si="12"/>
        <v>441500</v>
      </c>
      <c r="J8" s="3">
        <f t="shared" si="12"/>
        <v>401500</v>
      </c>
      <c r="K8" s="3">
        <f t="shared" si="12"/>
        <v>481500</v>
      </c>
      <c r="L8" s="3">
        <f t="shared" si="12"/>
        <v>359250</v>
      </c>
      <c r="M8" s="3">
        <f t="shared" si="12"/>
        <v>381500</v>
      </c>
      <c r="N8" s="6">
        <f>N6-N7</f>
        <v>440534.42614699306</v>
      </c>
      <c r="O8" s="6">
        <f t="shared" ref="O8:Y8" si="13">O6-O7</f>
        <v>433762.78839603055</v>
      </c>
      <c r="P8" s="6">
        <f t="shared" si="13"/>
        <v>426774.505973686</v>
      </c>
      <c r="Q8" s="6">
        <f t="shared" si="13"/>
        <v>417667.84427350794</v>
      </c>
      <c r="R8" s="6">
        <f t="shared" si="13"/>
        <v>418650.02247389138</v>
      </c>
      <c r="S8" s="6">
        <f t="shared" si="13"/>
        <v>420198.34452984907</v>
      </c>
      <c r="T8" s="6">
        <f t="shared" si="13"/>
        <v>421845.03530385467</v>
      </c>
      <c r="U8" s="6">
        <f t="shared" si="13"/>
        <v>424182.96482579369</v>
      </c>
      <c r="V8" s="6">
        <f t="shared" si="13"/>
        <v>426351.0062546414</v>
      </c>
      <c r="W8" s="6">
        <f t="shared" si="13"/>
        <v>429762.31194524845</v>
      </c>
      <c r="X8" s="6">
        <f t="shared" si="13"/>
        <v>440966.39586825715</v>
      </c>
      <c r="Y8" s="6">
        <f t="shared" si="13"/>
        <v>436659.83031818434</v>
      </c>
    </row>
    <row r="9" spans="1:25" x14ac:dyDescent="0.3">
      <c r="A9" s="3" t="s">
        <v>31</v>
      </c>
      <c r="B9" s="4">
        <v>80400</v>
      </c>
      <c r="C9" s="4">
        <v>84600</v>
      </c>
      <c r="D9" s="4">
        <v>73920</v>
      </c>
      <c r="E9" s="4">
        <v>91680</v>
      </c>
      <c r="F9" s="4">
        <v>96000</v>
      </c>
      <c r="G9" s="4">
        <v>96480</v>
      </c>
      <c r="H9" s="4">
        <v>101280</v>
      </c>
      <c r="I9" s="4">
        <v>104640</v>
      </c>
      <c r="J9" s="4">
        <v>95040</v>
      </c>
      <c r="K9" s="4">
        <v>86400</v>
      </c>
      <c r="L9" s="4">
        <v>86880</v>
      </c>
      <c r="M9" s="4">
        <v>90240</v>
      </c>
      <c r="N9" s="6">
        <f t="shared" ref="N9:N10" si="14">_xlfn.FORECAST.LINEAR(N8,B9:M9,B8:M8)</f>
        <v>96411.136006775458</v>
      </c>
      <c r="O9" s="6">
        <f t="shared" ref="O9:O10" si="15">_xlfn.FORECAST.LINEAR(O8,C9:N9,C8:N8)</f>
        <v>96040.367971672677</v>
      </c>
      <c r="P9" s="6">
        <f t="shared" ref="P9:P10" si="16">_xlfn.FORECAST.LINEAR(P8,D9:O9,D8:O8)</f>
        <v>95500.190738949532</v>
      </c>
      <c r="Q9" s="6">
        <f t="shared" ref="Q9:Q10" si="17">_xlfn.FORECAST.LINEAR(Q8,E9:P9,E8:P8)</f>
        <v>94863.581534103083</v>
      </c>
      <c r="R9" s="6">
        <f t="shared" ref="R9:R10" si="18">_xlfn.FORECAST.LINEAR(R8,F9:Q9,F8:Q8)</f>
        <v>95036.299885760964</v>
      </c>
      <c r="S9" s="6">
        <f t="shared" ref="S9:S10" si="19">_xlfn.FORECAST.LINEAR(S8,G9:R9,G8:R8)</f>
        <v>94960.455504789468</v>
      </c>
      <c r="T9" s="6">
        <f t="shared" ref="T9:T10" si="20">_xlfn.FORECAST.LINEAR(T8,H9:S9,H8:S8)</f>
        <v>94837.957838729621</v>
      </c>
      <c r="U9" s="6">
        <f t="shared" ref="U9:U10" si="21">_xlfn.FORECAST.LINEAR(U8,I9:T9,I8:T8)</f>
        <v>94384.613248983005</v>
      </c>
      <c r="V9" s="6">
        <f t="shared" ref="V9:V10" si="22">_xlfn.FORECAST.LINEAR(V8,J9:U9,J8:U8)</f>
        <v>93509.547362925936</v>
      </c>
      <c r="W9" s="6">
        <f t="shared" ref="W9:W10" si="23">_xlfn.FORECAST.LINEAR(W8,K9:V9,K8:V8)</f>
        <v>93439.462811990525</v>
      </c>
      <c r="X9" s="6">
        <f t="shared" ref="X9:X10" si="24">_xlfn.FORECAST.LINEAR(X8,L9:W9,L8:W8)</f>
        <v>96531.95228022401</v>
      </c>
      <c r="Y9" s="6">
        <f t="shared" ref="Y9:Y10" si="25">_xlfn.FORECAST.LINEAR(Y8,M9:X9,M8:X8)</f>
        <v>95911.24304936525</v>
      </c>
    </row>
    <row r="10" spans="1:25" x14ac:dyDescent="0.3">
      <c r="A10" s="3" t="s">
        <v>43</v>
      </c>
      <c r="B10" s="4">
        <v>89983</v>
      </c>
      <c r="C10" s="4">
        <v>94183</v>
      </c>
      <c r="D10" s="4">
        <v>83503</v>
      </c>
      <c r="E10" s="4">
        <v>101263</v>
      </c>
      <c r="F10" s="4">
        <v>105583</v>
      </c>
      <c r="G10" s="4">
        <v>106063</v>
      </c>
      <c r="H10" s="4">
        <v>110863</v>
      </c>
      <c r="I10" s="4">
        <v>114223</v>
      </c>
      <c r="J10" s="4">
        <v>104624</v>
      </c>
      <c r="K10" s="4">
        <v>95984</v>
      </c>
      <c r="L10" s="4">
        <v>96464</v>
      </c>
      <c r="M10" s="4">
        <v>99824</v>
      </c>
      <c r="N10" s="6">
        <f t="shared" si="14"/>
        <v>105994.44226852832</v>
      </c>
      <c r="O10" s="6">
        <f t="shared" si="15"/>
        <v>105623.68387630602</v>
      </c>
      <c r="P10" s="6">
        <f t="shared" si="16"/>
        <v>105083.53539952199</v>
      </c>
      <c r="Q10" s="6">
        <f t="shared" si="17"/>
        <v>104446.98638722966</v>
      </c>
      <c r="R10" s="6">
        <f t="shared" si="18"/>
        <v>104619.74379073428</v>
      </c>
      <c r="S10" s="6">
        <f t="shared" si="19"/>
        <v>104543.936181242</v>
      </c>
      <c r="T10" s="6">
        <f t="shared" si="20"/>
        <v>104421.47843528059</v>
      </c>
      <c r="U10" s="6">
        <f t="shared" si="21"/>
        <v>103968.17229580649</v>
      </c>
      <c r="V10" s="6">
        <f t="shared" si="22"/>
        <v>103093.15351103105</v>
      </c>
      <c r="W10" s="6">
        <f t="shared" si="23"/>
        <v>103023.03104237738</v>
      </c>
      <c r="X10" s="6">
        <f t="shared" si="24"/>
        <v>106115.27743596368</v>
      </c>
      <c r="Y10" s="6">
        <f t="shared" si="25"/>
        <v>105494.59284927761</v>
      </c>
    </row>
    <row r="11" spans="1:25" x14ac:dyDescent="0.3">
      <c r="A11" s="9" t="s">
        <v>47</v>
      </c>
      <c r="B11" s="3">
        <f>B8-B9-B10</f>
        <v>59117</v>
      </c>
      <c r="C11" s="3">
        <f t="shared" ref="C11:M11" si="26">C8-C9-C10</f>
        <v>100467</v>
      </c>
      <c r="D11" s="3">
        <f t="shared" si="26"/>
        <v>139577</v>
      </c>
      <c r="E11" s="3">
        <f t="shared" si="26"/>
        <v>186307</v>
      </c>
      <c r="F11" s="3">
        <f t="shared" si="26"/>
        <v>198417</v>
      </c>
      <c r="G11" s="3">
        <f t="shared" si="26"/>
        <v>196707</v>
      </c>
      <c r="H11" s="3">
        <f t="shared" si="26"/>
        <v>207107</v>
      </c>
      <c r="I11" s="3">
        <f t="shared" si="26"/>
        <v>222637</v>
      </c>
      <c r="J11" s="3">
        <f t="shared" si="26"/>
        <v>201836</v>
      </c>
      <c r="K11" s="3">
        <f t="shared" si="26"/>
        <v>299116</v>
      </c>
      <c r="L11" s="3">
        <f t="shared" si="26"/>
        <v>175906</v>
      </c>
      <c r="M11" s="3">
        <f t="shared" si="26"/>
        <v>191436</v>
      </c>
      <c r="N11" s="6">
        <f>N8-N9-N10</f>
        <v>238128.8478716893</v>
      </c>
      <c r="O11" s="6">
        <f t="shared" ref="O11:Y11" si="27">O8-O9-O10</f>
        <v>232098.73654805185</v>
      </c>
      <c r="P11" s="6">
        <f t="shared" si="27"/>
        <v>226190.77983521449</v>
      </c>
      <c r="Q11" s="6">
        <f t="shared" si="27"/>
        <v>218357.27635217522</v>
      </c>
      <c r="R11" s="6">
        <f t="shared" si="27"/>
        <v>218993.97879739612</v>
      </c>
      <c r="S11" s="6">
        <f t="shared" si="27"/>
        <v>220693.95284381759</v>
      </c>
      <c r="T11" s="6">
        <f t="shared" si="27"/>
        <v>222585.59902984448</v>
      </c>
      <c r="U11" s="6">
        <f t="shared" si="27"/>
        <v>225830.17928100421</v>
      </c>
      <c r="V11" s="6">
        <f t="shared" si="27"/>
        <v>229748.30538068438</v>
      </c>
      <c r="W11" s="6">
        <f t="shared" si="27"/>
        <v>233299.81809088055</v>
      </c>
      <c r="X11" s="6">
        <f t="shared" si="27"/>
        <v>238319.16615206946</v>
      </c>
      <c r="Y11" s="6">
        <f t="shared" si="27"/>
        <v>235253.9944195415</v>
      </c>
    </row>
  </sheetData>
  <mergeCells count="1">
    <mergeCell ref="A3:Y4"/>
  </mergeCells>
  <pageMargins left="0.7" right="0.7" top="0.75" bottom="0.75" header="0.3" footer="0.3"/>
  <ignoredErrors>
    <ignoredError sqref="N8:Y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The Production Budget</vt:lpstr>
      <vt:lpstr>The Sales Budgets</vt:lpstr>
      <vt:lpstr>The Materials Purchase Budget</vt:lpstr>
      <vt:lpstr>The direct labour Budget</vt:lpstr>
      <vt:lpstr>The Overhead Budget </vt:lpstr>
      <vt:lpstr>Cash Budget forecasting</vt:lpstr>
      <vt:lpstr>Forecasted income statement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SOURAV</dc:creator>
  <cp:lastModifiedBy>SAHIL SINGH</cp:lastModifiedBy>
  <dcterms:created xsi:type="dcterms:W3CDTF">2023-04-15T07:38:59Z</dcterms:created>
  <dcterms:modified xsi:type="dcterms:W3CDTF">2023-04-18T17:57:13Z</dcterms:modified>
</cp:coreProperties>
</file>