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QUIDITY" sheetId="1" r:id="rId4"/>
    <sheet state="visible" name="PROFITABILITY" sheetId="2" r:id="rId5"/>
  </sheets>
  <definedNames/>
  <calcPr/>
</workbook>
</file>

<file path=xl/sharedStrings.xml><?xml version="1.0" encoding="utf-8"?>
<sst xmlns="http://schemas.openxmlformats.org/spreadsheetml/2006/main" count="44" uniqueCount="42">
  <si>
    <t>Calcualtion of Liquidity ratios</t>
  </si>
  <si>
    <t>Particular</t>
  </si>
  <si>
    <t xml:space="preserve">Sainsbury </t>
  </si>
  <si>
    <t>Tesco</t>
  </si>
  <si>
    <t>Current ratio (in times)</t>
  </si>
  <si>
    <t>Current assets / Current liabilities</t>
  </si>
  <si>
    <t>7171 /  11829</t>
  </si>
  <si>
    <t>6750 /  9868</t>
  </si>
  <si>
    <t>10202 / 15721</t>
  </si>
  <si>
    <t>11821 / 16125</t>
  </si>
  <si>
    <t>Quick ratio (in times)</t>
  </si>
  <si>
    <t xml:space="preserve">(Current asset - inventories)/ current liabilities </t>
  </si>
  <si>
    <t>(7171 - 1625) / 11829</t>
  </si>
  <si>
    <t>(6750 - 1797) / 9868</t>
  </si>
  <si>
    <t>(10202 -  2069) / 15721</t>
  </si>
  <si>
    <t>(11821 -  2339) / 16125</t>
  </si>
  <si>
    <t>Calculation of Profitability ratio</t>
  </si>
  <si>
    <t xml:space="preserve">Particulars </t>
  </si>
  <si>
    <t>Operating  profit (in %)</t>
  </si>
  <si>
    <t xml:space="preserve">Operating profit / Net sales </t>
  </si>
  <si>
    <t>156 / 29048</t>
  </si>
  <si>
    <t>1156 / 29895</t>
  </si>
  <si>
    <t>1547 / 57887</t>
  </si>
  <si>
    <t>2560 / 61344</t>
  </si>
  <si>
    <t>Net profit ratio (in %)</t>
  </si>
  <si>
    <t xml:space="preserve">Net profit / Net sales </t>
  </si>
  <si>
    <t>-201 / 29048</t>
  </si>
  <si>
    <t>854 / 29895</t>
  </si>
  <si>
    <t>5958 / 57887</t>
  </si>
  <si>
    <t>1483 / 61344</t>
  </si>
  <si>
    <t>Retun on equity (in %)</t>
  </si>
  <si>
    <t>Net profit / Total shareholder's equity</t>
  </si>
  <si>
    <t>-201 / 6701</t>
  </si>
  <si>
    <t>854 / 8,423</t>
  </si>
  <si>
    <t>5958 / 12059</t>
  </si>
  <si>
    <t>1483 / 15644</t>
  </si>
  <si>
    <t>Return on Asset  (in %)</t>
  </si>
  <si>
    <t xml:space="preserve">Net profit / Total asset </t>
  </si>
  <si>
    <t>-201 / 25260</t>
  </si>
  <si>
    <t>854 / 26912</t>
  </si>
  <si>
    <t>5958 / 45512</t>
  </si>
  <si>
    <t>1483 / 49351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</si>
</sst>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color theme="1"/>
      <name val="Arial"/>
      <scheme val="minor"/>
    </font>
    <font>
      <sz val="12.0"/>
      <color theme="1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0" fillId="0" fontId="3" numFmtId="10" xfId="0" applyFont="1" applyNumberFormat="1"/>
    <xf borderId="6" fillId="0" fontId="1" numFmtId="0" xfId="0" applyAlignment="1" applyBorder="1" applyFont="1">
      <alignment readingOrder="0"/>
    </xf>
    <xf borderId="6" fillId="0" fontId="4" numFmtId="0" xfId="0" applyBorder="1" applyFont="1"/>
    <xf borderId="6" fillId="0" fontId="4" numFmtId="0" xfId="0" applyAlignment="1" applyBorder="1" applyFont="1">
      <alignment readingOrder="0"/>
    </xf>
    <xf borderId="6" fillId="0" fontId="4" numFmtId="3" xfId="0" applyAlignment="1" applyBorder="1" applyFont="1" applyNumberFormat="1">
      <alignment readingOrder="0"/>
    </xf>
    <xf borderId="6" fillId="0" fontId="1" numFmtId="4" xfId="0" applyBorder="1" applyFont="1" applyNumberFormat="1"/>
    <xf borderId="6" fillId="2" fontId="5" numFmtId="0" xfId="0" applyAlignment="1" applyBorder="1" applyFill="1" applyFont="1">
      <alignment horizontal="left" readingOrder="0"/>
    </xf>
    <xf borderId="6" fillId="0" fontId="1" numFmtId="2" xfId="0" applyBorder="1" applyFont="1" applyNumberFormat="1"/>
    <xf borderId="0" fillId="0" fontId="4" numFmtId="0" xfId="0" applyFont="1"/>
    <xf borderId="0" fillId="0" fontId="1" numFmtId="0" xfId="0" applyAlignment="1" applyFont="1">
      <alignment horizontal="center" readingOrder="0"/>
    </xf>
    <xf borderId="6" fillId="0" fontId="1" numFmtId="10" xfId="0" applyBorder="1" applyFont="1" applyNumberFormat="1"/>
    <xf borderId="6" fillId="0" fontId="1" numFmtId="0" xfId="0" applyBorder="1" applyFont="1"/>
    <xf borderId="6" fillId="0" fontId="1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5" max="5" width="23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1" t="s">
        <v>2</v>
      </c>
      <c r="C2" s="3"/>
      <c r="D2" s="1" t="s">
        <v>3</v>
      </c>
      <c r="E2" s="3"/>
    </row>
    <row r="3">
      <c r="A3" s="5"/>
      <c r="B3" s="6">
        <v>2021.0</v>
      </c>
      <c r="C3" s="6">
        <v>2022.0</v>
      </c>
      <c r="D3" s="6">
        <v>2021.0</v>
      </c>
      <c r="E3" s="6">
        <v>2022.0</v>
      </c>
      <c r="H3" s="7"/>
    </row>
    <row r="4">
      <c r="A4" s="8" t="s">
        <v>4</v>
      </c>
      <c r="B4" s="9"/>
      <c r="C4" s="9"/>
      <c r="D4" s="9"/>
      <c r="E4" s="9"/>
    </row>
    <row r="5">
      <c r="A5" s="10" t="s">
        <v>5</v>
      </c>
      <c r="B5" s="11" t="s">
        <v>6</v>
      </c>
      <c r="C5" s="11" t="s">
        <v>7</v>
      </c>
      <c r="D5" s="10" t="s">
        <v>8</v>
      </c>
      <c r="E5" s="10" t="s">
        <v>9</v>
      </c>
    </row>
    <row r="6">
      <c r="A6" s="9"/>
      <c r="B6" s="12">
        <f>7171 /  11829</f>
        <v>0.6062219968</v>
      </c>
      <c r="C6" s="12">
        <f>6750 /  9868</f>
        <v>0.6840291852</v>
      </c>
      <c r="D6" s="12">
        <f>10202 / 15721</f>
        <v>0.6489409071</v>
      </c>
      <c r="E6" s="12">
        <f>11821 / 16125</f>
        <v>0.7330852713</v>
      </c>
    </row>
    <row r="7">
      <c r="A7" s="8" t="s">
        <v>10</v>
      </c>
      <c r="B7" s="9"/>
      <c r="C7" s="9"/>
      <c r="D7" s="9"/>
      <c r="E7" s="9"/>
    </row>
    <row r="8">
      <c r="A8" s="10" t="s">
        <v>11</v>
      </c>
      <c r="B8" s="13" t="s">
        <v>12</v>
      </c>
      <c r="C8" s="11" t="s">
        <v>13</v>
      </c>
      <c r="D8" s="10" t="s">
        <v>14</v>
      </c>
      <c r="E8" s="10" t="s">
        <v>15</v>
      </c>
    </row>
    <row r="9">
      <c r="A9" s="9"/>
      <c r="B9" s="14">
        <f>(7171 - 1625) / 11829</f>
        <v>0.4688477471</v>
      </c>
      <c r="C9" s="14">
        <f>(6750 - 1797) / 9868</f>
        <v>0.5019254155</v>
      </c>
      <c r="D9" s="14">
        <f>(10202 -  2069) / 15721</f>
        <v>0.517333503</v>
      </c>
      <c r="E9" s="14">
        <f>(11821 -  2339) / 16125</f>
        <v>0.5880310078</v>
      </c>
    </row>
    <row r="10">
      <c r="A10" s="15"/>
      <c r="B10" s="15"/>
      <c r="C10" s="15"/>
      <c r="D10" s="15"/>
      <c r="E10" s="15"/>
    </row>
  </sheetData>
  <mergeCells count="4">
    <mergeCell ref="A1:E1"/>
    <mergeCell ref="A2:A3"/>
    <mergeCell ref="B2:C2"/>
    <mergeCell ref="D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16" t="s">
        <v>16</v>
      </c>
    </row>
    <row r="2">
      <c r="A2" s="4" t="s">
        <v>17</v>
      </c>
      <c r="B2" s="1" t="s">
        <v>2</v>
      </c>
      <c r="C2" s="3"/>
      <c r="D2" s="1" t="s">
        <v>3</v>
      </c>
      <c r="E2" s="3"/>
    </row>
    <row r="3">
      <c r="A3" s="5"/>
      <c r="B3" s="6">
        <v>2021.0</v>
      </c>
      <c r="C3" s="6">
        <v>2022.0</v>
      </c>
      <c r="D3" s="6">
        <v>2021.0</v>
      </c>
      <c r="E3" s="6">
        <v>2022.0</v>
      </c>
    </row>
    <row r="4">
      <c r="A4" s="8" t="s">
        <v>18</v>
      </c>
      <c r="B4" s="9"/>
      <c r="C4" s="9"/>
      <c r="D4" s="9"/>
      <c r="E4" s="9"/>
    </row>
    <row r="5">
      <c r="A5" s="10" t="s">
        <v>19</v>
      </c>
      <c r="B5" s="10" t="s">
        <v>20</v>
      </c>
      <c r="C5" s="11" t="s">
        <v>21</v>
      </c>
      <c r="D5" s="11" t="s">
        <v>22</v>
      </c>
      <c r="E5" s="10" t="s">
        <v>23</v>
      </c>
    </row>
    <row r="6">
      <c r="A6" s="9"/>
      <c r="B6" s="17">
        <f>156 / 29048</f>
        <v>0.005370421372</v>
      </c>
      <c r="C6" s="17">
        <f>1156 / 29895</f>
        <v>0.03866867369</v>
      </c>
      <c r="D6" s="17">
        <f>1547 / 57887</f>
        <v>0.02672448045</v>
      </c>
      <c r="E6" s="17">
        <f>2560 / 61344</f>
        <v>0.04173187272</v>
      </c>
    </row>
    <row r="7">
      <c r="A7" s="8" t="s">
        <v>24</v>
      </c>
      <c r="B7" s="9"/>
      <c r="C7" s="9"/>
      <c r="D7" s="9"/>
      <c r="E7" s="9"/>
    </row>
    <row r="8">
      <c r="A8" s="10" t="s">
        <v>25</v>
      </c>
      <c r="B8" s="10" t="s">
        <v>26</v>
      </c>
      <c r="C8" s="10" t="s">
        <v>27</v>
      </c>
      <c r="D8" s="11" t="s">
        <v>28</v>
      </c>
      <c r="E8" s="11" t="s">
        <v>29</v>
      </c>
    </row>
    <row r="9">
      <c r="A9" s="9"/>
      <c r="B9" s="17">
        <f>-201 / 29048</f>
        <v>-0.006919581383</v>
      </c>
      <c r="C9" s="17">
        <f>854 / 29895</f>
        <v>0.02856664994</v>
      </c>
      <c r="D9" s="17">
        <f>5958 / 57887</f>
        <v>0.1029246636</v>
      </c>
      <c r="E9" s="17">
        <f>1483 / 61344</f>
        <v>0.02417514345</v>
      </c>
    </row>
    <row r="10">
      <c r="A10" s="8" t="s">
        <v>30</v>
      </c>
      <c r="B10" s="9"/>
      <c r="C10" s="9"/>
      <c r="D10" s="9"/>
      <c r="E10" s="9"/>
    </row>
    <row r="11">
      <c r="A11" s="10" t="s">
        <v>31</v>
      </c>
      <c r="B11" s="13" t="s">
        <v>32</v>
      </c>
      <c r="C11" s="10" t="s">
        <v>33</v>
      </c>
      <c r="D11" s="10" t="s">
        <v>34</v>
      </c>
      <c r="E11" s="10" t="s">
        <v>35</v>
      </c>
    </row>
    <row r="12">
      <c r="A12" s="18"/>
      <c r="B12" s="17">
        <f>-201 / 6701</f>
        <v>-0.02999552306</v>
      </c>
      <c r="C12" s="17">
        <f>854 / 8423</f>
        <v>0.1013890538</v>
      </c>
      <c r="D12" s="19">
        <f>5958 / 12059</f>
        <v>0.4940708185</v>
      </c>
      <c r="E12" s="17">
        <f>1483 / 15644</f>
        <v>0.09479672718</v>
      </c>
    </row>
    <row r="13">
      <c r="A13" s="8" t="s">
        <v>36</v>
      </c>
      <c r="B13" s="9"/>
      <c r="C13" s="9"/>
      <c r="D13" s="9"/>
      <c r="E13" s="9"/>
    </row>
    <row r="14">
      <c r="A14" s="10" t="s">
        <v>37</v>
      </c>
      <c r="B14" s="10" t="s">
        <v>38</v>
      </c>
      <c r="C14" s="10" t="s">
        <v>39</v>
      </c>
      <c r="D14" s="10" t="s">
        <v>40</v>
      </c>
      <c r="E14" s="10" t="s">
        <v>41</v>
      </c>
    </row>
    <row r="15">
      <c r="A15" s="9"/>
      <c r="B15" s="17">
        <f>-201 / 25260</f>
        <v>-0.007957244656</v>
      </c>
      <c r="C15" s="17">
        <f>854 / 26912</f>
        <v>0.03173305589</v>
      </c>
      <c r="D15" s="17">
        <f>5958 / 45512</f>
        <v>0.1309105291</v>
      </c>
      <c r="E15" s="17">
        <f>1483 / 49351</f>
        <v>0.03005004964</v>
      </c>
    </row>
  </sheetData>
  <mergeCells count="4">
    <mergeCell ref="A1:E1"/>
    <mergeCell ref="A2:A3"/>
    <mergeCell ref="B2:C2"/>
    <mergeCell ref="D2:E2"/>
  </mergeCells>
  <drawing r:id="rId1"/>
</worksheet>
</file>