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3335" windowHeight="5130"/>
  </bookViews>
  <sheets>
    <sheet name="Sheet1" sheetId="1" r:id="rId1"/>
  </sheets>
  <externalReferences>
    <externalReference r:id="rId2"/>
  </externalReferences>
  <definedNames>
    <definedName name="Benefit_Variance">Sheet1!$J$5</definedName>
    <definedName name="Cost_Variance">Sheet1!$J$4</definedName>
  </definedNames>
  <calcPr calcId="124519"/>
</workbook>
</file>

<file path=xl/calcChain.xml><?xml version="1.0" encoding="utf-8"?>
<calcChain xmlns="http://schemas.openxmlformats.org/spreadsheetml/2006/main">
  <c r="E39" i="1"/>
  <c r="I5"/>
  <c r="I6" s="1"/>
  <c r="I7" s="1"/>
  <c r="I8" s="1"/>
  <c r="I9" s="1"/>
  <c r="I10" s="1"/>
  <c r="I11" s="1"/>
  <c r="G18"/>
</calcChain>
</file>

<file path=xl/sharedStrings.xml><?xml version="1.0" encoding="utf-8"?>
<sst xmlns="http://schemas.openxmlformats.org/spreadsheetml/2006/main" count="52" uniqueCount="33">
  <si>
    <t>Net Present Value</t>
  </si>
  <si>
    <t>Annual period</t>
  </si>
  <si>
    <t>Net Cash flow (£)</t>
  </si>
  <si>
    <t xml:space="preserve"> Cash Flow (£, Cumulative)</t>
  </si>
  <si>
    <t>Calculation of Payback Period</t>
  </si>
  <si>
    <t>Pay back Period (yrs)</t>
  </si>
  <si>
    <t>Average Annual Profit</t>
  </si>
  <si>
    <t>Average Investment</t>
  </si>
  <si>
    <t>Accounting Rate oif Return</t>
  </si>
  <si>
    <t>Calculation of ARR</t>
  </si>
  <si>
    <t>HYUNDAI</t>
  </si>
  <si>
    <t>Description</t>
  </si>
  <si>
    <t>Year</t>
  </si>
  <si>
    <t>Investment Cost with Variance</t>
  </si>
  <si>
    <t>Net Cash Flow</t>
  </si>
  <si>
    <t>Cost of Capital (CoC)</t>
  </si>
  <si>
    <t xml:space="preserve">Discount Factor </t>
  </si>
  <si>
    <t>Present Value (PV)</t>
  </si>
  <si>
    <t>%</t>
  </si>
  <si>
    <t>Cost Variance</t>
  </si>
  <si>
    <t>Cashflow Variance</t>
  </si>
  <si>
    <t>CoC</t>
  </si>
  <si>
    <t>Sensitivity Analysis</t>
  </si>
  <si>
    <t>Year 0</t>
  </si>
  <si>
    <t>(£K)</t>
  </si>
  <si>
    <t>Year 1</t>
  </si>
  <si>
    <t>Year 2</t>
  </si>
  <si>
    <t>Year 3</t>
  </si>
  <si>
    <t>Year 4</t>
  </si>
  <si>
    <t>Year 5</t>
  </si>
  <si>
    <t>Investment Costs</t>
  </si>
  <si>
    <t>Annual Cash flows</t>
  </si>
  <si>
    <t>Annual Cash flows with Variance</t>
  </si>
</sst>
</file>

<file path=xl/styles.xml><?xml version="1.0" encoding="utf-8"?>
<styleSheet xmlns="http://schemas.openxmlformats.org/spreadsheetml/2006/main">
  <numFmts count="2">
    <numFmt numFmtId="164" formatCode="#,##0;\(#,##0\)"/>
    <numFmt numFmtId="165" formatCode="0.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b/>
      <sz val="12"/>
      <name val="Times New Roman"/>
      <family val="1"/>
    </font>
    <font>
      <sz val="11"/>
      <name val="Calibri"/>
      <family val="2"/>
      <scheme val="minor"/>
    </font>
    <font>
      <sz val="12"/>
      <name val="Times New Roman"/>
      <family val="1"/>
    </font>
    <font>
      <sz val="11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164" fontId="2" fillId="5" borderId="1" xfId="0" applyNumberFormat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2" fillId="0" borderId="5" xfId="0" applyFont="1" applyBorder="1"/>
    <xf numFmtId="2" fontId="2" fillId="0" borderId="1" xfId="0" applyNumberFormat="1" applyFont="1" applyBorder="1"/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6" fillId="0" borderId="0" xfId="0" applyFont="1"/>
    <xf numFmtId="0" fontId="5" fillId="6" borderId="1" xfId="0" applyFont="1" applyFill="1" applyBorder="1"/>
    <xf numFmtId="0" fontId="7" fillId="0" borderId="1" xfId="0" applyFont="1" applyBorder="1"/>
    <xf numFmtId="0" fontId="7" fillId="5" borderId="1" xfId="0" applyFont="1" applyFill="1" applyBorder="1"/>
    <xf numFmtId="0" fontId="5" fillId="2" borderId="1" xfId="0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7" fillId="4" borderId="1" xfId="0" applyFont="1" applyFill="1" applyBorder="1"/>
    <xf numFmtId="0" fontId="5" fillId="9" borderId="6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7" fillId="10" borderId="12" xfId="0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 wrapText="1"/>
    </xf>
    <xf numFmtId="0" fontId="5" fillId="11" borderId="11" xfId="0" applyFont="1" applyFill="1" applyBorder="1" applyAlignment="1">
      <alignment horizontal="center" wrapText="1"/>
    </xf>
    <xf numFmtId="0" fontId="5" fillId="4" borderId="1" xfId="0" applyFont="1" applyFill="1" applyBorder="1"/>
    <xf numFmtId="10" fontId="5" fillId="4" borderId="1" xfId="1" applyNumberFormat="1" applyFont="1" applyFill="1" applyBorder="1"/>
    <xf numFmtId="0" fontId="7" fillId="10" borderId="9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 wrapText="1"/>
    </xf>
    <xf numFmtId="0" fontId="5" fillId="11" borderId="10" xfId="0" applyFont="1" applyFill="1" applyBorder="1" applyAlignment="1">
      <alignment horizontal="center" wrapText="1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center"/>
    </xf>
    <xf numFmtId="0" fontId="7" fillId="9" borderId="10" xfId="0" applyFont="1" applyFill="1" applyBorder="1" applyAlignment="1">
      <alignment horizontal="center"/>
    </xf>
    <xf numFmtId="10" fontId="7" fillId="12" borderId="1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65" fontId="6" fillId="7" borderId="1" xfId="1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8" fillId="0" borderId="0" xfId="0" applyFont="1"/>
    <xf numFmtId="0" fontId="5" fillId="10" borderId="13" xfId="0" applyFont="1" applyFill="1" applyBorder="1" applyAlignment="1">
      <alignment horizontal="center" wrapText="1"/>
    </xf>
    <xf numFmtId="0" fontId="7" fillId="12" borderId="9" xfId="0" applyFont="1" applyFill="1" applyBorder="1" applyAlignment="1">
      <alignment horizontal="center"/>
    </xf>
    <xf numFmtId="0" fontId="6" fillId="0" borderId="0" xfId="0" applyFont="1" applyBorder="1"/>
    <xf numFmtId="164" fontId="6" fillId="0" borderId="5" xfId="0" applyNumberFormat="1" applyFont="1" applyBorder="1"/>
    <xf numFmtId="0" fontId="6" fillId="0" borderId="5" xfId="0" applyFont="1" applyBorder="1"/>
    <xf numFmtId="9" fontId="6" fillId="0" borderId="1" xfId="0" applyNumberFormat="1" applyFont="1" applyBorder="1"/>
    <xf numFmtId="2" fontId="6" fillId="0" borderId="1" xfId="0" applyNumberFormat="1" applyFont="1" applyBorder="1"/>
  </cellXfs>
  <cellStyles count="2">
    <cellStyle name="Normal" xfId="0" builtinId="0"/>
    <cellStyle name="Percent" xfId="1" builtinId="5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>
        <c:manualLayout>
          <c:xMode val="edge"/>
          <c:yMode val="edge"/>
          <c:x val="0.40792364803120412"/>
          <c:y val="6.6508313539192399E-2"/>
        </c:manualLayout>
      </c:layout>
      <c:txPr>
        <a:bodyPr/>
        <a:lstStyle/>
        <a:p>
          <a:pPr>
            <a:defRPr sz="1400" b="1"/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0.12124582869855396"/>
          <c:y val="5.2391857817680874E-2"/>
          <c:w val="0.87430478309232451"/>
          <c:h val="0.89977321034712565"/>
        </c:manualLayout>
      </c:layout>
      <c:lineChart>
        <c:grouping val="standard"/>
        <c:ser>
          <c:idx val="0"/>
          <c:order val="0"/>
          <c:tx>
            <c:strRef>
              <c:f>[1]DCF!$A$15</c:f>
              <c:strCache>
                <c:ptCount val="1"/>
                <c:pt idx="0">
                  <c:v>HYUNDAI</c:v>
                </c:pt>
              </c:strCache>
            </c:strRef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cat>
            <c:strRef>
              <c:f>[1]DCF!$B$14:$G$14</c:f>
              <c:strCache>
                <c:ptCount val="6"/>
                <c:pt idx="0">
                  <c:v>Year 0 
(£K)</c:v>
                </c:pt>
                <c:pt idx="1">
                  <c:v>Year 1
(£K)</c:v>
                </c:pt>
                <c:pt idx="2">
                  <c:v>Year 2
(£K)</c:v>
                </c:pt>
                <c:pt idx="3">
                  <c:v>Year 3
(£K)</c:v>
                </c:pt>
                <c:pt idx="4">
                  <c:v>Year 4
(£K)</c:v>
                </c:pt>
                <c:pt idx="5">
                  <c:v>Year 5
(£K)</c:v>
                </c:pt>
              </c:strCache>
            </c:strRef>
          </c:cat>
          <c:val>
            <c:numRef>
              <c:f>[1]DCF!$B$15:$G$15</c:f>
              <c:numCache>
                <c:formatCode>General</c:formatCode>
                <c:ptCount val="6"/>
                <c:pt idx="0">
                  <c:v>-725</c:v>
                </c:pt>
                <c:pt idx="1">
                  <c:v>-447.1904761904762</c:v>
                </c:pt>
                <c:pt idx="2">
                  <c:v>-351.77097505668939</c:v>
                </c:pt>
                <c:pt idx="3">
                  <c:v>-287.41507396609444</c:v>
                </c:pt>
                <c:pt idx="4">
                  <c:v>-143.77122186743185</c:v>
                </c:pt>
                <c:pt idx="5">
                  <c:v>-6.4190848855109834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97-4C25-94D2-EDC01B6D1C99}"/>
            </c:ext>
          </c:extLst>
        </c:ser>
        <c:marker val="1"/>
        <c:axId val="74787840"/>
        <c:axId val="7480192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DCF!#REF!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>
                    <a:solidFill>
                      <a:srgbClr val="FF00FF"/>
                    </a:solidFill>
                    <a:prstDash val="solid"/>
                  </a:ln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DCF!#REF!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897-4C25-94D2-EDC01B6D1C99}"/>
                  </c:ext>
                </c:extLst>
              </c15:ser>
            </c15:filteredLineSeries>
          </c:ext>
        </c:extLst>
      </c:lineChart>
      <c:catAx>
        <c:axId val="747878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omic Sans MS"/>
                <a:cs typeface="Arial" panose="020B0604020202020204" pitchFamily="34" charset="0"/>
              </a:defRPr>
            </a:pPr>
            <a:endParaRPr lang="en-US"/>
          </a:p>
        </c:txPr>
        <c:crossAx val="74801920"/>
        <c:crosses val="autoZero"/>
        <c:auto val="1"/>
        <c:lblAlgn val="ctr"/>
        <c:lblOffset val="100"/>
        <c:tickLblSkip val="1"/>
        <c:tickMarkSkip val="1"/>
      </c:catAx>
      <c:valAx>
        <c:axId val="74801920"/>
        <c:scaling>
          <c:orientation val="minMax"/>
          <c:max val="1000"/>
          <c:min val="-100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£K</a:t>
                </a:r>
              </a:p>
            </c:rich>
          </c:tx>
          <c:layout>
            <c:manualLayout>
              <c:xMode val="edge"/>
              <c:yMode val="edge"/>
              <c:x val="1.0011123470522802E-2"/>
              <c:y val="0.4715266741998953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omic Sans MS"/>
                <a:cs typeface="Arial" panose="020B0604020202020204" pitchFamily="34" charset="0"/>
              </a:defRPr>
            </a:pPr>
            <a:endParaRPr lang="en-US"/>
          </a:p>
        </c:txPr>
        <c:crossAx val="747878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350389321468297"/>
          <c:y val="8.8838268792711061E-2"/>
          <c:w val="0.16129032258064521"/>
          <c:h val="9.794988610478362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gradFill rotWithShape="0">
      <a:gsLst>
        <a:gs pos="0">
          <a:srgbClr val="FFFFFF"/>
        </a:gs>
        <a:gs pos="100000">
          <a:srgbClr val="FFFFFF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790576</xdr:colOff>
      <xdr:row>30</xdr:row>
      <xdr:rowOff>133350</xdr:rowOff>
    </xdr:from>
    <xdr:to>
      <xdr:col>12</xdr:col>
      <xdr:colOff>85726</xdr:colOff>
      <xdr:row>31</xdr:row>
      <xdr:rowOff>209550</xdr:rowOff>
    </xdr:to>
    <xdr:sp macro="[1]!macroResetDatum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3514726" y="4381500"/>
          <a:ext cx="971550" cy="323850"/>
        </a:xfrm>
        <a:prstGeom prst="rect">
          <a:avLst/>
        </a:prstGeom>
        <a:solidFill>
          <a:schemeClr val="bg1">
            <a:lumMod val="75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en-GB" sz="1100" b="1">
              <a:solidFill>
                <a:schemeClr val="tx1"/>
              </a:solidFill>
            </a:rPr>
            <a:t>Datum NPV</a:t>
          </a:r>
        </a:p>
      </xdr:txBody>
    </xdr:sp>
    <xdr:clientData/>
  </xdr:twoCellAnchor>
  <xdr:twoCellAnchor>
    <xdr:from>
      <xdr:col>4</xdr:col>
      <xdr:colOff>0</xdr:colOff>
      <xdr:row>50</xdr:row>
      <xdr:rowOff>0</xdr:rowOff>
    </xdr:from>
    <xdr:to>
      <xdr:col>11</xdr:col>
      <xdr:colOff>1066800</xdr:colOff>
      <xdr:row>71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32</xdr:row>
      <xdr:rowOff>114300</xdr:rowOff>
    </xdr:from>
    <xdr:to>
      <xdr:col>2</xdr:col>
      <xdr:colOff>447675</xdr:colOff>
      <xdr:row>34</xdr:row>
      <xdr:rowOff>57150</xdr:rowOff>
    </xdr:to>
    <xdr:sp macro="" textlink="">
      <xdr:nvSpPr>
        <xdr:cNvPr id="4" name="Rectangle 3">
          <a:extLst>
            <a:ext uri="{FF2B5EF4-FFF2-40B4-BE49-F238E27FC236}">
              <a16:creationId xmlns:lc="http://schemas.openxmlformats.org/drawingml/2006/lockedCanvas" xmlns:a16="http://schemas.microsoft.com/office/drawing/2014/main" xmlns="" xmlns:w="http://schemas.openxmlformats.org/wordprocessingml/2006/main" xmlns:w10="urn:schemas-microsoft-com:office:word" xmlns:v="urn:schemas-microsoft-com:vml" xmlns:o="urn:schemas-microsoft-com:office:office" xmlns:wne="http://schemas.microsoft.com/office/word/2006/wordml" xmlns:wp="http://schemas.openxmlformats.org/drawingml/2006/wordprocessingDrawing" xmlns:m="http://schemas.openxmlformats.org/officeDocument/2006/math" xmlns:r="http://schemas.openxmlformats.org/officeDocument/2006/relationships" xmlns:ve="http://schemas.openxmlformats.org/markup-compatibility/2006" id="{00000000-0008-0000-0000-000002000000}"/>
            </a:ext>
          </a:extLst>
        </xdr:cNvPr>
        <xdr:cNvSpPr/>
      </xdr:nvSpPr>
      <xdr:spPr>
        <a:xfrm>
          <a:off x="3514726" y="4381500"/>
          <a:ext cx="914400" cy="323850"/>
        </a:xfrm>
        <a:prstGeom prst="rect">
          <a:avLst/>
        </a:prstGeom>
        <a:solidFill>
          <a:schemeClr val="bg1">
            <a:lumMod val="75000"/>
          </a:schemeClr>
        </a:solidFill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 anchorCtr="1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GB" sz="1100" b="1">
              <a:solidFill>
                <a:schemeClr val="tx1"/>
              </a:solidFill>
            </a:rPr>
            <a:t>Datum NPV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BB7008M%20Investment%20Appraisal%20NPV%20and%20Sensitivity%20Analysis%20template%20for%20Assessment%202%20(2)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CF"/>
      <sheetName val="MBB7008M Investment Appraisal N"/>
    </sheetNames>
    <definedNames>
      <definedName name="macroResetDatum"/>
    </definedNames>
    <sheetDataSet>
      <sheetData sheetId="0">
        <row r="14">
          <cell r="B14" t="str">
            <v>Year 0 
(£K)</v>
          </cell>
          <cell r="C14" t="str">
            <v>Year 1
(£K)</v>
          </cell>
          <cell r="D14" t="str">
            <v>Year 2
(£K)</v>
          </cell>
          <cell r="E14" t="str">
            <v>Year 3
(£K)</v>
          </cell>
          <cell r="F14" t="str">
            <v>Year 4
(£K)</v>
          </cell>
          <cell r="G14" t="str">
            <v>Year 5
(£K)</v>
          </cell>
        </row>
        <row r="15">
          <cell r="A15" t="str">
            <v>HYUNDAI</v>
          </cell>
          <cell r="B15">
            <v>-725</v>
          </cell>
          <cell r="C15">
            <v>-447.1904761904762</v>
          </cell>
          <cell r="D15">
            <v>-351.77097505668939</v>
          </cell>
          <cell r="E15">
            <v>-287.41507396609444</v>
          </cell>
          <cell r="F15">
            <v>-143.77122186743185</v>
          </cell>
          <cell r="G15">
            <v>-6.4190848855109834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O46"/>
  <sheetViews>
    <sheetView tabSelected="1" topLeftCell="A100" workbookViewId="0">
      <selection activeCell="A2" sqref="A2:XFD3"/>
    </sheetView>
  </sheetViews>
  <sheetFormatPr defaultRowHeight="15"/>
  <cols>
    <col min="1" max="4" width="9.140625" style="11"/>
    <col min="5" max="5" width="14.42578125" style="11" bestFit="1" customWidth="1"/>
    <col min="6" max="6" width="27.7109375" style="11" bestFit="1" customWidth="1"/>
    <col min="7" max="7" width="19.5703125" style="11" bestFit="1" customWidth="1"/>
    <col min="8" max="8" width="18.85546875" style="11" bestFit="1" customWidth="1"/>
    <col min="9" max="9" width="30.28515625" style="11" bestFit="1" customWidth="1"/>
    <col min="10" max="10" width="9.140625" style="11"/>
    <col min="11" max="11" width="14.42578125" style="11" bestFit="1" customWidth="1"/>
    <col min="12" max="12" width="17.85546875" style="11" bestFit="1" customWidth="1"/>
    <col min="13" max="13" width="27.140625" style="11" bestFit="1" customWidth="1"/>
    <col min="14" max="16384" width="9.140625" style="11"/>
  </cols>
  <sheetData>
    <row r="3" spans="6:15" ht="15.75">
      <c r="G3" s="8" t="s">
        <v>4</v>
      </c>
      <c r="H3" s="9"/>
      <c r="I3" s="10"/>
    </row>
    <row r="4" spans="6:15" ht="15.75">
      <c r="G4" s="12" t="s">
        <v>1</v>
      </c>
      <c r="H4" s="12" t="s">
        <v>2</v>
      </c>
      <c r="I4" s="12" t="s">
        <v>3</v>
      </c>
    </row>
    <row r="5" spans="6:15" ht="15.75">
      <c r="G5" s="13">
        <v>0</v>
      </c>
      <c r="H5" s="14">
        <v>-725000</v>
      </c>
      <c r="I5" s="13">
        <f>H5</f>
        <v>-725000</v>
      </c>
    </row>
    <row r="6" spans="6:15" ht="15.75">
      <c r="G6" s="13">
        <v>1</v>
      </c>
      <c r="H6" s="14">
        <v>291700</v>
      </c>
      <c r="I6" s="13">
        <f>I5+H6</f>
        <v>-433300</v>
      </c>
    </row>
    <row r="7" spans="6:15" ht="15.75">
      <c r="G7" s="13">
        <v>2</v>
      </c>
      <c r="H7" s="14">
        <v>105200</v>
      </c>
      <c r="I7" s="13">
        <f t="shared" ref="I7:I9" si="0">I6+H7</f>
        <v>-328100</v>
      </c>
    </row>
    <row r="8" spans="6:15" ht="15.75">
      <c r="G8" s="13">
        <v>3</v>
      </c>
      <c r="H8" s="14">
        <v>74500</v>
      </c>
      <c r="I8" s="13">
        <f t="shared" si="0"/>
        <v>-253600</v>
      </c>
    </row>
    <row r="9" spans="6:15" ht="15.75">
      <c r="G9" s="13">
        <v>4</v>
      </c>
      <c r="H9" s="14">
        <v>174600</v>
      </c>
      <c r="I9" s="13">
        <f t="shared" si="0"/>
        <v>-79000</v>
      </c>
    </row>
    <row r="10" spans="6:15" ht="15.75">
      <c r="G10" s="13">
        <v>5</v>
      </c>
      <c r="H10" s="14">
        <v>174600</v>
      </c>
      <c r="I10" s="13">
        <f>I9+H10</f>
        <v>95600</v>
      </c>
    </row>
    <row r="11" spans="6:15" ht="15.75">
      <c r="G11" s="15" t="s">
        <v>5</v>
      </c>
      <c r="H11" s="15"/>
      <c r="I11" s="16">
        <f>4+(I10/H10)</f>
        <v>4.5475372279495989</v>
      </c>
    </row>
    <row r="15" spans="6:15" ht="16.5" thickBot="1">
      <c r="F15" s="17" t="s">
        <v>9</v>
      </c>
      <c r="G15" s="17"/>
    </row>
    <row r="16" spans="6:15" ht="16.5" thickBot="1">
      <c r="F16" s="18" t="s">
        <v>6</v>
      </c>
      <c r="G16" s="18">
        <v>48260</v>
      </c>
      <c r="I16" s="19" t="s">
        <v>10</v>
      </c>
      <c r="J16" s="20"/>
      <c r="K16" s="20"/>
      <c r="L16" s="20"/>
      <c r="M16" s="20"/>
      <c r="N16" s="20"/>
      <c r="O16" s="21"/>
    </row>
    <row r="17" spans="3:15" ht="15.75">
      <c r="F17" s="18" t="s">
        <v>7</v>
      </c>
      <c r="G17" s="18">
        <v>435000</v>
      </c>
      <c r="I17" s="22" t="s">
        <v>11</v>
      </c>
      <c r="J17" s="23" t="s">
        <v>23</v>
      </c>
      <c r="K17" s="23" t="s">
        <v>25</v>
      </c>
      <c r="L17" s="23" t="s">
        <v>26</v>
      </c>
      <c r="M17" s="23" t="s">
        <v>27</v>
      </c>
      <c r="N17" s="23" t="s">
        <v>28</v>
      </c>
      <c r="O17" s="24" t="s">
        <v>29</v>
      </c>
    </row>
    <row r="18" spans="3:15" ht="16.5" thickBot="1">
      <c r="F18" s="25" t="s">
        <v>8</v>
      </c>
      <c r="G18" s="26">
        <f>G16/G17</f>
        <v>0.11094252873563218</v>
      </c>
      <c r="I18" s="27"/>
      <c r="J18" s="28" t="s">
        <v>24</v>
      </c>
      <c r="K18" s="28" t="s">
        <v>24</v>
      </c>
      <c r="L18" s="28" t="s">
        <v>24</v>
      </c>
      <c r="M18" s="28" t="s">
        <v>24</v>
      </c>
      <c r="N18" s="28" t="s">
        <v>24</v>
      </c>
      <c r="O18" s="29" t="s">
        <v>24</v>
      </c>
    </row>
    <row r="19" spans="3:15" ht="16.5" thickBot="1">
      <c r="I19" s="30" t="s">
        <v>12</v>
      </c>
      <c r="J19" s="31">
        <v>0</v>
      </c>
      <c r="K19" s="31">
        <v>1</v>
      </c>
      <c r="L19" s="31">
        <v>2</v>
      </c>
      <c r="M19" s="31">
        <v>3</v>
      </c>
      <c r="N19" s="31">
        <v>4</v>
      </c>
      <c r="O19" s="31">
        <v>5</v>
      </c>
    </row>
    <row r="20" spans="3:15" ht="16.5" thickBot="1">
      <c r="I20" s="30" t="s">
        <v>30</v>
      </c>
      <c r="J20" s="32">
        <v>-725</v>
      </c>
      <c r="K20" s="32"/>
      <c r="L20" s="32"/>
      <c r="M20" s="32"/>
      <c r="N20" s="32"/>
      <c r="O20" s="32">
        <v>145</v>
      </c>
    </row>
    <row r="21" spans="3:15" ht="16.5" thickBot="1">
      <c r="I21" s="30" t="s">
        <v>31</v>
      </c>
      <c r="J21" s="32"/>
      <c r="K21" s="32">
        <v>292</v>
      </c>
      <c r="L21" s="32">
        <v>105</v>
      </c>
      <c r="M21" s="32">
        <v>75</v>
      </c>
      <c r="N21" s="32">
        <v>175</v>
      </c>
      <c r="O21" s="32">
        <v>175</v>
      </c>
    </row>
    <row r="22" spans="3:15" ht="16.5" thickBot="1">
      <c r="I22" s="30" t="s">
        <v>13</v>
      </c>
      <c r="J22" s="31">
        <v>-725</v>
      </c>
      <c r="K22" s="31">
        <v>0</v>
      </c>
      <c r="L22" s="31">
        <v>0</v>
      </c>
      <c r="M22" s="31">
        <v>0</v>
      </c>
      <c r="N22" s="31">
        <v>0</v>
      </c>
      <c r="O22" s="31"/>
    </row>
    <row r="23" spans="3:15" ht="16.5" thickBot="1">
      <c r="I23" s="30" t="s">
        <v>32</v>
      </c>
      <c r="J23" s="31">
        <v>0</v>
      </c>
      <c r="K23" s="31">
        <v>292</v>
      </c>
      <c r="L23" s="31">
        <v>105</v>
      </c>
      <c r="M23" s="31">
        <v>75</v>
      </c>
      <c r="N23" s="31">
        <v>175</v>
      </c>
      <c r="O23" s="31">
        <v>175</v>
      </c>
    </row>
    <row r="24" spans="3:15" ht="16.5" thickBot="1">
      <c r="I24" s="30" t="s">
        <v>14</v>
      </c>
      <c r="J24" s="31">
        <v>-725</v>
      </c>
      <c r="K24" s="31">
        <v>292</v>
      </c>
      <c r="L24" s="31">
        <v>105</v>
      </c>
      <c r="M24" s="31">
        <v>75</v>
      </c>
      <c r="N24" s="31">
        <v>175</v>
      </c>
      <c r="O24" s="31">
        <v>175</v>
      </c>
    </row>
    <row r="25" spans="3:15" ht="16.5" thickBot="1">
      <c r="I25" s="30" t="s">
        <v>15</v>
      </c>
      <c r="J25" s="33">
        <v>0.05</v>
      </c>
      <c r="K25" s="31"/>
      <c r="L25" s="31"/>
      <c r="M25" s="31"/>
      <c r="N25" s="31"/>
      <c r="O25" s="31"/>
    </row>
    <row r="26" spans="3:15" ht="16.5" thickBot="1">
      <c r="C26" s="2"/>
      <c r="D26" s="3" t="s">
        <v>18</v>
      </c>
      <c r="E26" s="34"/>
      <c r="F26" s="34"/>
      <c r="I26" s="30" t="s">
        <v>16</v>
      </c>
      <c r="J26" s="31">
        <v>1</v>
      </c>
      <c r="K26" s="31">
        <v>0.95</v>
      </c>
      <c r="L26" s="31">
        <v>0.91</v>
      </c>
      <c r="M26" s="31">
        <v>0.86</v>
      </c>
      <c r="N26" s="31">
        <v>0.82</v>
      </c>
      <c r="O26" s="31">
        <v>0.78</v>
      </c>
    </row>
    <row r="27" spans="3:15" ht="16.5" thickBot="1">
      <c r="C27" s="1" t="s">
        <v>19</v>
      </c>
      <c r="D27" s="35">
        <v>100</v>
      </c>
      <c r="E27" s="34"/>
      <c r="F27" s="34"/>
      <c r="I27" s="30" t="s">
        <v>17</v>
      </c>
      <c r="J27" s="31">
        <v>-725</v>
      </c>
      <c r="K27" s="31">
        <v>278</v>
      </c>
      <c r="L27" s="31">
        <v>95</v>
      </c>
      <c r="M27" s="31">
        <v>64</v>
      </c>
      <c r="N27" s="31">
        <v>144</v>
      </c>
      <c r="O27" s="31">
        <v>137</v>
      </c>
    </row>
    <row r="28" spans="3:15" ht="16.5" thickBot="1">
      <c r="C28" s="1" t="s">
        <v>20</v>
      </c>
      <c r="D28" s="35">
        <v>100</v>
      </c>
      <c r="E28" s="34"/>
      <c r="F28" s="34"/>
      <c r="I28" s="30" t="s">
        <v>0</v>
      </c>
      <c r="J28" s="36">
        <v>-725</v>
      </c>
      <c r="K28" s="36">
        <v>-447</v>
      </c>
      <c r="L28" s="36">
        <v>-352</v>
      </c>
      <c r="M28" s="36">
        <v>-287</v>
      </c>
      <c r="N28" s="36">
        <v>-144</v>
      </c>
      <c r="O28" s="36">
        <v>-6</v>
      </c>
    </row>
    <row r="29" spans="3:15" ht="15.75" thickBot="1">
      <c r="I29" s="37"/>
      <c r="J29" s="37"/>
      <c r="K29" s="37"/>
      <c r="L29" s="37"/>
      <c r="M29" s="37"/>
      <c r="N29" s="37"/>
      <c r="O29" s="37"/>
    </row>
    <row r="30" spans="3:15" ht="15.75">
      <c r="C30" s="2"/>
      <c r="D30" s="3" t="s">
        <v>18</v>
      </c>
      <c r="E30" s="34"/>
      <c r="F30" s="34"/>
      <c r="I30" s="22"/>
      <c r="J30" s="38" t="s">
        <v>23</v>
      </c>
      <c r="K30" s="38" t="s">
        <v>25</v>
      </c>
      <c r="L30" s="38" t="s">
        <v>26</v>
      </c>
      <c r="M30" s="38" t="s">
        <v>27</v>
      </c>
      <c r="N30" s="38" t="s">
        <v>28</v>
      </c>
      <c r="O30" s="38" t="s">
        <v>29</v>
      </c>
    </row>
    <row r="31" spans="3:15" ht="16.5" thickBot="1">
      <c r="C31" s="4" t="s">
        <v>21</v>
      </c>
      <c r="D31" s="35">
        <v>10</v>
      </c>
      <c r="E31" s="34"/>
      <c r="F31" s="34"/>
      <c r="I31" s="27"/>
      <c r="J31" s="28" t="s">
        <v>24</v>
      </c>
      <c r="K31" s="28" t="s">
        <v>24</v>
      </c>
      <c r="L31" s="28" t="s">
        <v>24</v>
      </c>
      <c r="M31" s="28" t="s">
        <v>24</v>
      </c>
      <c r="N31" s="28" t="s">
        <v>24</v>
      </c>
      <c r="O31" s="28" t="s">
        <v>24</v>
      </c>
    </row>
    <row r="32" spans="3:15" ht="16.5" thickBot="1">
      <c r="I32" s="39" t="s">
        <v>10</v>
      </c>
      <c r="J32" s="36">
        <v>-725</v>
      </c>
      <c r="K32" s="36">
        <v>-447</v>
      </c>
      <c r="L32" s="36">
        <v>-352</v>
      </c>
      <c r="M32" s="36">
        <v>-287</v>
      </c>
      <c r="N32" s="36">
        <v>-144</v>
      </c>
      <c r="O32" s="36">
        <v>-6</v>
      </c>
    </row>
    <row r="38" spans="5:12" ht="26.25">
      <c r="G38" s="5" t="s">
        <v>22</v>
      </c>
      <c r="J38" s="40"/>
      <c r="K38" s="40"/>
      <c r="L38" s="40"/>
    </row>
    <row r="39" spans="5:12">
      <c r="E39" s="41">
        <f>J13</f>
        <v>0</v>
      </c>
      <c r="F39" s="42">
        <v>-575</v>
      </c>
      <c r="G39" s="42">
        <v>-625</v>
      </c>
      <c r="H39" s="42">
        <v>-675</v>
      </c>
      <c r="I39" s="6">
        <v>-725</v>
      </c>
      <c r="J39" s="6">
        <v>-775</v>
      </c>
      <c r="K39" s="6">
        <v>-825</v>
      </c>
      <c r="L39" s="6">
        <v>-875</v>
      </c>
    </row>
    <row r="40" spans="5:12">
      <c r="E40" s="43">
        <v>0.02</v>
      </c>
      <c r="F40" s="44">
        <v>202.37638421426726</v>
      </c>
      <c r="G40" s="44">
        <v>152.37638421426726</v>
      </c>
      <c r="H40" s="44">
        <v>102.37638421426726</v>
      </c>
      <c r="I40" s="44">
        <v>52.376384214267262</v>
      </c>
      <c r="J40" s="44">
        <v>2.3763842142672615</v>
      </c>
      <c r="K40" s="44">
        <v>-47.623615785732682</v>
      </c>
      <c r="L40" s="44">
        <v>-97.623615785732682</v>
      </c>
    </row>
    <row r="41" spans="5:12">
      <c r="E41" s="43">
        <v>0.03</v>
      </c>
      <c r="F41" s="44">
        <v>181.88818522645025</v>
      </c>
      <c r="G41" s="44">
        <v>131.88818522645025</v>
      </c>
      <c r="H41" s="44">
        <v>81.888185226450247</v>
      </c>
      <c r="I41" s="44">
        <v>31.888185226450219</v>
      </c>
      <c r="J41" s="7">
        <v>-18.111814773549781</v>
      </c>
      <c r="K41" s="44">
        <v>-68.111814773549781</v>
      </c>
      <c r="L41" s="44">
        <v>-118.11181477354978</v>
      </c>
    </row>
    <row r="42" spans="5:12">
      <c r="E42" s="43">
        <v>0.04</v>
      </c>
      <c r="F42" s="44">
        <v>162.30694512992423</v>
      </c>
      <c r="G42" s="44">
        <v>112.30694512992423</v>
      </c>
      <c r="H42" s="44">
        <v>62.30694512992423</v>
      </c>
      <c r="I42" s="44">
        <v>12.30694512992423</v>
      </c>
      <c r="J42" s="44">
        <v>-37.69305487007577</v>
      </c>
      <c r="K42" s="44">
        <v>-87.69305487007577</v>
      </c>
      <c r="L42" s="44">
        <v>-137.69305487007577</v>
      </c>
    </row>
    <row r="43" spans="5:12">
      <c r="E43" s="43">
        <v>0.05</v>
      </c>
      <c r="F43" s="44">
        <v>143.58091511448907</v>
      </c>
      <c r="G43" s="44">
        <v>93.580915114489073</v>
      </c>
      <c r="H43" s="44">
        <v>43.580915114489017</v>
      </c>
      <c r="I43" s="44">
        <v>-6.4190848855109834</v>
      </c>
      <c r="J43" s="7">
        <v>-56.419084885510983</v>
      </c>
      <c r="K43" s="44">
        <v>-106.41908488551087</v>
      </c>
      <c r="L43" s="44">
        <v>-156.41908488551087</v>
      </c>
    </row>
    <row r="44" spans="5:12">
      <c r="E44" s="43">
        <v>0.06</v>
      </c>
      <c r="F44" s="44">
        <v>125.6618526254656</v>
      </c>
      <c r="G44" s="44">
        <v>75.661852625465599</v>
      </c>
      <c r="H44" s="44">
        <v>25.661852625465599</v>
      </c>
      <c r="I44" s="44">
        <v>-24.338147374534401</v>
      </c>
      <c r="J44" s="7">
        <v>-74.338147374534401</v>
      </c>
      <c r="K44" s="7">
        <v>-124.3381473745344</v>
      </c>
      <c r="L44" s="44">
        <v>-174.3381473745344</v>
      </c>
    </row>
    <row r="45" spans="5:12">
      <c r="E45" s="43">
        <v>7.0000000000000007E-2</v>
      </c>
      <c r="F45" s="44">
        <v>108.50474975960182</v>
      </c>
      <c r="G45" s="44">
        <v>58.504749759601822</v>
      </c>
      <c r="H45" s="44">
        <v>8.5047497596018218</v>
      </c>
      <c r="I45" s="44">
        <v>-41.495250240398178</v>
      </c>
      <c r="J45" s="44">
        <v>-91.495250240398178</v>
      </c>
      <c r="K45" s="44">
        <v>-141.49525024039821</v>
      </c>
      <c r="L45" s="44">
        <v>-191.49525024039821</v>
      </c>
    </row>
    <row r="46" spans="5:12">
      <c r="E46" s="43">
        <v>0.08</v>
      </c>
      <c r="F46" s="44">
        <v>92.067585182620405</v>
      </c>
      <c r="G46" s="44">
        <v>42.067585182620405</v>
      </c>
      <c r="H46" s="44">
        <v>-7.9324148173795948</v>
      </c>
      <c r="I46" s="44">
        <v>-57.932414817379566</v>
      </c>
      <c r="J46" s="44">
        <v>-107.93241481737957</v>
      </c>
      <c r="K46" s="44">
        <v>-157.93241481737954</v>
      </c>
      <c r="L46" s="44">
        <v>-207.93241481737954</v>
      </c>
    </row>
  </sheetData>
  <mergeCells count="6">
    <mergeCell ref="I30:I31"/>
    <mergeCell ref="G3:I3"/>
    <mergeCell ref="I16:O16"/>
    <mergeCell ref="G11:H11"/>
    <mergeCell ref="F15:G15"/>
    <mergeCell ref="I17:I18"/>
  </mergeCells>
  <conditionalFormatting sqref="E39:L46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E39:L39">
    <cfRule type="cellIs" dxfId="0" priority="1" operator="between">
      <formula>0</formula>
      <formula>-875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Benefit_Variance</vt:lpstr>
      <vt:lpstr>Cost_Variance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2023-04-27T10:24:52Z</dcterms:created>
  <dcterms:modified xsi:type="dcterms:W3CDTF">2023-04-28T08:12:23Z</dcterms:modified>
</cp:coreProperties>
</file>