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20" i="1" l="1"/>
  <c r="I18" i="1"/>
  <c r="I17" i="1"/>
  <c r="I15" i="1"/>
  <c r="I14" i="1"/>
  <c r="I12" i="1"/>
  <c r="I10" i="1"/>
  <c r="I9" i="1"/>
  <c r="I7" i="1"/>
  <c r="I5" i="1"/>
  <c r="I4" i="1"/>
  <c r="G19" i="1"/>
  <c r="G21" i="1" s="1"/>
  <c r="G16" i="1"/>
  <c r="G13" i="1"/>
  <c r="G11" i="1"/>
  <c r="H6" i="1"/>
  <c r="I6" i="1" s="1"/>
  <c r="G6" i="1"/>
  <c r="F6" i="1"/>
  <c r="J21" i="1" l="1"/>
  <c r="F21" i="1"/>
  <c r="J19" i="1"/>
  <c r="F19" i="1"/>
  <c r="K16" i="1"/>
  <c r="J16" i="1"/>
  <c r="F16" i="1"/>
  <c r="H16" i="1"/>
  <c r="I16" i="1" s="1"/>
  <c r="L15" i="1"/>
  <c r="L14" i="1"/>
  <c r="O13" i="1"/>
  <c r="K11" i="1"/>
  <c r="J11" i="1"/>
  <c r="J13" i="1" s="1"/>
  <c r="F11" i="1"/>
  <c r="H11" i="1"/>
  <c r="F8" i="1"/>
  <c r="H8" i="1"/>
  <c r="I8" i="1" s="1"/>
  <c r="J8" i="1"/>
  <c r="K8" i="1"/>
  <c r="M8" i="1"/>
  <c r="N8" i="1"/>
  <c r="K6" i="1"/>
  <c r="J6" i="1"/>
  <c r="L12" i="1"/>
  <c r="L7" i="1"/>
  <c r="L8" i="1" s="1"/>
  <c r="L5" i="1"/>
  <c r="L4" i="1"/>
  <c r="L10" i="1"/>
  <c r="L17" i="1"/>
  <c r="L18" i="1"/>
  <c r="L20" i="1"/>
  <c r="L9" i="1"/>
  <c r="H19" i="1"/>
  <c r="K19" i="1"/>
  <c r="K21" i="1" s="1"/>
  <c r="H21" i="1" l="1"/>
  <c r="I21" i="1" s="1"/>
  <c r="I19" i="1"/>
  <c r="H13" i="1"/>
  <c r="I11" i="1"/>
  <c r="L16" i="1"/>
  <c r="L21" i="1"/>
  <c r="L11" i="1"/>
  <c r="L6" i="1"/>
  <c r="L19" i="1"/>
  <c r="K13" i="1"/>
  <c r="L13" i="1" s="1"/>
  <c r="F13" i="1"/>
  <c r="I13" i="1" l="1"/>
</calcChain>
</file>

<file path=xl/sharedStrings.xml><?xml version="1.0" encoding="utf-8"?>
<sst xmlns="http://schemas.openxmlformats.org/spreadsheetml/2006/main" count="61" uniqueCount="46">
  <si>
    <t>S.N.</t>
  </si>
  <si>
    <t>LOCATION</t>
  </si>
  <si>
    <t>CROP</t>
  </si>
  <si>
    <t>SP CODE</t>
  </si>
  <si>
    <t>PRO.CODE</t>
  </si>
  <si>
    <t>TARGETED AREA</t>
  </si>
  <si>
    <t>DISPATCHED AREA</t>
  </si>
  <si>
    <t>ACHIEVEMANT%</t>
  </si>
  <si>
    <t>TARGETED QTY</t>
  </si>
  <si>
    <t>PROCESS QTY.</t>
  </si>
  <si>
    <t>GERMINATION AVG. OF ALL QTY.</t>
  </si>
  <si>
    <t>GP AVG. OF ALL QTY.</t>
  </si>
  <si>
    <t>DELIVERY DAYS</t>
  </si>
  <si>
    <t>DEULGAON RAJA</t>
  </si>
  <si>
    <t>HY.CHILLI</t>
  </si>
  <si>
    <t>AJ299XAJ300</t>
  </si>
  <si>
    <t>CE-01</t>
  </si>
  <si>
    <t>AJ301XAJ302</t>
  </si>
  <si>
    <t>CE-02</t>
  </si>
  <si>
    <t>RNB</t>
  </si>
  <si>
    <t>BITTER GOURD</t>
  </si>
  <si>
    <t>AJ316</t>
  </si>
  <si>
    <t>BG-01</t>
  </si>
  <si>
    <t>CUCUMBER</t>
  </si>
  <si>
    <t>AJ309XAJ310</t>
  </si>
  <si>
    <t>CU-01</t>
  </si>
  <si>
    <t>HY.BHINDI</t>
  </si>
  <si>
    <t>AJ311XAJ312</t>
  </si>
  <si>
    <t>K</t>
  </si>
  <si>
    <t>OP.BHINDI</t>
  </si>
  <si>
    <t>AJ313</t>
  </si>
  <si>
    <t>OK-01</t>
  </si>
  <si>
    <t>HY.TOMATO</t>
  </si>
  <si>
    <t>AJ839XAJ840</t>
  </si>
  <si>
    <t>TH-07</t>
  </si>
  <si>
    <t>COWPEA</t>
  </si>
  <si>
    <t>AJ894</t>
  </si>
  <si>
    <t>CW-04</t>
  </si>
  <si>
    <t>AJ898</t>
  </si>
  <si>
    <t>CW-08</t>
  </si>
  <si>
    <t>DOLICHOS</t>
  </si>
  <si>
    <t>AJ913</t>
  </si>
  <si>
    <t>DC-01</t>
  </si>
  <si>
    <t>SOWING/GPS AREA</t>
  </si>
  <si>
    <t>Name-Alok Singh</t>
  </si>
  <si>
    <t>Emp.Id.064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</si>
</sst>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4" fillId="0" borderId="0" xfId="0" applyFont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tabSelected="1" workbookViewId="0">
      <pane ySplit="3" topLeftCell="A4" activePane="bottomLeft" state="frozen"/>
      <selection pane="bottomLeft" activeCell="P10" sqref="P10"/>
    </sheetView>
  </sheetViews>
  <sheetFormatPr defaultRowHeight="15" x14ac:dyDescent="0.25"/>
  <cols>
    <col min="1" max="1" width="7" customWidth="1"/>
    <col min="2" max="2" width="15.85546875" bestFit="1" customWidth="1"/>
    <col min="3" max="3" width="13.85546875" bestFit="1" customWidth="1"/>
    <col min="4" max="4" width="12.140625" bestFit="1" customWidth="1"/>
    <col min="5" max="5" width="10.140625" bestFit="1" customWidth="1"/>
    <col min="6" max="7" width="9.42578125" customWidth="1"/>
    <col min="8" max="8" width="8.42578125" bestFit="1" customWidth="1"/>
  </cols>
  <sheetData>
    <row r="1" spans="1:15" x14ac:dyDescent="0.25">
      <c r="A1" t="s">
        <v>44</v>
      </c>
    </row>
    <row r="2" spans="1:15" x14ac:dyDescent="0.25">
      <c r="A2" t="s">
        <v>45</v>
      </c>
    </row>
    <row r="3" spans="1:15" ht="6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43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2" t="s">
        <v>10</v>
      </c>
      <c r="N3" s="2" t="s">
        <v>11</v>
      </c>
      <c r="O3" s="2" t="s">
        <v>12</v>
      </c>
    </row>
    <row r="4" spans="1:15" x14ac:dyDescent="0.25">
      <c r="A4" s="15">
        <v>1</v>
      </c>
      <c r="B4" s="3" t="s">
        <v>19</v>
      </c>
      <c r="C4" s="3" t="s">
        <v>26</v>
      </c>
      <c r="D4" s="3" t="s">
        <v>27</v>
      </c>
      <c r="E4" s="3" t="s">
        <v>28</v>
      </c>
      <c r="F4" s="3">
        <v>35</v>
      </c>
      <c r="G4" s="3">
        <v>10.75</v>
      </c>
      <c r="H4" s="4">
        <v>10.75</v>
      </c>
      <c r="I4" s="4">
        <f t="shared" ref="I4:I21" si="0">H4*100/F4</f>
        <v>30.714285714285715</v>
      </c>
      <c r="J4" s="4">
        <v>5000</v>
      </c>
      <c r="K4" s="4">
        <v>1567</v>
      </c>
      <c r="L4" s="4">
        <f t="shared" ref="L4:L6" si="1">K4*100/J4</f>
        <v>31.34</v>
      </c>
      <c r="M4" s="4">
        <v>86.4</v>
      </c>
      <c r="N4" s="4">
        <v>98.3</v>
      </c>
      <c r="O4" s="3">
        <v>15</v>
      </c>
    </row>
    <row r="5" spans="1:15" x14ac:dyDescent="0.25">
      <c r="A5" s="16"/>
      <c r="B5" s="3" t="s">
        <v>19</v>
      </c>
      <c r="C5" s="3" t="s">
        <v>20</v>
      </c>
      <c r="D5" s="3" t="s">
        <v>21</v>
      </c>
      <c r="E5" s="3" t="s">
        <v>22</v>
      </c>
      <c r="F5" s="3">
        <v>40</v>
      </c>
      <c r="G5" s="3">
        <v>28.25</v>
      </c>
      <c r="H5" s="3">
        <v>28.25</v>
      </c>
      <c r="I5" s="4">
        <f t="shared" si="0"/>
        <v>70.625</v>
      </c>
      <c r="J5" s="3">
        <v>8000</v>
      </c>
      <c r="K5" s="3">
        <v>5808</v>
      </c>
      <c r="L5" s="4">
        <f t="shared" si="1"/>
        <v>72.599999999999994</v>
      </c>
      <c r="M5" s="3">
        <v>84</v>
      </c>
      <c r="N5" s="3">
        <v>99.4</v>
      </c>
      <c r="O5" s="3">
        <v>15</v>
      </c>
    </row>
    <row r="6" spans="1:15" x14ac:dyDescent="0.25">
      <c r="A6" s="17"/>
      <c r="B6" s="7"/>
      <c r="C6" s="7"/>
      <c r="D6" s="7"/>
      <c r="E6" s="7"/>
      <c r="F6" s="8">
        <f>F4+F5</f>
        <v>75</v>
      </c>
      <c r="G6" s="8">
        <f>G4+G5</f>
        <v>39</v>
      </c>
      <c r="H6" s="8">
        <f>H4+H5</f>
        <v>39</v>
      </c>
      <c r="I6" s="11">
        <f t="shared" si="0"/>
        <v>52</v>
      </c>
      <c r="J6" s="8">
        <f>SUM(J4:J5)</f>
        <v>13000</v>
      </c>
      <c r="K6" s="8">
        <f>SUM(K4:K5)</f>
        <v>7375</v>
      </c>
      <c r="L6" s="8">
        <f t="shared" si="1"/>
        <v>56.730769230769234</v>
      </c>
      <c r="M6" s="8">
        <v>84</v>
      </c>
      <c r="N6" s="8">
        <v>99</v>
      </c>
      <c r="O6" s="7"/>
    </row>
    <row r="7" spans="1:15" x14ac:dyDescent="0.25">
      <c r="A7" s="18">
        <v>2</v>
      </c>
      <c r="B7" s="3" t="s">
        <v>19</v>
      </c>
      <c r="C7" s="3" t="s">
        <v>23</v>
      </c>
      <c r="D7" s="3" t="s">
        <v>24</v>
      </c>
      <c r="E7" s="3" t="s">
        <v>25</v>
      </c>
      <c r="F7" s="3">
        <v>5</v>
      </c>
      <c r="G7" s="3">
        <v>5.25</v>
      </c>
      <c r="H7" s="3">
        <v>5.25</v>
      </c>
      <c r="I7" s="4">
        <f t="shared" si="0"/>
        <v>105</v>
      </c>
      <c r="J7" s="3">
        <v>400</v>
      </c>
      <c r="K7" s="3">
        <v>758</v>
      </c>
      <c r="L7" s="4">
        <f t="shared" ref="L7" si="2">K7*100/J7</f>
        <v>189.5</v>
      </c>
      <c r="M7" s="3">
        <v>90</v>
      </c>
      <c r="N7" s="3">
        <v>98</v>
      </c>
      <c r="O7" s="3">
        <v>12</v>
      </c>
    </row>
    <row r="8" spans="1:15" x14ac:dyDescent="0.25">
      <c r="A8" s="19"/>
      <c r="B8" s="8"/>
      <c r="C8" s="8"/>
      <c r="D8" s="8"/>
      <c r="E8" s="8"/>
      <c r="F8" s="10">
        <f t="shared" ref="F8:N8" si="3">SUM(F7)</f>
        <v>5</v>
      </c>
      <c r="G8" s="10">
        <v>5.25</v>
      </c>
      <c r="H8" s="10">
        <f t="shared" si="3"/>
        <v>5.25</v>
      </c>
      <c r="I8" s="11">
        <f t="shared" si="0"/>
        <v>105</v>
      </c>
      <c r="J8" s="10">
        <f t="shared" si="3"/>
        <v>400</v>
      </c>
      <c r="K8" s="10">
        <f t="shared" si="3"/>
        <v>758</v>
      </c>
      <c r="L8" s="10">
        <f t="shared" si="3"/>
        <v>189.5</v>
      </c>
      <c r="M8" s="10">
        <f t="shared" si="3"/>
        <v>90</v>
      </c>
      <c r="N8" s="10">
        <f t="shared" si="3"/>
        <v>98</v>
      </c>
      <c r="O8" s="10"/>
    </row>
    <row r="9" spans="1:15" x14ac:dyDescent="0.25">
      <c r="A9" s="15">
        <v>3</v>
      </c>
      <c r="B9" s="3" t="s">
        <v>13</v>
      </c>
      <c r="C9" s="3" t="s">
        <v>14</v>
      </c>
      <c r="D9" s="3" t="s">
        <v>15</v>
      </c>
      <c r="E9" s="3" t="s">
        <v>16</v>
      </c>
      <c r="F9" s="4">
        <v>1.25</v>
      </c>
      <c r="G9" s="4">
        <v>1.25</v>
      </c>
      <c r="H9" s="4">
        <v>1.25</v>
      </c>
      <c r="I9" s="4">
        <f t="shared" si="0"/>
        <v>100</v>
      </c>
      <c r="J9" s="4">
        <v>150</v>
      </c>
      <c r="K9" s="4">
        <v>105.1</v>
      </c>
      <c r="L9" s="4">
        <f>K9*100/J9</f>
        <v>70.066666666666663</v>
      </c>
      <c r="M9" s="3">
        <v>89.57</v>
      </c>
      <c r="N9" s="3">
        <v>99.1</v>
      </c>
      <c r="O9" s="13">
        <v>10</v>
      </c>
    </row>
    <row r="10" spans="1:15" x14ac:dyDescent="0.25">
      <c r="A10" s="16"/>
      <c r="B10" s="3" t="s">
        <v>13</v>
      </c>
      <c r="C10" s="3" t="s">
        <v>14</v>
      </c>
      <c r="D10" s="3" t="s">
        <v>17</v>
      </c>
      <c r="E10" s="3" t="s">
        <v>18</v>
      </c>
      <c r="F10" s="4">
        <v>0.25</v>
      </c>
      <c r="G10" s="4">
        <v>0.25</v>
      </c>
      <c r="H10" s="4">
        <v>0.25</v>
      </c>
      <c r="I10" s="4">
        <f t="shared" si="0"/>
        <v>100</v>
      </c>
      <c r="J10" s="4">
        <v>25</v>
      </c>
      <c r="K10" s="4">
        <v>29.8</v>
      </c>
      <c r="L10" s="4">
        <f t="shared" ref="L10:L21" si="4">K10*100/J10</f>
        <v>119.2</v>
      </c>
      <c r="M10" s="3">
        <v>85</v>
      </c>
      <c r="N10" s="3">
        <v>99.1</v>
      </c>
      <c r="O10" s="14"/>
    </row>
    <row r="11" spans="1:15" x14ac:dyDescent="0.25">
      <c r="A11" s="16"/>
      <c r="B11" s="20"/>
      <c r="C11" s="20"/>
      <c r="D11" s="20"/>
      <c r="E11" s="20"/>
      <c r="F11" s="21">
        <f>SUM(F9:F10)</f>
        <v>1.5</v>
      </c>
      <c r="G11" s="21">
        <f>SUM(G9:G10)</f>
        <v>1.5</v>
      </c>
      <c r="H11" s="21">
        <f>SUM(H9:H10)</f>
        <v>1.5</v>
      </c>
      <c r="I11" s="22">
        <f t="shared" si="0"/>
        <v>100</v>
      </c>
      <c r="J11" s="21">
        <f>SUM(J9:J10)</f>
        <v>175</v>
      </c>
      <c r="K11" s="21">
        <f>SUM(K9:K10)</f>
        <v>134.9</v>
      </c>
      <c r="L11" s="21">
        <f t="shared" si="4"/>
        <v>77.085714285714289</v>
      </c>
      <c r="M11" s="21">
        <v>88.5</v>
      </c>
      <c r="N11" s="21">
        <v>99.1</v>
      </c>
      <c r="O11" s="20"/>
    </row>
    <row r="12" spans="1:15" x14ac:dyDescent="0.25">
      <c r="A12" s="16"/>
      <c r="B12" s="3" t="s">
        <v>13</v>
      </c>
      <c r="C12" s="3" t="s">
        <v>32</v>
      </c>
      <c r="D12" s="3" t="s">
        <v>33</v>
      </c>
      <c r="E12" s="3" t="s">
        <v>34</v>
      </c>
      <c r="F12" s="3">
        <v>0.75</v>
      </c>
      <c r="G12" s="3">
        <v>0.75</v>
      </c>
      <c r="H12" s="1">
        <v>0.75</v>
      </c>
      <c r="I12" s="4">
        <f t="shared" si="0"/>
        <v>100</v>
      </c>
      <c r="J12" s="1">
        <v>45</v>
      </c>
      <c r="K12" s="1">
        <v>51.2</v>
      </c>
      <c r="L12" s="4">
        <f t="shared" ref="L12:L16" si="5">K12*100/J12</f>
        <v>113.77777777777777</v>
      </c>
      <c r="M12" s="1">
        <v>93.93</v>
      </c>
      <c r="N12" s="1">
        <v>99.7</v>
      </c>
      <c r="O12" s="3">
        <v>10</v>
      </c>
    </row>
    <row r="13" spans="1:15" x14ac:dyDescent="0.25">
      <c r="A13" s="17"/>
      <c r="B13" s="8"/>
      <c r="C13" s="8"/>
      <c r="D13" s="8"/>
      <c r="E13" s="8"/>
      <c r="F13" s="8">
        <f>+F12+F11</f>
        <v>2.25</v>
      </c>
      <c r="G13" s="8">
        <f>+G12+G11</f>
        <v>2.25</v>
      </c>
      <c r="H13" s="8">
        <f t="shared" ref="H13:O13" si="6">+H12+H11</f>
        <v>2.25</v>
      </c>
      <c r="I13" s="11">
        <f t="shared" si="0"/>
        <v>100</v>
      </c>
      <c r="J13" s="8">
        <f t="shared" si="6"/>
        <v>220</v>
      </c>
      <c r="K13" s="8">
        <f t="shared" si="6"/>
        <v>186.10000000000002</v>
      </c>
      <c r="L13" s="8">
        <f t="shared" si="5"/>
        <v>84.590909090909108</v>
      </c>
      <c r="M13" s="8">
        <v>90</v>
      </c>
      <c r="N13" s="8">
        <v>99.3</v>
      </c>
      <c r="O13" s="8">
        <f t="shared" si="6"/>
        <v>10</v>
      </c>
    </row>
    <row r="14" spans="1:15" x14ac:dyDescent="0.25">
      <c r="A14" s="15">
        <v>4</v>
      </c>
      <c r="B14" s="3" t="s">
        <v>13</v>
      </c>
      <c r="C14" s="3" t="s">
        <v>29</v>
      </c>
      <c r="D14" s="3" t="s">
        <v>30</v>
      </c>
      <c r="E14" s="3" t="s">
        <v>31</v>
      </c>
      <c r="F14" s="3">
        <v>250</v>
      </c>
      <c r="G14" s="3">
        <v>242.92</v>
      </c>
      <c r="H14" s="3">
        <v>209</v>
      </c>
      <c r="I14" s="4">
        <f t="shared" si="0"/>
        <v>83.6</v>
      </c>
      <c r="J14" s="3">
        <v>50000</v>
      </c>
      <c r="K14" s="3">
        <v>28499</v>
      </c>
      <c r="L14" s="1">
        <f t="shared" si="5"/>
        <v>56.997999999999998</v>
      </c>
      <c r="M14" s="3">
        <v>83.3</v>
      </c>
      <c r="N14" s="3">
        <v>99.5</v>
      </c>
      <c r="O14" s="3">
        <v>16</v>
      </c>
    </row>
    <row r="15" spans="1:15" x14ac:dyDescent="0.25">
      <c r="A15" s="16"/>
      <c r="B15" s="3" t="s">
        <v>19</v>
      </c>
      <c r="C15" s="3" t="s">
        <v>29</v>
      </c>
      <c r="D15" s="3" t="s">
        <v>30</v>
      </c>
      <c r="E15" s="3" t="s">
        <v>31</v>
      </c>
      <c r="F15" s="3">
        <v>100</v>
      </c>
      <c r="G15" s="3">
        <v>78</v>
      </c>
      <c r="H15" s="3">
        <v>78</v>
      </c>
      <c r="I15" s="4">
        <f t="shared" si="0"/>
        <v>78</v>
      </c>
      <c r="J15" s="3">
        <v>20000</v>
      </c>
      <c r="K15" s="3">
        <v>13458</v>
      </c>
      <c r="L15" s="4">
        <f t="shared" si="5"/>
        <v>67.290000000000006</v>
      </c>
      <c r="M15" s="3">
        <v>85</v>
      </c>
      <c r="N15" s="3">
        <v>99</v>
      </c>
      <c r="O15" s="3">
        <v>16</v>
      </c>
    </row>
    <row r="16" spans="1:15" x14ac:dyDescent="0.25">
      <c r="A16" s="17"/>
      <c r="B16" s="5"/>
      <c r="C16" s="5"/>
      <c r="D16" s="5"/>
      <c r="E16" s="5"/>
      <c r="F16" s="6">
        <f>SUM(F14:F15)</f>
        <v>350</v>
      </c>
      <c r="G16" s="6">
        <f>SUM(G14:G15)</f>
        <v>320.91999999999996</v>
      </c>
      <c r="H16" s="6">
        <f>SUM(H14:H15)</f>
        <v>287</v>
      </c>
      <c r="I16" s="11">
        <f t="shared" si="0"/>
        <v>82</v>
      </c>
      <c r="J16" s="6">
        <f>SUM(J14:J15)</f>
        <v>70000</v>
      </c>
      <c r="K16" s="6">
        <f>SUM(K14:K15)</f>
        <v>41957</v>
      </c>
      <c r="L16" s="6">
        <f t="shared" si="5"/>
        <v>59.938571428571429</v>
      </c>
      <c r="M16" s="5">
        <v>84</v>
      </c>
      <c r="N16" s="6">
        <v>99.3</v>
      </c>
      <c r="O16" s="5"/>
    </row>
    <row r="17" spans="1:15" x14ac:dyDescent="0.25">
      <c r="A17" s="15">
        <v>5</v>
      </c>
      <c r="B17" s="3" t="s">
        <v>19</v>
      </c>
      <c r="C17" s="3" t="s">
        <v>35</v>
      </c>
      <c r="D17" s="3" t="s">
        <v>36</v>
      </c>
      <c r="E17" s="3" t="s">
        <v>37</v>
      </c>
      <c r="F17" s="3">
        <v>60</v>
      </c>
      <c r="G17" s="3">
        <v>20</v>
      </c>
      <c r="H17" s="3">
        <v>20</v>
      </c>
      <c r="I17" s="4">
        <f t="shared" si="0"/>
        <v>33.333333333333336</v>
      </c>
      <c r="J17" s="3">
        <v>15000</v>
      </c>
      <c r="K17" s="3">
        <v>9277</v>
      </c>
      <c r="L17" s="4">
        <f t="shared" si="4"/>
        <v>61.846666666666664</v>
      </c>
      <c r="M17" s="3">
        <v>88</v>
      </c>
      <c r="N17" s="3">
        <v>99.5</v>
      </c>
      <c r="O17" s="3">
        <v>15</v>
      </c>
    </row>
    <row r="18" spans="1:15" x14ac:dyDescent="0.25">
      <c r="A18" s="16"/>
      <c r="B18" s="3" t="s">
        <v>19</v>
      </c>
      <c r="C18" s="3" t="s">
        <v>35</v>
      </c>
      <c r="D18" s="3" t="s">
        <v>38</v>
      </c>
      <c r="E18" s="3" t="s">
        <v>39</v>
      </c>
      <c r="F18" s="3">
        <v>40</v>
      </c>
      <c r="G18" s="3">
        <v>38.5</v>
      </c>
      <c r="H18" s="3">
        <v>38.5</v>
      </c>
      <c r="I18" s="4">
        <f t="shared" si="0"/>
        <v>96.25</v>
      </c>
      <c r="J18" s="3">
        <v>10000</v>
      </c>
      <c r="K18" s="3">
        <v>9779</v>
      </c>
      <c r="L18" s="4">
        <f t="shared" si="4"/>
        <v>97.79</v>
      </c>
      <c r="M18" s="3">
        <v>90.5</v>
      </c>
      <c r="N18" s="3">
        <v>99.5</v>
      </c>
      <c r="O18" s="3">
        <v>15</v>
      </c>
    </row>
    <row r="19" spans="1:15" s="9" customFormat="1" x14ac:dyDescent="0.25">
      <c r="A19" s="16"/>
      <c r="B19" s="20"/>
      <c r="C19" s="20"/>
      <c r="D19" s="20"/>
      <c r="E19" s="20"/>
      <c r="F19" s="21">
        <f>SUM(F17:F18)</f>
        <v>100</v>
      </c>
      <c r="G19" s="21">
        <f>SUM(G17:G18)</f>
        <v>58.5</v>
      </c>
      <c r="H19" s="21">
        <f>SUM(H17:H18)</f>
        <v>58.5</v>
      </c>
      <c r="I19" s="22">
        <f t="shared" si="0"/>
        <v>58.5</v>
      </c>
      <c r="J19" s="21">
        <f>SUM(J17:J18)</f>
        <v>25000</v>
      </c>
      <c r="K19" s="21">
        <f>SUM(K17:K18)</f>
        <v>19056</v>
      </c>
      <c r="L19" s="21">
        <f t="shared" si="4"/>
        <v>76.224000000000004</v>
      </c>
      <c r="M19" s="21">
        <v>89.15</v>
      </c>
      <c r="N19" s="21">
        <v>99.5</v>
      </c>
      <c r="O19" s="20"/>
    </row>
    <row r="20" spans="1:15" x14ac:dyDescent="0.25">
      <c r="A20" s="17"/>
      <c r="B20" s="3" t="s">
        <v>13</v>
      </c>
      <c r="C20" s="3" t="s">
        <v>40</v>
      </c>
      <c r="D20" s="3" t="s">
        <v>41</v>
      </c>
      <c r="E20" s="3" t="s">
        <v>42</v>
      </c>
      <c r="F20" s="3">
        <v>3</v>
      </c>
      <c r="G20" s="3">
        <v>3.43</v>
      </c>
      <c r="H20" s="3">
        <v>3.43</v>
      </c>
      <c r="I20" s="4">
        <f t="shared" si="0"/>
        <v>114.33333333333333</v>
      </c>
      <c r="J20" s="3">
        <v>1200</v>
      </c>
      <c r="K20" s="3">
        <v>1621</v>
      </c>
      <c r="L20" s="4">
        <f t="shared" si="4"/>
        <v>135.08333333333334</v>
      </c>
      <c r="M20" s="3">
        <v>82.38</v>
      </c>
      <c r="N20" s="3">
        <v>99.5</v>
      </c>
      <c r="O20" s="3">
        <v>15</v>
      </c>
    </row>
    <row r="21" spans="1:15" x14ac:dyDescent="0.25">
      <c r="A21" s="3"/>
      <c r="B21" s="7"/>
      <c r="C21" s="7"/>
      <c r="D21" s="7"/>
      <c r="E21" s="7"/>
      <c r="F21" s="8">
        <f>SUM(F19:F20)</f>
        <v>103</v>
      </c>
      <c r="G21" s="8">
        <f>SUM(G19:G20)</f>
        <v>61.93</v>
      </c>
      <c r="H21" s="8">
        <f>SUM(H19:H20)</f>
        <v>61.93</v>
      </c>
      <c r="I21" s="11">
        <f t="shared" si="0"/>
        <v>60.126213592233007</v>
      </c>
      <c r="J21" s="8">
        <f>SUM(J19:J20)</f>
        <v>26200</v>
      </c>
      <c r="K21" s="8">
        <f>SUM(K19:K20)</f>
        <v>20677</v>
      </c>
      <c r="L21" s="8">
        <f t="shared" si="4"/>
        <v>78.919847328244273</v>
      </c>
      <c r="M21" s="8">
        <v>88.6</v>
      </c>
      <c r="N21" s="8">
        <v>99.5</v>
      </c>
      <c r="O21" s="8"/>
    </row>
    <row r="22" spans="1: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</sheetData>
  <mergeCells count="6">
    <mergeCell ref="O9:O10"/>
    <mergeCell ref="A17:A20"/>
    <mergeCell ref="A4:A6"/>
    <mergeCell ref="A7:A8"/>
    <mergeCell ref="A9:A13"/>
    <mergeCell ref="A14:A16"/>
  </mergeCells>
  <pageMargins left="0.7" right="0.7" top="0.75" bottom="0.75" header="0.3" footer="0.3"/>
  <pageSetup paperSize="9" scale="57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"/>
  <sheetViews>
    <sheetView workbookViewId="0">
      <selection activeCell="A3" sqref="A3:A8"/>
    </sheetView>
  </sheetViews>
  <sheetFormatPr defaultRowHeight="15" x14ac:dyDescent="0.25"/>
  <cols>
    <col min="1" max="1" width="27.42578125" bestFit="1" customWidth="1"/>
  </cols>
  <sheetData>
    <row r="3" spans="1:1" x14ac:dyDescent="0.25">
      <c r="A3" s="12"/>
    </row>
    <row r="6" spans="1:1" x14ac:dyDescent="0.25">
      <c r="A6" s="12"/>
    </row>
    <row r="8" spans="1:1" x14ac:dyDescent="0.25">
      <c r="A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2023-01-09T07:39:15Z</dcterms:modified>
</cp:coreProperties>
</file>