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H28" i="1" l="1"/>
  <c r="J28" i="1" l="1"/>
  <c r="I16" i="1" l="1"/>
  <c r="L16" i="1"/>
  <c r="I6" i="1"/>
  <c r="I7" i="1"/>
  <c r="I9" i="1"/>
  <c r="I10" i="1"/>
  <c r="I11" i="1"/>
  <c r="I12" i="1"/>
  <c r="I15" i="1"/>
  <c r="I17" i="1"/>
  <c r="I18" i="1"/>
  <c r="I20" i="1"/>
  <c r="I21" i="1"/>
  <c r="I22" i="1"/>
  <c r="I23" i="1"/>
  <c r="I24" i="1"/>
  <c r="I25" i="1"/>
  <c r="I26" i="1"/>
  <c r="I27" i="1"/>
  <c r="I4" i="1"/>
  <c r="G19" i="1" l="1"/>
  <c r="H19" i="1"/>
  <c r="I19" i="1" s="1"/>
  <c r="J19" i="1"/>
  <c r="K19" i="1"/>
  <c r="F19" i="1"/>
  <c r="L18" i="1"/>
  <c r="L10" i="1"/>
  <c r="G13" i="1"/>
  <c r="G14" i="1" s="1"/>
  <c r="F13" i="1"/>
  <c r="H13" i="1"/>
  <c r="G28" i="1"/>
  <c r="I13" i="1" l="1"/>
  <c r="L19" i="1"/>
  <c r="K13" i="1" l="1"/>
  <c r="J13" i="1"/>
  <c r="K8" i="1"/>
  <c r="J8" i="1"/>
  <c r="H8" i="1"/>
  <c r="F8" i="1"/>
  <c r="F14" i="1" s="1"/>
  <c r="F5" i="1"/>
  <c r="H5" i="1"/>
  <c r="J5" i="1"/>
  <c r="K5" i="1"/>
  <c r="M5" i="1"/>
  <c r="N5" i="1"/>
  <c r="K28" i="1"/>
  <c r="F28" i="1"/>
  <c r="I28" i="1" s="1"/>
  <c r="L17" i="1"/>
  <c r="L4" i="1"/>
  <c r="L5" i="1" s="1"/>
  <c r="L12" i="1"/>
  <c r="L11" i="1"/>
  <c r="L7" i="1"/>
  <c r="L9" i="1"/>
  <c r="L15" i="1"/>
  <c r="L20" i="1"/>
  <c r="L21" i="1"/>
  <c r="L22" i="1"/>
  <c r="L23" i="1"/>
  <c r="L24" i="1"/>
  <c r="L25" i="1"/>
  <c r="L26" i="1"/>
  <c r="L27" i="1"/>
  <c r="L6" i="1"/>
  <c r="K14" i="1" l="1"/>
  <c r="L13" i="1"/>
  <c r="L28" i="1"/>
  <c r="I8" i="1"/>
  <c r="H14" i="1"/>
  <c r="I14" i="1" s="1"/>
  <c r="I5" i="1"/>
  <c r="J14" i="1"/>
  <c r="L14" i="1" s="1"/>
  <c r="L8" i="1"/>
</calcChain>
</file>

<file path=xl/sharedStrings.xml><?xml version="1.0" encoding="utf-8"?>
<sst xmlns="http://schemas.openxmlformats.org/spreadsheetml/2006/main" count="92" uniqueCount="57">
  <si>
    <t>CROP</t>
  </si>
  <si>
    <t>SP CODE</t>
  </si>
  <si>
    <t>PRO.CODE</t>
  </si>
  <si>
    <t>TARGETED AREA</t>
  </si>
  <si>
    <t>DISPATCHED AREA</t>
  </si>
  <si>
    <t>PROCESS QTY.</t>
  </si>
  <si>
    <t>GERMINATION AVG. OF ALL QTY.</t>
  </si>
  <si>
    <t>GP AVG. OF ALL QTY.</t>
  </si>
  <si>
    <t>LOCATION</t>
  </si>
  <si>
    <t>AJ299XAJ300</t>
  </si>
  <si>
    <t>CE-01</t>
  </si>
  <si>
    <t>AJ301XAJ302</t>
  </si>
  <si>
    <t>CE-02</t>
  </si>
  <si>
    <t>DEULGAON RAJA</t>
  </si>
  <si>
    <t>AJ309XAJ310</t>
  </si>
  <si>
    <t>CU-01</t>
  </si>
  <si>
    <t>HY.CHILLI</t>
  </si>
  <si>
    <t>HY.CUCUMBER</t>
  </si>
  <si>
    <t>HY.BHINDI</t>
  </si>
  <si>
    <t>AJ311XAJ312</t>
  </si>
  <si>
    <t>K</t>
  </si>
  <si>
    <t>TOMATO</t>
  </si>
  <si>
    <t>AJ839XAJ840</t>
  </si>
  <si>
    <t>TH-07</t>
  </si>
  <si>
    <t>TR-05</t>
  </si>
  <si>
    <t>AJ837XAJ838</t>
  </si>
  <si>
    <t>COWPEA</t>
  </si>
  <si>
    <t>KURNOOL</t>
  </si>
  <si>
    <t>CW-01</t>
  </si>
  <si>
    <t>AJ891</t>
  </si>
  <si>
    <t>AJ892</t>
  </si>
  <si>
    <t>CW-02</t>
  </si>
  <si>
    <t>AJ893</t>
  </si>
  <si>
    <t>CW-03</t>
  </si>
  <si>
    <t>AJ894</t>
  </si>
  <si>
    <t>CW-04</t>
  </si>
  <si>
    <t>AJ895</t>
  </si>
  <si>
    <t>CW-05</t>
  </si>
  <si>
    <t>AJ896</t>
  </si>
  <si>
    <t>CW-06</t>
  </si>
  <si>
    <t>AJ897</t>
  </si>
  <si>
    <t>CW-07</t>
  </si>
  <si>
    <t>AJ898</t>
  </si>
  <si>
    <t>CW-08</t>
  </si>
  <si>
    <t>CLUSTER BEAN</t>
  </si>
  <si>
    <t>AK161</t>
  </si>
  <si>
    <t>CB-01</t>
  </si>
  <si>
    <t>DOLICHOS</t>
  </si>
  <si>
    <t>AJ913</t>
  </si>
  <si>
    <t>DC-01</t>
  </si>
  <si>
    <t>ACHIEVEMANT%</t>
  </si>
  <si>
    <t>TARGETED QTY</t>
  </si>
  <si>
    <t>DELIVERY DAYS</t>
  </si>
  <si>
    <t>KRA</t>
  </si>
  <si>
    <t>SOWING /GPS AREA</t>
  </si>
  <si>
    <t>NAME-ARUN KUMAR EITAVDIA</t>
  </si>
  <si>
    <t>EMP ID-0526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</si>
</sst>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ont="1" applyBorder="1"/>
    <xf numFmtId="0" fontId="1" fillId="0" borderId="1" xfId="0" applyFont="1" applyBorder="1" applyAlignment="1">
      <alignment wrapText="1"/>
    </xf>
    <xf numFmtId="0" fontId="0" fillId="2" borderId="1" xfId="0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vertical="center"/>
    </xf>
    <xf numFmtId="2" fontId="1" fillId="0" borderId="1" xfId="0" applyNumberFormat="1" applyFont="1" applyBorder="1" applyAlignment="1">
      <alignment wrapText="1"/>
    </xf>
    <xf numFmtId="2" fontId="0" fillId="0" borderId="1" xfId="0" applyNumberFormat="1" applyBorder="1"/>
    <xf numFmtId="2" fontId="0" fillId="2" borderId="1" xfId="0" applyNumberFormat="1" applyFill="1" applyBorder="1"/>
    <xf numFmtId="2" fontId="0" fillId="0" borderId="0" xfId="0" applyNumberFormat="1"/>
    <xf numFmtId="2" fontId="1" fillId="2" borderId="1" xfId="0" applyNumberFormat="1" applyFont="1" applyFill="1" applyBorder="1" applyAlignment="1">
      <alignment wrapText="1"/>
    </xf>
    <xf numFmtId="2" fontId="1" fillId="2" borderId="1" xfId="0" applyNumberFormat="1" applyFont="1" applyFill="1" applyBorder="1"/>
    <xf numFmtId="0" fontId="0" fillId="3" borderId="1" xfId="0" applyFill="1" applyBorder="1"/>
    <xf numFmtId="0" fontId="0" fillId="3" borderId="2" xfId="0" applyFill="1" applyBorder="1" applyAlignment="1">
      <alignment vertical="center"/>
    </xf>
    <xf numFmtId="0" fontId="0" fillId="3" borderId="0" xfId="0" applyFill="1"/>
    <xf numFmtId="0" fontId="0" fillId="3" borderId="0" xfId="0" applyFont="1" applyFill="1"/>
    <xf numFmtId="0" fontId="0" fillId="2" borderId="1" xfId="0" applyFont="1" applyFill="1" applyBorder="1"/>
    <xf numFmtId="2" fontId="0" fillId="2" borderId="1" xfId="0" applyNumberFormat="1" applyFont="1" applyFill="1" applyBorder="1"/>
    <xf numFmtId="0" fontId="0" fillId="0" borderId="0" xfId="0" applyFont="1"/>
    <xf numFmtId="0" fontId="0" fillId="4" borderId="1" xfId="0" applyFill="1" applyBorder="1"/>
    <xf numFmtId="0" fontId="1" fillId="4" borderId="1" xfId="0" applyFont="1" applyFill="1" applyBorder="1"/>
    <xf numFmtId="2" fontId="0" fillId="4" borderId="1" xfId="0" applyNumberFormat="1" applyFill="1" applyBorder="1"/>
    <xf numFmtId="2" fontId="1" fillId="4" borderId="1" xfId="0" applyNumberFormat="1" applyFont="1" applyFill="1" applyBorder="1"/>
    <xf numFmtId="0" fontId="0" fillId="4" borderId="1" xfId="0" applyFill="1" applyBorder="1" applyAlignment="1">
      <alignment vertical="center"/>
    </xf>
    <xf numFmtId="0" fontId="0" fillId="4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9"/>
  <sheetViews>
    <sheetView tabSelected="1" workbookViewId="0">
      <pane ySplit="3" topLeftCell="A4" activePane="bottomLeft" state="frozen"/>
      <selection pane="bottomLeft" activeCell="C34" sqref="C34"/>
    </sheetView>
  </sheetViews>
  <sheetFormatPr defaultRowHeight="15" x14ac:dyDescent="0.25"/>
  <cols>
    <col min="2" max="2" width="15.85546875" bestFit="1" customWidth="1"/>
    <col min="3" max="3" width="13.85546875" bestFit="1" customWidth="1"/>
    <col min="4" max="4" width="12.140625" bestFit="1" customWidth="1"/>
    <col min="5" max="5" width="10.140625" bestFit="1" customWidth="1"/>
    <col min="6" max="6" width="10.140625" customWidth="1"/>
    <col min="7" max="7" width="9" customWidth="1"/>
    <col min="8" max="8" width="11.7109375" customWidth="1"/>
    <col min="9" max="9" width="14.28515625" style="12" customWidth="1"/>
    <col min="10" max="10" width="10.42578125" customWidth="1"/>
    <col min="12" max="12" width="11" style="12" customWidth="1"/>
  </cols>
  <sheetData>
    <row r="1" spans="1:15" x14ac:dyDescent="0.25">
      <c r="A1" t="s">
        <v>55</v>
      </c>
    </row>
    <row r="2" spans="1:15" x14ac:dyDescent="0.25">
      <c r="A2" t="s">
        <v>56</v>
      </c>
    </row>
    <row r="3" spans="1:15" ht="60" x14ac:dyDescent="0.25">
      <c r="A3" s="2" t="s">
        <v>53</v>
      </c>
      <c r="B3" s="2" t="s">
        <v>8</v>
      </c>
      <c r="C3" s="2" t="s">
        <v>0</v>
      </c>
      <c r="D3" s="2" t="s">
        <v>1</v>
      </c>
      <c r="E3" s="2" t="s">
        <v>2</v>
      </c>
      <c r="F3" s="4" t="s">
        <v>3</v>
      </c>
      <c r="G3" s="4" t="s">
        <v>54</v>
      </c>
      <c r="H3" s="4" t="s">
        <v>4</v>
      </c>
      <c r="I3" s="9" t="s">
        <v>50</v>
      </c>
      <c r="J3" s="4" t="s">
        <v>51</v>
      </c>
      <c r="K3" s="4" t="s">
        <v>5</v>
      </c>
      <c r="L3" s="9" t="s">
        <v>50</v>
      </c>
      <c r="M3" s="4" t="s">
        <v>6</v>
      </c>
      <c r="N3" s="4" t="s">
        <v>7</v>
      </c>
      <c r="O3" s="4" t="s">
        <v>52</v>
      </c>
    </row>
    <row r="4" spans="1:15" x14ac:dyDescent="0.25">
      <c r="A4" s="28">
        <v>1</v>
      </c>
      <c r="B4" s="1" t="s">
        <v>13</v>
      </c>
      <c r="C4" s="1" t="s">
        <v>18</v>
      </c>
      <c r="D4" s="1" t="s">
        <v>19</v>
      </c>
      <c r="E4" s="1" t="s">
        <v>20</v>
      </c>
      <c r="F4" s="1">
        <v>75</v>
      </c>
      <c r="G4" s="1">
        <v>69.3</v>
      </c>
      <c r="H4" s="3">
        <v>55.71</v>
      </c>
      <c r="I4" s="10">
        <f>H4*100/F4</f>
        <v>74.28</v>
      </c>
      <c r="J4" s="1">
        <v>10000</v>
      </c>
      <c r="K4" s="3">
        <v>7896</v>
      </c>
      <c r="L4" s="10">
        <f t="shared" ref="L4" si="0">K4*100/J4</f>
        <v>78.959999999999994</v>
      </c>
      <c r="M4" s="3">
        <v>85.5</v>
      </c>
      <c r="N4" s="3">
        <v>98</v>
      </c>
      <c r="O4" s="1">
        <v>10</v>
      </c>
    </row>
    <row r="5" spans="1:15" x14ac:dyDescent="0.25">
      <c r="A5" s="6"/>
      <c r="B5" s="6"/>
      <c r="C5" s="6"/>
      <c r="D5" s="6"/>
      <c r="E5" s="6"/>
      <c r="F5" s="7">
        <f t="shared" ref="F5:N5" si="1">SUM(F4)</f>
        <v>75</v>
      </c>
      <c r="G5" s="7">
        <v>68</v>
      </c>
      <c r="H5" s="7">
        <f t="shared" si="1"/>
        <v>55.71</v>
      </c>
      <c r="I5" s="11">
        <f>H5*100/F5</f>
        <v>74.28</v>
      </c>
      <c r="J5" s="7">
        <f t="shared" si="1"/>
        <v>10000</v>
      </c>
      <c r="K5" s="7">
        <f t="shared" si="1"/>
        <v>7896</v>
      </c>
      <c r="L5" s="13">
        <f t="shared" si="1"/>
        <v>78.959999999999994</v>
      </c>
      <c r="M5" s="7">
        <f t="shared" si="1"/>
        <v>85.5</v>
      </c>
      <c r="N5" s="7">
        <f t="shared" si="1"/>
        <v>98</v>
      </c>
      <c r="O5" s="6"/>
    </row>
    <row r="6" spans="1:15" x14ac:dyDescent="0.25">
      <c r="A6" s="29">
        <v>2</v>
      </c>
      <c r="B6" s="1" t="s">
        <v>13</v>
      </c>
      <c r="C6" s="1" t="s">
        <v>16</v>
      </c>
      <c r="D6" s="1" t="s">
        <v>9</v>
      </c>
      <c r="E6" s="1" t="s">
        <v>10</v>
      </c>
      <c r="F6" s="1">
        <v>1.5</v>
      </c>
      <c r="G6" s="1">
        <v>1.5</v>
      </c>
      <c r="H6" s="1">
        <v>1.5</v>
      </c>
      <c r="I6" s="10">
        <f t="shared" ref="I6:I28" si="2">H6*100/F6</f>
        <v>100</v>
      </c>
      <c r="J6" s="1">
        <v>186</v>
      </c>
      <c r="K6" s="1">
        <v>98.2</v>
      </c>
      <c r="L6" s="10">
        <f>K6*100/J6</f>
        <v>52.795698924731184</v>
      </c>
      <c r="M6" s="1">
        <v>91.8</v>
      </c>
      <c r="N6" s="1">
        <v>98.5</v>
      </c>
      <c r="O6" s="32">
        <v>10</v>
      </c>
    </row>
    <row r="7" spans="1:15" x14ac:dyDescent="0.25">
      <c r="A7" s="30"/>
      <c r="B7" s="1" t="s">
        <v>13</v>
      </c>
      <c r="C7" s="1" t="s">
        <v>16</v>
      </c>
      <c r="D7" s="1" t="s">
        <v>11</v>
      </c>
      <c r="E7" s="1" t="s">
        <v>12</v>
      </c>
      <c r="F7" s="1">
        <v>0.75</v>
      </c>
      <c r="G7" s="1">
        <v>0.75</v>
      </c>
      <c r="H7" s="1">
        <v>0.75</v>
      </c>
      <c r="I7" s="10">
        <f t="shared" si="2"/>
        <v>100</v>
      </c>
      <c r="J7" s="1">
        <v>69</v>
      </c>
      <c r="K7" s="1">
        <v>39.5</v>
      </c>
      <c r="L7" s="10">
        <f t="shared" ref="L7:L28" si="3">K7*100/J7</f>
        <v>57.246376811594203</v>
      </c>
      <c r="M7" s="1">
        <v>88.8</v>
      </c>
      <c r="N7" s="1">
        <v>99.7</v>
      </c>
      <c r="O7" s="33"/>
    </row>
    <row r="8" spans="1:15" x14ac:dyDescent="0.25">
      <c r="A8" s="30"/>
      <c r="B8" s="22"/>
      <c r="C8" s="22"/>
      <c r="D8" s="22"/>
      <c r="E8" s="22"/>
      <c r="F8" s="23">
        <f>SUM(F6:F7)</f>
        <v>2.25</v>
      </c>
      <c r="G8" s="23">
        <v>2.25</v>
      </c>
      <c r="H8" s="23">
        <f>SUM(H6:H7)</f>
        <v>2.25</v>
      </c>
      <c r="I8" s="24">
        <f t="shared" si="2"/>
        <v>100</v>
      </c>
      <c r="J8" s="23">
        <f>SUM(J6:J7)</f>
        <v>255</v>
      </c>
      <c r="K8" s="23">
        <f>SUM(K6:K7)</f>
        <v>137.69999999999999</v>
      </c>
      <c r="L8" s="25">
        <f t="shared" si="3"/>
        <v>53.999999999999993</v>
      </c>
      <c r="M8" s="23">
        <v>90.8</v>
      </c>
      <c r="N8" s="23">
        <v>98.8</v>
      </c>
      <c r="O8" s="26"/>
    </row>
    <row r="9" spans="1:15" x14ac:dyDescent="0.25">
      <c r="A9" s="30"/>
      <c r="B9" s="1" t="s">
        <v>13</v>
      </c>
      <c r="C9" s="1" t="s">
        <v>17</v>
      </c>
      <c r="D9" s="1" t="s">
        <v>14</v>
      </c>
      <c r="E9" s="1" t="s">
        <v>15</v>
      </c>
      <c r="F9" s="1">
        <v>2.25</v>
      </c>
      <c r="G9" s="1">
        <v>2.25</v>
      </c>
      <c r="H9" s="1">
        <v>2.25</v>
      </c>
      <c r="I9" s="10">
        <f t="shared" si="2"/>
        <v>100</v>
      </c>
      <c r="J9" s="1">
        <v>213</v>
      </c>
      <c r="K9" s="1">
        <v>192.4</v>
      </c>
      <c r="L9" s="10">
        <f t="shared" si="3"/>
        <v>90.328638497652577</v>
      </c>
      <c r="M9" s="1">
        <v>96.4</v>
      </c>
      <c r="N9" s="1">
        <v>99.3</v>
      </c>
      <c r="O9" s="8">
        <v>10</v>
      </c>
    </row>
    <row r="10" spans="1:15" s="17" customFormat="1" x14ac:dyDescent="0.25">
      <c r="A10" s="30"/>
      <c r="B10" s="23"/>
      <c r="C10" s="23"/>
      <c r="D10" s="23"/>
      <c r="E10" s="23"/>
      <c r="F10" s="23">
        <v>2.25</v>
      </c>
      <c r="G10" s="23">
        <v>2.25</v>
      </c>
      <c r="H10" s="23">
        <v>2.25</v>
      </c>
      <c r="I10" s="24">
        <f t="shared" si="2"/>
        <v>100</v>
      </c>
      <c r="J10" s="23">
        <v>213</v>
      </c>
      <c r="K10" s="23">
        <v>192.4</v>
      </c>
      <c r="L10" s="25">
        <f t="shared" ref="L10" si="4">K10*100/J10</f>
        <v>90.328638497652577</v>
      </c>
      <c r="M10" s="23">
        <v>96.4</v>
      </c>
      <c r="N10" s="23">
        <v>99.3</v>
      </c>
      <c r="O10" s="16"/>
    </row>
    <row r="11" spans="1:15" x14ac:dyDescent="0.25">
      <c r="A11" s="30"/>
      <c r="B11" s="1" t="s">
        <v>13</v>
      </c>
      <c r="C11" s="1" t="s">
        <v>21</v>
      </c>
      <c r="D11" s="1" t="s">
        <v>22</v>
      </c>
      <c r="E11" s="1" t="s">
        <v>23</v>
      </c>
      <c r="F11" s="1">
        <v>2</v>
      </c>
      <c r="G11" s="1">
        <v>2</v>
      </c>
      <c r="H11" s="1">
        <v>2</v>
      </c>
      <c r="I11" s="10">
        <f t="shared" si="2"/>
        <v>100</v>
      </c>
      <c r="J11" s="1">
        <v>112</v>
      </c>
      <c r="K11" s="1">
        <v>117.15</v>
      </c>
      <c r="L11" s="10">
        <f t="shared" ref="L11:L14" si="5">K11*100/J11</f>
        <v>104.59821428571429</v>
      </c>
      <c r="M11" s="1">
        <v>93</v>
      </c>
      <c r="N11" s="1">
        <v>99.4</v>
      </c>
      <c r="O11" s="32">
        <v>10</v>
      </c>
    </row>
    <row r="12" spans="1:15" x14ac:dyDescent="0.25">
      <c r="A12" s="31"/>
      <c r="B12" s="1" t="s">
        <v>13</v>
      </c>
      <c r="C12" s="1" t="s">
        <v>21</v>
      </c>
      <c r="D12" s="1" t="s">
        <v>25</v>
      </c>
      <c r="E12" s="1" t="s">
        <v>24</v>
      </c>
      <c r="F12" s="1">
        <v>0.25</v>
      </c>
      <c r="G12" s="1">
        <v>0.25</v>
      </c>
      <c r="H12" s="1">
        <v>0.25</v>
      </c>
      <c r="I12" s="10">
        <f t="shared" si="2"/>
        <v>100</v>
      </c>
      <c r="J12" s="1">
        <v>5</v>
      </c>
      <c r="K12" s="1">
        <v>4.5999999999999996</v>
      </c>
      <c r="L12" s="10">
        <f t="shared" si="5"/>
        <v>91.999999999999986</v>
      </c>
      <c r="M12" s="1">
        <v>96</v>
      </c>
      <c r="N12" s="1">
        <v>100</v>
      </c>
      <c r="O12" s="33"/>
    </row>
    <row r="13" spans="1:15" s="17" customFormat="1" x14ac:dyDescent="0.25">
      <c r="A13" s="15"/>
      <c r="B13" s="22"/>
      <c r="C13" s="22"/>
      <c r="D13" s="22"/>
      <c r="E13" s="22"/>
      <c r="F13" s="23">
        <f>SUM(F11:F12)</f>
        <v>2.25</v>
      </c>
      <c r="G13" s="23">
        <f>SUM(G11:G12)</f>
        <v>2.25</v>
      </c>
      <c r="H13" s="23">
        <f>SUM(H11:H12)</f>
        <v>2.25</v>
      </c>
      <c r="I13" s="25">
        <f t="shared" si="2"/>
        <v>100</v>
      </c>
      <c r="J13" s="23">
        <f>SUM(J11:J12)</f>
        <v>117</v>
      </c>
      <c r="K13" s="23">
        <f>SUM(K11:K12)</f>
        <v>121.75</v>
      </c>
      <c r="L13" s="25">
        <f t="shared" si="5"/>
        <v>104.05982905982906</v>
      </c>
      <c r="M13" s="23">
        <v>93</v>
      </c>
      <c r="N13" s="23">
        <v>99.4</v>
      </c>
      <c r="O13" s="22"/>
    </row>
    <row r="14" spans="1:15" x14ac:dyDescent="0.25">
      <c r="A14" s="5"/>
      <c r="B14" s="5"/>
      <c r="C14" s="5"/>
      <c r="D14" s="5"/>
      <c r="E14" s="5"/>
      <c r="F14" s="6">
        <f>F8+F10+F13</f>
        <v>6.75</v>
      </c>
      <c r="G14" s="6">
        <f t="shared" ref="G14:K14" si="6">G8+G10+G13</f>
        <v>6.75</v>
      </c>
      <c r="H14" s="6">
        <f t="shared" si="6"/>
        <v>6.75</v>
      </c>
      <c r="I14" s="11">
        <f t="shared" si="2"/>
        <v>100</v>
      </c>
      <c r="J14" s="6">
        <f t="shared" si="6"/>
        <v>585</v>
      </c>
      <c r="K14" s="6">
        <f t="shared" si="6"/>
        <v>451.85</v>
      </c>
      <c r="L14" s="11">
        <f t="shared" si="5"/>
        <v>77.239316239316238</v>
      </c>
      <c r="M14" s="6">
        <v>93.8</v>
      </c>
      <c r="N14" s="6">
        <v>99.2</v>
      </c>
      <c r="O14" s="6"/>
    </row>
    <row r="15" spans="1:15" x14ac:dyDescent="0.25">
      <c r="A15" s="29">
        <v>3</v>
      </c>
      <c r="B15" s="1" t="s">
        <v>13</v>
      </c>
      <c r="C15" s="1" t="s">
        <v>47</v>
      </c>
      <c r="D15" s="1" t="s">
        <v>48</v>
      </c>
      <c r="E15" s="1" t="s">
        <v>49</v>
      </c>
      <c r="F15" s="1">
        <v>10</v>
      </c>
      <c r="G15" s="1">
        <v>10.71</v>
      </c>
      <c r="H15" s="1">
        <v>10.71</v>
      </c>
      <c r="I15" s="10">
        <f t="shared" si="2"/>
        <v>107.1</v>
      </c>
      <c r="J15" s="1">
        <v>2600</v>
      </c>
      <c r="K15" s="1">
        <v>4857</v>
      </c>
      <c r="L15" s="10">
        <f t="shared" si="3"/>
        <v>186.80769230769232</v>
      </c>
      <c r="M15" s="1">
        <v>84</v>
      </c>
      <c r="N15" s="1">
        <v>99.5</v>
      </c>
      <c r="O15" s="1">
        <v>10</v>
      </c>
    </row>
    <row r="16" spans="1:15" s="18" customFormat="1" x14ac:dyDescent="0.25">
      <c r="A16" s="30"/>
      <c r="B16" s="27"/>
      <c r="C16" s="27"/>
      <c r="D16" s="27"/>
      <c r="E16" s="27"/>
      <c r="F16" s="23">
        <v>10</v>
      </c>
      <c r="G16" s="23">
        <v>10.71</v>
      </c>
      <c r="H16" s="23">
        <v>10.71</v>
      </c>
      <c r="I16" s="25">
        <f t="shared" si="2"/>
        <v>107.1</v>
      </c>
      <c r="J16" s="23">
        <v>2600</v>
      </c>
      <c r="K16" s="23">
        <v>4857</v>
      </c>
      <c r="L16" s="25">
        <f t="shared" ref="L16" si="7">K16*100/J16</f>
        <v>186.80769230769232</v>
      </c>
      <c r="M16" s="23">
        <v>84</v>
      </c>
      <c r="N16" s="23">
        <v>99.5</v>
      </c>
      <c r="O16" s="27"/>
    </row>
    <row r="17" spans="1:15" x14ac:dyDescent="0.25">
      <c r="A17" s="30"/>
      <c r="B17" s="1" t="s">
        <v>27</v>
      </c>
      <c r="C17" s="1" t="s">
        <v>44</v>
      </c>
      <c r="D17" s="1" t="s">
        <v>45</v>
      </c>
      <c r="E17" s="1" t="s">
        <v>46</v>
      </c>
      <c r="F17" s="1">
        <v>150</v>
      </c>
      <c r="G17" s="1">
        <v>133.47999999999999</v>
      </c>
      <c r="H17" s="1">
        <v>105.49</v>
      </c>
      <c r="I17" s="10">
        <f t="shared" si="2"/>
        <v>70.326666666666668</v>
      </c>
      <c r="J17" s="1">
        <v>30000</v>
      </c>
      <c r="K17" s="1">
        <v>10226</v>
      </c>
      <c r="L17" s="10">
        <f t="shared" ref="L17" si="8">K17*100/J17</f>
        <v>34.086666666666666</v>
      </c>
      <c r="M17" s="1">
        <v>80.680000000000007</v>
      </c>
      <c r="N17" s="1">
        <v>99.8</v>
      </c>
      <c r="O17" s="1">
        <v>15</v>
      </c>
    </row>
    <row r="18" spans="1:15" s="17" customFormat="1" x14ac:dyDescent="0.25">
      <c r="A18" s="31"/>
      <c r="B18" s="22"/>
      <c r="C18" s="22"/>
      <c r="D18" s="22"/>
      <c r="E18" s="22"/>
      <c r="F18" s="23">
        <v>150</v>
      </c>
      <c r="G18" s="23">
        <v>133.47999999999999</v>
      </c>
      <c r="H18" s="23">
        <v>105.49</v>
      </c>
      <c r="I18" s="25">
        <f t="shared" si="2"/>
        <v>70.326666666666668</v>
      </c>
      <c r="J18" s="23">
        <v>30000</v>
      </c>
      <c r="K18" s="23">
        <v>10225.5</v>
      </c>
      <c r="L18" s="25">
        <f t="shared" ref="L18:L19" si="9">K18*100/J18</f>
        <v>34.085000000000001</v>
      </c>
      <c r="M18" s="23">
        <v>80.680000000000007</v>
      </c>
      <c r="N18" s="23">
        <v>99.8</v>
      </c>
      <c r="O18" s="22"/>
    </row>
    <row r="19" spans="1:15" s="21" customFormat="1" x14ac:dyDescent="0.25">
      <c r="A19" s="19"/>
      <c r="B19" s="19"/>
      <c r="C19" s="19"/>
      <c r="D19" s="6"/>
      <c r="E19" s="6"/>
      <c r="F19" s="6">
        <f>F16+F18</f>
        <v>160</v>
      </c>
      <c r="G19" s="6">
        <f>G16+G18</f>
        <v>144.19</v>
      </c>
      <c r="H19" s="6">
        <f>H16+H18</f>
        <v>116.19999999999999</v>
      </c>
      <c r="I19" s="14">
        <f t="shared" si="2"/>
        <v>72.624999999999986</v>
      </c>
      <c r="J19" s="6">
        <f>J16+J18</f>
        <v>32600</v>
      </c>
      <c r="K19" s="6">
        <f>K16+K18</f>
        <v>15082.5</v>
      </c>
      <c r="L19" s="20">
        <f t="shared" si="9"/>
        <v>46.265337423312886</v>
      </c>
      <c r="M19" s="6">
        <v>81.599999999999994</v>
      </c>
      <c r="N19" s="6">
        <v>99.8</v>
      </c>
      <c r="O19" s="19"/>
    </row>
    <row r="20" spans="1:15" x14ac:dyDescent="0.25">
      <c r="A20" s="29">
        <v>4</v>
      </c>
      <c r="B20" s="1" t="s">
        <v>27</v>
      </c>
      <c r="C20" s="1" t="s">
        <v>26</v>
      </c>
      <c r="D20" s="1" t="s">
        <v>29</v>
      </c>
      <c r="E20" s="1" t="s">
        <v>28</v>
      </c>
      <c r="F20" s="1">
        <v>568</v>
      </c>
      <c r="G20" s="1">
        <v>589</v>
      </c>
      <c r="H20" s="1">
        <v>589</v>
      </c>
      <c r="I20" s="10">
        <f t="shared" si="2"/>
        <v>103.69718309859155</v>
      </c>
      <c r="J20" s="1">
        <v>120000</v>
      </c>
      <c r="K20" s="1">
        <v>89232</v>
      </c>
      <c r="L20" s="10">
        <f t="shared" si="3"/>
        <v>74.36</v>
      </c>
      <c r="M20" s="1">
        <v>92.4</v>
      </c>
      <c r="N20" s="1">
        <v>99.7</v>
      </c>
      <c r="O20" s="29">
        <v>15</v>
      </c>
    </row>
    <row r="21" spans="1:15" x14ac:dyDescent="0.25">
      <c r="A21" s="30"/>
      <c r="B21" s="1" t="s">
        <v>27</v>
      </c>
      <c r="C21" s="1" t="s">
        <v>26</v>
      </c>
      <c r="D21" s="1" t="s">
        <v>30</v>
      </c>
      <c r="E21" s="1" t="s">
        <v>31</v>
      </c>
      <c r="F21" s="1">
        <v>340</v>
      </c>
      <c r="G21" s="1">
        <v>376</v>
      </c>
      <c r="H21" s="1">
        <v>376</v>
      </c>
      <c r="I21" s="10">
        <f t="shared" si="2"/>
        <v>110.58823529411765</v>
      </c>
      <c r="J21" s="1">
        <v>75000</v>
      </c>
      <c r="K21" s="1">
        <v>43816</v>
      </c>
      <c r="L21" s="10">
        <f t="shared" si="3"/>
        <v>58.421333333333337</v>
      </c>
      <c r="M21" s="1">
        <v>89.15</v>
      </c>
      <c r="N21" s="1">
        <v>99.7</v>
      </c>
      <c r="O21" s="30"/>
    </row>
    <row r="22" spans="1:15" x14ac:dyDescent="0.25">
      <c r="A22" s="30"/>
      <c r="B22" s="1" t="s">
        <v>27</v>
      </c>
      <c r="C22" s="1" t="s">
        <v>26</v>
      </c>
      <c r="D22" s="1" t="s">
        <v>32</v>
      </c>
      <c r="E22" s="1" t="s">
        <v>33</v>
      </c>
      <c r="F22" s="1">
        <v>90</v>
      </c>
      <c r="G22" s="1">
        <v>107.75</v>
      </c>
      <c r="H22" s="1">
        <v>107.75</v>
      </c>
      <c r="I22" s="10">
        <f t="shared" si="2"/>
        <v>119.72222222222223</v>
      </c>
      <c r="J22" s="1">
        <v>30000</v>
      </c>
      <c r="K22" s="1">
        <v>32170</v>
      </c>
      <c r="L22" s="10">
        <f t="shared" si="3"/>
        <v>107.23333333333333</v>
      </c>
      <c r="M22" s="1">
        <v>95.07</v>
      </c>
      <c r="N22" s="1">
        <v>99.7</v>
      </c>
      <c r="O22" s="30"/>
    </row>
    <row r="23" spans="1:15" x14ac:dyDescent="0.25">
      <c r="A23" s="30"/>
      <c r="B23" s="8" t="s">
        <v>27</v>
      </c>
      <c r="C23" s="1" t="s">
        <v>26</v>
      </c>
      <c r="D23" s="1" t="s">
        <v>34</v>
      </c>
      <c r="E23" s="1" t="s">
        <v>35</v>
      </c>
      <c r="F23" s="1">
        <v>11</v>
      </c>
      <c r="G23" s="1">
        <v>10.5</v>
      </c>
      <c r="H23" s="1">
        <v>10.5</v>
      </c>
      <c r="I23" s="10">
        <f t="shared" si="2"/>
        <v>95.454545454545453</v>
      </c>
      <c r="J23" s="1">
        <v>2000</v>
      </c>
      <c r="K23" s="1">
        <v>2354</v>
      </c>
      <c r="L23" s="10">
        <f t="shared" si="3"/>
        <v>117.7</v>
      </c>
      <c r="M23" s="1">
        <v>84.94</v>
      </c>
      <c r="N23" s="1">
        <v>99.7</v>
      </c>
      <c r="O23" s="30"/>
    </row>
    <row r="24" spans="1:15" x14ac:dyDescent="0.25">
      <c r="A24" s="30"/>
      <c r="B24" s="1" t="s">
        <v>27</v>
      </c>
      <c r="C24" s="1" t="s">
        <v>26</v>
      </c>
      <c r="D24" s="1" t="s">
        <v>36</v>
      </c>
      <c r="E24" s="1" t="s">
        <v>37</v>
      </c>
      <c r="F24" s="1">
        <v>70</v>
      </c>
      <c r="G24" s="1">
        <v>75.099999999999994</v>
      </c>
      <c r="H24" s="1">
        <v>75.099999999999994</v>
      </c>
      <c r="I24" s="10">
        <f t="shared" si="2"/>
        <v>107.28571428571428</v>
      </c>
      <c r="J24" s="1">
        <v>20000</v>
      </c>
      <c r="K24" s="1">
        <v>17499</v>
      </c>
      <c r="L24" s="10">
        <f t="shared" si="3"/>
        <v>87.495000000000005</v>
      </c>
      <c r="M24" s="1">
        <v>94.84</v>
      </c>
      <c r="N24" s="1">
        <v>99.7</v>
      </c>
      <c r="O24" s="30"/>
    </row>
    <row r="25" spans="1:15" x14ac:dyDescent="0.25">
      <c r="A25" s="30"/>
      <c r="B25" s="1" t="s">
        <v>27</v>
      </c>
      <c r="C25" s="1" t="s">
        <v>26</v>
      </c>
      <c r="D25" s="1" t="s">
        <v>38</v>
      </c>
      <c r="E25" s="1" t="s">
        <v>39</v>
      </c>
      <c r="F25" s="1">
        <v>45</v>
      </c>
      <c r="G25" s="1">
        <v>37</v>
      </c>
      <c r="H25" s="1">
        <v>37</v>
      </c>
      <c r="I25" s="10">
        <f t="shared" si="2"/>
        <v>82.222222222222229</v>
      </c>
      <c r="J25" s="1">
        <v>8000</v>
      </c>
      <c r="K25" s="1">
        <v>5430</v>
      </c>
      <c r="L25" s="10">
        <f t="shared" si="3"/>
        <v>67.875</v>
      </c>
      <c r="M25" s="1">
        <v>91.69</v>
      </c>
      <c r="N25" s="1">
        <v>99.7</v>
      </c>
      <c r="O25" s="30"/>
    </row>
    <row r="26" spans="1:15" x14ac:dyDescent="0.25">
      <c r="A26" s="30"/>
      <c r="B26" s="1" t="s">
        <v>27</v>
      </c>
      <c r="C26" s="1" t="s">
        <v>26</v>
      </c>
      <c r="D26" s="1" t="s">
        <v>40</v>
      </c>
      <c r="E26" s="1" t="s">
        <v>41</v>
      </c>
      <c r="F26" s="1">
        <v>70</v>
      </c>
      <c r="G26" s="1">
        <v>77.5</v>
      </c>
      <c r="H26" s="1">
        <v>77.5</v>
      </c>
      <c r="I26" s="10">
        <f t="shared" si="2"/>
        <v>110.71428571428571</v>
      </c>
      <c r="J26" s="1">
        <v>10000</v>
      </c>
      <c r="K26" s="1">
        <v>13102</v>
      </c>
      <c r="L26" s="10">
        <f t="shared" si="3"/>
        <v>131.02000000000001</v>
      </c>
      <c r="M26" s="1">
        <v>91.44</v>
      </c>
      <c r="N26" s="1">
        <v>99.7</v>
      </c>
      <c r="O26" s="30"/>
    </row>
    <row r="27" spans="1:15" x14ac:dyDescent="0.25">
      <c r="A27" s="31"/>
      <c r="B27" s="1" t="s">
        <v>27</v>
      </c>
      <c r="C27" s="1" t="s">
        <v>26</v>
      </c>
      <c r="D27" s="1" t="s">
        <v>42</v>
      </c>
      <c r="E27" s="1" t="s">
        <v>43</v>
      </c>
      <c r="F27" s="1">
        <v>11</v>
      </c>
      <c r="G27" s="1">
        <v>5.5</v>
      </c>
      <c r="H27" s="1">
        <v>5.5</v>
      </c>
      <c r="I27" s="10">
        <f t="shared" si="2"/>
        <v>50</v>
      </c>
      <c r="J27" s="1">
        <v>2000</v>
      </c>
      <c r="K27" s="1">
        <v>1498</v>
      </c>
      <c r="L27" s="10">
        <f t="shared" si="3"/>
        <v>74.900000000000006</v>
      </c>
      <c r="M27" s="1">
        <v>80.23</v>
      </c>
      <c r="N27" s="1">
        <v>99.7</v>
      </c>
      <c r="O27" s="31"/>
    </row>
    <row r="28" spans="1:15" x14ac:dyDescent="0.25">
      <c r="A28" s="5"/>
      <c r="B28" s="5"/>
      <c r="C28" s="5"/>
      <c r="D28" s="5"/>
      <c r="E28" s="5"/>
      <c r="F28" s="6">
        <f>SUM(F20:F27)</f>
        <v>1205</v>
      </c>
      <c r="G28" s="6">
        <f>SUM(G20:G27)</f>
        <v>1278.3499999999999</v>
      </c>
      <c r="H28" s="6">
        <f>SUM(H20:H27)</f>
        <v>1278.3499999999999</v>
      </c>
      <c r="I28" s="11">
        <f t="shared" si="2"/>
        <v>106.08713692946057</v>
      </c>
      <c r="J28" s="6">
        <f>SUM(J20:J27)</f>
        <v>267000</v>
      </c>
      <c r="K28" s="6">
        <f>SUM(K20:K27)</f>
        <v>205101</v>
      </c>
      <c r="L28" s="14">
        <f t="shared" si="3"/>
        <v>76.816853932584266</v>
      </c>
      <c r="M28" s="6">
        <v>92</v>
      </c>
      <c r="N28" s="6">
        <v>99.7</v>
      </c>
      <c r="O28" s="5"/>
    </row>
    <row r="29" spans="1:15" x14ac:dyDescent="0.25">
      <c r="A29" s="1"/>
      <c r="B29" s="1"/>
      <c r="C29" s="1"/>
      <c r="D29" s="1"/>
      <c r="E29" s="1"/>
      <c r="F29" s="1"/>
      <c r="G29" s="1"/>
      <c r="H29" s="1"/>
      <c r="I29" s="10"/>
      <c r="J29" s="1"/>
      <c r="K29" s="1"/>
      <c r="L29" s="10"/>
      <c r="M29" s="1"/>
      <c r="N29" s="1"/>
      <c r="O29" s="1"/>
    </row>
  </sheetData>
  <mergeCells count="6">
    <mergeCell ref="A6:A12"/>
    <mergeCell ref="O6:O7"/>
    <mergeCell ref="O11:O12"/>
    <mergeCell ref="O20:O27"/>
    <mergeCell ref="A15:A18"/>
    <mergeCell ref="A20:A27"/>
  </mergeCells>
  <pageMargins left="0.7" right="0.7" top="0.75" bottom="0.75" header="0.3" footer="0.3"/>
  <pageSetup paperSize="9" scale="79" fitToHeight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Q5" sqref="Q5"/>
    </sheetView>
  </sheetViews>
  <sheetFormatPr defaultRowHeight="20.100000000000001" customHeight="1" x14ac:dyDescent="0.25"/>
  <cols>
    <col min="1" max="1" width="6.7109375" customWidth="1"/>
    <col min="2" max="2" width="10.140625" bestFit="1" customWidth="1"/>
    <col min="3" max="3" width="7.140625" customWidth="1"/>
    <col min="4" max="4" width="9.140625" customWidth="1"/>
    <col min="5" max="5" width="7.140625" customWidth="1"/>
    <col min="6" max="6" width="11.5703125" customWidth="1"/>
    <col min="7" max="8" width="11.85546875" customWidth="1"/>
    <col min="9" max="9" width="9.85546875" customWidth="1"/>
    <col min="10" max="10" width="11.28515625" customWidth="1"/>
    <col min="11" max="11" width="8.5703125" bestFit="1" customWidth="1"/>
  </cols>
  <sheetData>
    <row r="1" spans="1:13" ht="56.25" customHeight="1" x14ac:dyDescent="0.25">
      <c r="A1" s="2" t="s">
        <v>53</v>
      </c>
      <c r="B1" s="2" t="s">
        <v>8</v>
      </c>
      <c r="C1" s="2" t="s">
        <v>0</v>
      </c>
      <c r="D1" s="2" t="s">
        <v>1</v>
      </c>
      <c r="E1" s="4" t="s">
        <v>2</v>
      </c>
      <c r="F1" s="4" t="s">
        <v>3</v>
      </c>
      <c r="G1" s="4" t="s">
        <v>4</v>
      </c>
      <c r="H1" s="4" t="s">
        <v>51</v>
      </c>
      <c r="I1" s="4" t="s">
        <v>5</v>
      </c>
      <c r="J1" s="4" t="s">
        <v>6</v>
      </c>
      <c r="K1" s="4" t="s">
        <v>7</v>
      </c>
      <c r="L1" s="1"/>
      <c r="M1" s="1"/>
    </row>
    <row r="2" spans="1:13" ht="20.100000000000001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20.100000000000001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20.100000000000001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20.100000000000001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20.100000000000001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20.100000000000001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ht="20.100000000000001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20.100000000000001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ht="20.100000000000001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ht="20.100000000000001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ht="20.100000000000001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ht="20.100000000000001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ht="20.100000000000001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ht="20.100000000000001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ht="20.100000000000001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ht="20.100000000000001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20.100000000000001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ht="20.100000000000001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ht="20.100000000000001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20.100000000000001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ht="20.100000000000001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</sheetData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2023-01-09T07:20:28Z</dcterms:modified>
</cp:coreProperties>
</file>